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2\Personal-05\private\0230754\2.教育総務課\02_篠原さん引継ぎデータ\01　統計\05佐賀県の学校\2025R7\04_公表（ホームページ・開架）\データ最終\"/>
    </mc:Choice>
  </mc:AlternateContent>
  <xr:revisionPtr revIDLastSave="0" documentId="13_ncr:1_{5D5B3F21-E927-43C7-B3FE-783BA223B1A3}" xr6:coauthVersionLast="47" xr6:coauthVersionMax="47" xr10:uidLastSave="{00000000-0000-0000-0000-000000000000}"/>
  <bookViews>
    <workbookView xWindow="-108" yWindow="-108" windowWidth="30936" windowHeight="16776" tabRatio="816" xr2:uid="{00000000-000D-0000-FFFF-FFFF00000000}"/>
  </bookViews>
  <sheets>
    <sheet name="●(3)①公立小児童・・・済" sheetId="31" r:id="rId1"/>
    <sheet name="●(3)②公立小職員数・・・済" sheetId="32" r:id="rId2"/>
    <sheet name="●(4)①公立中生徒数・・・済" sheetId="33" r:id="rId3"/>
    <sheet name="●(4)②公立中職員・・・済" sheetId="34" r:id="rId4"/>
    <sheet name="(5)①②公立義務教育学校児童生徒数・・・済" sheetId="35" r:id="rId5"/>
    <sheet name="●(6)①県立高校生徒数・・・済" sheetId="24" r:id="rId6"/>
    <sheet name="●(6)②③県立高校生徒数・・・済" sheetId="25" r:id="rId7"/>
    <sheet name="●(6)④県立高校教職員・・・済" sheetId="26" r:id="rId8"/>
    <sheet name="(7)①特　児童生徒数・・・済" sheetId="27" r:id="rId9"/>
    <sheet name="●(7)②③特　学級数教職員数・・・済" sheetId="28" r:id="rId10"/>
    <sheet name="●(8)(9)(10)国立学校・・・済" sheetId="30" r:id="rId11"/>
    <sheet name="(11)私立学校 ・・・済" sheetId="29" r:id="rId12"/>
  </sheets>
  <externalReferences>
    <externalReference r:id="rId13"/>
  </externalReferences>
  <definedNames>
    <definedName name="_xlnm._FilterDatabase" localSheetId="0" hidden="1">'●(3)①公立小児童・・・済'!$A$5:$AK$180</definedName>
    <definedName name="_xlnm._FilterDatabase" localSheetId="1" hidden="1">'●(3)②公立小職員数・・・済'!$A$4:$AN$179</definedName>
    <definedName name="_xlnm._FilterDatabase" localSheetId="2" hidden="1">'●(4)①公立中生徒数・・・済'!$A$5:$AK$107</definedName>
    <definedName name="_xlnm._FilterDatabase" localSheetId="3" hidden="1">'●(4)②公立中職員・・・済'!$A$4:$AN$106</definedName>
    <definedName name="_xlnm._FilterDatabase" localSheetId="5" hidden="1">'●(6)①県立高校生徒数・・・済'!$A$3:$R$106</definedName>
    <definedName name="_xlnm._FilterDatabase" localSheetId="7" hidden="1">'●(6)④県立高校教職員・・・済'!$A$7:$AQ$54</definedName>
    <definedName name="_xlnm._FilterDatabase" localSheetId="9" hidden="1">'●(7)②③特　学級数教職員数・・・済'!$A$25:$BC$36</definedName>
    <definedName name="_xlnm.Print_Area" localSheetId="11">'(11)私立学校 ・・・済'!$A$1:$AR$50</definedName>
    <definedName name="_xlnm.Print_Area" localSheetId="4">'(5)①②公立義務教育学校児童生徒数・・・済'!$A$1:$AS$44</definedName>
    <definedName name="_xlnm.Print_Area" localSheetId="8">'(7)①特　児童生徒数・・・済'!$A$1:$AD$51</definedName>
    <definedName name="_xlnm.Print_Area" localSheetId="0">'●(3)①公立小児童・・・済'!$A$1:$AK$180</definedName>
    <definedName name="_xlnm.Print_Area" localSheetId="1">'●(3)②公立小職員数・・・済'!$A$1:$AN$179</definedName>
    <definedName name="_xlnm.Print_Area" localSheetId="2">'●(4)①公立中生徒数・・・済'!$A$1:$Y$107</definedName>
    <definedName name="_xlnm.Print_Area" localSheetId="3">'●(4)②公立中職員・・・済'!$A$1:$AN$106</definedName>
    <definedName name="_xlnm.Print_Area" localSheetId="5">'●(6)①県立高校生徒数・・・済'!$A$1:$Q$120</definedName>
    <definedName name="_xlnm.Print_Area" localSheetId="6">'●(6)②③県立高校生徒数・・・済'!$A$1:$AH$24</definedName>
    <definedName name="_xlnm.Print_Area" localSheetId="7">'●(6)④県立高校教職員・・・済'!$B$1:$AP$54</definedName>
    <definedName name="_xlnm.Print_Area" localSheetId="9">'●(7)②③特　学級数教職員数・・・済'!$A$1:$AX$36</definedName>
    <definedName name="_xlnm.Print_Area" localSheetId="10">'●(8)(9)(10)国立学校・・・済'!$A$1:$AD$42</definedName>
    <definedName name="_xlnm.Print_Titles" localSheetId="0">'●(3)①公立小児童・・・済'!$2:$5</definedName>
    <definedName name="_xlnm.Print_Titles" localSheetId="1">'●(3)②公立小職員数・・・済'!$1:$4</definedName>
    <definedName name="_xlnm.Print_Titles" localSheetId="2">'●(4)①公立中生徒数・・・済'!$2:$5</definedName>
    <definedName name="_xlnm.Print_Titles" localSheetId="3">'●(4)②公立中職員・・・済'!$1:$4</definedName>
    <definedName name="_xlnm.Print_Titles" localSheetId="5">'●(6)①県立高校生徒数・・・済'!$2:$5</definedName>
    <definedName name="Z_73CD51A2_B374_4E14_A56C_40B7947B7A40_.wvu.Cols" localSheetId="11" hidden="1">'(11)私立学校 ・・・済'!#REF!</definedName>
    <definedName name="Z_73CD51A2_B374_4E14_A56C_40B7947B7A40_.wvu.Cols" localSheetId="4" hidden="1">'(5)①②公立義務教育学校児童生徒数・・・済'!#REF!,'(5)①②公立義務教育学校児童生徒数・・・済'!#REF!</definedName>
    <definedName name="Z_73CD51A2_B374_4E14_A56C_40B7947B7A40_.wvu.Cols" localSheetId="8" hidden="1">'(7)①特　児童生徒数・・・済'!#REF!</definedName>
    <definedName name="Z_73CD51A2_B374_4E14_A56C_40B7947B7A40_.wvu.Cols" localSheetId="0" hidden="1">'●(3)①公立小児童・・・済'!#REF!,'●(3)①公立小児童・・・済'!#REF!</definedName>
    <definedName name="Z_73CD51A2_B374_4E14_A56C_40B7947B7A40_.wvu.Cols" localSheetId="1" hidden="1">'●(3)②公立小職員数・・・済'!#REF!</definedName>
    <definedName name="Z_73CD51A2_B374_4E14_A56C_40B7947B7A40_.wvu.Cols" localSheetId="2" hidden="1">'●(4)①公立中生徒数・・・済'!#REF!</definedName>
    <definedName name="Z_73CD51A2_B374_4E14_A56C_40B7947B7A40_.wvu.Cols" localSheetId="3" hidden="1">'●(4)②公立中職員・・・済'!#REF!</definedName>
    <definedName name="Z_73CD51A2_B374_4E14_A56C_40B7947B7A40_.wvu.Cols" localSheetId="5" hidden="1">'●(6)①県立高校生徒数・・・済'!#REF!</definedName>
    <definedName name="Z_73CD51A2_B374_4E14_A56C_40B7947B7A40_.wvu.Cols" localSheetId="7" hidden="1">'●(6)④県立高校教職員・・・済'!#REF!</definedName>
    <definedName name="Z_73CD51A2_B374_4E14_A56C_40B7947B7A40_.wvu.Cols" localSheetId="9" hidden="1">'●(7)②③特　学級数教職員数・・・済'!#REF!</definedName>
    <definedName name="Z_73CD51A2_B374_4E14_A56C_40B7947B7A40_.wvu.PrintArea" localSheetId="4" hidden="1">'(5)①②公立義務教育学校児童生徒数・・・済'!$A$1:$AG$9</definedName>
    <definedName name="Z_73CD51A2_B374_4E14_A56C_40B7947B7A40_.wvu.PrintArea" localSheetId="0" hidden="1">'●(3)①公立小児童・・・済'!$A$1:$AK$41</definedName>
    <definedName name="Z_73CD51A2_B374_4E14_A56C_40B7947B7A40_.wvu.PrintArea" localSheetId="3" hidden="1">'●(4)②公立中職員・・・済'!$A$1:$AN$29</definedName>
    <definedName name="Z_73CD51A2_B374_4E14_A56C_40B7947B7A40_.wvu.PrintArea" localSheetId="5" hidden="1">'●(6)①県立高校生徒数・・・済'!$A$1:$Q$120</definedName>
    <definedName name="Z_73CD51A2_B374_4E14_A56C_40B7947B7A40_.wvu.PrintTitles" localSheetId="4" hidden="1">'(5)①②公立義務教育学校児童生徒数・・・済'!$2:$5</definedName>
    <definedName name="Z_73CD51A2_B374_4E14_A56C_40B7947B7A40_.wvu.PrintTitles" localSheetId="0" hidden="1">'●(3)①公立小児童・・・済'!$2:$5</definedName>
    <definedName name="Z_73CD51A2_B374_4E14_A56C_40B7947B7A40_.wvu.PrintTitles" localSheetId="1" hidden="1">'●(3)②公立小職員数・・・済'!$1:$4</definedName>
    <definedName name="Z_73CD51A2_B374_4E14_A56C_40B7947B7A40_.wvu.PrintTitles" localSheetId="2" hidden="1">'●(4)①公立中生徒数・・・済'!$2:$5</definedName>
    <definedName name="Z_73CD51A2_B374_4E14_A56C_40B7947B7A40_.wvu.PrintTitles" localSheetId="3" hidden="1">'●(4)②公立中職員・・・済'!$2:$4</definedName>
    <definedName name="Z_73CD51A2_B374_4E14_A56C_40B7947B7A40_.wvu.PrintTitles" localSheetId="5" hidden="1">'●(6)①県立高校生徒数・・・済'!$2:$5</definedName>
    <definedName name="Z_A391C6FC_958D_464B_8B7C_177C0C55DB4A_.wvu.Cols" localSheetId="11" hidden="1">'(11)私立学校 ・・・済'!#REF!</definedName>
    <definedName name="Z_A391C6FC_958D_464B_8B7C_177C0C55DB4A_.wvu.Cols" localSheetId="4" hidden="1">'(5)①②公立義務教育学校児童生徒数・・・済'!#REF!,'(5)①②公立義務教育学校児童生徒数・・・済'!#REF!</definedName>
    <definedName name="Z_A391C6FC_958D_464B_8B7C_177C0C55DB4A_.wvu.Cols" localSheetId="8" hidden="1">'(7)①特　児童生徒数・・・済'!#REF!</definedName>
    <definedName name="Z_A391C6FC_958D_464B_8B7C_177C0C55DB4A_.wvu.Cols" localSheetId="0" hidden="1">'●(3)①公立小児童・・・済'!#REF!,'●(3)①公立小児童・・・済'!#REF!</definedName>
    <definedName name="Z_A391C6FC_958D_464B_8B7C_177C0C55DB4A_.wvu.Cols" localSheetId="1" hidden="1">'●(3)②公立小職員数・・・済'!#REF!</definedName>
    <definedName name="Z_A391C6FC_958D_464B_8B7C_177C0C55DB4A_.wvu.Cols" localSheetId="2" hidden="1">'●(4)①公立中生徒数・・・済'!#REF!</definedName>
    <definedName name="Z_A391C6FC_958D_464B_8B7C_177C0C55DB4A_.wvu.Cols" localSheetId="3" hidden="1">'●(4)②公立中職員・・・済'!#REF!</definedName>
    <definedName name="Z_A391C6FC_958D_464B_8B7C_177C0C55DB4A_.wvu.Cols" localSheetId="5" hidden="1">'●(6)①県立高校生徒数・・・済'!#REF!</definedName>
    <definedName name="Z_A391C6FC_958D_464B_8B7C_177C0C55DB4A_.wvu.Cols" localSheetId="7" hidden="1">'●(6)④県立高校教職員・・・済'!#REF!</definedName>
    <definedName name="Z_A391C6FC_958D_464B_8B7C_177C0C55DB4A_.wvu.Cols" localSheetId="9" hidden="1">'●(7)②③特　学級数教職員数・・・済'!#REF!</definedName>
    <definedName name="Z_A391C6FC_958D_464B_8B7C_177C0C55DB4A_.wvu.PrintArea" localSheetId="4" hidden="1">'(5)①②公立義務教育学校児童生徒数・・・済'!$A$1:$AG$9</definedName>
    <definedName name="Z_A391C6FC_958D_464B_8B7C_177C0C55DB4A_.wvu.PrintArea" localSheetId="0" hidden="1">'●(3)①公立小児童・・・済'!$A$1:$AK$41</definedName>
    <definedName name="Z_A391C6FC_958D_464B_8B7C_177C0C55DB4A_.wvu.PrintArea" localSheetId="3" hidden="1">'●(4)②公立中職員・・・済'!$A$1:$AN$29</definedName>
    <definedName name="Z_A391C6FC_958D_464B_8B7C_177C0C55DB4A_.wvu.PrintArea" localSheetId="5" hidden="1">'●(6)①県立高校生徒数・・・済'!$A$1:$Q$120</definedName>
    <definedName name="Z_A391C6FC_958D_464B_8B7C_177C0C55DB4A_.wvu.PrintTitles" localSheetId="4" hidden="1">'(5)①②公立義務教育学校児童生徒数・・・済'!$2:$5</definedName>
    <definedName name="Z_A391C6FC_958D_464B_8B7C_177C0C55DB4A_.wvu.PrintTitles" localSheetId="0" hidden="1">'●(3)①公立小児童・・・済'!$2:$5</definedName>
    <definedName name="Z_A391C6FC_958D_464B_8B7C_177C0C55DB4A_.wvu.PrintTitles" localSheetId="1" hidden="1">'●(3)②公立小職員数・・・済'!$1:$4</definedName>
    <definedName name="Z_A391C6FC_958D_464B_8B7C_177C0C55DB4A_.wvu.PrintTitles" localSheetId="2" hidden="1">'●(4)①公立中生徒数・・・済'!$2:$5</definedName>
    <definedName name="Z_A391C6FC_958D_464B_8B7C_177C0C55DB4A_.wvu.PrintTitles" localSheetId="3" hidden="1">'●(4)②公立中職員・・・済'!$2:$4</definedName>
    <definedName name="Z_A391C6FC_958D_464B_8B7C_177C0C55DB4A_.wvu.PrintTitles" localSheetId="5" hidden="1">'●(6)①県立高校生徒数・・・済'!$2:$5</definedName>
    <definedName name="全範囲" localSheetId="4">'[1]〈小中）教職員課データ'!$E$3:$DG$288</definedName>
    <definedName name="全範囲">'[1]〈小中）教職員課データ'!$E$3:$DG$288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8" i="29" l="1"/>
  <c r="O48" i="29"/>
  <c r="N48" i="29"/>
  <c r="L48" i="29"/>
  <c r="K48" i="29"/>
  <c r="I48" i="29"/>
  <c r="H48" i="29"/>
  <c r="D48" i="29"/>
  <c r="P11" i="29"/>
  <c r="P10" i="29"/>
  <c r="P9" i="29"/>
  <c r="P8" i="29"/>
  <c r="P7" i="29"/>
  <c r="P6" i="29"/>
  <c r="O11" i="29"/>
  <c r="O10" i="29"/>
  <c r="O9" i="29"/>
  <c r="O8" i="29"/>
  <c r="O7" i="29"/>
  <c r="O6" i="29"/>
  <c r="AB50" i="27"/>
  <c r="AB49" i="27"/>
  <c r="AB48" i="27"/>
  <c r="AB47" i="27"/>
  <c r="AA49" i="27"/>
  <c r="AA48" i="27"/>
  <c r="AA47" i="27"/>
  <c r="F47" i="27"/>
  <c r="P24" i="25"/>
  <c r="P23" i="25"/>
  <c r="P22" i="25"/>
  <c r="O24" i="25"/>
  <c r="O23" i="25"/>
  <c r="O22" i="25"/>
  <c r="E106" i="24"/>
  <c r="O62" i="24"/>
  <c r="O61" i="24"/>
  <c r="O60" i="24"/>
  <c r="O59" i="24"/>
  <c r="O58" i="24"/>
  <c r="O57" i="24"/>
  <c r="N62" i="24"/>
  <c r="N61" i="24"/>
  <c r="N60" i="24"/>
  <c r="N59" i="24"/>
  <c r="N58" i="24"/>
  <c r="N57" i="24"/>
  <c r="C29" i="35"/>
  <c r="AL28" i="35"/>
  <c r="AL27" i="35"/>
  <c r="AL25" i="35"/>
  <c r="AL24" i="35"/>
  <c r="AL22" i="35"/>
  <c r="AL21" i="35"/>
  <c r="AL20" i="35"/>
  <c r="AK28" i="35"/>
  <c r="AK27" i="35"/>
  <c r="AK25" i="35"/>
  <c r="AK24" i="35"/>
  <c r="AK22" i="35"/>
  <c r="AK21" i="35"/>
  <c r="AK20" i="35"/>
  <c r="AI28" i="35"/>
  <c r="AI27" i="35"/>
  <c r="AI25" i="35"/>
  <c r="AI24" i="35"/>
  <c r="AI22" i="35"/>
  <c r="AI21" i="35"/>
  <c r="AI20" i="35"/>
  <c r="AH28" i="35"/>
  <c r="AH27" i="35"/>
  <c r="AH25" i="35"/>
  <c r="AH24" i="35"/>
  <c r="AH22" i="35"/>
  <c r="AH21" i="35"/>
  <c r="AH20" i="35"/>
  <c r="AE28" i="35"/>
  <c r="AE27" i="35"/>
  <c r="AE25" i="35"/>
  <c r="AE24" i="35"/>
  <c r="AE22" i="35"/>
  <c r="AE21" i="35"/>
  <c r="AE20" i="35"/>
  <c r="AD28" i="35"/>
  <c r="AD27" i="35"/>
  <c r="AD25" i="35"/>
  <c r="AD24" i="35"/>
  <c r="AD22" i="35"/>
  <c r="AD21" i="35"/>
  <c r="AD20" i="35"/>
  <c r="C105" i="34"/>
  <c r="C104" i="34"/>
  <c r="C106" i="33"/>
  <c r="C105" i="33"/>
  <c r="T102" i="33"/>
  <c r="T101" i="33"/>
  <c r="S102" i="33"/>
  <c r="S101" i="33"/>
  <c r="T96" i="33"/>
  <c r="T95" i="33"/>
  <c r="S96" i="33"/>
  <c r="S95" i="33"/>
  <c r="T92" i="33"/>
  <c r="T91" i="33"/>
  <c r="T90" i="33"/>
  <c r="T89" i="33"/>
  <c r="T88" i="33"/>
  <c r="S92" i="33"/>
  <c r="S91" i="33"/>
  <c r="S90" i="33"/>
  <c r="S89" i="33"/>
  <c r="S88" i="33"/>
  <c r="T83" i="33"/>
  <c r="T82" i="33"/>
  <c r="T81" i="33"/>
  <c r="S83" i="33"/>
  <c r="S82" i="33"/>
  <c r="S81" i="33"/>
  <c r="T69" i="33"/>
  <c r="T68" i="33"/>
  <c r="S69" i="33"/>
  <c r="S68" i="33"/>
  <c r="T66" i="33"/>
  <c r="T65" i="33"/>
  <c r="T64" i="33"/>
  <c r="T63" i="33"/>
  <c r="T62" i="33"/>
  <c r="S66" i="33"/>
  <c r="S65" i="33"/>
  <c r="S64" i="33"/>
  <c r="S63" i="33"/>
  <c r="S62" i="33"/>
  <c r="T60" i="33"/>
  <c r="T59" i="33"/>
  <c r="T58" i="33"/>
  <c r="T57" i="33"/>
  <c r="T56" i="33"/>
  <c r="S60" i="33"/>
  <c r="S59" i="33"/>
  <c r="S58" i="33"/>
  <c r="S57" i="33"/>
  <c r="S56" i="33"/>
  <c r="T49" i="33"/>
  <c r="T48" i="33"/>
  <c r="T47" i="33"/>
  <c r="T46" i="33"/>
  <c r="T45" i="33"/>
  <c r="T44" i="33"/>
  <c r="T43" i="33"/>
  <c r="T42" i="33"/>
  <c r="T41" i="33"/>
  <c r="T40" i="33"/>
  <c r="T39" i="33"/>
  <c r="T38" i="33"/>
  <c r="T37" i="33"/>
  <c r="T36" i="33"/>
  <c r="T35" i="33"/>
  <c r="T34" i="33"/>
  <c r="T33" i="33"/>
  <c r="T32" i="33"/>
  <c r="T31" i="33"/>
  <c r="S49" i="33"/>
  <c r="S48" i="33"/>
  <c r="S47" i="33"/>
  <c r="S46" i="33"/>
  <c r="S45" i="33"/>
  <c r="S44" i="33"/>
  <c r="S43" i="33"/>
  <c r="S42" i="33"/>
  <c r="S41" i="33"/>
  <c r="S40" i="33"/>
  <c r="S39" i="33"/>
  <c r="S38" i="33"/>
  <c r="S37" i="33"/>
  <c r="S36" i="33"/>
  <c r="S35" i="33"/>
  <c r="S34" i="33"/>
  <c r="S33" i="33"/>
  <c r="S32" i="33"/>
  <c r="S31" i="33"/>
  <c r="T29" i="33"/>
  <c r="T28" i="33"/>
  <c r="T27" i="33"/>
  <c r="T26" i="33"/>
  <c r="T25" i="33"/>
  <c r="T24" i="33"/>
  <c r="T23" i="33"/>
  <c r="T22" i="33"/>
  <c r="T21" i="33"/>
  <c r="T20" i="33"/>
  <c r="T19" i="33"/>
  <c r="T18" i="33"/>
  <c r="T17" i="33"/>
  <c r="T16" i="33"/>
  <c r="T15" i="33"/>
  <c r="T14" i="33"/>
  <c r="T13" i="33"/>
  <c r="T12" i="33"/>
  <c r="S29" i="33"/>
  <c r="S28" i="33"/>
  <c r="S27" i="33"/>
  <c r="S26" i="33"/>
  <c r="S25" i="33"/>
  <c r="S24" i="33"/>
  <c r="S23" i="33"/>
  <c r="S22" i="33"/>
  <c r="S21" i="33"/>
  <c r="S20" i="33"/>
  <c r="S19" i="33"/>
  <c r="S18" i="33"/>
  <c r="S17" i="33"/>
  <c r="S16" i="33"/>
  <c r="S15" i="33"/>
  <c r="S14" i="33"/>
  <c r="S13" i="33"/>
  <c r="S12" i="33"/>
  <c r="T10" i="33"/>
  <c r="T9" i="33"/>
  <c r="T8" i="33"/>
  <c r="T7" i="33"/>
  <c r="T6" i="33"/>
  <c r="S10" i="33"/>
  <c r="S9" i="33"/>
  <c r="S8" i="33"/>
  <c r="S7" i="33"/>
  <c r="S6" i="33"/>
  <c r="C178" i="32"/>
  <c r="C177" i="32"/>
  <c r="AM179" i="32"/>
  <c r="AK179" i="32"/>
  <c r="AJ179" i="32"/>
  <c r="AI179" i="32"/>
  <c r="AH179" i="32"/>
  <c r="AG179" i="32"/>
  <c r="AF179" i="32"/>
  <c r="AE179" i="32"/>
  <c r="AD179" i="32"/>
  <c r="AC179" i="32"/>
  <c r="AB179" i="32"/>
  <c r="AA179" i="32"/>
  <c r="Z179" i="32"/>
  <c r="Y179" i="32"/>
  <c r="X179" i="32"/>
  <c r="W179" i="32"/>
  <c r="S179" i="32"/>
  <c r="P179" i="32"/>
  <c r="O179" i="32"/>
  <c r="N179" i="32"/>
  <c r="M179" i="32"/>
  <c r="L179" i="32"/>
  <c r="K179" i="32"/>
  <c r="J179" i="32"/>
  <c r="I179" i="32"/>
  <c r="H179" i="32"/>
  <c r="G179" i="32"/>
  <c r="F179" i="32"/>
  <c r="E179" i="32"/>
  <c r="D179" i="32"/>
  <c r="C179" i="32" l="1"/>
  <c r="C179" i="31"/>
  <c r="E178" i="31"/>
  <c r="E180" i="31" s="1"/>
  <c r="D178" i="31"/>
  <c r="D180" i="31" s="1"/>
  <c r="C178" i="31"/>
  <c r="C180" i="31" s="1"/>
  <c r="I180" i="31"/>
  <c r="AE176" i="31"/>
  <c r="AF176" i="31"/>
  <c r="AF175" i="31"/>
  <c r="AE175" i="31"/>
  <c r="AI174" i="31"/>
  <c r="AH174" i="31"/>
  <c r="AF174" i="31"/>
  <c r="AE174" i="31"/>
  <c r="AC174" i="31"/>
  <c r="AB174" i="31"/>
  <c r="Z174" i="31"/>
  <c r="Y174" i="31"/>
  <c r="W174" i="31"/>
  <c r="V174" i="31"/>
  <c r="T174" i="31"/>
  <c r="S174" i="31"/>
  <c r="R174" i="31"/>
  <c r="Q174" i="31"/>
  <c r="AI158" i="31"/>
  <c r="AH158" i="31"/>
  <c r="AF158" i="31"/>
  <c r="AE158" i="31"/>
  <c r="AC158" i="31"/>
  <c r="AB158" i="31"/>
  <c r="Z158" i="31"/>
  <c r="Y158" i="31"/>
  <c r="W158" i="31"/>
  <c r="V158" i="31"/>
  <c r="T158" i="31"/>
  <c r="S158" i="31"/>
  <c r="Q158" i="31"/>
  <c r="P158" i="31"/>
  <c r="N158" i="31"/>
  <c r="M158" i="31"/>
  <c r="AF173" i="31"/>
  <c r="AF172" i="31"/>
  <c r="AF171" i="31"/>
  <c r="AF170" i="31"/>
  <c r="AF169" i="31"/>
  <c r="AF168" i="31"/>
  <c r="AF167" i="31"/>
  <c r="AF166" i="31"/>
  <c r="AF165" i="31"/>
  <c r="AF164" i="31"/>
  <c r="AE173" i="31"/>
  <c r="AE172" i="31"/>
  <c r="AE171" i="31"/>
  <c r="AE170" i="31"/>
  <c r="AE169" i="31"/>
  <c r="AE168" i="31"/>
  <c r="AE167" i="31"/>
  <c r="AE166" i="31"/>
  <c r="AE165" i="31"/>
  <c r="AE164" i="31"/>
  <c r="AF162" i="31"/>
  <c r="AF161" i="31"/>
  <c r="AF160" i="31"/>
  <c r="AF159" i="31"/>
  <c r="AE162" i="31"/>
  <c r="AE161" i="31"/>
  <c r="AE160" i="31"/>
  <c r="AE159" i="31"/>
  <c r="AF157" i="31"/>
  <c r="AF156" i="31"/>
  <c r="AF155" i="31"/>
  <c r="AF154" i="31"/>
  <c r="AF153" i="31"/>
  <c r="AE157" i="31"/>
  <c r="AE156" i="31"/>
  <c r="AE155" i="31"/>
  <c r="AE154" i="31"/>
  <c r="AE153" i="31"/>
  <c r="AF151" i="31"/>
  <c r="AF150" i="31"/>
  <c r="AF149" i="31"/>
  <c r="AF147" i="31"/>
  <c r="AF146" i="31"/>
  <c r="AE151" i="31"/>
  <c r="AE150" i="31"/>
  <c r="AE149" i="31"/>
  <c r="AE147" i="31"/>
  <c r="AE146" i="31"/>
  <c r="AF144" i="31"/>
  <c r="AF143" i="31"/>
  <c r="AF142" i="31"/>
  <c r="AF141" i="31"/>
  <c r="AF140" i="31"/>
  <c r="AF139" i="31"/>
  <c r="AF138" i="31"/>
  <c r="AF137" i="31"/>
  <c r="AF136" i="31"/>
  <c r="AF135" i="31"/>
  <c r="AF134" i="31"/>
  <c r="AF133" i="31"/>
  <c r="AF132" i="31"/>
  <c r="AF131" i="31"/>
  <c r="AF130" i="31"/>
  <c r="AF129" i="31"/>
  <c r="AF128" i="31"/>
  <c r="AF126" i="31"/>
  <c r="AF125" i="31"/>
  <c r="AF124" i="31"/>
  <c r="AF123" i="31"/>
  <c r="AF122" i="31"/>
  <c r="AF121" i="31"/>
  <c r="AF120" i="31"/>
  <c r="AF119" i="31"/>
  <c r="AE144" i="31"/>
  <c r="AE143" i="31"/>
  <c r="AE142" i="31"/>
  <c r="AE141" i="31"/>
  <c r="AE140" i="31"/>
  <c r="AE139" i="31"/>
  <c r="AE138" i="31"/>
  <c r="AE137" i="31"/>
  <c r="AE136" i="31"/>
  <c r="AE135" i="31"/>
  <c r="AE134" i="31"/>
  <c r="AE133" i="31"/>
  <c r="AE132" i="31"/>
  <c r="AE131" i="31"/>
  <c r="AE130" i="31"/>
  <c r="AE129" i="31"/>
  <c r="AE128" i="31"/>
  <c r="AE127" i="31"/>
  <c r="AE126" i="31"/>
  <c r="AE125" i="31"/>
  <c r="AE124" i="31"/>
  <c r="AE123" i="31"/>
  <c r="AE122" i="31"/>
  <c r="AE121" i="31"/>
  <c r="AE120" i="31"/>
  <c r="AE119" i="31"/>
  <c r="AF117" i="31"/>
  <c r="AF116" i="31"/>
  <c r="AF115" i="31"/>
  <c r="AF114" i="31"/>
  <c r="AF113" i="31"/>
  <c r="AF112" i="31"/>
  <c r="AF111" i="31"/>
  <c r="AF110" i="31"/>
  <c r="AE117" i="31"/>
  <c r="AE116" i="31"/>
  <c r="AE115" i="31"/>
  <c r="AE114" i="31"/>
  <c r="AE113" i="31"/>
  <c r="AE112" i="31"/>
  <c r="AE111" i="31"/>
  <c r="AE110" i="31"/>
  <c r="AF108" i="31"/>
  <c r="AF107" i="31"/>
  <c r="AF106" i="31"/>
  <c r="AF105" i="31"/>
  <c r="AF104" i="31"/>
  <c r="AF103" i="31"/>
  <c r="AF102" i="31"/>
  <c r="AF101" i="31"/>
  <c r="AF100" i="31"/>
  <c r="AF99" i="31"/>
  <c r="AF98" i="31"/>
  <c r="AF97" i="31"/>
  <c r="AF96" i="31"/>
  <c r="AF95" i="31"/>
  <c r="AE108" i="31"/>
  <c r="AE107" i="31"/>
  <c r="AE106" i="31"/>
  <c r="AE105" i="31"/>
  <c r="AE104" i="31"/>
  <c r="AE103" i="31"/>
  <c r="AE102" i="31"/>
  <c r="AE101" i="31"/>
  <c r="AE100" i="31"/>
  <c r="AE99" i="31"/>
  <c r="AE98" i="31"/>
  <c r="AE97" i="31"/>
  <c r="AE96" i="31"/>
  <c r="AE95" i="31"/>
  <c r="AF93" i="31"/>
  <c r="AF92" i="31"/>
  <c r="AF91" i="31"/>
  <c r="AF90" i="31"/>
  <c r="AF89" i="31"/>
  <c r="AF88" i="31"/>
  <c r="AF87" i="31"/>
  <c r="AF86" i="31"/>
  <c r="AF85" i="31"/>
  <c r="AF84" i="31"/>
  <c r="AF83" i="31"/>
  <c r="AE93" i="31"/>
  <c r="AE92" i="31"/>
  <c r="AE91" i="31"/>
  <c r="AE90" i="31"/>
  <c r="AE89" i="31"/>
  <c r="AE88" i="31"/>
  <c r="AE87" i="31"/>
  <c r="AE86" i="31"/>
  <c r="AE85" i="31"/>
  <c r="AE84" i="31"/>
  <c r="AE83" i="31"/>
  <c r="AF81" i="31"/>
  <c r="AF80" i="31"/>
  <c r="AF79" i="31"/>
  <c r="AF78" i="31"/>
  <c r="AF77" i="31"/>
  <c r="AF76" i="31"/>
  <c r="AF75" i="31"/>
  <c r="AF74" i="31"/>
  <c r="AE81" i="31"/>
  <c r="AE80" i="31"/>
  <c r="AE79" i="31"/>
  <c r="AE78" i="31"/>
  <c r="AE77" i="31"/>
  <c r="AE76" i="31"/>
  <c r="AE75" i="31"/>
  <c r="AE74" i="31"/>
  <c r="AF72" i="31"/>
  <c r="AF71" i="31"/>
  <c r="AF70" i="31"/>
  <c r="AF69" i="31"/>
  <c r="AF68" i="31"/>
  <c r="AF67" i="31"/>
  <c r="AF66" i="31"/>
  <c r="AF65" i="31"/>
  <c r="AF64" i="31"/>
  <c r="AF63" i="31"/>
  <c r="AF62" i="31"/>
  <c r="AF61" i="31"/>
  <c r="AF60" i="31"/>
  <c r="AF59" i="31"/>
  <c r="AF58" i="31"/>
  <c r="AF57" i="31"/>
  <c r="AF56" i="31"/>
  <c r="AF55" i="31"/>
  <c r="AF54" i="31"/>
  <c r="AF53" i="31"/>
  <c r="AF52" i="31"/>
  <c r="AF51" i="31"/>
  <c r="AF50" i="31"/>
  <c r="AF49" i="31"/>
  <c r="AF48" i="31"/>
  <c r="AF47" i="31"/>
  <c r="AF46" i="31"/>
  <c r="AF45" i="31"/>
  <c r="AF44" i="31"/>
  <c r="AF43" i="31"/>
  <c r="AF42" i="31"/>
  <c r="AE72" i="31"/>
  <c r="AE71" i="31"/>
  <c r="AE70" i="31"/>
  <c r="AE69" i="31"/>
  <c r="AE68" i="31"/>
  <c r="AE67" i="31"/>
  <c r="AE66" i="31"/>
  <c r="AE65" i="31"/>
  <c r="AE64" i="31"/>
  <c r="AE63" i="31"/>
  <c r="AE62" i="31"/>
  <c r="AE61" i="31"/>
  <c r="AE60" i="31"/>
  <c r="AE59" i="31"/>
  <c r="AE58" i="31"/>
  <c r="AE57" i="31"/>
  <c r="AE56" i="31"/>
  <c r="AE55" i="31"/>
  <c r="AE54" i="31"/>
  <c r="AE53" i="31"/>
  <c r="AE52" i="31"/>
  <c r="AE51" i="31"/>
  <c r="AE50" i="31"/>
  <c r="AE49" i="31"/>
  <c r="AE48" i="31"/>
  <c r="AE47" i="31"/>
  <c r="AE46" i="31"/>
  <c r="AE45" i="31"/>
  <c r="AE44" i="31"/>
  <c r="AE43" i="31"/>
  <c r="AE42" i="31"/>
  <c r="H13" i="30"/>
  <c r="AJ40" i="31"/>
  <c r="AJ39" i="31"/>
  <c r="AJ38" i="31"/>
  <c r="AJ37" i="31"/>
  <c r="AJ36" i="31"/>
  <c r="AJ35" i="31"/>
  <c r="AJ34" i="31"/>
  <c r="AJ33" i="31"/>
  <c r="AJ32" i="31"/>
  <c r="AJ31" i="31"/>
  <c r="AJ30" i="31"/>
  <c r="AJ29" i="31"/>
  <c r="AJ28" i="31"/>
  <c r="AJ27" i="31"/>
  <c r="AJ26" i="31"/>
  <c r="AJ25" i="31"/>
  <c r="AJ24" i="31"/>
  <c r="AJ23" i="31"/>
  <c r="AJ22" i="31"/>
  <c r="AJ21" i="31"/>
  <c r="AJ20" i="31"/>
  <c r="AJ19" i="31"/>
  <c r="AJ18" i="31"/>
  <c r="AJ17" i="31"/>
  <c r="AJ16" i="31"/>
  <c r="AJ15" i="31"/>
  <c r="AJ14" i="31"/>
  <c r="AJ13" i="31"/>
  <c r="AJ12" i="31"/>
  <c r="AJ11" i="31"/>
  <c r="AJ10" i="31"/>
  <c r="AJ9" i="31"/>
  <c r="AJ8" i="31"/>
  <c r="AJ7" i="31"/>
  <c r="AJ6" i="31"/>
  <c r="AG6" i="31"/>
  <c r="AF40" i="31"/>
  <c r="AF39" i="31"/>
  <c r="AF38" i="31"/>
  <c r="AF37" i="31"/>
  <c r="AF36" i="31"/>
  <c r="AF35" i="31"/>
  <c r="AF34" i="31"/>
  <c r="AF33" i="31"/>
  <c r="AF32" i="31"/>
  <c r="AF31" i="31"/>
  <c r="AF30" i="31"/>
  <c r="AF29" i="31"/>
  <c r="AF28" i="31"/>
  <c r="AF27" i="31"/>
  <c r="AF26" i="31"/>
  <c r="AF25" i="31"/>
  <c r="AF24" i="31"/>
  <c r="AF23" i="31"/>
  <c r="AF22" i="31"/>
  <c r="AF21" i="31"/>
  <c r="AF20" i="31"/>
  <c r="AF19" i="31"/>
  <c r="AF18" i="31"/>
  <c r="AF17" i="31"/>
  <c r="AF16" i="31"/>
  <c r="AF15" i="31"/>
  <c r="AF14" i="31"/>
  <c r="AF13" i="31"/>
  <c r="AF12" i="31"/>
  <c r="AF11" i="31"/>
  <c r="AF10" i="31"/>
  <c r="AF9" i="31"/>
  <c r="AF8" i="31"/>
  <c r="AF7" i="31"/>
  <c r="AF6" i="31"/>
  <c r="AE40" i="31"/>
  <c r="AE39" i="31"/>
  <c r="AE38" i="31"/>
  <c r="AE37" i="31"/>
  <c r="AE36" i="31"/>
  <c r="AE35" i="31"/>
  <c r="AE34" i="31"/>
  <c r="AE33" i="31"/>
  <c r="AE32" i="31"/>
  <c r="AE31" i="31"/>
  <c r="AE30" i="31"/>
  <c r="AE29" i="31"/>
  <c r="AE28" i="31"/>
  <c r="AE27" i="31"/>
  <c r="AE26" i="31"/>
  <c r="AE25" i="31"/>
  <c r="AE24" i="31"/>
  <c r="AE23" i="31"/>
  <c r="AE22" i="31"/>
  <c r="AE21" i="31"/>
  <c r="AE20" i="31"/>
  <c r="AE19" i="31"/>
  <c r="AE18" i="31"/>
  <c r="AE17" i="31"/>
  <c r="AE16" i="31"/>
  <c r="AE15" i="31"/>
  <c r="AE14" i="31"/>
  <c r="AE13" i="31"/>
  <c r="AE12" i="31"/>
  <c r="AE11" i="31"/>
  <c r="AE10" i="31"/>
  <c r="AE9" i="31"/>
  <c r="AE8" i="31"/>
  <c r="AE7" i="31"/>
  <c r="AE6" i="31"/>
  <c r="G36" i="28"/>
  <c r="B36" i="28"/>
  <c r="C36" i="28"/>
  <c r="D36" i="28"/>
  <c r="E36" i="28"/>
  <c r="F36" i="28"/>
  <c r="H36" i="28"/>
  <c r="I36" i="28"/>
  <c r="J36" i="28"/>
  <c r="K36" i="28"/>
  <c r="L36" i="28"/>
  <c r="E24" i="27" l="1"/>
  <c r="E25" i="27"/>
  <c r="E26" i="27"/>
  <c r="X8" i="26" l="1"/>
  <c r="X9" i="26"/>
  <c r="X10" i="26"/>
  <c r="X11" i="26"/>
  <c r="X12" i="26"/>
  <c r="X13" i="26"/>
  <c r="X14" i="26"/>
  <c r="X15" i="26"/>
  <c r="X16" i="26"/>
  <c r="X17" i="26"/>
  <c r="X18" i="26"/>
  <c r="X19" i="26"/>
  <c r="X20" i="26"/>
  <c r="X21" i="26"/>
  <c r="X22" i="26"/>
  <c r="X23" i="26"/>
  <c r="X24" i="26"/>
  <c r="X25" i="26"/>
  <c r="X26" i="26"/>
  <c r="X27" i="26"/>
  <c r="X28" i="26"/>
  <c r="X29" i="26"/>
  <c r="X30" i="26"/>
  <c r="X31" i="26"/>
  <c r="X32" i="26"/>
  <c r="X33" i="26"/>
  <c r="X34" i="26"/>
  <c r="X35" i="26"/>
  <c r="X36" i="26"/>
  <c r="X37" i="26"/>
  <c r="X38" i="26"/>
  <c r="X39" i="26"/>
  <c r="X40" i="26"/>
  <c r="X41" i="26"/>
  <c r="X42" i="26"/>
  <c r="M10" i="25" l="1"/>
  <c r="L10" i="25"/>
  <c r="J10" i="25"/>
  <c r="I10" i="25"/>
  <c r="G10" i="25"/>
  <c r="F10" i="25"/>
  <c r="D10" i="25"/>
  <c r="C10" i="25"/>
  <c r="E9" i="25"/>
  <c r="M6" i="25"/>
  <c r="L6" i="25"/>
  <c r="J6" i="25"/>
  <c r="I6" i="25"/>
  <c r="G6" i="25"/>
  <c r="F6" i="25"/>
  <c r="C6" i="25"/>
  <c r="E6" i="25" s="1"/>
  <c r="Q8" i="24"/>
  <c r="L119" i="24"/>
  <c r="K119" i="24"/>
  <c r="I119" i="24"/>
  <c r="H119" i="24"/>
  <c r="F119" i="24"/>
  <c r="E119" i="24"/>
  <c r="E113" i="24" l="1"/>
  <c r="L112" i="24"/>
  <c r="K112" i="24"/>
  <c r="I112" i="24"/>
  <c r="H112" i="24"/>
  <c r="E112" i="24"/>
  <c r="N112" i="24" s="1"/>
  <c r="F112" i="24"/>
  <c r="F81" i="24"/>
  <c r="E81" i="24"/>
  <c r="E96" i="24"/>
  <c r="G112" i="24" l="1"/>
  <c r="L8" i="24"/>
  <c r="K8" i="24"/>
  <c r="I8" i="24"/>
  <c r="E8" i="24"/>
  <c r="E12" i="24"/>
  <c r="H8" i="24"/>
  <c r="F8" i="24"/>
  <c r="O7" i="24"/>
  <c r="N7" i="24"/>
  <c r="M7" i="24"/>
  <c r="J7" i="24"/>
  <c r="G7" i="24"/>
  <c r="M8" i="24" l="1"/>
  <c r="N8" i="24"/>
  <c r="J8" i="24"/>
  <c r="O8" i="24"/>
  <c r="G8" i="24"/>
  <c r="P7" i="24"/>
  <c r="P8" i="24" l="1"/>
  <c r="AF40" i="32" l="1"/>
  <c r="AG40" i="32"/>
  <c r="AH40" i="32"/>
  <c r="AI40" i="32"/>
  <c r="AJ40" i="32"/>
  <c r="AF72" i="32"/>
  <c r="AG72" i="32"/>
  <c r="AH72" i="32"/>
  <c r="AI72" i="32"/>
  <c r="AJ72" i="32"/>
  <c r="AF81" i="32"/>
  <c r="AG81" i="32"/>
  <c r="AH81" i="32"/>
  <c r="AI81" i="32"/>
  <c r="AJ81" i="32"/>
  <c r="AF93" i="32"/>
  <c r="AG93" i="32"/>
  <c r="AH93" i="32"/>
  <c r="AI93" i="32"/>
  <c r="AJ93" i="32"/>
  <c r="AF108" i="32"/>
  <c r="AG108" i="32"/>
  <c r="AH108" i="32"/>
  <c r="AI108" i="32"/>
  <c r="AJ108" i="32"/>
  <c r="AF117" i="32"/>
  <c r="AG117" i="32"/>
  <c r="AH117" i="32"/>
  <c r="AI117" i="32"/>
  <c r="AJ117" i="32"/>
  <c r="AF126" i="32"/>
  <c r="AG126" i="32"/>
  <c r="AH126" i="32"/>
  <c r="AI126" i="32"/>
  <c r="AJ126" i="32"/>
  <c r="AF136" i="32"/>
  <c r="AG136" i="32"/>
  <c r="AH136" i="32"/>
  <c r="AI136" i="32"/>
  <c r="AJ136" i="32"/>
  <c r="AF144" i="32"/>
  <c r="AG144" i="32"/>
  <c r="AH144" i="32"/>
  <c r="AI144" i="32"/>
  <c r="AJ144" i="32"/>
  <c r="AF147" i="32"/>
  <c r="AG147" i="32"/>
  <c r="AH147" i="32"/>
  <c r="AI147" i="32"/>
  <c r="AJ147" i="32"/>
  <c r="AF150" i="32"/>
  <c r="AG150" i="32"/>
  <c r="AH150" i="32"/>
  <c r="AI150" i="32"/>
  <c r="AJ150" i="32"/>
  <c r="AJ157" i="32" s="1"/>
  <c r="AF156" i="32"/>
  <c r="AF157" i="32" s="1"/>
  <c r="AG156" i="32"/>
  <c r="AG157" i="32" s="1"/>
  <c r="AH156" i="32"/>
  <c r="AH157" i="32" s="1"/>
  <c r="AI156" i="32"/>
  <c r="AJ156" i="32"/>
  <c r="AI157" i="32"/>
  <c r="Y53" i="32"/>
  <c r="N53" i="32"/>
  <c r="AC94" i="31"/>
  <c r="AB94" i="31"/>
  <c r="AD84" i="31"/>
  <c r="AD85" i="31"/>
  <c r="AD86" i="31"/>
  <c r="AD87" i="31"/>
  <c r="AD88" i="31"/>
  <c r="AD89" i="31"/>
  <c r="AD90" i="31"/>
  <c r="AD91" i="31"/>
  <c r="AD92" i="31"/>
  <c r="AD93" i="31"/>
  <c r="AD83" i="31"/>
  <c r="AD94" i="31" s="1"/>
  <c r="AD75" i="31"/>
  <c r="N41" i="31"/>
  <c r="M41" i="31"/>
  <c r="O38" i="35"/>
  <c r="P38" i="35"/>
  <c r="Q38" i="35"/>
  <c r="R38" i="35"/>
  <c r="S38" i="35"/>
  <c r="T38" i="35"/>
  <c r="U38" i="35"/>
  <c r="V38" i="35"/>
  <c r="W38" i="35"/>
  <c r="X38" i="35"/>
  <c r="O41" i="35"/>
  <c r="P41" i="35"/>
  <c r="Q41" i="35"/>
  <c r="R41" i="35"/>
  <c r="S41" i="35"/>
  <c r="T41" i="35"/>
  <c r="U41" i="35"/>
  <c r="V41" i="35"/>
  <c r="W41" i="35"/>
  <c r="X41" i="35"/>
  <c r="C38" i="35"/>
  <c r="D38" i="35"/>
  <c r="E38" i="35"/>
  <c r="F38" i="35"/>
  <c r="G38" i="35"/>
  <c r="H38" i="35"/>
  <c r="I38" i="35"/>
  <c r="J38" i="35"/>
  <c r="K38" i="35"/>
  <c r="L38" i="35"/>
  <c r="M38" i="35"/>
  <c r="C41" i="35"/>
  <c r="D41" i="35"/>
  <c r="E41" i="35"/>
  <c r="F41" i="35"/>
  <c r="G41" i="35"/>
  <c r="H41" i="35"/>
  <c r="I41" i="35"/>
  <c r="J41" i="35"/>
  <c r="K41" i="35"/>
  <c r="L41" i="35"/>
  <c r="M41" i="35"/>
  <c r="O44" i="35" l="1"/>
  <c r="P44" i="35"/>
  <c r="Q44" i="35"/>
  <c r="R44" i="35"/>
  <c r="S44" i="35"/>
  <c r="T44" i="35"/>
  <c r="U44" i="35"/>
  <c r="V44" i="35"/>
  <c r="W44" i="35"/>
  <c r="X44" i="35"/>
  <c r="Z41" i="35"/>
  <c r="AA41" i="35"/>
  <c r="AB41" i="35"/>
  <c r="AC41" i="35"/>
  <c r="AD41" i="35"/>
  <c r="AE41" i="35"/>
  <c r="AF41" i="35"/>
  <c r="AG41" i="35"/>
  <c r="AH41" i="35"/>
  <c r="AI41" i="35"/>
  <c r="AJ41" i="35"/>
  <c r="AK41" i="35"/>
  <c r="AL41" i="35"/>
  <c r="AM41" i="35"/>
  <c r="Y40" i="35"/>
  <c r="N40" i="35"/>
  <c r="AO26" i="35"/>
  <c r="AQ26" i="35"/>
  <c r="AR26" i="35"/>
  <c r="AN26" i="35"/>
  <c r="D26" i="35"/>
  <c r="F26" i="35"/>
  <c r="G26" i="35"/>
  <c r="I26" i="35"/>
  <c r="J26" i="35"/>
  <c r="L26" i="35"/>
  <c r="M26" i="35"/>
  <c r="O26" i="35"/>
  <c r="P26" i="35"/>
  <c r="R26" i="35"/>
  <c r="S26" i="35"/>
  <c r="U26" i="35"/>
  <c r="V26" i="35"/>
  <c r="X26" i="35"/>
  <c r="Y26" i="35"/>
  <c r="AA26" i="35"/>
  <c r="AB26" i="35"/>
  <c r="C26" i="35"/>
  <c r="AS25" i="35"/>
  <c r="AP25" i="35"/>
  <c r="AC25" i="35"/>
  <c r="Z25" i="35"/>
  <c r="W25" i="35"/>
  <c r="T25" i="35"/>
  <c r="Q25" i="35"/>
  <c r="N25" i="35"/>
  <c r="K25" i="35"/>
  <c r="H25" i="35"/>
  <c r="E25" i="35"/>
  <c r="Q12" i="35"/>
  <c r="P12" i="35"/>
  <c r="N12" i="35"/>
  <c r="M12" i="35"/>
  <c r="D12" i="35"/>
  <c r="E12" i="35"/>
  <c r="F12" i="35"/>
  <c r="G12" i="35"/>
  <c r="H12" i="35"/>
  <c r="I12" i="35"/>
  <c r="J12" i="35"/>
  <c r="K12" i="35"/>
  <c r="C12" i="35"/>
  <c r="L11" i="35"/>
  <c r="O11" i="35" s="1"/>
  <c r="AF25" i="35" l="1"/>
  <c r="AJ25" i="35"/>
  <c r="AM25" i="35"/>
  <c r="L89" i="33"/>
  <c r="O89" i="33"/>
  <c r="L88" i="33"/>
  <c r="O88" i="33"/>
  <c r="L81" i="33"/>
  <c r="O81" i="33"/>
  <c r="I82" i="33"/>
  <c r="L82" i="33"/>
  <c r="O82" i="33"/>
  <c r="L83" i="33"/>
  <c r="O83" i="33"/>
  <c r="G75" i="33"/>
  <c r="L71" i="33"/>
  <c r="O71" i="33"/>
  <c r="L72" i="33"/>
  <c r="O72" i="33"/>
  <c r="I73" i="33"/>
  <c r="L73" i="33"/>
  <c r="O73" i="33"/>
  <c r="L74" i="33"/>
  <c r="O74" i="33"/>
  <c r="L12" i="33"/>
  <c r="O12" i="33"/>
  <c r="L13" i="33"/>
  <c r="O13" i="33"/>
  <c r="L14" i="33"/>
  <c r="O14" i="33"/>
  <c r="L15" i="33"/>
  <c r="O15" i="33"/>
  <c r="I16" i="33"/>
  <c r="L16" i="33"/>
  <c r="O16" i="33"/>
  <c r="L17" i="33"/>
  <c r="O17" i="33"/>
  <c r="L18" i="33"/>
  <c r="O18" i="33"/>
  <c r="L19" i="33"/>
  <c r="O19" i="33"/>
  <c r="L20" i="33"/>
  <c r="O20" i="33"/>
  <c r="L21" i="33"/>
  <c r="O21" i="33"/>
  <c r="L22" i="33"/>
  <c r="O22" i="33"/>
  <c r="L23" i="33"/>
  <c r="O23" i="33"/>
  <c r="L24" i="33"/>
  <c r="O24" i="33"/>
  <c r="L25" i="33"/>
  <c r="O25" i="33"/>
  <c r="L26" i="33"/>
  <c r="O26" i="33"/>
  <c r="L27" i="33"/>
  <c r="O27" i="33"/>
  <c r="L28" i="33"/>
  <c r="O28" i="33"/>
  <c r="L29" i="33"/>
  <c r="O29" i="33"/>
  <c r="F102" i="33"/>
  <c r="F101" i="33"/>
  <c r="F99" i="33"/>
  <c r="F98" i="33"/>
  <c r="F96" i="33"/>
  <c r="F95" i="33"/>
  <c r="F89" i="33"/>
  <c r="I89" i="33" s="1"/>
  <c r="F90" i="33"/>
  <c r="F91" i="33"/>
  <c r="F92" i="33"/>
  <c r="F88" i="33"/>
  <c r="I88" i="33" s="1"/>
  <c r="F86" i="33"/>
  <c r="F85" i="33"/>
  <c r="F82" i="33"/>
  <c r="F83" i="33"/>
  <c r="I83" i="33" s="1"/>
  <c r="F81" i="33"/>
  <c r="I81" i="33" s="1"/>
  <c r="F77" i="33"/>
  <c r="F78" i="33"/>
  <c r="F79" i="33"/>
  <c r="F76" i="33"/>
  <c r="F72" i="33"/>
  <c r="I72" i="33" s="1"/>
  <c r="F73" i="33"/>
  <c r="F74" i="33"/>
  <c r="I74" i="33" s="1"/>
  <c r="F71" i="33"/>
  <c r="I71" i="33" s="1"/>
  <c r="F69" i="33"/>
  <c r="F68" i="33"/>
  <c r="F63" i="33"/>
  <c r="F64" i="33"/>
  <c r="F65" i="33"/>
  <c r="F66" i="33"/>
  <c r="F62" i="33"/>
  <c r="F57" i="33"/>
  <c r="F58" i="33"/>
  <c r="F59" i="33"/>
  <c r="F60" i="33"/>
  <c r="F52" i="33"/>
  <c r="F53" i="33"/>
  <c r="F54" i="33"/>
  <c r="F51" i="33"/>
  <c r="F32" i="33"/>
  <c r="F33" i="33"/>
  <c r="F34" i="33"/>
  <c r="F35" i="33"/>
  <c r="F36" i="33"/>
  <c r="F37" i="33"/>
  <c r="F38" i="33"/>
  <c r="F39" i="33"/>
  <c r="F40" i="33"/>
  <c r="F41" i="33"/>
  <c r="F42" i="33"/>
  <c r="F43" i="33"/>
  <c r="F44" i="33"/>
  <c r="F45" i="33"/>
  <c r="F46" i="33"/>
  <c r="F47" i="33"/>
  <c r="F48" i="33"/>
  <c r="F49" i="33"/>
  <c r="F31" i="33"/>
  <c r="F13" i="33"/>
  <c r="I13" i="33" s="1"/>
  <c r="F14" i="33"/>
  <c r="I14" i="33" s="1"/>
  <c r="F15" i="33"/>
  <c r="I15" i="33" s="1"/>
  <c r="F16" i="33"/>
  <c r="F17" i="33"/>
  <c r="I17" i="33" s="1"/>
  <c r="F18" i="33"/>
  <c r="I18" i="33" s="1"/>
  <c r="F19" i="33"/>
  <c r="I19" i="33" s="1"/>
  <c r="F20" i="33"/>
  <c r="I20" i="33" s="1"/>
  <c r="F21" i="33"/>
  <c r="I21" i="33" s="1"/>
  <c r="F22" i="33"/>
  <c r="I22" i="33" s="1"/>
  <c r="F23" i="33"/>
  <c r="I23" i="33" s="1"/>
  <c r="F24" i="33"/>
  <c r="I24" i="33" s="1"/>
  <c r="F25" i="33"/>
  <c r="I25" i="33" s="1"/>
  <c r="F26" i="33"/>
  <c r="I26" i="33" s="1"/>
  <c r="F27" i="33"/>
  <c r="I27" i="33" s="1"/>
  <c r="F28" i="33"/>
  <c r="I28" i="33" s="1"/>
  <c r="F29" i="33"/>
  <c r="I29" i="33" s="1"/>
  <c r="F12" i="33"/>
  <c r="I12" i="33" s="1"/>
  <c r="F7" i="33"/>
  <c r="I7" i="33" s="1"/>
  <c r="F8" i="33"/>
  <c r="I8" i="33" s="1"/>
  <c r="F9" i="33"/>
  <c r="I9" i="33" s="1"/>
  <c r="F10" i="33"/>
  <c r="I10" i="33" s="1"/>
  <c r="F6" i="33"/>
  <c r="I6" i="33" s="1"/>
  <c r="L6" i="33"/>
  <c r="O6" i="33"/>
  <c r="L7" i="33"/>
  <c r="O7" i="33"/>
  <c r="L8" i="33"/>
  <c r="O8" i="33"/>
  <c r="L9" i="33"/>
  <c r="O9" i="33"/>
  <c r="L10" i="33"/>
  <c r="O10" i="33"/>
  <c r="I176" i="31"/>
  <c r="I175" i="31"/>
  <c r="I165" i="31"/>
  <c r="I166" i="31"/>
  <c r="I167" i="31"/>
  <c r="I168" i="31"/>
  <c r="I169" i="31"/>
  <c r="I170" i="31"/>
  <c r="I171" i="31"/>
  <c r="I172" i="31"/>
  <c r="I164" i="31"/>
  <c r="I160" i="31"/>
  <c r="I161" i="31"/>
  <c r="I162" i="31"/>
  <c r="I159" i="31"/>
  <c r="I153" i="31"/>
  <c r="I154" i="31"/>
  <c r="I155" i="31"/>
  <c r="I156" i="31"/>
  <c r="I152" i="31"/>
  <c r="I150" i="31"/>
  <c r="I149" i="31"/>
  <c r="I147" i="31"/>
  <c r="I146" i="31"/>
  <c r="I139" i="31"/>
  <c r="I140" i="31"/>
  <c r="I141" i="31"/>
  <c r="I142" i="31"/>
  <c r="I143" i="31"/>
  <c r="I144" i="31"/>
  <c r="I138" i="31"/>
  <c r="I129" i="31"/>
  <c r="I130" i="31"/>
  <c r="I131" i="31"/>
  <c r="I132" i="31"/>
  <c r="I133" i="31"/>
  <c r="I134" i="31"/>
  <c r="I135" i="31"/>
  <c r="I136" i="31"/>
  <c r="I128" i="31"/>
  <c r="I120" i="31"/>
  <c r="I121" i="31"/>
  <c r="I122" i="31"/>
  <c r="I123" i="31"/>
  <c r="I124" i="31"/>
  <c r="I125" i="31"/>
  <c r="I126" i="31"/>
  <c r="I119" i="31"/>
  <c r="I111" i="31"/>
  <c r="I112" i="31"/>
  <c r="I113" i="31"/>
  <c r="I114" i="31"/>
  <c r="I115" i="31"/>
  <c r="I116" i="31"/>
  <c r="I117" i="31"/>
  <c r="I110" i="31"/>
  <c r="I96" i="31"/>
  <c r="I97" i="31"/>
  <c r="I98" i="31"/>
  <c r="I99" i="31"/>
  <c r="I100" i="31"/>
  <c r="I101" i="31"/>
  <c r="I102" i="31"/>
  <c r="I103" i="31"/>
  <c r="I104" i="31"/>
  <c r="I105" i="31"/>
  <c r="I106" i="31"/>
  <c r="I107" i="31"/>
  <c r="I108" i="31"/>
  <c r="I95" i="31"/>
  <c r="I84" i="31"/>
  <c r="I85" i="31"/>
  <c r="I86" i="31"/>
  <c r="I87" i="31"/>
  <c r="I88" i="31"/>
  <c r="I89" i="31"/>
  <c r="I90" i="31"/>
  <c r="I91" i="31"/>
  <c r="I92" i="31"/>
  <c r="I93" i="31"/>
  <c r="I83" i="31"/>
  <c r="I75" i="31"/>
  <c r="I76" i="31"/>
  <c r="I77" i="31"/>
  <c r="I78" i="31"/>
  <c r="I79" i="31"/>
  <c r="I80" i="31"/>
  <c r="I81" i="31"/>
  <c r="I74" i="31"/>
  <c r="I43" i="31"/>
  <c r="I44" i="31"/>
  <c r="I45" i="31"/>
  <c r="I46" i="31"/>
  <c r="I47" i="31"/>
  <c r="I48" i="31"/>
  <c r="I49" i="31"/>
  <c r="I50" i="31"/>
  <c r="I51" i="31"/>
  <c r="I52" i="31"/>
  <c r="I53" i="31"/>
  <c r="I54" i="31"/>
  <c r="I55" i="31"/>
  <c r="I56" i="31"/>
  <c r="I57" i="31"/>
  <c r="I58" i="31"/>
  <c r="I59" i="31"/>
  <c r="I60" i="31"/>
  <c r="I61" i="31"/>
  <c r="I62" i="31"/>
  <c r="I63" i="31"/>
  <c r="I64" i="31"/>
  <c r="I65" i="31"/>
  <c r="I66" i="31"/>
  <c r="I67" i="31"/>
  <c r="I68" i="31"/>
  <c r="I69" i="31"/>
  <c r="I70" i="31"/>
  <c r="I71" i="31"/>
  <c r="I72" i="31"/>
  <c r="I42" i="31"/>
  <c r="AJ54" i="31"/>
  <c r="AD54" i="31"/>
  <c r="AA54" i="31"/>
  <c r="X54" i="31"/>
  <c r="U54" i="31"/>
  <c r="R54" i="31"/>
  <c r="O54" i="31"/>
  <c r="L54" i="31"/>
  <c r="I7" i="31"/>
  <c r="I8" i="31"/>
  <c r="I9" i="31"/>
  <c r="I10" i="31"/>
  <c r="I11" i="31"/>
  <c r="I12" i="31"/>
  <c r="I13" i="31"/>
  <c r="I14" i="31"/>
  <c r="I15" i="31"/>
  <c r="I16" i="31"/>
  <c r="I17" i="31"/>
  <c r="I18" i="31"/>
  <c r="I19" i="31"/>
  <c r="I20" i="31"/>
  <c r="I21" i="31"/>
  <c r="I22" i="31"/>
  <c r="I23" i="31"/>
  <c r="I24" i="31"/>
  <c r="I25" i="31"/>
  <c r="I26" i="31"/>
  <c r="I27" i="31"/>
  <c r="I28" i="31"/>
  <c r="I29" i="31"/>
  <c r="I30" i="31"/>
  <c r="I31" i="31"/>
  <c r="I32" i="31"/>
  <c r="I33" i="31"/>
  <c r="I34" i="31"/>
  <c r="I35" i="31"/>
  <c r="I36" i="31"/>
  <c r="I37" i="31"/>
  <c r="I38" i="31"/>
  <c r="I39" i="31"/>
  <c r="I40" i="31"/>
  <c r="I6" i="31"/>
  <c r="I118" i="31" l="1"/>
  <c r="AG54" i="31"/>
  <c r="D41" i="27" l="1"/>
  <c r="F41" i="27"/>
  <c r="G41" i="27"/>
  <c r="I41" i="27"/>
  <c r="J41" i="27"/>
  <c r="L41" i="27"/>
  <c r="M41" i="27"/>
  <c r="O41" i="27"/>
  <c r="P41" i="27"/>
  <c r="R41" i="27"/>
  <c r="S41" i="27"/>
  <c r="U41" i="27"/>
  <c r="V41" i="27"/>
  <c r="Y36" i="27"/>
  <c r="Q12" i="24"/>
  <c r="C9" i="35"/>
  <c r="C15" i="35" s="1"/>
  <c r="D9" i="35"/>
  <c r="D15" i="35" s="1"/>
  <c r="E9" i="35"/>
  <c r="E15" i="35" s="1"/>
  <c r="F9" i="35"/>
  <c r="F15" i="35" s="1"/>
  <c r="G9" i="35"/>
  <c r="G15" i="35" s="1"/>
  <c r="H9" i="35"/>
  <c r="H15" i="35" s="1"/>
  <c r="I9" i="35"/>
  <c r="I15" i="35" s="1"/>
  <c r="J9" i="35"/>
  <c r="J15" i="35" s="1"/>
  <c r="K9" i="35"/>
  <c r="K15" i="35" s="1"/>
  <c r="I90" i="33"/>
  <c r="I91" i="33"/>
  <c r="I92" i="33"/>
  <c r="AI74" i="34" l="1"/>
  <c r="AI79" i="34"/>
  <c r="AH74" i="34"/>
  <c r="AG74" i="34"/>
  <c r="AF74" i="34"/>
  <c r="Z10" i="34"/>
  <c r="E41" i="31"/>
  <c r="D41" i="31"/>
  <c r="R10" i="33"/>
  <c r="C73" i="31"/>
  <c r="C30" i="33" l="1"/>
  <c r="Y9" i="34"/>
  <c r="D19" i="27"/>
  <c r="C19" i="27"/>
  <c r="E19" i="27" s="1"/>
  <c r="V15" i="27"/>
  <c r="U15" i="27"/>
  <c r="W15" i="27" s="1"/>
  <c r="S15" i="27"/>
  <c r="R15" i="27"/>
  <c r="T15" i="27" s="1"/>
  <c r="P15" i="27"/>
  <c r="Q15" i="27" s="1"/>
  <c r="O15" i="27"/>
  <c r="M15" i="27"/>
  <c r="L15" i="27"/>
  <c r="N15" i="27" s="1"/>
  <c r="J15" i="27"/>
  <c r="I15" i="27"/>
  <c r="K15" i="27" s="1"/>
  <c r="G15" i="27"/>
  <c r="H15" i="27" s="1"/>
  <c r="F15" i="27"/>
  <c r="D15" i="27"/>
  <c r="C15" i="27"/>
  <c r="E15" i="27" s="1"/>
  <c r="V10" i="27"/>
  <c r="W10" i="27" s="1"/>
  <c r="U10" i="27"/>
  <c r="S10" i="27"/>
  <c r="R10" i="27"/>
  <c r="T10" i="27" s="1"/>
  <c r="P10" i="27"/>
  <c r="Q10" i="27" s="1"/>
  <c r="O10" i="27"/>
  <c r="M10" i="27"/>
  <c r="L10" i="27"/>
  <c r="J10" i="27"/>
  <c r="K10" i="27" s="1"/>
  <c r="I10" i="27"/>
  <c r="G10" i="27"/>
  <c r="F10" i="27"/>
  <c r="H10" i="27" s="1"/>
  <c r="D10" i="27"/>
  <c r="E10" i="27" s="1"/>
  <c r="C10" i="27"/>
  <c r="N16" i="27"/>
  <c r="N18" i="27"/>
  <c r="N17" i="27"/>
  <c r="E40" i="27"/>
  <c r="H40" i="27"/>
  <c r="K40" i="27"/>
  <c r="N40" i="27"/>
  <c r="Q40" i="27"/>
  <c r="T40" i="27"/>
  <c r="W40" i="27"/>
  <c r="Y16" i="27"/>
  <c r="X16" i="27"/>
  <c r="W18" i="27"/>
  <c r="W17" i="27"/>
  <c r="W16" i="27"/>
  <c r="T18" i="27"/>
  <c r="T17" i="27"/>
  <c r="T16" i="27"/>
  <c r="Q18" i="27"/>
  <c r="Q17" i="27"/>
  <c r="Q16" i="27"/>
  <c r="P19" i="27"/>
  <c r="S19" i="27"/>
  <c r="K18" i="27"/>
  <c r="K17" i="27"/>
  <c r="K16" i="27"/>
  <c r="H18" i="27"/>
  <c r="H17" i="27"/>
  <c r="H16" i="27"/>
  <c r="W14" i="27"/>
  <c r="W13" i="27"/>
  <c r="W12" i="27"/>
  <c r="W11" i="27"/>
  <c r="T14" i="27"/>
  <c r="T13" i="27"/>
  <c r="T12" i="27"/>
  <c r="T11" i="27"/>
  <c r="Q14" i="27"/>
  <c r="Q13" i="27"/>
  <c r="Q12" i="27"/>
  <c r="Q11" i="27"/>
  <c r="N14" i="27"/>
  <c r="N13" i="27"/>
  <c r="N12" i="27"/>
  <c r="N11" i="27"/>
  <c r="K14" i="27"/>
  <c r="K13" i="27"/>
  <c r="K12" i="27"/>
  <c r="K11" i="27"/>
  <c r="H14" i="27"/>
  <c r="H13" i="27"/>
  <c r="H12" i="27"/>
  <c r="H11" i="27"/>
  <c r="E14" i="27"/>
  <c r="E13" i="27"/>
  <c r="E12" i="27"/>
  <c r="E11" i="27"/>
  <c r="W9" i="27"/>
  <c r="W8" i="27"/>
  <c r="W7" i="27"/>
  <c r="W6" i="27"/>
  <c r="W5" i="27"/>
  <c r="T6" i="27"/>
  <c r="T7" i="27"/>
  <c r="T8" i="27"/>
  <c r="T9" i="27"/>
  <c r="T5" i="27"/>
  <c r="Q9" i="27"/>
  <c r="Q8" i="27"/>
  <c r="Q7" i="27"/>
  <c r="Q6" i="27"/>
  <c r="Q5" i="27"/>
  <c r="N6" i="27"/>
  <c r="N7" i="27"/>
  <c r="N8" i="27"/>
  <c r="N9" i="27"/>
  <c r="N5" i="27"/>
  <c r="K6" i="27"/>
  <c r="K7" i="27"/>
  <c r="K8" i="27"/>
  <c r="K9" i="27"/>
  <c r="K5" i="27"/>
  <c r="H6" i="27"/>
  <c r="H7" i="27"/>
  <c r="H8" i="27"/>
  <c r="H9" i="27"/>
  <c r="H5" i="27"/>
  <c r="E6" i="27"/>
  <c r="E7" i="27"/>
  <c r="E8" i="27"/>
  <c r="E9" i="27"/>
  <c r="E5" i="27"/>
  <c r="X10" i="27" l="1"/>
  <c r="N10" i="27"/>
  <c r="X39" i="27"/>
  <c r="W39" i="27"/>
  <c r="W41" i="27" s="1"/>
  <c r="T39" i="27"/>
  <c r="T41" i="27" s="1"/>
  <c r="Q39" i="27"/>
  <c r="Q41" i="27" s="1"/>
  <c r="N39" i="27"/>
  <c r="N41" i="27" s="1"/>
  <c r="K39" i="27"/>
  <c r="K41" i="27" s="1"/>
  <c r="H39" i="27"/>
  <c r="H41" i="27" s="1"/>
  <c r="E64" i="24"/>
  <c r="P60" i="34"/>
  <c r="I49" i="33"/>
  <c r="L49" i="33"/>
  <c r="O49" i="33"/>
  <c r="AQ37" i="29"/>
  <c r="AP37" i="29"/>
  <c r="AO37" i="29"/>
  <c r="AN37" i="29"/>
  <c r="AM37" i="29"/>
  <c r="AL37" i="29"/>
  <c r="AK37" i="29"/>
  <c r="AJ37" i="29"/>
  <c r="AH37" i="29"/>
  <c r="AG37" i="29"/>
  <c r="AF37" i="29"/>
  <c r="AE37" i="29"/>
  <c r="AD37" i="29"/>
  <c r="AC37" i="29"/>
  <c r="AB37" i="29"/>
  <c r="AA37" i="29"/>
  <c r="Z37" i="29"/>
  <c r="Y37" i="29"/>
  <c r="X37" i="29"/>
  <c r="AR36" i="29"/>
  <c r="AI36" i="29"/>
  <c r="AR35" i="29"/>
  <c r="AI35" i="29"/>
  <c r="AR34" i="29"/>
  <c r="AI34" i="29"/>
  <c r="AR33" i="29"/>
  <c r="AI33" i="29"/>
  <c r="AR32" i="29"/>
  <c r="AI32" i="29"/>
  <c r="AR31" i="29"/>
  <c r="AI31" i="29"/>
  <c r="AR30" i="29"/>
  <c r="AI30" i="29"/>
  <c r="AR29" i="29"/>
  <c r="AI29" i="29"/>
  <c r="AR28" i="29"/>
  <c r="AI28" i="29"/>
  <c r="AQ26" i="29"/>
  <c r="AP26" i="29"/>
  <c r="AO26" i="29"/>
  <c r="AN26" i="29"/>
  <c r="AM26" i="29"/>
  <c r="AL26" i="29"/>
  <c r="AK26" i="29"/>
  <c r="AJ26" i="29"/>
  <c r="AH26" i="29"/>
  <c r="AG26" i="29"/>
  <c r="AF26" i="29"/>
  <c r="AE26" i="29"/>
  <c r="AD26" i="29"/>
  <c r="AC26" i="29"/>
  <c r="AB26" i="29"/>
  <c r="AA26" i="29"/>
  <c r="Z26" i="29"/>
  <c r="Y26" i="29"/>
  <c r="X26" i="29"/>
  <c r="AR25" i="29"/>
  <c r="AI25" i="29"/>
  <c r="AR24" i="29"/>
  <c r="AI24" i="29"/>
  <c r="AR23" i="29"/>
  <c r="AI23" i="29"/>
  <c r="AR22" i="29"/>
  <c r="AI22" i="29"/>
  <c r="AR21" i="29"/>
  <c r="AI21" i="29"/>
  <c r="AR20" i="29"/>
  <c r="AI20" i="29"/>
  <c r="R29" i="29"/>
  <c r="O29" i="29"/>
  <c r="N29" i="29"/>
  <c r="L29" i="29"/>
  <c r="K29" i="29"/>
  <c r="I29" i="29"/>
  <c r="H29" i="29"/>
  <c r="F29" i="29"/>
  <c r="E29" i="29"/>
  <c r="D29" i="29"/>
  <c r="S28" i="29"/>
  <c r="Q28" i="29"/>
  <c r="P28" i="29"/>
  <c r="M28" i="29"/>
  <c r="J28" i="29"/>
  <c r="G28" i="29"/>
  <c r="S27" i="29"/>
  <c r="Q27" i="29"/>
  <c r="P27" i="29"/>
  <c r="M27" i="29"/>
  <c r="J27" i="29"/>
  <c r="G27" i="29"/>
  <c r="G29" i="29" s="1"/>
  <c r="T26" i="29"/>
  <c r="R26" i="29"/>
  <c r="O26" i="29"/>
  <c r="N26" i="29"/>
  <c r="L26" i="29"/>
  <c r="K26" i="29"/>
  <c r="I26" i="29"/>
  <c r="H26" i="29"/>
  <c r="F26" i="29"/>
  <c r="E26" i="29"/>
  <c r="D26" i="29"/>
  <c r="S25" i="29"/>
  <c r="Q25" i="29"/>
  <c r="P25" i="29"/>
  <c r="M25" i="29"/>
  <c r="J25" i="29"/>
  <c r="G25" i="29"/>
  <c r="S24" i="29"/>
  <c r="Q24" i="29"/>
  <c r="P24" i="29"/>
  <c r="M24" i="29"/>
  <c r="J24" i="29"/>
  <c r="G24" i="29"/>
  <c r="S23" i="29"/>
  <c r="Q23" i="29"/>
  <c r="P23" i="29"/>
  <c r="M23" i="29"/>
  <c r="J23" i="29"/>
  <c r="G23" i="29"/>
  <c r="S22" i="29"/>
  <c r="Q22" i="29"/>
  <c r="P22" i="29"/>
  <c r="M22" i="29"/>
  <c r="J22" i="29"/>
  <c r="G22" i="29"/>
  <c r="R21" i="29"/>
  <c r="O21" i="29"/>
  <c r="N21" i="29"/>
  <c r="L21" i="29"/>
  <c r="K21" i="29"/>
  <c r="I21" i="29"/>
  <c r="H21" i="29"/>
  <c r="F21" i="29"/>
  <c r="E21" i="29"/>
  <c r="D21" i="29"/>
  <c r="S20" i="29"/>
  <c r="Q20" i="29"/>
  <c r="P20" i="29"/>
  <c r="M20" i="29"/>
  <c r="J20" i="29"/>
  <c r="G20" i="29"/>
  <c r="S19" i="29"/>
  <c r="Q19" i="29"/>
  <c r="P19" i="29"/>
  <c r="P21" i="29" s="1"/>
  <c r="M19" i="29"/>
  <c r="J19" i="29"/>
  <c r="G19" i="29"/>
  <c r="S18" i="29"/>
  <c r="Q18" i="29"/>
  <c r="P18" i="29"/>
  <c r="M18" i="29"/>
  <c r="J18" i="29"/>
  <c r="G18" i="29"/>
  <c r="O41" i="29"/>
  <c r="N41" i="29"/>
  <c r="L41" i="29"/>
  <c r="K41" i="29"/>
  <c r="I41" i="29"/>
  <c r="H41" i="29"/>
  <c r="F41" i="29"/>
  <c r="E41" i="29"/>
  <c r="D41" i="29"/>
  <c r="AR39" i="29"/>
  <c r="AI39" i="29"/>
  <c r="P29" i="29" l="1"/>
  <c r="G26" i="29"/>
  <c r="U22" i="29"/>
  <c r="M21" i="29"/>
  <c r="U18" i="29"/>
  <c r="S21" i="29"/>
  <c r="AI26" i="29"/>
  <c r="U27" i="29"/>
  <c r="U28" i="29"/>
  <c r="M29" i="29"/>
  <c r="S29" i="29"/>
  <c r="Q29" i="29"/>
  <c r="U23" i="29"/>
  <c r="P26" i="29"/>
  <c r="U25" i="29"/>
  <c r="M26" i="29"/>
  <c r="U24" i="29"/>
  <c r="Q26" i="29"/>
  <c r="S26" i="29"/>
  <c r="Q21" i="29"/>
  <c r="U19" i="29"/>
  <c r="U20" i="29"/>
  <c r="G21" i="29"/>
  <c r="AR37" i="29"/>
  <c r="AI37" i="29"/>
  <c r="AR26" i="29"/>
  <c r="U29" i="29"/>
  <c r="J26" i="29"/>
  <c r="J29" i="29"/>
  <c r="J21" i="29"/>
  <c r="S47" i="29"/>
  <c r="Q47" i="29"/>
  <c r="P47" i="29"/>
  <c r="M47" i="29"/>
  <c r="J47" i="29"/>
  <c r="G47" i="29"/>
  <c r="S46" i="29"/>
  <c r="Q46" i="29"/>
  <c r="P46" i="29"/>
  <c r="M46" i="29"/>
  <c r="J46" i="29"/>
  <c r="G46" i="29"/>
  <c r="S45" i="29"/>
  <c r="Q45" i="29"/>
  <c r="P45" i="29"/>
  <c r="M45" i="29"/>
  <c r="J45" i="29"/>
  <c r="G45" i="29"/>
  <c r="O44" i="29"/>
  <c r="N44" i="29"/>
  <c r="L44" i="29"/>
  <c r="K44" i="29"/>
  <c r="I44" i="29"/>
  <c r="H44" i="29"/>
  <c r="F44" i="29"/>
  <c r="F48" i="29" s="1"/>
  <c r="E44" i="29"/>
  <c r="D44" i="29"/>
  <c r="S43" i="29"/>
  <c r="S44" i="29" s="1"/>
  <c r="Q43" i="29"/>
  <c r="Q44" i="29" s="1"/>
  <c r="P43" i="29"/>
  <c r="M43" i="29"/>
  <c r="J43" i="29"/>
  <c r="G43" i="29"/>
  <c r="S42" i="29"/>
  <c r="Q42" i="29"/>
  <c r="P42" i="29"/>
  <c r="M42" i="29"/>
  <c r="J42" i="29"/>
  <c r="G42" i="29"/>
  <c r="E48" i="29"/>
  <c r="S40" i="29"/>
  <c r="Q40" i="29"/>
  <c r="P40" i="29"/>
  <c r="M40" i="29"/>
  <c r="J40" i="29"/>
  <c r="G40" i="29"/>
  <c r="S39" i="29"/>
  <c r="Q39" i="29"/>
  <c r="P39" i="29"/>
  <c r="M39" i="29"/>
  <c r="J39" i="29"/>
  <c r="S38" i="29"/>
  <c r="R38" i="29"/>
  <c r="R41" i="29" s="1"/>
  <c r="R48" i="29" s="1"/>
  <c r="Q38" i="29"/>
  <c r="P38" i="29"/>
  <c r="M38" i="29"/>
  <c r="J38" i="29"/>
  <c r="U38" i="29" s="1"/>
  <c r="G38" i="29"/>
  <c r="S37" i="29"/>
  <c r="Q37" i="29"/>
  <c r="P37" i="29"/>
  <c r="M37" i="29"/>
  <c r="J37" i="29"/>
  <c r="S36" i="29"/>
  <c r="Q36" i="29"/>
  <c r="P36" i="29"/>
  <c r="M36" i="29"/>
  <c r="J36" i="29"/>
  <c r="G36" i="29"/>
  <c r="S35" i="29"/>
  <c r="Q35" i="29"/>
  <c r="P35" i="29"/>
  <c r="M35" i="29"/>
  <c r="J35" i="29"/>
  <c r="G35" i="29"/>
  <c r="S34" i="29"/>
  <c r="Q34" i="29"/>
  <c r="P34" i="29"/>
  <c r="M34" i="29"/>
  <c r="J34" i="29"/>
  <c r="U34" i="29" s="1"/>
  <c r="G34" i="29"/>
  <c r="S33" i="29"/>
  <c r="Q33" i="29"/>
  <c r="P33" i="29"/>
  <c r="M33" i="29"/>
  <c r="J33" i="29"/>
  <c r="G33" i="29"/>
  <c r="S32" i="29"/>
  <c r="Q32" i="29"/>
  <c r="P32" i="29"/>
  <c r="M32" i="29"/>
  <c r="J32" i="29"/>
  <c r="G32" i="29"/>
  <c r="S31" i="29"/>
  <c r="Q31" i="29"/>
  <c r="P31" i="29"/>
  <c r="M31" i="29"/>
  <c r="J31" i="29"/>
  <c r="G31" i="29"/>
  <c r="S30" i="29"/>
  <c r="Q30" i="29"/>
  <c r="P30" i="29"/>
  <c r="M30" i="29"/>
  <c r="J30" i="29"/>
  <c r="G30" i="29"/>
  <c r="M12" i="29"/>
  <c r="L12" i="29"/>
  <c r="J12" i="29"/>
  <c r="I12" i="29"/>
  <c r="G12" i="29"/>
  <c r="F12" i="29"/>
  <c r="D12" i="29"/>
  <c r="C12" i="29"/>
  <c r="B12" i="29"/>
  <c r="N11" i="29"/>
  <c r="K11" i="29"/>
  <c r="H11" i="29"/>
  <c r="E11" i="29"/>
  <c r="N10" i="29"/>
  <c r="K10" i="29"/>
  <c r="H10" i="29"/>
  <c r="E10" i="29"/>
  <c r="N9" i="29"/>
  <c r="K9" i="29"/>
  <c r="H9" i="29"/>
  <c r="E9" i="29"/>
  <c r="N8" i="29"/>
  <c r="K8" i="29"/>
  <c r="H8" i="29"/>
  <c r="E8" i="29"/>
  <c r="N7" i="29"/>
  <c r="K7" i="29"/>
  <c r="H7" i="29"/>
  <c r="E7" i="29"/>
  <c r="N6" i="29"/>
  <c r="K6" i="29"/>
  <c r="H6" i="29"/>
  <c r="E6" i="29"/>
  <c r="U32" i="29" l="1"/>
  <c r="U36" i="29"/>
  <c r="U40" i="29"/>
  <c r="G44" i="29"/>
  <c r="U26" i="29"/>
  <c r="P44" i="29"/>
  <c r="U42" i="29"/>
  <c r="M44" i="29"/>
  <c r="U31" i="29"/>
  <c r="U35" i="29"/>
  <c r="U39" i="29"/>
  <c r="U37" i="29"/>
  <c r="U47" i="29"/>
  <c r="U46" i="29"/>
  <c r="U45" i="29"/>
  <c r="U43" i="29"/>
  <c r="P41" i="29"/>
  <c r="M41" i="29"/>
  <c r="J41" i="29"/>
  <c r="Q41" i="29"/>
  <c r="S41" i="29"/>
  <c r="U33" i="29"/>
  <c r="G41" i="29"/>
  <c r="U21" i="29"/>
  <c r="P48" i="29"/>
  <c r="G48" i="29"/>
  <c r="M48" i="29"/>
  <c r="S48" i="29"/>
  <c r="J48" i="29"/>
  <c r="U30" i="29"/>
  <c r="J44" i="29"/>
  <c r="T48" i="29"/>
  <c r="Q6" i="29"/>
  <c r="Q10" i="29"/>
  <c r="H12" i="29"/>
  <c r="Q9" i="29"/>
  <c r="E12" i="29"/>
  <c r="Q11" i="29"/>
  <c r="K12" i="29"/>
  <c r="N12" i="29"/>
  <c r="O12" i="29"/>
  <c r="P12" i="29"/>
  <c r="Q8" i="29"/>
  <c r="Q7" i="29"/>
  <c r="T33" i="30"/>
  <c r="Q33" i="30"/>
  <c r="N33" i="30"/>
  <c r="U21" i="30"/>
  <c r="M21" i="30"/>
  <c r="U20" i="30"/>
  <c r="M20" i="30"/>
  <c r="Q14" i="30"/>
  <c r="N14" i="30"/>
  <c r="K14" i="30"/>
  <c r="Z13" i="30"/>
  <c r="W13" i="30"/>
  <c r="T13" i="30"/>
  <c r="Q13" i="30"/>
  <c r="N13" i="30"/>
  <c r="K13" i="30"/>
  <c r="AB6" i="30"/>
  <c r="AA6" i="30"/>
  <c r="AC6" i="30" s="1"/>
  <c r="T6" i="30"/>
  <c r="W6" i="30"/>
  <c r="Z6" i="30"/>
  <c r="U44" i="29" l="1"/>
  <c r="U41" i="29"/>
  <c r="U48" i="29"/>
  <c r="Q12" i="29"/>
  <c r="AA50" i="27"/>
  <c r="AB46" i="27"/>
  <c r="AA46" i="27"/>
  <c r="H32" i="27"/>
  <c r="L19" i="27"/>
  <c r="N19" i="27" s="1"/>
  <c r="V45" i="27"/>
  <c r="U45" i="27"/>
  <c r="S45" i="27"/>
  <c r="R45" i="27"/>
  <c r="P45" i="27"/>
  <c r="O45" i="27"/>
  <c r="M45" i="27"/>
  <c r="L45" i="27"/>
  <c r="J45" i="27"/>
  <c r="I45" i="27"/>
  <c r="G45" i="27"/>
  <c r="F45" i="27"/>
  <c r="D45" i="27"/>
  <c r="C45" i="27"/>
  <c r="E45" i="27" s="1"/>
  <c r="W44" i="27"/>
  <c r="T44" i="27"/>
  <c r="Q44" i="27"/>
  <c r="N44" i="27"/>
  <c r="N45" i="27" s="1"/>
  <c r="K44" i="27"/>
  <c r="H44" i="27"/>
  <c r="E44" i="27"/>
  <c r="W43" i="27"/>
  <c r="T43" i="27"/>
  <c r="Q43" i="27"/>
  <c r="N43" i="27"/>
  <c r="K43" i="27"/>
  <c r="H43" i="27"/>
  <c r="E43" i="27"/>
  <c r="W42" i="27"/>
  <c r="W45" i="27" s="1"/>
  <c r="T42" i="27"/>
  <c r="T45" i="27" s="1"/>
  <c r="Q42" i="27"/>
  <c r="Q45" i="27" s="1"/>
  <c r="N42" i="27"/>
  <c r="K42" i="27"/>
  <c r="K45" i="27" s="1"/>
  <c r="H42" i="27"/>
  <c r="E42" i="27"/>
  <c r="C41" i="27"/>
  <c r="E39" i="27"/>
  <c r="E41" i="27" s="1"/>
  <c r="V38" i="27"/>
  <c r="U38" i="27"/>
  <c r="S38" i="27"/>
  <c r="R38" i="27"/>
  <c r="P38" i="27"/>
  <c r="O38" i="27"/>
  <c r="M38" i="27"/>
  <c r="L38" i="27"/>
  <c r="J38" i="27"/>
  <c r="I38" i="27"/>
  <c r="G38" i="27"/>
  <c r="F38" i="27"/>
  <c r="D38" i="27"/>
  <c r="C38" i="27"/>
  <c r="W37" i="27"/>
  <c r="T37" i="27"/>
  <c r="Q37" i="27"/>
  <c r="N37" i="27"/>
  <c r="K37" i="27"/>
  <c r="H37" i="27"/>
  <c r="W36" i="27"/>
  <c r="T36" i="27"/>
  <c r="Q36" i="27"/>
  <c r="N36" i="27"/>
  <c r="K36" i="27"/>
  <c r="H36" i="27"/>
  <c r="W35" i="27"/>
  <c r="T35" i="27"/>
  <c r="T38" i="27" s="1"/>
  <c r="Q35" i="27"/>
  <c r="Q38" i="27" s="1"/>
  <c r="N35" i="27"/>
  <c r="K35" i="27"/>
  <c r="H35" i="27"/>
  <c r="V34" i="27"/>
  <c r="U34" i="27"/>
  <c r="S34" i="27"/>
  <c r="R34" i="27"/>
  <c r="P34" i="27"/>
  <c r="O34" i="27"/>
  <c r="M34" i="27"/>
  <c r="L34" i="27"/>
  <c r="J34" i="27"/>
  <c r="I34" i="27"/>
  <c r="G34" i="27"/>
  <c r="F34" i="27"/>
  <c r="D34" i="27"/>
  <c r="E34" i="27" s="1"/>
  <c r="C34" i="27"/>
  <c r="W33" i="27"/>
  <c r="T33" i="27"/>
  <c r="Q33" i="27"/>
  <c r="N33" i="27"/>
  <c r="K33" i="27"/>
  <c r="H33" i="27"/>
  <c r="E33" i="27"/>
  <c r="W32" i="27"/>
  <c r="T32" i="27"/>
  <c r="Q32" i="27"/>
  <c r="N32" i="27"/>
  <c r="K32" i="27"/>
  <c r="E32" i="27"/>
  <c r="W31" i="27"/>
  <c r="W34" i="27" s="1"/>
  <c r="T31" i="27"/>
  <c r="T34" i="27" s="1"/>
  <c r="Q31" i="27"/>
  <c r="Q34" i="27" s="1"/>
  <c r="N31" i="27"/>
  <c r="N34" i="27" s="1"/>
  <c r="K31" i="27"/>
  <c r="K34" i="27" s="1"/>
  <c r="H31" i="27"/>
  <c r="E31" i="27"/>
  <c r="V30" i="27"/>
  <c r="U30" i="27"/>
  <c r="S30" i="27"/>
  <c r="R30" i="27"/>
  <c r="P30" i="27"/>
  <c r="O30" i="27"/>
  <c r="M30" i="27"/>
  <c r="L30" i="27"/>
  <c r="J30" i="27"/>
  <c r="I30" i="27"/>
  <c r="G30" i="27"/>
  <c r="F30" i="27"/>
  <c r="D30" i="27"/>
  <c r="C30" i="27"/>
  <c r="W29" i="27"/>
  <c r="T29" i="27"/>
  <c r="Q29" i="27"/>
  <c r="N29" i="27"/>
  <c r="K29" i="27"/>
  <c r="H29" i="27"/>
  <c r="E29" i="27"/>
  <c r="W28" i="27"/>
  <c r="W30" i="27" s="1"/>
  <c r="T28" i="27"/>
  <c r="T30" i="27" s="1"/>
  <c r="Q28" i="27"/>
  <c r="Q30" i="27" s="1"/>
  <c r="N28" i="27"/>
  <c r="N30" i="27" s="1"/>
  <c r="K28" i="27"/>
  <c r="K30" i="27" s="1"/>
  <c r="H28" i="27"/>
  <c r="H30" i="27" s="1"/>
  <c r="E28" i="27"/>
  <c r="V27" i="27"/>
  <c r="U27" i="27"/>
  <c r="S27" i="27"/>
  <c r="R27" i="27"/>
  <c r="P27" i="27"/>
  <c r="O27" i="27"/>
  <c r="M27" i="27"/>
  <c r="L27" i="27"/>
  <c r="J27" i="27"/>
  <c r="I27" i="27"/>
  <c r="G27" i="27"/>
  <c r="F27" i="27"/>
  <c r="D27" i="27"/>
  <c r="C27" i="27"/>
  <c r="E27" i="27" s="1"/>
  <c r="W26" i="27"/>
  <c r="T26" i="27"/>
  <c r="Q26" i="27"/>
  <c r="N26" i="27"/>
  <c r="K26" i="27"/>
  <c r="H26" i="27"/>
  <c r="W25" i="27"/>
  <c r="W27" i="27" s="1"/>
  <c r="T25" i="27"/>
  <c r="Q25" i="27"/>
  <c r="N25" i="27"/>
  <c r="K25" i="27"/>
  <c r="H25" i="27"/>
  <c r="W24" i="27"/>
  <c r="T24" i="27"/>
  <c r="Q24" i="27"/>
  <c r="Q27" i="27" s="1"/>
  <c r="N24" i="27"/>
  <c r="N27" i="27" s="1"/>
  <c r="K24" i="27"/>
  <c r="K27" i="27" s="1"/>
  <c r="H24" i="27"/>
  <c r="H27" i="27" s="1"/>
  <c r="V23" i="27"/>
  <c r="U23" i="27"/>
  <c r="S23" i="27"/>
  <c r="R23" i="27"/>
  <c r="P23" i="27"/>
  <c r="O23" i="27"/>
  <c r="M23" i="27"/>
  <c r="L23" i="27"/>
  <c r="J23" i="27"/>
  <c r="I23" i="27"/>
  <c r="G23" i="27"/>
  <c r="F23" i="27"/>
  <c r="D23" i="27"/>
  <c r="C23" i="27"/>
  <c r="E23" i="27" s="1"/>
  <c r="W22" i="27"/>
  <c r="T22" i="27"/>
  <c r="Q22" i="27"/>
  <c r="N22" i="27"/>
  <c r="K22" i="27"/>
  <c r="H22" i="27"/>
  <c r="H23" i="27" s="1"/>
  <c r="E22" i="27"/>
  <c r="W21" i="27"/>
  <c r="T21" i="27"/>
  <c r="Q21" i="27"/>
  <c r="Q23" i="27" s="1"/>
  <c r="N21" i="27"/>
  <c r="K21" i="27"/>
  <c r="H21" i="27"/>
  <c r="E21" i="27"/>
  <c r="W20" i="27"/>
  <c r="W23" i="27" s="1"/>
  <c r="T20" i="27"/>
  <c r="T23" i="27" s="1"/>
  <c r="Q20" i="27"/>
  <c r="N20" i="27"/>
  <c r="N23" i="27" s="1"/>
  <c r="K20" i="27"/>
  <c r="K23" i="27" s="1"/>
  <c r="H20" i="27"/>
  <c r="E20" i="27"/>
  <c r="V19" i="27"/>
  <c r="U19" i="27"/>
  <c r="R19" i="27"/>
  <c r="T19" i="27" s="1"/>
  <c r="O19" i="27"/>
  <c r="Q19" i="27" s="1"/>
  <c r="M19" i="27"/>
  <c r="J19" i="27"/>
  <c r="I19" i="27"/>
  <c r="K19" i="27" s="1"/>
  <c r="G19" i="27"/>
  <c r="F19" i="27"/>
  <c r="H19" i="27" s="1"/>
  <c r="E18" i="27"/>
  <c r="E17" i="27"/>
  <c r="E16" i="27"/>
  <c r="AB45" i="27"/>
  <c r="AB41" i="27"/>
  <c r="AB38" i="27"/>
  <c r="AB34" i="27"/>
  <c r="AB30" i="27"/>
  <c r="AB27" i="27"/>
  <c r="AB23" i="27"/>
  <c r="AB19" i="27"/>
  <c r="AB15" i="27"/>
  <c r="AB10" i="27"/>
  <c r="AA45" i="27"/>
  <c r="AA41" i="27"/>
  <c r="AA38" i="27"/>
  <c r="AA34" i="27"/>
  <c r="AA30" i="27"/>
  <c r="AA27" i="27"/>
  <c r="AA23" i="27"/>
  <c r="AA19" i="27"/>
  <c r="AA15" i="27"/>
  <c r="AA10" i="27"/>
  <c r="W38" i="27" l="1"/>
  <c r="E38" i="27"/>
  <c r="H45" i="27"/>
  <c r="N38" i="27"/>
  <c r="Y38" i="27"/>
  <c r="H38" i="27"/>
  <c r="T27" i="27"/>
  <c r="W19" i="27"/>
  <c r="AA51" i="27"/>
  <c r="AB51" i="27"/>
  <c r="K38" i="27"/>
  <c r="E30" i="27"/>
  <c r="H34" i="27"/>
  <c r="M85" i="24" l="1"/>
  <c r="J78" i="24"/>
  <c r="J66" i="24"/>
  <c r="J41" i="24"/>
  <c r="M37" i="24"/>
  <c r="O10" i="24"/>
  <c r="N10" i="24"/>
  <c r="AC10" i="34" l="1"/>
  <c r="AD10" i="34"/>
  <c r="AE10" i="34"/>
  <c r="Y8" i="34"/>
  <c r="N8" i="34"/>
  <c r="Z99" i="34"/>
  <c r="R99" i="34"/>
  <c r="S99" i="34"/>
  <c r="T99" i="34"/>
  <c r="U99" i="34"/>
  <c r="V99" i="34"/>
  <c r="W99" i="34"/>
  <c r="X99" i="34"/>
  <c r="Q99" i="34"/>
  <c r="P99" i="34"/>
  <c r="O99" i="34"/>
  <c r="E99" i="34"/>
  <c r="F99" i="34"/>
  <c r="G99" i="34"/>
  <c r="H99" i="34"/>
  <c r="I99" i="34"/>
  <c r="J99" i="34"/>
  <c r="K99" i="34"/>
  <c r="L99" i="34"/>
  <c r="M99" i="34"/>
  <c r="D99" i="34"/>
  <c r="C99" i="34"/>
  <c r="K30" i="33"/>
  <c r="H11" i="33"/>
  <c r="G11" i="33"/>
  <c r="C172" i="32" l="1"/>
  <c r="D172" i="32"/>
  <c r="E172" i="32"/>
  <c r="F172" i="32"/>
  <c r="G172" i="32"/>
  <c r="H172" i="32"/>
  <c r="I172" i="32"/>
  <c r="J172" i="32"/>
  <c r="K172" i="32"/>
  <c r="L172" i="32"/>
  <c r="M172" i="32"/>
  <c r="H73" i="31"/>
  <c r="J73" i="31"/>
  <c r="AL99" i="34" l="1"/>
  <c r="AM99" i="34"/>
  <c r="AK99" i="34"/>
  <c r="AJ99" i="34"/>
  <c r="AI99" i="34"/>
  <c r="AG99" i="34"/>
  <c r="AH99" i="34"/>
  <c r="AF99" i="34"/>
  <c r="AC99" i="34"/>
  <c r="AD99" i="34"/>
  <c r="AE99" i="34"/>
  <c r="AA99" i="34"/>
  <c r="AB99" i="34"/>
  <c r="W100" i="33"/>
  <c r="V100" i="33"/>
  <c r="Q100" i="33"/>
  <c r="P100" i="33"/>
  <c r="N100" i="33"/>
  <c r="M100" i="33"/>
  <c r="K100" i="33"/>
  <c r="J100" i="33"/>
  <c r="E100" i="33"/>
  <c r="G100" i="33"/>
  <c r="H100" i="33"/>
  <c r="D100" i="33"/>
  <c r="C100" i="33"/>
  <c r="X9" i="33"/>
  <c r="R9" i="33"/>
  <c r="P17" i="28"/>
  <c r="O17" i="28"/>
  <c r="N17" i="28"/>
  <c r="M17" i="28"/>
  <c r="S100" i="33" l="1"/>
  <c r="U9" i="33"/>
  <c r="Q17" i="28"/>
  <c r="U114" i="31" l="1"/>
  <c r="T118" i="31"/>
  <c r="S118" i="31"/>
  <c r="Q118" i="31"/>
  <c r="P118" i="31"/>
  <c r="R118" i="31" s="1"/>
  <c r="N118" i="31"/>
  <c r="M118" i="31"/>
  <c r="G63" i="24"/>
  <c r="J63" i="24"/>
  <c r="M63" i="24"/>
  <c r="N63" i="24"/>
  <c r="O63" i="24"/>
  <c r="P63" i="24" l="1"/>
  <c r="O118" i="31"/>
  <c r="U118" i="31"/>
  <c r="AM7" i="29"/>
  <c r="AP36" i="28" l="1"/>
  <c r="AQ36" i="28"/>
  <c r="V50" i="27" l="1"/>
  <c r="U50" i="27"/>
  <c r="S50" i="27"/>
  <c r="R50" i="27"/>
  <c r="T50" i="27" s="1"/>
  <c r="P50" i="27"/>
  <c r="O50" i="27"/>
  <c r="M50" i="27"/>
  <c r="L50" i="27"/>
  <c r="J50" i="27"/>
  <c r="I50" i="27"/>
  <c r="G50" i="27"/>
  <c r="F50" i="27"/>
  <c r="D50" i="27"/>
  <c r="C50" i="27"/>
  <c r="V49" i="27"/>
  <c r="U49" i="27"/>
  <c r="S49" i="27"/>
  <c r="R49" i="27"/>
  <c r="P49" i="27"/>
  <c r="O49" i="27"/>
  <c r="M49" i="27"/>
  <c r="L49" i="27"/>
  <c r="J49" i="27"/>
  <c r="I49" i="27"/>
  <c r="G49" i="27"/>
  <c r="F49" i="27"/>
  <c r="D49" i="27"/>
  <c r="C49" i="27"/>
  <c r="E49" i="27" s="1"/>
  <c r="V48" i="27"/>
  <c r="U48" i="27"/>
  <c r="S48" i="27"/>
  <c r="R48" i="27"/>
  <c r="P48" i="27"/>
  <c r="O48" i="27"/>
  <c r="M48" i="27"/>
  <c r="L48" i="27"/>
  <c r="J48" i="27"/>
  <c r="I48" i="27"/>
  <c r="G48" i="27"/>
  <c r="F48" i="27"/>
  <c r="D48" i="27"/>
  <c r="C48" i="27"/>
  <c r="V47" i="27"/>
  <c r="U47" i="27"/>
  <c r="S47" i="27"/>
  <c r="R47" i="27"/>
  <c r="P47" i="27"/>
  <c r="O47" i="27"/>
  <c r="M47" i="27"/>
  <c r="L47" i="27"/>
  <c r="J47" i="27"/>
  <c r="I47" i="27"/>
  <c r="G47" i="27"/>
  <c r="D47" i="27"/>
  <c r="C47" i="27"/>
  <c r="V46" i="27"/>
  <c r="U46" i="27"/>
  <c r="S46" i="27"/>
  <c r="R46" i="27"/>
  <c r="P46" i="27"/>
  <c r="O46" i="27"/>
  <c r="M46" i="27"/>
  <c r="L46" i="27"/>
  <c r="J46" i="27"/>
  <c r="I46" i="27"/>
  <c r="G46" i="27"/>
  <c r="F46" i="27"/>
  <c r="D46" i="27"/>
  <c r="C46" i="27"/>
  <c r="Y45" i="27"/>
  <c r="X45" i="27"/>
  <c r="Y44" i="27"/>
  <c r="X44" i="27"/>
  <c r="Y43" i="27"/>
  <c r="X43" i="27"/>
  <c r="Y42" i="27"/>
  <c r="X42" i="27"/>
  <c r="Y40" i="27"/>
  <c r="X40" i="27"/>
  <c r="X41" i="27" s="1"/>
  <c r="Y39" i="27"/>
  <c r="X38" i="27"/>
  <c r="Y37" i="27"/>
  <c r="X37" i="27"/>
  <c r="X36" i="27"/>
  <c r="Y35" i="27"/>
  <c r="X35" i="27"/>
  <c r="X34" i="27"/>
  <c r="Y33" i="27"/>
  <c r="X33" i="27"/>
  <c r="Y32" i="27"/>
  <c r="X32" i="27"/>
  <c r="Y31" i="27"/>
  <c r="X31" i="27"/>
  <c r="Y30" i="27"/>
  <c r="X30" i="27"/>
  <c r="Y29" i="27"/>
  <c r="X29" i="27"/>
  <c r="Z29" i="27" s="1"/>
  <c r="Y28" i="27"/>
  <c r="X28" i="27"/>
  <c r="Y26" i="27"/>
  <c r="X26" i="27"/>
  <c r="Y25" i="27"/>
  <c r="X25" i="27"/>
  <c r="Y24" i="27"/>
  <c r="X24" i="27"/>
  <c r="X23" i="27"/>
  <c r="Y22" i="27"/>
  <c r="X22" i="27"/>
  <c r="Y21" i="27"/>
  <c r="X21" i="27"/>
  <c r="Y20" i="27"/>
  <c r="X20" i="27"/>
  <c r="Y19" i="27"/>
  <c r="X19" i="27"/>
  <c r="Y18" i="27"/>
  <c r="X18" i="27"/>
  <c r="Y17" i="27"/>
  <c r="X17" i="27"/>
  <c r="X15" i="27"/>
  <c r="Y14" i="27"/>
  <c r="X14" i="27"/>
  <c r="Y13" i="27"/>
  <c r="X13" i="27"/>
  <c r="Y12" i="27"/>
  <c r="X12" i="27"/>
  <c r="Y11" i="27"/>
  <c r="X11" i="27"/>
  <c r="Y9" i="27"/>
  <c r="Y50" i="27" s="1"/>
  <c r="X9" i="27"/>
  <c r="X50" i="27" s="1"/>
  <c r="Y8" i="27"/>
  <c r="X8" i="27"/>
  <c r="Y7" i="27"/>
  <c r="X7" i="27"/>
  <c r="Y6" i="27"/>
  <c r="X6" i="27"/>
  <c r="Y5" i="27"/>
  <c r="X5" i="27"/>
  <c r="Z39" i="27" l="1"/>
  <c r="Y41" i="27"/>
  <c r="Q50" i="27"/>
  <c r="E46" i="27"/>
  <c r="Z45" i="27"/>
  <c r="Z11" i="27"/>
  <c r="W50" i="27"/>
  <c r="T47" i="27"/>
  <c r="Z19" i="27"/>
  <c r="W46" i="27"/>
  <c r="N50" i="27"/>
  <c r="N48" i="27"/>
  <c r="K48" i="27"/>
  <c r="H50" i="27"/>
  <c r="H46" i="27"/>
  <c r="X46" i="27"/>
  <c r="Z50" i="27"/>
  <c r="Z18" i="27"/>
  <c r="Z40" i="27"/>
  <c r="Z28" i="27"/>
  <c r="Q47" i="27"/>
  <c r="K49" i="27"/>
  <c r="W49" i="27"/>
  <c r="W48" i="27"/>
  <c r="Z25" i="27"/>
  <c r="W47" i="27"/>
  <c r="Z8" i="27"/>
  <c r="U51" i="27"/>
  <c r="Q48" i="27"/>
  <c r="T49" i="27"/>
  <c r="K50" i="27"/>
  <c r="Y46" i="27"/>
  <c r="R51" i="27"/>
  <c r="S51" i="27"/>
  <c r="I51" i="27"/>
  <c r="J51" i="27"/>
  <c r="Q49" i="27"/>
  <c r="X48" i="27"/>
  <c r="Z9" i="27"/>
  <c r="Z14" i="27"/>
  <c r="Z24" i="27"/>
  <c r="Z32" i="27"/>
  <c r="Z12" i="27"/>
  <c r="Z17" i="27"/>
  <c r="T48" i="27"/>
  <c r="T46" i="27"/>
  <c r="K46" i="27"/>
  <c r="K47" i="27"/>
  <c r="Z5" i="27"/>
  <c r="Z35" i="27"/>
  <c r="N46" i="27"/>
  <c r="N47" i="27"/>
  <c r="M51" i="27"/>
  <c r="Z13" i="27"/>
  <c r="O51" i="27"/>
  <c r="N49" i="27"/>
  <c r="P51" i="27"/>
  <c r="Z16" i="27"/>
  <c r="Z31" i="27"/>
  <c r="Z37" i="27"/>
  <c r="G51" i="27"/>
  <c r="Q46" i="27"/>
  <c r="H47" i="27"/>
  <c r="H48" i="27"/>
  <c r="E50" i="27"/>
  <c r="H49" i="27"/>
  <c r="Z33" i="27"/>
  <c r="Y27" i="27"/>
  <c r="Z30" i="27"/>
  <c r="Z44" i="27"/>
  <c r="X49" i="27"/>
  <c r="Z42" i="27"/>
  <c r="Z43" i="27"/>
  <c r="Z36" i="27"/>
  <c r="Y47" i="27"/>
  <c r="Y34" i="27"/>
  <c r="Z34" i="27" s="1"/>
  <c r="X47" i="27"/>
  <c r="Z26" i="27"/>
  <c r="Y48" i="27"/>
  <c r="D51" i="27"/>
  <c r="Z20" i="27"/>
  <c r="Z21" i="27"/>
  <c r="Z22" i="27"/>
  <c r="E47" i="27"/>
  <c r="E48" i="27"/>
  <c r="Z38" i="27"/>
  <c r="Y10" i="27"/>
  <c r="Z10" i="27" s="1"/>
  <c r="Y15" i="27"/>
  <c r="Z15" i="27" s="1"/>
  <c r="X27" i="27"/>
  <c r="C51" i="27"/>
  <c r="L51" i="27"/>
  <c r="F51" i="27"/>
  <c r="V51" i="27"/>
  <c r="Y23" i="27"/>
  <c r="Z23" i="27" s="1"/>
  <c r="Z6" i="27"/>
  <c r="Z7" i="27"/>
  <c r="Y49" i="27"/>
  <c r="Z41" i="27" l="1"/>
  <c r="Z46" i="27"/>
  <c r="T51" i="27"/>
  <c r="Q51" i="27"/>
  <c r="K51" i="27"/>
  <c r="W51" i="27"/>
  <c r="N51" i="27"/>
  <c r="H51" i="27"/>
  <c r="Z48" i="27"/>
  <c r="Z49" i="27"/>
  <c r="Z27" i="27"/>
  <c r="Z47" i="27"/>
  <c r="X51" i="27"/>
  <c r="E51" i="27"/>
  <c r="Y51" i="27"/>
  <c r="Z51" i="27" l="1"/>
  <c r="AP28" i="35"/>
  <c r="AJ106" i="31" l="1"/>
  <c r="E116" i="24" l="1"/>
  <c r="C22" i="25" l="1"/>
  <c r="G54" i="24"/>
  <c r="J54" i="24"/>
  <c r="M54" i="24"/>
  <c r="N54" i="24"/>
  <c r="O54" i="24"/>
  <c r="G53" i="24"/>
  <c r="J53" i="24"/>
  <c r="M53" i="24"/>
  <c r="N53" i="24"/>
  <c r="O53" i="24"/>
  <c r="G50" i="24"/>
  <c r="J50" i="24"/>
  <c r="M50" i="24"/>
  <c r="N50" i="24"/>
  <c r="O50" i="24"/>
  <c r="G49" i="24"/>
  <c r="J49" i="24"/>
  <c r="M49" i="24"/>
  <c r="N49" i="24"/>
  <c r="O49" i="24"/>
  <c r="G51" i="24"/>
  <c r="J51" i="24"/>
  <c r="M51" i="24"/>
  <c r="N51" i="24"/>
  <c r="O51" i="24"/>
  <c r="G43" i="24"/>
  <c r="K33" i="24"/>
  <c r="P54" i="24" l="1"/>
  <c r="P53" i="24"/>
  <c r="P51" i="24"/>
  <c r="P50" i="24"/>
  <c r="P49" i="24"/>
  <c r="G30" i="33" l="1"/>
  <c r="AC127" i="31" l="1"/>
  <c r="Z127" i="31"/>
  <c r="W127" i="31"/>
  <c r="R45" i="31"/>
  <c r="R42" i="31"/>
  <c r="R72" i="31"/>
  <c r="R71" i="31"/>
  <c r="R70" i="31"/>
  <c r="R69" i="31"/>
  <c r="R68" i="31"/>
  <c r="R67" i="31"/>
  <c r="R66" i="31"/>
  <c r="R65" i="31"/>
  <c r="R64" i="31"/>
  <c r="R63" i="31"/>
  <c r="R62" i="31"/>
  <c r="R61" i="31"/>
  <c r="R60" i="31"/>
  <c r="R59" i="31"/>
  <c r="R58" i="31"/>
  <c r="R57" i="31"/>
  <c r="R56" i="31"/>
  <c r="R55" i="31"/>
  <c r="R53" i="31"/>
  <c r="R52" i="31"/>
  <c r="R51" i="31"/>
  <c r="R50" i="31"/>
  <c r="R49" i="31"/>
  <c r="R48" i="31"/>
  <c r="R47" i="31"/>
  <c r="R46" i="31"/>
  <c r="R44" i="31"/>
  <c r="R43" i="31"/>
  <c r="R39" i="31"/>
  <c r="N41" i="32" l="1"/>
  <c r="N42" i="32"/>
  <c r="N43" i="32"/>
  <c r="N44" i="32"/>
  <c r="N45" i="32"/>
  <c r="N46" i="32"/>
  <c r="N47" i="32"/>
  <c r="N48" i="32"/>
  <c r="N49" i="32"/>
  <c r="N50" i="32"/>
  <c r="N51" i="32"/>
  <c r="N52" i="32"/>
  <c r="N54" i="32"/>
  <c r="N55" i="32"/>
  <c r="N56" i="32"/>
  <c r="N57" i="32"/>
  <c r="N58" i="32"/>
  <c r="N59" i="32"/>
  <c r="N60" i="32"/>
  <c r="N61" i="32"/>
  <c r="N62" i="32"/>
  <c r="N63" i="32"/>
  <c r="N64" i="32"/>
  <c r="N65" i="32"/>
  <c r="N66" i="32"/>
  <c r="N67" i="32"/>
  <c r="N68" i="32"/>
  <c r="N69" i="32"/>
  <c r="N70" i="32"/>
  <c r="N71" i="32"/>
  <c r="Z40" i="32"/>
  <c r="AA40" i="32"/>
  <c r="AB40" i="32"/>
  <c r="AK93" i="32"/>
  <c r="AL93" i="32"/>
  <c r="AM93" i="32"/>
  <c r="Y5" i="32"/>
  <c r="Y6" i="32"/>
  <c r="Y7" i="32"/>
  <c r="Y8" i="32"/>
  <c r="Y9" i="32"/>
  <c r="Y10" i="32"/>
  <c r="Y11" i="32"/>
  <c r="Y12" i="32"/>
  <c r="Y13" i="32"/>
  <c r="Y14" i="32"/>
  <c r="Y15" i="32"/>
  <c r="Y16" i="32"/>
  <c r="Y17" i="32"/>
  <c r="Y18" i="32"/>
  <c r="Y19" i="32"/>
  <c r="Y20" i="32"/>
  <c r="Y21" i="32"/>
  <c r="Y22" i="32"/>
  <c r="Y23" i="32"/>
  <c r="Y24" i="32"/>
  <c r="Y25" i="32"/>
  <c r="Y26" i="32"/>
  <c r="Y27" i="32"/>
  <c r="Y28" i="32"/>
  <c r="Y29" i="32"/>
  <c r="Y30" i="32"/>
  <c r="Y31" i="32"/>
  <c r="Y32" i="32"/>
  <c r="Y33" i="32"/>
  <c r="Y34" i="32"/>
  <c r="Y35" i="32"/>
  <c r="Y36" i="32"/>
  <c r="Y37" i="32"/>
  <c r="Y38" i="32"/>
  <c r="Y39" i="32"/>
  <c r="S36" i="30"/>
  <c r="R36" i="30"/>
  <c r="P36" i="30"/>
  <c r="O36" i="30"/>
  <c r="M36" i="30"/>
  <c r="L36" i="30"/>
  <c r="J36" i="30"/>
  <c r="I36" i="30"/>
  <c r="G36" i="30"/>
  <c r="F36" i="30"/>
  <c r="H36" i="30" s="1"/>
  <c r="D36" i="30"/>
  <c r="C36" i="30"/>
  <c r="E36" i="30" s="1"/>
  <c r="V35" i="30"/>
  <c r="U35" i="30"/>
  <c r="K35" i="30"/>
  <c r="H35" i="30"/>
  <c r="E35" i="30"/>
  <c r="V34" i="30"/>
  <c r="U34" i="30"/>
  <c r="K34" i="30"/>
  <c r="H34" i="30"/>
  <c r="E34" i="30"/>
  <c r="V33" i="30"/>
  <c r="U33" i="30"/>
  <c r="T36" i="30"/>
  <c r="Q36" i="30"/>
  <c r="N36" i="30"/>
  <c r="K33" i="30"/>
  <c r="H33" i="30"/>
  <c r="E33" i="30"/>
  <c r="K27" i="30"/>
  <c r="G27" i="30"/>
  <c r="C27" i="30"/>
  <c r="AB14" i="30"/>
  <c r="AA14" i="30"/>
  <c r="AC14" i="30" s="1"/>
  <c r="AB13" i="30"/>
  <c r="AA13" i="30"/>
  <c r="K36" i="30" l="1"/>
  <c r="L27" i="30"/>
  <c r="W33" i="30"/>
  <c r="W35" i="30"/>
  <c r="V36" i="30"/>
  <c r="U36" i="30"/>
  <c r="W34" i="30"/>
  <c r="AC13" i="30"/>
  <c r="W36" i="30" l="1"/>
  <c r="Y159" i="32" l="1"/>
  <c r="Y160" i="32"/>
  <c r="Y161" i="32"/>
  <c r="AB72" i="32"/>
  <c r="AD29" i="34"/>
  <c r="C24" i="25" l="1"/>
  <c r="E120" i="24" l="1"/>
  <c r="E118" i="24"/>
  <c r="E117" i="24"/>
  <c r="E115" i="24"/>
  <c r="AC21" i="35" l="1"/>
  <c r="AC22" i="35"/>
  <c r="AC20" i="35"/>
  <c r="Z21" i="35"/>
  <c r="Z22" i="35"/>
  <c r="Z20" i="35"/>
  <c r="W21" i="35"/>
  <c r="W22" i="35"/>
  <c r="W20" i="35"/>
  <c r="T21" i="35"/>
  <c r="T22" i="35"/>
  <c r="T20" i="35"/>
  <c r="Q21" i="35"/>
  <c r="Q22" i="35"/>
  <c r="Q20" i="35"/>
  <c r="N21" i="35"/>
  <c r="N22" i="35"/>
  <c r="N20" i="35"/>
  <c r="K21" i="35"/>
  <c r="K22" i="35"/>
  <c r="K20" i="35"/>
  <c r="H21" i="35"/>
  <c r="E21" i="35"/>
  <c r="V30" i="33" l="1"/>
  <c r="AC92" i="34" l="1"/>
  <c r="AC93" i="34" s="1"/>
  <c r="AC96" i="34"/>
  <c r="AC102" i="34"/>
  <c r="M24" i="25" l="1"/>
  <c r="L24" i="25"/>
  <c r="J24" i="25"/>
  <c r="I24" i="25"/>
  <c r="G24" i="25"/>
  <c r="F24" i="25"/>
  <c r="D24" i="25"/>
  <c r="H6" i="25"/>
  <c r="K6" i="25"/>
  <c r="N6" i="25"/>
  <c r="H7" i="25"/>
  <c r="K7" i="25"/>
  <c r="N7" i="25"/>
  <c r="H8" i="25"/>
  <c r="K8" i="25"/>
  <c r="N8" i="25"/>
  <c r="H9" i="25"/>
  <c r="K9" i="25"/>
  <c r="N9" i="25"/>
  <c r="H10" i="25"/>
  <c r="K10" i="25"/>
  <c r="N10" i="25"/>
  <c r="H11" i="25"/>
  <c r="K11" i="25"/>
  <c r="N11" i="25"/>
  <c r="H12" i="25"/>
  <c r="K12" i="25"/>
  <c r="N12" i="25"/>
  <c r="H13" i="25"/>
  <c r="K13" i="25"/>
  <c r="N13" i="25"/>
  <c r="F14" i="25"/>
  <c r="G14" i="25"/>
  <c r="I14" i="25"/>
  <c r="J14" i="25"/>
  <c r="L14" i="25"/>
  <c r="M14" i="25"/>
  <c r="H24" i="25" l="1"/>
  <c r="N24" i="25"/>
  <c r="K24" i="25"/>
  <c r="N14" i="25"/>
  <c r="K14" i="25"/>
  <c r="H14" i="25"/>
  <c r="J86" i="24"/>
  <c r="J82" i="24"/>
  <c r="G42" i="24"/>
  <c r="G39" i="24"/>
  <c r="N32" i="24"/>
  <c r="O31" i="24"/>
  <c r="N31" i="24"/>
  <c r="J32" i="24"/>
  <c r="G14" i="24"/>
  <c r="G16" i="24"/>
  <c r="G17" i="24"/>
  <c r="G18" i="24"/>
  <c r="G19" i="24"/>
  <c r="G20" i="24"/>
  <c r="G21" i="24"/>
  <c r="G22" i="24"/>
  <c r="G23" i="24"/>
  <c r="G26" i="24"/>
  <c r="G27" i="24"/>
  <c r="G28" i="24"/>
  <c r="G29" i="24"/>
  <c r="G30" i="24"/>
  <c r="G31" i="24"/>
  <c r="G35" i="24"/>
  <c r="G36" i="24"/>
  <c r="G37" i="24"/>
  <c r="G41" i="24"/>
  <c r="G45" i="24"/>
  <c r="G46" i="24"/>
  <c r="J6" i="24"/>
  <c r="M6" i="24"/>
  <c r="J9" i="24"/>
  <c r="M9" i="24"/>
  <c r="J10" i="24"/>
  <c r="M10" i="24"/>
  <c r="J11" i="24"/>
  <c r="M11" i="24"/>
  <c r="H12" i="24"/>
  <c r="I12" i="24"/>
  <c r="K12" i="24"/>
  <c r="L12" i="24"/>
  <c r="J13" i="24"/>
  <c r="M13" i="24"/>
  <c r="J14" i="24"/>
  <c r="M14" i="24"/>
  <c r="H15" i="24"/>
  <c r="I15" i="24"/>
  <c r="K15" i="24"/>
  <c r="L15" i="24"/>
  <c r="J16" i="24"/>
  <c r="M16" i="24"/>
  <c r="J17" i="24"/>
  <c r="M17" i="24"/>
  <c r="J18" i="24"/>
  <c r="M18" i="24"/>
  <c r="J19" i="24"/>
  <c r="M19" i="24"/>
  <c r="J20" i="24"/>
  <c r="M20" i="24"/>
  <c r="J21" i="24"/>
  <c r="M21" i="24"/>
  <c r="J22" i="24"/>
  <c r="M22" i="24"/>
  <c r="J23" i="24"/>
  <c r="M23" i="24"/>
  <c r="H24" i="24"/>
  <c r="I24" i="24"/>
  <c r="K24" i="24"/>
  <c r="L24" i="24"/>
  <c r="J26" i="24"/>
  <c r="M26" i="24"/>
  <c r="J27" i="24"/>
  <c r="M27" i="24"/>
  <c r="J28" i="24"/>
  <c r="M28" i="24"/>
  <c r="J29" i="24"/>
  <c r="M29" i="24"/>
  <c r="J30" i="24"/>
  <c r="M30" i="24"/>
  <c r="J31" i="24"/>
  <c r="M31" i="24"/>
  <c r="M32" i="24"/>
  <c r="H33" i="24"/>
  <c r="H34" i="24" s="1"/>
  <c r="I33" i="24"/>
  <c r="I34" i="24" s="1"/>
  <c r="K34" i="24"/>
  <c r="L33" i="24"/>
  <c r="L34" i="24" s="1"/>
  <c r="J35" i="24"/>
  <c r="M35" i="24"/>
  <c r="J36" i="24"/>
  <c r="M36" i="24"/>
  <c r="J37" i="24"/>
  <c r="H38" i="24"/>
  <c r="H40" i="24" s="1"/>
  <c r="I38" i="24"/>
  <c r="I40" i="24" s="1"/>
  <c r="K38" i="24"/>
  <c r="K40" i="24" s="1"/>
  <c r="L38" i="24"/>
  <c r="L40" i="24" s="1"/>
  <c r="J39" i="24"/>
  <c r="M39" i="24"/>
  <c r="M41" i="24"/>
  <c r="J42" i="24"/>
  <c r="M42" i="24"/>
  <c r="J43" i="24"/>
  <c r="M43" i="24"/>
  <c r="H44" i="24"/>
  <c r="I44" i="24"/>
  <c r="K44" i="24"/>
  <c r="L44" i="24"/>
  <c r="J45" i="24"/>
  <c r="M45" i="24"/>
  <c r="J46" i="24"/>
  <c r="M46" i="24"/>
  <c r="H47" i="24"/>
  <c r="I47" i="24"/>
  <c r="K47" i="24"/>
  <c r="L47" i="24"/>
  <c r="H52" i="24"/>
  <c r="I52" i="24"/>
  <c r="K52" i="24"/>
  <c r="L52" i="24"/>
  <c r="J55" i="24"/>
  <c r="M55" i="24"/>
  <c r="H56" i="24"/>
  <c r="I56" i="24"/>
  <c r="K56" i="24"/>
  <c r="L56" i="24"/>
  <c r="J57" i="24"/>
  <c r="M57" i="24"/>
  <c r="J58" i="24"/>
  <c r="M58" i="24"/>
  <c r="J59" i="24"/>
  <c r="M59" i="24"/>
  <c r="J60" i="24"/>
  <c r="M60" i="24"/>
  <c r="J61" i="24"/>
  <c r="M61" i="24"/>
  <c r="J62" i="24"/>
  <c r="M62" i="24"/>
  <c r="H64" i="24"/>
  <c r="H106" i="24" s="1"/>
  <c r="I64" i="24"/>
  <c r="I106" i="24" s="1"/>
  <c r="K64" i="24"/>
  <c r="K106" i="24" s="1"/>
  <c r="L64" i="24"/>
  <c r="L106" i="24" s="1"/>
  <c r="J65" i="24"/>
  <c r="M65" i="24"/>
  <c r="M66" i="24"/>
  <c r="J67" i="24"/>
  <c r="M67" i="24"/>
  <c r="J68" i="24"/>
  <c r="M68" i="24"/>
  <c r="H69" i="24"/>
  <c r="I69" i="24"/>
  <c r="K69" i="24"/>
  <c r="L69" i="24"/>
  <c r="J70" i="24"/>
  <c r="M70" i="24"/>
  <c r="J71" i="24"/>
  <c r="M71" i="24"/>
  <c r="J72" i="24"/>
  <c r="M72" i="24"/>
  <c r="J73" i="24"/>
  <c r="M73" i="24"/>
  <c r="J74" i="24"/>
  <c r="M74" i="24"/>
  <c r="H75" i="24"/>
  <c r="I75" i="24"/>
  <c r="K75" i="24"/>
  <c r="L75" i="24"/>
  <c r="J76" i="24"/>
  <c r="M76" i="24"/>
  <c r="J77" i="24"/>
  <c r="M77" i="24"/>
  <c r="M78" i="24"/>
  <c r="J79" i="24"/>
  <c r="M79" i="24"/>
  <c r="H80" i="24"/>
  <c r="I80" i="24"/>
  <c r="K80" i="24"/>
  <c r="L80" i="24"/>
  <c r="J81" i="24"/>
  <c r="M81" i="24"/>
  <c r="M82" i="24"/>
  <c r="J83" i="24"/>
  <c r="M83" i="24"/>
  <c r="H84" i="24"/>
  <c r="I84" i="24"/>
  <c r="K84" i="24"/>
  <c r="L84" i="24"/>
  <c r="J85" i="24"/>
  <c r="M86" i="24"/>
  <c r="H87" i="24"/>
  <c r="I87" i="24"/>
  <c r="K87" i="24"/>
  <c r="L87" i="24"/>
  <c r="J88" i="24"/>
  <c r="M88" i="24"/>
  <c r="J90" i="24"/>
  <c r="M90" i="24"/>
  <c r="J89" i="24"/>
  <c r="M89" i="24"/>
  <c r="H91" i="24"/>
  <c r="I91" i="24"/>
  <c r="K91" i="24"/>
  <c r="L91" i="24"/>
  <c r="J92" i="24"/>
  <c r="M92" i="24"/>
  <c r="J93" i="24"/>
  <c r="M93" i="24"/>
  <c r="J94" i="24"/>
  <c r="M94" i="24"/>
  <c r="J95" i="24"/>
  <c r="M95" i="24"/>
  <c r="H96" i="24"/>
  <c r="I96" i="24"/>
  <c r="K96" i="24"/>
  <c r="L96" i="24"/>
  <c r="J97" i="24"/>
  <c r="M97" i="24"/>
  <c r="J98" i="24"/>
  <c r="M98" i="24"/>
  <c r="J99" i="24"/>
  <c r="M99" i="24"/>
  <c r="J100" i="24"/>
  <c r="M100" i="24"/>
  <c r="J101" i="24"/>
  <c r="M101" i="24"/>
  <c r="H102" i="24"/>
  <c r="H104" i="24" s="1"/>
  <c r="I102" i="24"/>
  <c r="I104" i="24" s="1"/>
  <c r="K102" i="24"/>
  <c r="K104" i="24" s="1"/>
  <c r="L102" i="24"/>
  <c r="L104" i="24" s="1"/>
  <c r="J103" i="24"/>
  <c r="M103" i="24"/>
  <c r="J105" i="24"/>
  <c r="M105" i="24"/>
  <c r="H25" i="24" l="1"/>
  <c r="L25" i="24"/>
  <c r="K25" i="24"/>
  <c r="M119" i="24"/>
  <c r="I25" i="24"/>
  <c r="N96" i="24"/>
  <c r="M24" i="24"/>
  <c r="M25" i="24" s="1"/>
  <c r="J69" i="24"/>
  <c r="M80" i="24"/>
  <c r="M69" i="24"/>
  <c r="M91" i="24"/>
  <c r="J47" i="24"/>
  <c r="L48" i="24"/>
  <c r="I48" i="24"/>
  <c r="J102" i="24"/>
  <c r="J104" i="24" s="1"/>
  <c r="J56" i="24"/>
  <c r="J52" i="24"/>
  <c r="M52" i="24"/>
  <c r="J40" i="24"/>
  <c r="J96" i="24"/>
  <c r="M87" i="24"/>
  <c r="M84" i="24"/>
  <c r="J80" i="24"/>
  <c r="M56" i="24"/>
  <c r="M47" i="24"/>
  <c r="M44" i="24"/>
  <c r="K48" i="24"/>
  <c r="M38" i="24"/>
  <c r="M33" i="24"/>
  <c r="M34" i="24" s="1"/>
  <c r="M12" i="24"/>
  <c r="H48" i="24"/>
  <c r="J44" i="24"/>
  <c r="J38" i="24"/>
  <c r="J24" i="24"/>
  <c r="J25" i="24" s="1"/>
  <c r="M64" i="24"/>
  <c r="M106" i="24" s="1"/>
  <c r="M102" i="24"/>
  <c r="M104" i="24" s="1"/>
  <c r="M96" i="24"/>
  <c r="J91" i="24"/>
  <c r="J87" i="24"/>
  <c r="J84" i="24"/>
  <c r="M75" i="24"/>
  <c r="J75" i="24"/>
  <c r="J64" i="24"/>
  <c r="J106" i="24" s="1"/>
  <c r="M40" i="24"/>
  <c r="P31" i="24"/>
  <c r="J33" i="24"/>
  <c r="J34" i="24" s="1"/>
  <c r="M15" i="24"/>
  <c r="J15" i="24"/>
  <c r="J12" i="24"/>
  <c r="J119" i="24" l="1"/>
  <c r="J48" i="24"/>
  <c r="M48" i="24"/>
  <c r="Y11" i="34"/>
  <c r="Y12" i="34"/>
  <c r="Y13" i="34"/>
  <c r="Y14" i="34"/>
  <c r="Y15" i="34"/>
  <c r="Y16" i="34"/>
  <c r="Y17" i="34"/>
  <c r="Y18" i="34"/>
  <c r="Y19" i="34"/>
  <c r="Y20" i="34"/>
  <c r="Y21" i="34"/>
  <c r="Y22" i="34"/>
  <c r="Y23" i="34"/>
  <c r="Y24" i="34"/>
  <c r="Y25" i="34"/>
  <c r="Y26" i="34"/>
  <c r="Y27" i="34"/>
  <c r="Y28" i="34"/>
  <c r="Y5" i="34"/>
  <c r="N6" i="34"/>
  <c r="AL40" i="32"/>
  <c r="C72" i="32"/>
  <c r="D72" i="32"/>
  <c r="E72" i="32"/>
  <c r="F72" i="32"/>
  <c r="G72" i="32"/>
  <c r="H72" i="32"/>
  <c r="I72" i="32"/>
  <c r="J72" i="32"/>
  <c r="K72" i="32"/>
  <c r="L72" i="32"/>
  <c r="M72" i="32"/>
  <c r="C81" i="32"/>
  <c r="D81" i="32"/>
  <c r="E81" i="32"/>
  <c r="F81" i="32"/>
  <c r="G81" i="32"/>
  <c r="H81" i="32"/>
  <c r="I81" i="32"/>
  <c r="J81" i="32"/>
  <c r="K81" i="32"/>
  <c r="L81" i="32"/>
  <c r="M81" i="32"/>
  <c r="C93" i="32"/>
  <c r="D93" i="32"/>
  <c r="E93" i="32"/>
  <c r="F93" i="32"/>
  <c r="G93" i="32"/>
  <c r="H93" i="32"/>
  <c r="I93" i="32"/>
  <c r="J93" i="32"/>
  <c r="K93" i="32"/>
  <c r="L93" i="32"/>
  <c r="M93" i="32"/>
  <c r="C40" i="32"/>
  <c r="D40" i="32"/>
  <c r="E40" i="32"/>
  <c r="F40" i="32"/>
  <c r="G40" i="32"/>
  <c r="H40" i="32"/>
  <c r="I40" i="32"/>
  <c r="J40" i="32"/>
  <c r="K40" i="32"/>
  <c r="L40" i="32"/>
  <c r="M40" i="32"/>
  <c r="H24" i="35" l="1"/>
  <c r="H26" i="35" s="1"/>
  <c r="K24" i="35"/>
  <c r="K26" i="35" s="1"/>
  <c r="N24" i="35"/>
  <c r="N26" i="35" s="1"/>
  <c r="Q24" i="35"/>
  <c r="Q26" i="35" s="1"/>
  <c r="T24" i="35"/>
  <c r="T26" i="35" s="1"/>
  <c r="W24" i="35"/>
  <c r="W26" i="35" s="1"/>
  <c r="Z24" i="35"/>
  <c r="Z26" i="35" s="1"/>
  <c r="AC24" i="35"/>
  <c r="AC26" i="35" s="1"/>
  <c r="H27" i="35"/>
  <c r="K27" i="35"/>
  <c r="N27" i="35"/>
  <c r="Q27" i="35"/>
  <c r="T27" i="35"/>
  <c r="W27" i="35"/>
  <c r="Z27" i="35"/>
  <c r="AC27" i="35"/>
  <c r="H28" i="35"/>
  <c r="K28" i="35"/>
  <c r="N28" i="35"/>
  <c r="Q28" i="35"/>
  <c r="T28" i="35"/>
  <c r="W28" i="35"/>
  <c r="Z28" i="35"/>
  <c r="AC28" i="35"/>
  <c r="H20" i="35"/>
  <c r="H22" i="35"/>
  <c r="O52" i="33" l="1"/>
  <c r="R6" i="33"/>
  <c r="R7" i="33"/>
  <c r="R8" i="33"/>
  <c r="M11" i="33"/>
  <c r="N11" i="33"/>
  <c r="P11" i="33"/>
  <c r="Q11" i="33"/>
  <c r="R12" i="33"/>
  <c r="R13" i="33"/>
  <c r="R14" i="33"/>
  <c r="R15" i="33"/>
  <c r="R16" i="33"/>
  <c r="R17" i="33"/>
  <c r="R18" i="33"/>
  <c r="R19" i="33"/>
  <c r="R20" i="33"/>
  <c r="R21" i="33"/>
  <c r="R22" i="33"/>
  <c r="R23" i="33"/>
  <c r="R24" i="33"/>
  <c r="R25" i="33"/>
  <c r="R26" i="33"/>
  <c r="R27" i="33"/>
  <c r="R28" i="33"/>
  <c r="R29" i="33"/>
  <c r="M30" i="33"/>
  <c r="N30" i="33"/>
  <c r="P30" i="33"/>
  <c r="Q30" i="33"/>
  <c r="O31" i="33"/>
  <c r="R31" i="33"/>
  <c r="O32" i="33"/>
  <c r="R32" i="33"/>
  <c r="O33" i="33"/>
  <c r="R33" i="33"/>
  <c r="O34" i="33"/>
  <c r="R34" i="33"/>
  <c r="O35" i="33"/>
  <c r="R35" i="33"/>
  <c r="O36" i="33"/>
  <c r="R36" i="33"/>
  <c r="O37" i="33"/>
  <c r="R37" i="33"/>
  <c r="O38" i="33"/>
  <c r="R38" i="33"/>
  <c r="O39" i="33"/>
  <c r="R39" i="33"/>
  <c r="O40" i="33"/>
  <c r="R40" i="33"/>
  <c r="O41" i="33"/>
  <c r="R41" i="33"/>
  <c r="O42" i="33"/>
  <c r="R42" i="33"/>
  <c r="O43" i="33"/>
  <c r="R43" i="33"/>
  <c r="O44" i="33"/>
  <c r="R44" i="33"/>
  <c r="O45" i="33"/>
  <c r="R45" i="33"/>
  <c r="O46" i="33"/>
  <c r="R46" i="33"/>
  <c r="O47" i="33"/>
  <c r="R47" i="33"/>
  <c r="O48" i="33"/>
  <c r="R48" i="33"/>
  <c r="R49" i="33"/>
  <c r="M50" i="33"/>
  <c r="N50" i="33"/>
  <c r="P50" i="33"/>
  <c r="Q50" i="33"/>
  <c r="O51" i="33"/>
  <c r="R51" i="33"/>
  <c r="R52" i="33"/>
  <c r="O53" i="33"/>
  <c r="R53" i="33"/>
  <c r="O54" i="33"/>
  <c r="R54" i="33"/>
  <c r="M55" i="33"/>
  <c r="N55" i="33"/>
  <c r="P55" i="33"/>
  <c r="Q55" i="33"/>
  <c r="O56" i="33"/>
  <c r="R56" i="33"/>
  <c r="O57" i="33"/>
  <c r="R57" i="33"/>
  <c r="O58" i="33"/>
  <c r="R58" i="33"/>
  <c r="O59" i="33"/>
  <c r="R59" i="33"/>
  <c r="O60" i="33"/>
  <c r="R60" i="33"/>
  <c r="M61" i="33"/>
  <c r="N61" i="33"/>
  <c r="P61" i="33"/>
  <c r="Q61" i="33"/>
  <c r="O62" i="33"/>
  <c r="R62" i="33"/>
  <c r="O63" i="33"/>
  <c r="R63" i="33"/>
  <c r="O64" i="33"/>
  <c r="R64" i="33"/>
  <c r="O65" i="33"/>
  <c r="R65" i="33"/>
  <c r="O66" i="33"/>
  <c r="R66" i="33"/>
  <c r="M67" i="33"/>
  <c r="N67" i="33"/>
  <c r="P67" i="33"/>
  <c r="Q67" i="33"/>
  <c r="O68" i="33"/>
  <c r="R68" i="33"/>
  <c r="O69" i="33"/>
  <c r="R69" i="33"/>
  <c r="M70" i="33"/>
  <c r="N70" i="33"/>
  <c r="P70" i="33"/>
  <c r="Q70" i="33"/>
  <c r="R71" i="33"/>
  <c r="R72" i="33"/>
  <c r="R73" i="33"/>
  <c r="R74" i="33"/>
  <c r="M75" i="33"/>
  <c r="N75" i="33"/>
  <c r="P75" i="33"/>
  <c r="Q75" i="33"/>
  <c r="O76" i="33"/>
  <c r="R76" i="33"/>
  <c r="O77" i="33"/>
  <c r="R77" i="33"/>
  <c r="O78" i="33"/>
  <c r="R78" i="33"/>
  <c r="O79" i="33"/>
  <c r="R79" i="33"/>
  <c r="M80" i="33"/>
  <c r="N80" i="33"/>
  <c r="P80" i="33"/>
  <c r="Q80" i="33"/>
  <c r="R81" i="33"/>
  <c r="R82" i="33"/>
  <c r="R83" i="33"/>
  <c r="M84" i="33"/>
  <c r="N84" i="33"/>
  <c r="P84" i="33"/>
  <c r="Q84" i="33"/>
  <c r="O85" i="33"/>
  <c r="R85" i="33"/>
  <c r="O86" i="33"/>
  <c r="R86" i="33"/>
  <c r="M87" i="33"/>
  <c r="N87" i="33"/>
  <c r="P87" i="33"/>
  <c r="Q87" i="33"/>
  <c r="R88" i="33"/>
  <c r="R89" i="33"/>
  <c r="O90" i="33"/>
  <c r="R90" i="33"/>
  <c r="O91" i="33"/>
  <c r="R91" i="33"/>
  <c r="O92" i="33"/>
  <c r="R92" i="33"/>
  <c r="M93" i="33"/>
  <c r="M94" i="33" s="1"/>
  <c r="N93" i="33"/>
  <c r="P93" i="33"/>
  <c r="Q93" i="33"/>
  <c r="Q94" i="33" s="1"/>
  <c r="O95" i="33"/>
  <c r="R95" i="33"/>
  <c r="O96" i="33"/>
  <c r="R96" i="33"/>
  <c r="M97" i="33"/>
  <c r="N97" i="33"/>
  <c r="P97" i="33"/>
  <c r="Q97" i="33"/>
  <c r="O98" i="33"/>
  <c r="R98" i="33"/>
  <c r="O99" i="33"/>
  <c r="R99" i="33"/>
  <c r="O101" i="33"/>
  <c r="R101" i="33"/>
  <c r="O102" i="33"/>
  <c r="R102" i="33"/>
  <c r="M103" i="33"/>
  <c r="N103" i="33"/>
  <c r="P103" i="33"/>
  <c r="Q103" i="33"/>
  <c r="L76" i="33"/>
  <c r="L77" i="33"/>
  <c r="L78" i="33"/>
  <c r="L79" i="33"/>
  <c r="R70" i="33" l="1"/>
  <c r="R93" i="33"/>
  <c r="O100" i="33"/>
  <c r="R100" i="33"/>
  <c r="O75" i="33"/>
  <c r="O55" i="33"/>
  <c r="O11" i="33"/>
  <c r="O103" i="33"/>
  <c r="P94" i="33"/>
  <c r="R94" i="33" s="1"/>
  <c r="O97" i="33"/>
  <c r="O61" i="33"/>
  <c r="R103" i="33"/>
  <c r="O70" i="33"/>
  <c r="R97" i="33"/>
  <c r="R87" i="33"/>
  <c r="O87" i="33"/>
  <c r="O84" i="33"/>
  <c r="R67" i="33"/>
  <c r="R55" i="33"/>
  <c r="O30" i="33"/>
  <c r="O80" i="33"/>
  <c r="R75" i="33"/>
  <c r="R11" i="33"/>
  <c r="O93" i="33"/>
  <c r="R84" i="33"/>
  <c r="R80" i="33"/>
  <c r="O67" i="33"/>
  <c r="R61" i="33"/>
  <c r="O50" i="33"/>
  <c r="R50" i="33"/>
  <c r="R30" i="33"/>
  <c r="N94" i="33"/>
  <c r="O94" i="33" s="1"/>
  <c r="O108" i="31" l="1"/>
  <c r="O51" i="31"/>
  <c r="O34" i="31"/>
  <c r="O31" i="31"/>
  <c r="R19" i="31"/>
  <c r="O17" i="31"/>
  <c r="O11" i="31"/>
  <c r="R6" i="31" l="1"/>
  <c r="U6" i="31"/>
  <c r="X6" i="31"/>
  <c r="AA6" i="31"/>
  <c r="AD6" i="31"/>
  <c r="R7" i="31"/>
  <c r="U7" i="31"/>
  <c r="X7" i="31"/>
  <c r="AA7" i="31"/>
  <c r="AD7" i="31"/>
  <c r="R8" i="31"/>
  <c r="U8" i="31"/>
  <c r="X8" i="31"/>
  <c r="AA8" i="31"/>
  <c r="AD8" i="31"/>
  <c r="R9" i="31"/>
  <c r="U9" i="31"/>
  <c r="X9" i="31"/>
  <c r="AA9" i="31"/>
  <c r="AD9" i="31"/>
  <c r="R10" i="31"/>
  <c r="U10" i="31"/>
  <c r="X10" i="31"/>
  <c r="AA10" i="31"/>
  <c r="AD10" i="31"/>
  <c r="R11" i="31"/>
  <c r="U11" i="31"/>
  <c r="X11" i="31"/>
  <c r="AA11" i="31"/>
  <c r="AD11" i="31"/>
  <c r="R12" i="31"/>
  <c r="U12" i="31"/>
  <c r="X12" i="31"/>
  <c r="AA12" i="31"/>
  <c r="AD12" i="31"/>
  <c r="R13" i="31"/>
  <c r="U13" i="31"/>
  <c r="X13" i="31"/>
  <c r="AA13" i="31"/>
  <c r="AD13" i="31"/>
  <c r="R14" i="31"/>
  <c r="U14" i="31"/>
  <c r="X14" i="31"/>
  <c r="AA14" i="31"/>
  <c r="AD14" i="31"/>
  <c r="R15" i="31"/>
  <c r="U15" i="31"/>
  <c r="X15" i="31"/>
  <c r="AA15" i="31"/>
  <c r="AD15" i="31"/>
  <c r="R16" i="31"/>
  <c r="U16" i="31"/>
  <c r="X16" i="31"/>
  <c r="AA16" i="31"/>
  <c r="AD16" i="31"/>
  <c r="R17" i="31"/>
  <c r="U17" i="31"/>
  <c r="X17" i="31"/>
  <c r="AA17" i="31"/>
  <c r="AD17" i="31"/>
  <c r="R18" i="31"/>
  <c r="U18" i="31"/>
  <c r="X18" i="31"/>
  <c r="AA18" i="31"/>
  <c r="AD18" i="31"/>
  <c r="U19" i="31"/>
  <c r="X19" i="31"/>
  <c r="AA19" i="31"/>
  <c r="AD19" i="31"/>
  <c r="R20" i="31"/>
  <c r="U20" i="31"/>
  <c r="X20" i="31"/>
  <c r="AA20" i="31"/>
  <c r="AD20" i="31"/>
  <c r="R21" i="31"/>
  <c r="U21" i="31"/>
  <c r="X21" i="31"/>
  <c r="AA21" i="31"/>
  <c r="AD21" i="31"/>
  <c r="R22" i="31"/>
  <c r="U22" i="31"/>
  <c r="X22" i="31"/>
  <c r="AA22" i="31"/>
  <c r="AD22" i="31"/>
  <c r="R23" i="31"/>
  <c r="U23" i="31"/>
  <c r="X23" i="31"/>
  <c r="AA23" i="31"/>
  <c r="AD23" i="31"/>
  <c r="R24" i="31"/>
  <c r="U24" i="31"/>
  <c r="X24" i="31"/>
  <c r="AA24" i="31"/>
  <c r="AD24" i="31"/>
  <c r="R25" i="31"/>
  <c r="U25" i="31"/>
  <c r="X25" i="31"/>
  <c r="AA25" i="31"/>
  <c r="AD25" i="31"/>
  <c r="R26" i="31"/>
  <c r="U26" i="31"/>
  <c r="X26" i="31"/>
  <c r="AA26" i="31"/>
  <c r="AD26" i="31"/>
  <c r="R27" i="31"/>
  <c r="U27" i="31"/>
  <c r="X27" i="31"/>
  <c r="AA27" i="31"/>
  <c r="AD27" i="31"/>
  <c r="R28" i="31"/>
  <c r="U28" i="31"/>
  <c r="X28" i="31"/>
  <c r="AA28" i="31"/>
  <c r="AD28" i="31"/>
  <c r="R29" i="31"/>
  <c r="U29" i="31"/>
  <c r="X29" i="31"/>
  <c r="AA29" i="31"/>
  <c r="AD29" i="31"/>
  <c r="R30" i="31"/>
  <c r="U30" i="31"/>
  <c r="X30" i="31"/>
  <c r="AA30" i="31"/>
  <c r="AD30" i="31"/>
  <c r="R31" i="31"/>
  <c r="U31" i="31"/>
  <c r="X31" i="31"/>
  <c r="AA31" i="31"/>
  <c r="AD31" i="31"/>
  <c r="R32" i="31"/>
  <c r="U32" i="31"/>
  <c r="X32" i="31"/>
  <c r="AA32" i="31"/>
  <c r="AD32" i="31"/>
  <c r="R33" i="31"/>
  <c r="U33" i="31"/>
  <c r="X33" i="31"/>
  <c r="AA33" i="31"/>
  <c r="AD33" i="31"/>
  <c r="R34" i="31"/>
  <c r="U34" i="31"/>
  <c r="X34" i="31"/>
  <c r="AA34" i="31"/>
  <c r="AD34" i="31"/>
  <c r="R35" i="31"/>
  <c r="U35" i="31"/>
  <c r="X35" i="31"/>
  <c r="AA35" i="31"/>
  <c r="AD35" i="31"/>
  <c r="R36" i="31"/>
  <c r="U36" i="31"/>
  <c r="X36" i="31"/>
  <c r="AA36" i="31"/>
  <c r="AD36" i="31"/>
  <c r="R37" i="31"/>
  <c r="U37" i="31"/>
  <c r="X37" i="31"/>
  <c r="AA37" i="31"/>
  <c r="AD37" i="31"/>
  <c r="R38" i="31"/>
  <c r="U38" i="31"/>
  <c r="X38" i="31"/>
  <c r="AA38" i="31"/>
  <c r="AD38" i="31"/>
  <c r="U39" i="31"/>
  <c r="X39" i="31"/>
  <c r="AA39" i="31"/>
  <c r="AD39" i="31"/>
  <c r="R40" i="31"/>
  <c r="U40" i="31"/>
  <c r="X40" i="31"/>
  <c r="AA40" i="31"/>
  <c r="AD40" i="31"/>
  <c r="P41" i="31"/>
  <c r="Q41" i="31"/>
  <c r="S41" i="31"/>
  <c r="T41" i="31"/>
  <c r="V41" i="31"/>
  <c r="W41" i="31"/>
  <c r="Y41" i="31"/>
  <c r="Z41" i="31"/>
  <c r="AB41" i="31"/>
  <c r="AC41" i="31"/>
  <c r="U42" i="31"/>
  <c r="X42" i="31"/>
  <c r="AA42" i="31"/>
  <c r="AD42" i="31"/>
  <c r="U43" i="31"/>
  <c r="X43" i="31"/>
  <c r="AA43" i="31"/>
  <c r="AD43" i="31"/>
  <c r="U44" i="31"/>
  <c r="X44" i="31"/>
  <c r="AA44" i="31"/>
  <c r="AD44" i="31"/>
  <c r="U45" i="31"/>
  <c r="X45" i="31"/>
  <c r="AA45" i="31"/>
  <c r="AD45" i="31"/>
  <c r="U46" i="31"/>
  <c r="X46" i="31"/>
  <c r="AA46" i="31"/>
  <c r="AD46" i="31"/>
  <c r="U47" i="31"/>
  <c r="X47" i="31"/>
  <c r="AA47" i="31"/>
  <c r="AD47" i="31"/>
  <c r="U48" i="31"/>
  <c r="X48" i="31"/>
  <c r="AA48" i="31"/>
  <c r="AD48" i="31"/>
  <c r="U49" i="31"/>
  <c r="X49" i="31"/>
  <c r="AA49" i="31"/>
  <c r="AD49" i="31"/>
  <c r="U50" i="31"/>
  <c r="X50" i="31"/>
  <c r="AA50" i="31"/>
  <c r="AD50" i="31"/>
  <c r="U51" i="31"/>
  <c r="X51" i="31"/>
  <c r="AA51" i="31"/>
  <c r="AD51" i="31"/>
  <c r="U52" i="31"/>
  <c r="X52" i="31"/>
  <c r="AA52" i="31"/>
  <c r="AD52" i="31"/>
  <c r="U53" i="31"/>
  <c r="X53" i="31"/>
  <c r="AA53" i="31"/>
  <c r="AD53" i="31"/>
  <c r="U55" i="31"/>
  <c r="X55" i="31"/>
  <c r="AA55" i="31"/>
  <c r="AD55" i="31"/>
  <c r="U56" i="31"/>
  <c r="X56" i="31"/>
  <c r="AA56" i="31"/>
  <c r="AD56" i="31"/>
  <c r="U57" i="31"/>
  <c r="X57" i="31"/>
  <c r="AA57" i="31"/>
  <c r="AD57" i="31"/>
  <c r="U58" i="31"/>
  <c r="X58" i="31"/>
  <c r="AA58" i="31"/>
  <c r="AD58" i="31"/>
  <c r="U59" i="31"/>
  <c r="X59" i="31"/>
  <c r="AA59" i="31"/>
  <c r="AD59" i="31"/>
  <c r="U60" i="31"/>
  <c r="X60" i="31"/>
  <c r="AA60" i="31"/>
  <c r="AD60" i="31"/>
  <c r="U61" i="31"/>
  <c r="X61" i="31"/>
  <c r="AA61" i="31"/>
  <c r="AD61" i="31"/>
  <c r="U62" i="31"/>
  <c r="X62" i="31"/>
  <c r="AA62" i="31"/>
  <c r="AD62" i="31"/>
  <c r="U63" i="31"/>
  <c r="X63" i="31"/>
  <c r="AA63" i="31"/>
  <c r="AD63" i="31"/>
  <c r="U64" i="31"/>
  <c r="X64" i="31"/>
  <c r="AA64" i="31"/>
  <c r="AD64" i="31"/>
  <c r="U65" i="31"/>
  <c r="X65" i="31"/>
  <c r="AA65" i="31"/>
  <c r="AD65" i="31"/>
  <c r="U66" i="31"/>
  <c r="X66" i="31"/>
  <c r="AA66" i="31"/>
  <c r="AD66" i="31"/>
  <c r="U67" i="31"/>
  <c r="X67" i="31"/>
  <c r="AA67" i="31"/>
  <c r="AD67" i="31"/>
  <c r="U68" i="31"/>
  <c r="X68" i="31"/>
  <c r="AA68" i="31"/>
  <c r="AD68" i="31"/>
  <c r="U69" i="31"/>
  <c r="X69" i="31"/>
  <c r="AA69" i="31"/>
  <c r="AD69" i="31"/>
  <c r="U70" i="31"/>
  <c r="X70" i="31"/>
  <c r="AA70" i="31"/>
  <c r="AD70" i="31"/>
  <c r="U71" i="31"/>
  <c r="X71" i="31"/>
  <c r="AA71" i="31"/>
  <c r="AD71" i="31"/>
  <c r="U72" i="31"/>
  <c r="X72" i="31"/>
  <c r="AA72" i="31"/>
  <c r="AD72" i="31"/>
  <c r="P73" i="31"/>
  <c r="Q73" i="31"/>
  <c r="S73" i="31"/>
  <c r="T73" i="31"/>
  <c r="V73" i="31"/>
  <c r="W73" i="31"/>
  <c r="Y73" i="31"/>
  <c r="Z73" i="31"/>
  <c r="AB73" i="31"/>
  <c r="AC73" i="31"/>
  <c r="R74" i="31"/>
  <c r="U74" i="31"/>
  <c r="X74" i="31"/>
  <c r="AA74" i="31"/>
  <c r="AD74" i="31"/>
  <c r="R75" i="31"/>
  <c r="U75" i="31"/>
  <c r="X75" i="31"/>
  <c r="AA75" i="31"/>
  <c r="R76" i="31"/>
  <c r="U76" i="31"/>
  <c r="X76" i="31"/>
  <c r="AA76" i="31"/>
  <c r="AD76" i="31"/>
  <c r="R77" i="31"/>
  <c r="U77" i="31"/>
  <c r="X77" i="31"/>
  <c r="AA77" i="31"/>
  <c r="AD77" i="31"/>
  <c r="R78" i="31"/>
  <c r="U78" i="31"/>
  <c r="X78" i="31"/>
  <c r="AA78" i="31"/>
  <c r="AD78" i="31"/>
  <c r="R79" i="31"/>
  <c r="U79" i="31"/>
  <c r="X79" i="31"/>
  <c r="AA79" i="31"/>
  <c r="AD79" i="31"/>
  <c r="R80" i="31"/>
  <c r="U80" i="31"/>
  <c r="X80" i="31"/>
  <c r="AA80" i="31"/>
  <c r="AD80" i="31"/>
  <c r="R81" i="31"/>
  <c r="U81" i="31"/>
  <c r="X81" i="31"/>
  <c r="AA81" i="31"/>
  <c r="AD81" i="31"/>
  <c r="P82" i="31"/>
  <c r="Q82" i="31"/>
  <c r="S82" i="31"/>
  <c r="T82" i="31"/>
  <c r="V82" i="31"/>
  <c r="W82" i="31"/>
  <c r="Y82" i="31"/>
  <c r="Z82" i="31"/>
  <c r="AB82" i="31"/>
  <c r="AC82" i="31"/>
  <c r="R83" i="31"/>
  <c r="U83" i="31"/>
  <c r="X83" i="31"/>
  <c r="AA83" i="31"/>
  <c r="R84" i="31"/>
  <c r="U84" i="31"/>
  <c r="X84" i="31"/>
  <c r="AA84" i="31"/>
  <c r="R85" i="31"/>
  <c r="U85" i="31"/>
  <c r="X85" i="31"/>
  <c r="AA85" i="31"/>
  <c r="R86" i="31"/>
  <c r="U86" i="31"/>
  <c r="X86" i="31"/>
  <c r="AA86" i="31"/>
  <c r="R87" i="31"/>
  <c r="U87" i="31"/>
  <c r="X87" i="31"/>
  <c r="AA87" i="31"/>
  <c r="R88" i="31"/>
  <c r="U88" i="31"/>
  <c r="X88" i="31"/>
  <c r="AA88" i="31"/>
  <c r="R89" i="31"/>
  <c r="U89" i="31"/>
  <c r="X89" i="31"/>
  <c r="AA89" i="31"/>
  <c r="R90" i="31"/>
  <c r="U90" i="31"/>
  <c r="X90" i="31"/>
  <c r="AA90" i="31"/>
  <c r="R91" i="31"/>
  <c r="U91" i="31"/>
  <c r="X91" i="31"/>
  <c r="AA91" i="31"/>
  <c r="R92" i="31"/>
  <c r="U92" i="31"/>
  <c r="X92" i="31"/>
  <c r="AA92" i="31"/>
  <c r="R93" i="31"/>
  <c r="U93" i="31"/>
  <c r="X93" i="31"/>
  <c r="AA93" i="31"/>
  <c r="P94" i="31"/>
  <c r="Q94" i="31"/>
  <c r="S94" i="31"/>
  <c r="T94" i="31"/>
  <c r="V94" i="31"/>
  <c r="W94" i="31"/>
  <c r="Y94" i="31"/>
  <c r="Z94" i="31"/>
  <c r="R95" i="31"/>
  <c r="U95" i="31"/>
  <c r="X95" i="31"/>
  <c r="AA95" i="31"/>
  <c r="AD95" i="31"/>
  <c r="R96" i="31"/>
  <c r="U96" i="31"/>
  <c r="X96" i="31"/>
  <c r="AA96" i="31"/>
  <c r="AD96" i="31"/>
  <c r="R97" i="31"/>
  <c r="U97" i="31"/>
  <c r="X97" i="31"/>
  <c r="AA97" i="31"/>
  <c r="AD97" i="31"/>
  <c r="R98" i="31"/>
  <c r="U98" i="31"/>
  <c r="X98" i="31"/>
  <c r="AA98" i="31"/>
  <c r="AD98" i="31"/>
  <c r="R99" i="31"/>
  <c r="U99" i="31"/>
  <c r="X99" i="31"/>
  <c r="AA99" i="31"/>
  <c r="AD99" i="31"/>
  <c r="R100" i="31"/>
  <c r="U100" i="31"/>
  <c r="X100" i="31"/>
  <c r="AA100" i="31"/>
  <c r="AD100" i="31"/>
  <c r="R101" i="31"/>
  <c r="U101" i="31"/>
  <c r="X101" i="31"/>
  <c r="AA101" i="31"/>
  <c r="AD101" i="31"/>
  <c r="R102" i="31"/>
  <c r="U102" i="31"/>
  <c r="X102" i="31"/>
  <c r="AA102" i="31"/>
  <c r="AD102" i="31"/>
  <c r="R103" i="31"/>
  <c r="U103" i="31"/>
  <c r="X103" i="31"/>
  <c r="AA103" i="31"/>
  <c r="AD103" i="31"/>
  <c r="R104" i="31"/>
  <c r="U104" i="31"/>
  <c r="X104" i="31"/>
  <c r="AA104" i="31"/>
  <c r="AD104" i="31"/>
  <c r="R105" i="31"/>
  <c r="U105" i="31"/>
  <c r="X105" i="31"/>
  <c r="AA105" i="31"/>
  <c r="AD105" i="31"/>
  <c r="R106" i="31"/>
  <c r="U106" i="31"/>
  <c r="X106" i="31"/>
  <c r="AA106" i="31"/>
  <c r="AD106" i="31"/>
  <c r="R107" i="31"/>
  <c r="U107" i="31"/>
  <c r="X107" i="31"/>
  <c r="AA107" i="31"/>
  <c r="AD107" i="31"/>
  <c r="R108" i="31"/>
  <c r="U108" i="31"/>
  <c r="X108" i="31"/>
  <c r="AA108" i="31"/>
  <c r="AD108" i="31"/>
  <c r="P109" i="31"/>
  <c r="Q109" i="31"/>
  <c r="S109" i="31"/>
  <c r="T109" i="31"/>
  <c r="V109" i="31"/>
  <c r="W109" i="31"/>
  <c r="Y109" i="31"/>
  <c r="Z109" i="31"/>
  <c r="AB109" i="31"/>
  <c r="AC109" i="31"/>
  <c r="R110" i="31"/>
  <c r="U110" i="31"/>
  <c r="X110" i="31"/>
  <c r="AA110" i="31"/>
  <c r="AD110" i="31"/>
  <c r="R111" i="31"/>
  <c r="U111" i="31"/>
  <c r="X111" i="31"/>
  <c r="AA111" i="31"/>
  <c r="AD111" i="31"/>
  <c r="R112" i="31"/>
  <c r="U112" i="31"/>
  <c r="X112" i="31"/>
  <c r="AA112" i="31"/>
  <c r="AD112" i="31"/>
  <c r="R113" i="31"/>
  <c r="U113" i="31"/>
  <c r="X113" i="31"/>
  <c r="AA113" i="31"/>
  <c r="AD113" i="31"/>
  <c r="R114" i="31"/>
  <c r="X114" i="31"/>
  <c r="AA114" i="31"/>
  <c r="AD114" i="31"/>
  <c r="R115" i="31"/>
  <c r="U115" i="31"/>
  <c r="X115" i="31"/>
  <c r="AA115" i="31"/>
  <c r="AD115" i="31"/>
  <c r="R116" i="31"/>
  <c r="U116" i="31"/>
  <c r="X116" i="31"/>
  <c r="AA116" i="31"/>
  <c r="AD116" i="31"/>
  <c r="R117" i="31"/>
  <c r="U117" i="31"/>
  <c r="X117" i="31"/>
  <c r="AA117" i="31"/>
  <c r="AD117" i="31"/>
  <c r="V118" i="31"/>
  <c r="W118" i="31"/>
  <c r="Y118" i="31"/>
  <c r="Z118" i="31"/>
  <c r="AB118" i="31"/>
  <c r="AC118" i="31"/>
  <c r="R119" i="31"/>
  <c r="U119" i="31"/>
  <c r="X119" i="31"/>
  <c r="AA119" i="31"/>
  <c r="AD119" i="31"/>
  <c r="R120" i="31"/>
  <c r="U120" i="31"/>
  <c r="X120" i="31"/>
  <c r="AA120" i="31"/>
  <c r="AD120" i="31"/>
  <c r="R121" i="31"/>
  <c r="U121" i="31"/>
  <c r="X121" i="31"/>
  <c r="AA121" i="31"/>
  <c r="AD121" i="31"/>
  <c r="R122" i="31"/>
  <c r="U122" i="31"/>
  <c r="X122" i="31"/>
  <c r="AA122" i="31"/>
  <c r="AD122" i="31"/>
  <c r="R123" i="31"/>
  <c r="U123" i="31"/>
  <c r="X123" i="31"/>
  <c r="AA123" i="31"/>
  <c r="AD123" i="31"/>
  <c r="R124" i="31"/>
  <c r="U124" i="31"/>
  <c r="X124" i="31"/>
  <c r="AA124" i="31"/>
  <c r="AD124" i="31"/>
  <c r="R125" i="31"/>
  <c r="U125" i="31"/>
  <c r="X125" i="31"/>
  <c r="AA125" i="31"/>
  <c r="AD125" i="31"/>
  <c r="R126" i="31"/>
  <c r="U126" i="31"/>
  <c r="X126" i="31"/>
  <c r="AA126" i="31"/>
  <c r="AD126" i="31"/>
  <c r="P127" i="31"/>
  <c r="Q127" i="31"/>
  <c r="S127" i="31"/>
  <c r="T127" i="31"/>
  <c r="V127" i="31"/>
  <c r="Y127" i="31"/>
  <c r="AB127" i="31"/>
  <c r="R128" i="31"/>
  <c r="U128" i="31"/>
  <c r="X128" i="31"/>
  <c r="AA128" i="31"/>
  <c r="AD128" i="31"/>
  <c r="R129" i="31"/>
  <c r="U129" i="31"/>
  <c r="X129" i="31"/>
  <c r="AA129" i="31"/>
  <c r="AD129" i="31"/>
  <c r="R130" i="31"/>
  <c r="U130" i="31"/>
  <c r="X130" i="31"/>
  <c r="AA130" i="31"/>
  <c r="AD130" i="31"/>
  <c r="R131" i="31"/>
  <c r="U131" i="31"/>
  <c r="X131" i="31"/>
  <c r="AA131" i="31"/>
  <c r="AD131" i="31"/>
  <c r="R132" i="31"/>
  <c r="U132" i="31"/>
  <c r="X132" i="31"/>
  <c r="AA132" i="31"/>
  <c r="AD132" i="31"/>
  <c r="R133" i="31"/>
  <c r="U133" i="31"/>
  <c r="X133" i="31"/>
  <c r="AA133" i="31"/>
  <c r="AD133" i="31"/>
  <c r="R134" i="31"/>
  <c r="U134" i="31"/>
  <c r="X134" i="31"/>
  <c r="AA134" i="31"/>
  <c r="AD134" i="31"/>
  <c r="R135" i="31"/>
  <c r="U135" i="31"/>
  <c r="X135" i="31"/>
  <c r="AA135" i="31"/>
  <c r="AD135" i="31"/>
  <c r="R136" i="31"/>
  <c r="U136" i="31"/>
  <c r="X136" i="31"/>
  <c r="AA136" i="31"/>
  <c r="AD136" i="31"/>
  <c r="P137" i="31"/>
  <c r="Q137" i="31"/>
  <c r="S137" i="31"/>
  <c r="T137" i="31"/>
  <c r="V137" i="31"/>
  <c r="W137" i="31"/>
  <c r="Y137" i="31"/>
  <c r="Z137" i="31"/>
  <c r="AB137" i="31"/>
  <c r="AC137" i="31"/>
  <c r="R138" i="31"/>
  <c r="U138" i="31"/>
  <c r="X138" i="31"/>
  <c r="AA138" i="31"/>
  <c r="AD138" i="31"/>
  <c r="R139" i="31"/>
  <c r="U139" i="31"/>
  <c r="X139" i="31"/>
  <c r="AA139" i="31"/>
  <c r="AD139" i="31"/>
  <c r="R140" i="31"/>
  <c r="U140" i="31"/>
  <c r="X140" i="31"/>
  <c r="AA140" i="31"/>
  <c r="AD140" i="31"/>
  <c r="R141" i="31"/>
  <c r="U141" i="31"/>
  <c r="X141" i="31"/>
  <c r="AA141" i="31"/>
  <c r="AD141" i="31"/>
  <c r="R142" i="31"/>
  <c r="U142" i="31"/>
  <c r="X142" i="31"/>
  <c r="AA142" i="31"/>
  <c r="AD142" i="31"/>
  <c r="R143" i="31"/>
  <c r="U143" i="31"/>
  <c r="X143" i="31"/>
  <c r="AA143" i="31"/>
  <c r="AD143" i="31"/>
  <c r="R144" i="31"/>
  <c r="U144" i="31"/>
  <c r="X144" i="31"/>
  <c r="AA144" i="31"/>
  <c r="AD144" i="31"/>
  <c r="P145" i="31"/>
  <c r="Q145" i="31"/>
  <c r="S145" i="31"/>
  <c r="T145" i="31"/>
  <c r="V145" i="31"/>
  <c r="W145" i="31"/>
  <c r="Y145" i="31"/>
  <c r="Z145" i="31"/>
  <c r="AB145" i="31"/>
  <c r="AC145" i="31"/>
  <c r="R146" i="31"/>
  <c r="U146" i="31"/>
  <c r="X146" i="31"/>
  <c r="AA146" i="31"/>
  <c r="AD146" i="31"/>
  <c r="R147" i="31"/>
  <c r="U147" i="31"/>
  <c r="X147" i="31"/>
  <c r="AA147" i="31"/>
  <c r="AD147" i="31"/>
  <c r="P148" i="31"/>
  <c r="Q148" i="31"/>
  <c r="S148" i="31"/>
  <c r="T148" i="31"/>
  <c r="V148" i="31"/>
  <c r="W148" i="31"/>
  <c r="Y148" i="31"/>
  <c r="Z148" i="31"/>
  <c r="AB148" i="31"/>
  <c r="AC148" i="31"/>
  <c r="R149" i="31"/>
  <c r="U149" i="31"/>
  <c r="X149" i="31"/>
  <c r="AA149" i="31"/>
  <c r="AD149" i="31"/>
  <c r="R150" i="31"/>
  <c r="U150" i="31"/>
  <c r="X150" i="31"/>
  <c r="AA150" i="31"/>
  <c r="AD150" i="31"/>
  <c r="P151" i="31"/>
  <c r="Q151" i="31"/>
  <c r="S151" i="31"/>
  <c r="T151" i="31"/>
  <c r="V151" i="31"/>
  <c r="W151" i="31"/>
  <c r="Y151" i="31"/>
  <c r="Z151" i="31"/>
  <c r="AB151" i="31"/>
  <c r="AC151" i="31"/>
  <c r="R152" i="31"/>
  <c r="U152" i="31"/>
  <c r="X152" i="31"/>
  <c r="AA152" i="31"/>
  <c r="AD152" i="31"/>
  <c r="R153" i="31"/>
  <c r="U153" i="31"/>
  <c r="X153" i="31"/>
  <c r="AA153" i="31"/>
  <c r="AD153" i="31"/>
  <c r="R154" i="31"/>
  <c r="U154" i="31"/>
  <c r="X154" i="31"/>
  <c r="AA154" i="31"/>
  <c r="AD154" i="31"/>
  <c r="R155" i="31"/>
  <c r="U155" i="31"/>
  <c r="X155" i="31"/>
  <c r="AA155" i="31"/>
  <c r="AD155" i="31"/>
  <c r="R156" i="31"/>
  <c r="U156" i="31"/>
  <c r="X156" i="31"/>
  <c r="AA156" i="31"/>
  <c r="AD156" i="31"/>
  <c r="P157" i="31"/>
  <c r="Q157" i="31"/>
  <c r="S157" i="31"/>
  <c r="T157" i="31"/>
  <c r="V157" i="31"/>
  <c r="W157" i="31"/>
  <c r="Y157" i="31"/>
  <c r="Z157" i="31"/>
  <c r="AB157" i="31"/>
  <c r="AC157" i="31"/>
  <c r="R159" i="31"/>
  <c r="U159" i="31"/>
  <c r="X159" i="31"/>
  <c r="AA159" i="31"/>
  <c r="AD159" i="31"/>
  <c r="R160" i="31"/>
  <c r="U160" i="31"/>
  <c r="X160" i="31"/>
  <c r="AA160" i="31"/>
  <c r="AD160" i="31"/>
  <c r="R161" i="31"/>
  <c r="U161" i="31"/>
  <c r="X161" i="31"/>
  <c r="AA161" i="31"/>
  <c r="AD161" i="31"/>
  <c r="R162" i="31"/>
  <c r="U162" i="31"/>
  <c r="X162" i="31"/>
  <c r="AA162" i="31"/>
  <c r="AD162" i="31"/>
  <c r="P163" i="31"/>
  <c r="Q163" i="31"/>
  <c r="S163" i="31"/>
  <c r="T163" i="31"/>
  <c r="V163" i="31"/>
  <c r="W163" i="31"/>
  <c r="Y163" i="31"/>
  <c r="Z163" i="31"/>
  <c r="AB163" i="31"/>
  <c r="AC163" i="31"/>
  <c r="R164" i="31"/>
  <c r="U164" i="31"/>
  <c r="X164" i="31"/>
  <c r="AA164" i="31"/>
  <c r="AD164" i="31"/>
  <c r="R165" i="31"/>
  <c r="U165" i="31"/>
  <c r="X165" i="31"/>
  <c r="AA165" i="31"/>
  <c r="AD165" i="31"/>
  <c r="R166" i="31"/>
  <c r="U166" i="31"/>
  <c r="X166" i="31"/>
  <c r="AA166" i="31"/>
  <c r="AD166" i="31"/>
  <c r="R167" i="31"/>
  <c r="U167" i="31"/>
  <c r="X167" i="31"/>
  <c r="AA167" i="31"/>
  <c r="AD167" i="31"/>
  <c r="R168" i="31"/>
  <c r="U168" i="31"/>
  <c r="X168" i="31"/>
  <c r="AA168" i="31"/>
  <c r="AD168" i="31"/>
  <c r="R169" i="31"/>
  <c r="U169" i="31"/>
  <c r="X169" i="31"/>
  <c r="AA169" i="31"/>
  <c r="AD169" i="31"/>
  <c r="R170" i="31"/>
  <c r="U170" i="31"/>
  <c r="X170" i="31"/>
  <c r="AA170" i="31"/>
  <c r="AD170" i="31"/>
  <c r="R171" i="31"/>
  <c r="U171" i="31"/>
  <c r="X171" i="31"/>
  <c r="AA171" i="31"/>
  <c r="AD171" i="31"/>
  <c r="R172" i="31"/>
  <c r="U172" i="31"/>
  <c r="X172" i="31"/>
  <c r="AA172" i="31"/>
  <c r="AD172" i="31"/>
  <c r="P173" i="31"/>
  <c r="P174" i="31" s="1"/>
  <c r="Q173" i="31"/>
  <c r="S173" i="31"/>
  <c r="T173" i="31"/>
  <c r="V173" i="31"/>
  <c r="W173" i="31"/>
  <c r="Y173" i="31"/>
  <c r="Z173" i="31"/>
  <c r="AB173" i="31"/>
  <c r="AC173" i="31"/>
  <c r="R175" i="31"/>
  <c r="U175" i="31"/>
  <c r="X175" i="31"/>
  <c r="AA175" i="31"/>
  <c r="AD175" i="31"/>
  <c r="R176" i="31"/>
  <c r="U176" i="31"/>
  <c r="X176" i="31"/>
  <c r="AA176" i="31"/>
  <c r="AD176" i="31"/>
  <c r="P177" i="31"/>
  <c r="Q177" i="31"/>
  <c r="S177" i="31"/>
  <c r="T177" i="31"/>
  <c r="V177" i="31"/>
  <c r="W177" i="31"/>
  <c r="Y177" i="31"/>
  <c r="Z177" i="31"/>
  <c r="AB177" i="31"/>
  <c r="AC177" i="31"/>
  <c r="J41" i="31"/>
  <c r="K41" i="31"/>
  <c r="AA94" i="31" l="1"/>
  <c r="AA157" i="31"/>
  <c r="R163" i="31"/>
  <c r="AD163" i="31"/>
  <c r="AD118" i="31"/>
  <c r="R145" i="31"/>
  <c r="AG34" i="31"/>
  <c r="U177" i="31"/>
  <c r="AD177" i="31"/>
  <c r="AD173" i="31"/>
  <c r="X157" i="31"/>
  <c r="X151" i="31"/>
  <c r="U145" i="31"/>
  <c r="X173" i="31"/>
  <c r="X148" i="31"/>
  <c r="X177" i="31"/>
  <c r="R177" i="31"/>
  <c r="AA163" i="31"/>
  <c r="AB179" i="31"/>
  <c r="AA177" i="31"/>
  <c r="Z179" i="31"/>
  <c r="T179" i="31"/>
  <c r="AA148" i="31"/>
  <c r="AA173" i="31"/>
  <c r="R173" i="31"/>
  <c r="X174" i="31"/>
  <c r="U173" i="31"/>
  <c r="U174" i="31"/>
  <c r="U163" i="31"/>
  <c r="X163" i="31"/>
  <c r="R157" i="31"/>
  <c r="AD157" i="31"/>
  <c r="U157" i="31"/>
  <c r="R151" i="31"/>
  <c r="AD151" i="31"/>
  <c r="AA151" i="31"/>
  <c r="U151" i="31"/>
  <c r="U148" i="31"/>
  <c r="X145" i="31"/>
  <c r="AD145" i="31"/>
  <c r="AA145" i="31"/>
  <c r="AD137" i="31"/>
  <c r="AA137" i="31"/>
  <c r="R137" i="31"/>
  <c r="X137" i="31"/>
  <c r="U137" i="31"/>
  <c r="X127" i="31"/>
  <c r="R127" i="31"/>
  <c r="AA127" i="31"/>
  <c r="AD127" i="31"/>
  <c r="X118" i="31"/>
  <c r="AA118" i="31"/>
  <c r="X109" i="31"/>
  <c r="U109" i="31"/>
  <c r="R109" i="31"/>
  <c r="AD109" i="31"/>
  <c r="AA109" i="31"/>
  <c r="X94" i="31"/>
  <c r="R94" i="31"/>
  <c r="U94" i="31"/>
  <c r="R82" i="31"/>
  <c r="X82" i="31"/>
  <c r="AA82" i="31"/>
  <c r="AD82" i="31"/>
  <c r="U82" i="31"/>
  <c r="AA73" i="31"/>
  <c r="V178" i="31"/>
  <c r="U73" i="31"/>
  <c r="AD73" i="31"/>
  <c r="Z178" i="31"/>
  <c r="X73" i="31"/>
  <c r="R73" i="31"/>
  <c r="S178" i="31"/>
  <c r="AD41" i="31"/>
  <c r="R41" i="31"/>
  <c r="AA41" i="31"/>
  <c r="X41" i="31"/>
  <c r="U41" i="31"/>
  <c r="AC178" i="31"/>
  <c r="Y178" i="31"/>
  <c r="Q178" i="31"/>
  <c r="AD174" i="31"/>
  <c r="AA174" i="31"/>
  <c r="AB178" i="31"/>
  <c r="T178" i="31"/>
  <c r="P178" i="31"/>
  <c r="AD148" i="31"/>
  <c r="R148" i="31"/>
  <c r="U127" i="31"/>
  <c r="W178" i="31"/>
  <c r="AG118" i="31" l="1"/>
  <c r="AA158" i="31"/>
  <c r="AA179" i="31" s="1"/>
  <c r="V179" i="31"/>
  <c r="V180" i="31" s="1"/>
  <c r="Q179" i="31"/>
  <c r="Q180" i="31" s="1"/>
  <c r="AC179" i="31"/>
  <c r="AC180" i="31" s="1"/>
  <c r="Z180" i="31"/>
  <c r="R158" i="31"/>
  <c r="R179" i="31" s="1"/>
  <c r="AD158" i="31"/>
  <c r="AD179" i="31" s="1"/>
  <c r="P179" i="31"/>
  <c r="P180" i="31" s="1"/>
  <c r="AB180" i="31"/>
  <c r="T180" i="31"/>
  <c r="AA178" i="31"/>
  <c r="AD178" i="31"/>
  <c r="X178" i="31"/>
  <c r="R178" i="31"/>
  <c r="U178" i="31"/>
  <c r="U158" i="31"/>
  <c r="U179" i="31" s="1"/>
  <c r="S179" i="31"/>
  <c r="S180" i="31" s="1"/>
  <c r="W179" i="31"/>
  <c r="W180" i="31" s="1"/>
  <c r="X158" i="31"/>
  <c r="X179" i="31" s="1"/>
  <c r="Y179" i="31"/>
  <c r="Y180" i="31" s="1"/>
  <c r="AD180" i="31" l="1"/>
  <c r="AA180" i="31"/>
  <c r="U180" i="31"/>
  <c r="R180" i="31"/>
  <c r="X180" i="31"/>
  <c r="AI52" i="26" l="1"/>
  <c r="D23" i="25" l="1"/>
  <c r="F23" i="25"/>
  <c r="G23" i="25"/>
  <c r="I23" i="25"/>
  <c r="J23" i="25"/>
  <c r="L23" i="25"/>
  <c r="M23" i="25"/>
  <c r="C23" i="25"/>
  <c r="R14" i="25"/>
  <c r="P8" i="25"/>
  <c r="O8" i="25"/>
  <c r="E8" i="25"/>
  <c r="Q8" i="25" l="1"/>
  <c r="Y43" i="35"/>
  <c r="N43" i="35"/>
  <c r="Y42" i="35"/>
  <c r="N42" i="35"/>
  <c r="Y39" i="35"/>
  <c r="Y41" i="35" s="1"/>
  <c r="N39" i="35"/>
  <c r="N41" i="35" s="1"/>
  <c r="AM38" i="35"/>
  <c r="AM44" i="35" s="1"/>
  <c r="AL38" i="35"/>
  <c r="AL44" i="35" s="1"/>
  <c r="AK38" i="35"/>
  <c r="AK44" i="35" s="1"/>
  <c r="AJ38" i="35"/>
  <c r="AJ44" i="35" s="1"/>
  <c r="AI38" i="35"/>
  <c r="AI44" i="35" s="1"/>
  <c r="AH38" i="35"/>
  <c r="AH44" i="35" s="1"/>
  <c r="AG38" i="35"/>
  <c r="AG44" i="35" s="1"/>
  <c r="AF38" i="35"/>
  <c r="AF44" i="35" s="1"/>
  <c r="AE38" i="35"/>
  <c r="AE44" i="35" s="1"/>
  <c r="AD38" i="35"/>
  <c r="AD44" i="35" s="1"/>
  <c r="AC38" i="35"/>
  <c r="AC44" i="35" s="1"/>
  <c r="AB38" i="35"/>
  <c r="AB44" i="35" s="1"/>
  <c r="AA38" i="35"/>
  <c r="AA44" i="35" s="1"/>
  <c r="Z38" i="35"/>
  <c r="Z44" i="35" s="1"/>
  <c r="M44" i="35"/>
  <c r="L44" i="35"/>
  <c r="K44" i="35"/>
  <c r="J44" i="35"/>
  <c r="I44" i="35"/>
  <c r="H44" i="35"/>
  <c r="G44" i="35"/>
  <c r="F44" i="35"/>
  <c r="E44" i="35"/>
  <c r="D44" i="35"/>
  <c r="C44" i="35"/>
  <c r="Y37" i="35"/>
  <c r="N37" i="35"/>
  <c r="Y36" i="35"/>
  <c r="N36" i="35"/>
  <c r="Y35" i="35"/>
  <c r="N35" i="35"/>
  <c r="AG29" i="35"/>
  <c r="AS28" i="35"/>
  <c r="E28" i="35"/>
  <c r="AS27" i="35"/>
  <c r="AP27" i="35"/>
  <c r="E27" i="35"/>
  <c r="AS24" i="35"/>
  <c r="AS26" i="35" s="1"/>
  <c r="AP24" i="35"/>
  <c r="AP26" i="35" s="1"/>
  <c r="AL26" i="35"/>
  <c r="AK26" i="35"/>
  <c r="AI26" i="35"/>
  <c r="AH26" i="35"/>
  <c r="AE26" i="35"/>
  <c r="AD26" i="35"/>
  <c r="E24" i="35"/>
  <c r="E26" i="35" s="1"/>
  <c r="AR23" i="35"/>
  <c r="AR29" i="35" s="1"/>
  <c r="AQ23" i="35"/>
  <c r="AQ29" i="35" s="1"/>
  <c r="AO23" i="35"/>
  <c r="AO29" i="35" s="1"/>
  <c r="AN23" i="35"/>
  <c r="AN29" i="35" s="1"/>
  <c r="AB23" i="35"/>
  <c r="AB29" i="35" s="1"/>
  <c r="AA23" i="35"/>
  <c r="AA29" i="35" s="1"/>
  <c r="Y23" i="35"/>
  <c r="Y29" i="35" s="1"/>
  <c r="X23" i="35"/>
  <c r="X29" i="35" s="1"/>
  <c r="V23" i="35"/>
  <c r="V29" i="35" s="1"/>
  <c r="U23" i="35"/>
  <c r="U29" i="35" s="1"/>
  <c r="S23" i="35"/>
  <c r="S29" i="35" s="1"/>
  <c r="R23" i="35"/>
  <c r="R29" i="35" s="1"/>
  <c r="P23" i="35"/>
  <c r="P29" i="35" s="1"/>
  <c r="O23" i="35"/>
  <c r="O29" i="35" s="1"/>
  <c r="M23" i="35"/>
  <c r="M29" i="35" s="1"/>
  <c r="L23" i="35"/>
  <c r="L29" i="35" s="1"/>
  <c r="J23" i="35"/>
  <c r="J29" i="35" s="1"/>
  <c r="I23" i="35"/>
  <c r="I29" i="35" s="1"/>
  <c r="G23" i="35"/>
  <c r="G29" i="35" s="1"/>
  <c r="F23" i="35"/>
  <c r="F29" i="35" s="1"/>
  <c r="D23" i="35"/>
  <c r="D29" i="35" s="1"/>
  <c r="C23" i="35"/>
  <c r="AS22" i="35"/>
  <c r="AP22" i="35"/>
  <c r="E22" i="35"/>
  <c r="AS21" i="35"/>
  <c r="AP21" i="35"/>
  <c r="AS20" i="35"/>
  <c r="AP20" i="35"/>
  <c r="T23" i="35"/>
  <c r="T29" i="35" s="1"/>
  <c r="H23" i="35"/>
  <c r="H29" i="35" s="1"/>
  <c r="E20" i="35"/>
  <c r="L14" i="35"/>
  <c r="O14" i="35" s="1"/>
  <c r="L13" i="35"/>
  <c r="O13" i="35" s="1"/>
  <c r="L10" i="35"/>
  <c r="Q9" i="35"/>
  <c r="Q15" i="35" s="1"/>
  <c r="P9" i="35"/>
  <c r="P15" i="35" s="1"/>
  <c r="N9" i="35"/>
  <c r="N15" i="35" s="1"/>
  <c r="M9" i="35"/>
  <c r="M15" i="35" s="1"/>
  <c r="L8" i="35"/>
  <c r="O8" i="35" s="1"/>
  <c r="L7" i="35"/>
  <c r="O7" i="35" s="1"/>
  <c r="L6" i="35"/>
  <c r="AM102" i="34"/>
  <c r="AL102" i="34"/>
  <c r="AK102" i="34"/>
  <c r="AJ102" i="34"/>
  <c r="AI102" i="34"/>
  <c r="AH102" i="34"/>
  <c r="AG102" i="34"/>
  <c r="AF102" i="34"/>
  <c r="AE102" i="34"/>
  <c r="AD102" i="34"/>
  <c r="AB102" i="34"/>
  <c r="AA102" i="34"/>
  <c r="Z102" i="34"/>
  <c r="X102" i="34"/>
  <c r="W102" i="34"/>
  <c r="V102" i="34"/>
  <c r="U102" i="34"/>
  <c r="T102" i="34"/>
  <c r="S102" i="34"/>
  <c r="R102" i="34"/>
  <c r="Q102" i="34"/>
  <c r="P102" i="34"/>
  <c r="O102" i="34"/>
  <c r="M102" i="34"/>
  <c r="L102" i="34"/>
  <c r="K102" i="34"/>
  <c r="J102" i="34"/>
  <c r="I102" i="34"/>
  <c r="H102" i="34"/>
  <c r="G102" i="34"/>
  <c r="F102" i="34"/>
  <c r="E102" i="34"/>
  <c r="D102" i="34"/>
  <c r="C102" i="34"/>
  <c r="Y101" i="34"/>
  <c r="N101" i="34"/>
  <c r="Y100" i="34"/>
  <c r="N100" i="34"/>
  <c r="Y98" i="34"/>
  <c r="N98" i="34"/>
  <c r="Y97" i="34"/>
  <c r="Y99" i="34" s="1"/>
  <c r="N97" i="34"/>
  <c r="AM96" i="34"/>
  <c r="AL96" i="34"/>
  <c r="AK96" i="34"/>
  <c r="AJ96" i="34"/>
  <c r="AI96" i="34"/>
  <c r="AH96" i="34"/>
  <c r="AG96" i="34"/>
  <c r="AF96" i="34"/>
  <c r="AE96" i="34"/>
  <c r="AD96" i="34"/>
  <c r="AB96" i="34"/>
  <c r="AA96" i="34"/>
  <c r="Z96" i="34"/>
  <c r="X96" i="34"/>
  <c r="W96" i="34"/>
  <c r="V96" i="34"/>
  <c r="U96" i="34"/>
  <c r="T96" i="34"/>
  <c r="S96" i="34"/>
  <c r="R96" i="34"/>
  <c r="Q96" i="34"/>
  <c r="P96" i="34"/>
  <c r="O96" i="34"/>
  <c r="M96" i="34"/>
  <c r="L96" i="34"/>
  <c r="K96" i="34"/>
  <c r="J96" i="34"/>
  <c r="I96" i="34"/>
  <c r="H96" i="34"/>
  <c r="G96" i="34"/>
  <c r="F96" i="34"/>
  <c r="E96" i="34"/>
  <c r="D96" i="34"/>
  <c r="C96" i="34"/>
  <c r="Y95" i="34"/>
  <c r="N95" i="34"/>
  <c r="Y94" i="34"/>
  <c r="N94" i="34"/>
  <c r="AM92" i="34"/>
  <c r="AM93" i="34" s="1"/>
  <c r="AL92" i="34"/>
  <c r="AL93" i="34" s="1"/>
  <c r="AK92" i="34"/>
  <c r="AK93" i="34" s="1"/>
  <c r="AJ92" i="34"/>
  <c r="AJ93" i="34" s="1"/>
  <c r="AI92" i="34"/>
  <c r="AI93" i="34" s="1"/>
  <c r="AH92" i="34"/>
  <c r="AH93" i="34" s="1"/>
  <c r="AG92" i="34"/>
  <c r="AG93" i="34" s="1"/>
  <c r="AF92" i="34"/>
  <c r="AF93" i="34" s="1"/>
  <c r="AE92" i="34"/>
  <c r="AE93" i="34" s="1"/>
  <c r="AD92" i="34"/>
  <c r="AD93" i="34" s="1"/>
  <c r="AB92" i="34"/>
  <c r="AB93" i="34" s="1"/>
  <c r="AA92" i="34"/>
  <c r="AA93" i="34" s="1"/>
  <c r="Z92" i="34"/>
  <c r="Z93" i="34" s="1"/>
  <c r="X92" i="34"/>
  <c r="X93" i="34" s="1"/>
  <c r="W92" i="34"/>
  <c r="W93" i="34" s="1"/>
  <c r="V92" i="34"/>
  <c r="V93" i="34" s="1"/>
  <c r="U92" i="34"/>
  <c r="U93" i="34" s="1"/>
  <c r="T92" i="34"/>
  <c r="T93" i="34" s="1"/>
  <c r="S92" i="34"/>
  <c r="S93" i="34" s="1"/>
  <c r="R92" i="34"/>
  <c r="R93" i="34" s="1"/>
  <c r="Q92" i="34"/>
  <c r="Q93" i="34" s="1"/>
  <c r="P92" i="34"/>
  <c r="P93" i="34" s="1"/>
  <c r="O92" i="34"/>
  <c r="O93" i="34" s="1"/>
  <c r="M92" i="34"/>
  <c r="M93" i="34" s="1"/>
  <c r="L92" i="34"/>
  <c r="L93" i="34" s="1"/>
  <c r="K92" i="34"/>
  <c r="K93" i="34" s="1"/>
  <c r="J92" i="34"/>
  <c r="J93" i="34" s="1"/>
  <c r="I92" i="34"/>
  <c r="I93" i="34" s="1"/>
  <c r="H92" i="34"/>
  <c r="H93" i="34" s="1"/>
  <c r="G92" i="34"/>
  <c r="G93" i="34" s="1"/>
  <c r="F92" i="34"/>
  <c r="F93" i="34" s="1"/>
  <c r="E92" i="34"/>
  <c r="E93" i="34" s="1"/>
  <c r="D92" i="34"/>
  <c r="D93" i="34" s="1"/>
  <c r="C92" i="34"/>
  <c r="C93" i="34" s="1"/>
  <c r="Y91" i="34"/>
  <c r="N91" i="34"/>
  <c r="Y90" i="34"/>
  <c r="N90" i="34"/>
  <c r="Y89" i="34"/>
  <c r="N89" i="34"/>
  <c r="Y88" i="34"/>
  <c r="N88" i="34"/>
  <c r="Y87" i="34"/>
  <c r="N87" i="34"/>
  <c r="AM86" i="34"/>
  <c r="AL86" i="34"/>
  <c r="AK86" i="34"/>
  <c r="AJ86" i="34"/>
  <c r="AI86" i="34"/>
  <c r="AH86" i="34"/>
  <c r="AG86" i="34"/>
  <c r="AF86" i="34"/>
  <c r="AE86" i="34"/>
  <c r="AD86" i="34"/>
  <c r="AC86" i="34"/>
  <c r="AC105" i="34" s="1"/>
  <c r="AB86" i="34"/>
  <c r="AA86" i="34"/>
  <c r="Z86" i="34"/>
  <c r="X86" i="34"/>
  <c r="W86" i="34"/>
  <c r="V86" i="34"/>
  <c r="U86" i="34"/>
  <c r="T86" i="34"/>
  <c r="S86" i="34"/>
  <c r="R86" i="34"/>
  <c r="Q86" i="34"/>
  <c r="P86" i="34"/>
  <c r="O86" i="34"/>
  <c r="M86" i="34"/>
  <c r="L86" i="34"/>
  <c r="K86" i="34"/>
  <c r="J86" i="34"/>
  <c r="I86" i="34"/>
  <c r="H86" i="34"/>
  <c r="G86" i="34"/>
  <c r="F86" i="34"/>
  <c r="E86" i="34"/>
  <c r="D86" i="34"/>
  <c r="C86" i="34"/>
  <c r="Y85" i="34"/>
  <c r="N85" i="34"/>
  <c r="Y84" i="34"/>
  <c r="N84" i="34"/>
  <c r="AM83" i="34"/>
  <c r="AL83" i="34"/>
  <c r="AK83" i="34"/>
  <c r="AJ83" i="34"/>
  <c r="AI83" i="34"/>
  <c r="AH83" i="34"/>
  <c r="AG83" i="34"/>
  <c r="AF83" i="34"/>
  <c r="AE83" i="34"/>
  <c r="AD83" i="34"/>
  <c r="AC83" i="34"/>
  <c r="AB83" i="34"/>
  <c r="AA83" i="34"/>
  <c r="Z83" i="34"/>
  <c r="X83" i="34"/>
  <c r="W83" i="34"/>
  <c r="V83" i="34"/>
  <c r="U83" i="34"/>
  <c r="T83" i="34"/>
  <c r="S83" i="34"/>
  <c r="R83" i="34"/>
  <c r="Q83" i="34"/>
  <c r="P83" i="34"/>
  <c r="O83" i="34"/>
  <c r="M83" i="34"/>
  <c r="L83" i="34"/>
  <c r="K83" i="34"/>
  <c r="J83" i="34"/>
  <c r="I83" i="34"/>
  <c r="H83" i="34"/>
  <c r="G83" i="34"/>
  <c r="F83" i="34"/>
  <c r="E83" i="34"/>
  <c r="D83" i="34"/>
  <c r="C83" i="34"/>
  <c r="Y82" i="34"/>
  <c r="N82" i="34"/>
  <c r="Y81" i="34"/>
  <c r="N81" i="34"/>
  <c r="Y80" i="34"/>
  <c r="N80" i="34"/>
  <c r="AM79" i="34"/>
  <c r="AL79" i="34"/>
  <c r="AK79" i="34"/>
  <c r="AJ79" i="34"/>
  <c r="AH79" i="34"/>
  <c r="AG79" i="34"/>
  <c r="AF79" i="34"/>
  <c r="AE79" i="34"/>
  <c r="AD79" i="34"/>
  <c r="AC79" i="34"/>
  <c r="AB79" i="34"/>
  <c r="AA79" i="34"/>
  <c r="Z79" i="34"/>
  <c r="X79" i="34"/>
  <c r="W79" i="34"/>
  <c r="V79" i="34"/>
  <c r="U79" i="34"/>
  <c r="T79" i="34"/>
  <c r="S79" i="34"/>
  <c r="R79" i="34"/>
  <c r="Q79" i="34"/>
  <c r="P79" i="34"/>
  <c r="O79" i="34"/>
  <c r="M79" i="34"/>
  <c r="L79" i="34"/>
  <c r="K79" i="34"/>
  <c r="J79" i="34"/>
  <c r="I79" i="34"/>
  <c r="H79" i="34"/>
  <c r="G79" i="34"/>
  <c r="F79" i="34"/>
  <c r="E79" i="34"/>
  <c r="D79" i="34"/>
  <c r="C79" i="34"/>
  <c r="Y78" i="34"/>
  <c r="N78" i="34"/>
  <c r="Y77" i="34"/>
  <c r="N77" i="34"/>
  <c r="Y76" i="34"/>
  <c r="N76" i="34"/>
  <c r="Y75" i="34"/>
  <c r="N75" i="34"/>
  <c r="AM74" i="34"/>
  <c r="AL74" i="34"/>
  <c r="AK74" i="34"/>
  <c r="AE74" i="34"/>
  <c r="AD74" i="34"/>
  <c r="AC74" i="34"/>
  <c r="AB74" i="34"/>
  <c r="AA74" i="34"/>
  <c r="Z74" i="34"/>
  <c r="X74" i="34"/>
  <c r="W74" i="34"/>
  <c r="V74" i="34"/>
  <c r="U74" i="34"/>
  <c r="T74" i="34"/>
  <c r="S74" i="34"/>
  <c r="R74" i="34"/>
  <c r="Q74" i="34"/>
  <c r="P74" i="34"/>
  <c r="O74" i="34"/>
  <c r="M74" i="34"/>
  <c r="L74" i="34"/>
  <c r="K74" i="34"/>
  <c r="J74" i="34"/>
  <c r="I74" i="34"/>
  <c r="H74" i="34"/>
  <c r="G74" i="34"/>
  <c r="F74" i="34"/>
  <c r="E74" i="34"/>
  <c r="D74" i="34"/>
  <c r="C74" i="34"/>
  <c r="Y73" i="34"/>
  <c r="N73" i="34"/>
  <c r="Y72" i="34"/>
  <c r="N72" i="34"/>
  <c r="Y71" i="34"/>
  <c r="N71" i="34"/>
  <c r="Y70" i="34"/>
  <c r="N70" i="34"/>
  <c r="AM69" i="34"/>
  <c r="AL69" i="34"/>
  <c r="AK69" i="34"/>
  <c r="AJ69" i="34"/>
  <c r="AI69" i="34"/>
  <c r="AH69" i="34"/>
  <c r="AG69" i="34"/>
  <c r="AF69" i="34"/>
  <c r="AE69" i="34"/>
  <c r="AD69" i="34"/>
  <c r="AC69" i="34"/>
  <c r="AB69" i="34"/>
  <c r="AA69" i="34"/>
  <c r="Z69" i="34"/>
  <c r="X69" i="34"/>
  <c r="W69" i="34"/>
  <c r="V69" i="34"/>
  <c r="U69" i="34"/>
  <c r="T69" i="34"/>
  <c r="S69" i="34"/>
  <c r="R69" i="34"/>
  <c r="Q69" i="34"/>
  <c r="P69" i="34"/>
  <c r="O69" i="34"/>
  <c r="M69" i="34"/>
  <c r="L69" i="34"/>
  <c r="K69" i="34"/>
  <c r="J69" i="34"/>
  <c r="I69" i="34"/>
  <c r="H69" i="34"/>
  <c r="G69" i="34"/>
  <c r="F69" i="34"/>
  <c r="E69" i="34"/>
  <c r="D69" i="34"/>
  <c r="C69" i="34"/>
  <c r="Y68" i="34"/>
  <c r="N68" i="34"/>
  <c r="Y67" i="34"/>
  <c r="N67" i="34"/>
  <c r="AM66" i="34"/>
  <c r="AL66" i="34"/>
  <c r="AK66" i="34"/>
  <c r="AJ66" i="34"/>
  <c r="AI66" i="34"/>
  <c r="AH66" i="34"/>
  <c r="AG66" i="34"/>
  <c r="AF66" i="34"/>
  <c r="AE66" i="34"/>
  <c r="AD66" i="34"/>
  <c r="AC66" i="34"/>
  <c r="AB66" i="34"/>
  <c r="AA66" i="34"/>
  <c r="Z66" i="34"/>
  <c r="X66" i="34"/>
  <c r="W66" i="34"/>
  <c r="V66" i="34"/>
  <c r="U66" i="34"/>
  <c r="T66" i="34"/>
  <c r="S66" i="34"/>
  <c r="R66" i="34"/>
  <c r="Q66" i="34"/>
  <c r="P66" i="34"/>
  <c r="O66" i="34"/>
  <c r="M66" i="34"/>
  <c r="L66" i="34"/>
  <c r="K66" i="34"/>
  <c r="J66" i="34"/>
  <c r="I66" i="34"/>
  <c r="H66" i="34"/>
  <c r="G66" i="34"/>
  <c r="F66" i="34"/>
  <c r="E66" i="34"/>
  <c r="D66" i="34"/>
  <c r="C66" i="34"/>
  <c r="Y65" i="34"/>
  <c r="N65" i="34"/>
  <c r="Y64" i="34"/>
  <c r="N64" i="34"/>
  <c r="Y63" i="34"/>
  <c r="N63" i="34"/>
  <c r="Y62" i="34"/>
  <c r="N62" i="34"/>
  <c r="Y61" i="34"/>
  <c r="N61" i="34"/>
  <c r="AM60" i="34"/>
  <c r="AL60" i="34"/>
  <c r="AK60" i="34"/>
  <c r="AJ60" i="34"/>
  <c r="AI60" i="34"/>
  <c r="AH60" i="34"/>
  <c r="AG60" i="34"/>
  <c r="AF60" i="34"/>
  <c r="AE60" i="34"/>
  <c r="AD60" i="34"/>
  <c r="AC60" i="34"/>
  <c r="AB60" i="34"/>
  <c r="AA60" i="34"/>
  <c r="Z60" i="34"/>
  <c r="X60" i="34"/>
  <c r="W60" i="34"/>
  <c r="V60" i="34"/>
  <c r="U60" i="34"/>
  <c r="T60" i="34"/>
  <c r="S60" i="34"/>
  <c r="R60" i="34"/>
  <c r="Q60" i="34"/>
  <c r="O60" i="34"/>
  <c r="M60" i="34"/>
  <c r="L60" i="34"/>
  <c r="K60" i="34"/>
  <c r="J60" i="34"/>
  <c r="I60" i="34"/>
  <c r="H60" i="34"/>
  <c r="G60" i="34"/>
  <c r="F60" i="34"/>
  <c r="E60" i="34"/>
  <c r="D60" i="34"/>
  <c r="C60" i="34"/>
  <c r="Y59" i="34"/>
  <c r="N59" i="34"/>
  <c r="Y58" i="34"/>
  <c r="N58" i="34"/>
  <c r="Y57" i="34"/>
  <c r="N57" i="34"/>
  <c r="Y56" i="34"/>
  <c r="N56" i="34"/>
  <c r="Y55" i="34"/>
  <c r="N55" i="34"/>
  <c r="AM54" i="34"/>
  <c r="AL54" i="34"/>
  <c r="AK54" i="34"/>
  <c r="AJ54" i="34"/>
  <c r="AI54" i="34"/>
  <c r="AH54" i="34"/>
  <c r="AG54" i="34"/>
  <c r="AF54" i="34"/>
  <c r="AE54" i="34"/>
  <c r="AD54" i="34"/>
  <c r="AC54" i="34"/>
  <c r="AB54" i="34"/>
  <c r="AA54" i="34"/>
  <c r="Z54" i="34"/>
  <c r="X54" i="34"/>
  <c r="W54" i="34"/>
  <c r="V54" i="34"/>
  <c r="U54" i="34"/>
  <c r="T54" i="34"/>
  <c r="S54" i="34"/>
  <c r="R54" i="34"/>
  <c r="Q54" i="34"/>
  <c r="P54" i="34"/>
  <c r="O54" i="34"/>
  <c r="M54" i="34"/>
  <c r="L54" i="34"/>
  <c r="K54" i="34"/>
  <c r="J54" i="34"/>
  <c r="I54" i="34"/>
  <c r="H54" i="34"/>
  <c r="G54" i="34"/>
  <c r="F54" i="34"/>
  <c r="E54" i="34"/>
  <c r="D54" i="34"/>
  <c r="C54" i="34"/>
  <c r="Y53" i="34"/>
  <c r="N53" i="34"/>
  <c r="Y52" i="34"/>
  <c r="N52" i="34"/>
  <c r="Y51" i="34"/>
  <c r="N51" i="34"/>
  <c r="Y50" i="34"/>
  <c r="N50" i="34"/>
  <c r="AM49" i="34"/>
  <c r="AL49" i="34"/>
  <c r="AK49" i="34"/>
  <c r="AJ49" i="34"/>
  <c r="AI49" i="34"/>
  <c r="AH49" i="34"/>
  <c r="AG49" i="34"/>
  <c r="AF49" i="34"/>
  <c r="AE49" i="34"/>
  <c r="AD49" i="34"/>
  <c r="AC49" i="34"/>
  <c r="AB49" i="34"/>
  <c r="AA49" i="34"/>
  <c r="Z49" i="34"/>
  <c r="X49" i="34"/>
  <c r="W49" i="34"/>
  <c r="V49" i="34"/>
  <c r="U49" i="34"/>
  <c r="T49" i="34"/>
  <c r="S49" i="34"/>
  <c r="R49" i="34"/>
  <c r="Q49" i="34"/>
  <c r="P49" i="34"/>
  <c r="O49" i="34"/>
  <c r="M49" i="34"/>
  <c r="L49" i="34"/>
  <c r="K49" i="34"/>
  <c r="J49" i="34"/>
  <c r="I49" i="34"/>
  <c r="H49" i="34"/>
  <c r="G49" i="34"/>
  <c r="F49" i="34"/>
  <c r="E49" i="34"/>
  <c r="D49" i="34"/>
  <c r="C49" i="34"/>
  <c r="Y48" i="34"/>
  <c r="N48" i="34"/>
  <c r="Y47" i="34"/>
  <c r="N47" i="34"/>
  <c r="Y46" i="34"/>
  <c r="N46" i="34"/>
  <c r="Y45" i="34"/>
  <c r="N45" i="34"/>
  <c r="Y44" i="34"/>
  <c r="N44" i="34"/>
  <c r="Y43" i="34"/>
  <c r="N43" i="34"/>
  <c r="Y42" i="34"/>
  <c r="N42" i="34"/>
  <c r="Y41" i="34"/>
  <c r="N41" i="34"/>
  <c r="Y40" i="34"/>
  <c r="N40" i="34"/>
  <c r="Y39" i="34"/>
  <c r="N39" i="34"/>
  <c r="Y38" i="34"/>
  <c r="N38" i="34"/>
  <c r="Y37" i="34"/>
  <c r="N37" i="34"/>
  <c r="Y36" i="34"/>
  <c r="N36" i="34"/>
  <c r="Y35" i="34"/>
  <c r="N35" i="34"/>
  <c r="Y34" i="34"/>
  <c r="N34" i="34"/>
  <c r="Y33" i="34"/>
  <c r="N33" i="34"/>
  <c r="Y32" i="34"/>
  <c r="N32" i="34"/>
  <c r="Y31" i="34"/>
  <c r="N31" i="34"/>
  <c r="Y30" i="34"/>
  <c r="N30" i="34"/>
  <c r="AM29" i="34"/>
  <c r="AL29" i="34"/>
  <c r="AK29" i="34"/>
  <c r="AJ29" i="34"/>
  <c r="AI29" i="34"/>
  <c r="AH29" i="34"/>
  <c r="AG29" i="34"/>
  <c r="AF29" i="34"/>
  <c r="AE29" i="34"/>
  <c r="AC29" i="34"/>
  <c r="AB29" i="34"/>
  <c r="AA29" i="34"/>
  <c r="Z29" i="34"/>
  <c r="X29" i="34"/>
  <c r="W29" i="34"/>
  <c r="V29" i="34"/>
  <c r="U29" i="34"/>
  <c r="T29" i="34"/>
  <c r="S29" i="34"/>
  <c r="R29" i="34"/>
  <c r="Q29" i="34"/>
  <c r="P29" i="34"/>
  <c r="O29" i="34"/>
  <c r="M29" i="34"/>
  <c r="L29" i="34"/>
  <c r="K29" i="34"/>
  <c r="J29" i="34"/>
  <c r="I29" i="34"/>
  <c r="H29" i="34"/>
  <c r="G29" i="34"/>
  <c r="F29" i="34"/>
  <c r="E29" i="34"/>
  <c r="D29" i="34"/>
  <c r="C29" i="34"/>
  <c r="N28" i="34"/>
  <c r="N27" i="34"/>
  <c r="N26" i="34"/>
  <c r="N25" i="34"/>
  <c r="N24" i="34"/>
  <c r="N23" i="34"/>
  <c r="N22" i="34"/>
  <c r="N21" i="34"/>
  <c r="N20" i="34"/>
  <c r="N19" i="34"/>
  <c r="N18" i="34"/>
  <c r="N17" i="34"/>
  <c r="N16" i="34"/>
  <c r="N15" i="34"/>
  <c r="N14" i="34"/>
  <c r="N13" i="34"/>
  <c r="N12" i="34"/>
  <c r="N11" i="34"/>
  <c r="AM10" i="34"/>
  <c r="AM103" i="34" s="1"/>
  <c r="AL10" i="34"/>
  <c r="AL103" i="34" s="1"/>
  <c r="AK10" i="34"/>
  <c r="AK103" i="34" s="1"/>
  <c r="AJ10" i="34"/>
  <c r="AJ103" i="34" s="1"/>
  <c r="AI10" i="34"/>
  <c r="AI103" i="34" s="1"/>
  <c r="AH10" i="34"/>
  <c r="AH103" i="34" s="1"/>
  <c r="AG10" i="34"/>
  <c r="AG103" i="34" s="1"/>
  <c r="AF10" i="34"/>
  <c r="AF103" i="34" s="1"/>
  <c r="AE103" i="34"/>
  <c r="AD103" i="34"/>
  <c r="AC103" i="34"/>
  <c r="AB10" i="34"/>
  <c r="AB103" i="34" s="1"/>
  <c r="AA10" i="34"/>
  <c r="AA103" i="34" s="1"/>
  <c r="Z103" i="34"/>
  <c r="X10" i="34"/>
  <c r="X103" i="34" s="1"/>
  <c r="W10" i="34"/>
  <c r="W103" i="34" s="1"/>
  <c r="V10" i="34"/>
  <c r="V103" i="34" s="1"/>
  <c r="U10" i="34"/>
  <c r="U103" i="34" s="1"/>
  <c r="T10" i="34"/>
  <c r="T103" i="34" s="1"/>
  <c r="S10" i="34"/>
  <c r="S103" i="34" s="1"/>
  <c r="R10" i="34"/>
  <c r="R103" i="34" s="1"/>
  <c r="Q10" i="34"/>
  <c r="Q103" i="34" s="1"/>
  <c r="P10" i="34"/>
  <c r="P103" i="34" s="1"/>
  <c r="O10" i="34"/>
  <c r="M10" i="34"/>
  <c r="M103" i="34" s="1"/>
  <c r="L10" i="34"/>
  <c r="L103" i="34" s="1"/>
  <c r="K10" i="34"/>
  <c r="K103" i="34" s="1"/>
  <c r="J10" i="34"/>
  <c r="J103" i="34" s="1"/>
  <c r="I10" i="34"/>
  <c r="I103" i="34" s="1"/>
  <c r="H10" i="34"/>
  <c r="H103" i="34" s="1"/>
  <c r="G10" i="34"/>
  <c r="G103" i="34" s="1"/>
  <c r="F10" i="34"/>
  <c r="F103" i="34" s="1"/>
  <c r="E10" i="34"/>
  <c r="E103" i="34" s="1"/>
  <c r="D10" i="34"/>
  <c r="D103" i="34" s="1"/>
  <c r="C10" i="34"/>
  <c r="C103" i="34" s="1"/>
  <c r="N9" i="34"/>
  <c r="Y7" i="34"/>
  <c r="N7" i="34"/>
  <c r="Y6" i="34"/>
  <c r="N5" i="34"/>
  <c r="W103" i="33"/>
  <c r="V103" i="33"/>
  <c r="K103" i="33"/>
  <c r="J103" i="33"/>
  <c r="H103" i="33"/>
  <c r="G103" i="33"/>
  <c r="E103" i="33"/>
  <c r="D103" i="33"/>
  <c r="C103" i="33"/>
  <c r="X102" i="33"/>
  <c r="L102" i="33"/>
  <c r="I102" i="33"/>
  <c r="X101" i="33"/>
  <c r="L101" i="33"/>
  <c r="X99" i="33"/>
  <c r="T99" i="33"/>
  <c r="S99" i="33"/>
  <c r="L99" i="33"/>
  <c r="X98" i="33"/>
  <c r="T98" i="33"/>
  <c r="S98" i="33"/>
  <c r="L98" i="33"/>
  <c r="F100" i="33"/>
  <c r="W97" i="33"/>
  <c r="V97" i="33"/>
  <c r="K97" i="33"/>
  <c r="J97" i="33"/>
  <c r="H97" i="33"/>
  <c r="G97" i="33"/>
  <c r="E97" i="33"/>
  <c r="D97" i="33"/>
  <c r="C97" i="33"/>
  <c r="X96" i="33"/>
  <c r="L96" i="33"/>
  <c r="I96" i="33"/>
  <c r="X95" i="33"/>
  <c r="L95" i="33"/>
  <c r="W93" i="33"/>
  <c r="W94" i="33" s="1"/>
  <c r="V93" i="33"/>
  <c r="V94" i="33" s="1"/>
  <c r="K93" i="33"/>
  <c r="J93" i="33"/>
  <c r="J94" i="33" s="1"/>
  <c r="H93" i="33"/>
  <c r="H94" i="33" s="1"/>
  <c r="G93" i="33"/>
  <c r="G94" i="33" s="1"/>
  <c r="E93" i="33"/>
  <c r="E94" i="33" s="1"/>
  <c r="D93" i="33"/>
  <c r="D94" i="33" s="1"/>
  <c r="C93" i="33"/>
  <c r="C94" i="33" s="1"/>
  <c r="X92" i="33"/>
  <c r="L92" i="33"/>
  <c r="X91" i="33"/>
  <c r="L91" i="33"/>
  <c r="X90" i="33"/>
  <c r="L90" i="33"/>
  <c r="X89" i="33"/>
  <c r="X88" i="33"/>
  <c r="W87" i="33"/>
  <c r="V87" i="33"/>
  <c r="K87" i="33"/>
  <c r="J87" i="33"/>
  <c r="H87" i="33"/>
  <c r="G87" i="33"/>
  <c r="E87" i="33"/>
  <c r="D87" i="33"/>
  <c r="C87" i="33"/>
  <c r="X86" i="33"/>
  <c r="T86" i="33"/>
  <c r="S86" i="33"/>
  <c r="L86" i="33"/>
  <c r="X85" i="33"/>
  <c r="T85" i="33"/>
  <c r="S85" i="33"/>
  <c r="L85" i="33"/>
  <c r="I85" i="33"/>
  <c r="W84" i="33"/>
  <c r="V84" i="33"/>
  <c r="K84" i="33"/>
  <c r="J84" i="33"/>
  <c r="H84" i="33"/>
  <c r="G84" i="33"/>
  <c r="E84" i="33"/>
  <c r="D84" i="33"/>
  <c r="C84" i="33"/>
  <c r="X83" i="33"/>
  <c r="X82" i="33"/>
  <c r="X81" i="33"/>
  <c r="W80" i="33"/>
  <c r="V80" i="33"/>
  <c r="K80" i="33"/>
  <c r="J80" i="33"/>
  <c r="H80" i="33"/>
  <c r="G80" i="33"/>
  <c r="E80" i="33"/>
  <c r="D80" i="33"/>
  <c r="C80" i="33"/>
  <c r="X79" i="33"/>
  <c r="T79" i="33"/>
  <c r="S79" i="33"/>
  <c r="I79" i="33"/>
  <c r="X78" i="33"/>
  <c r="T78" i="33"/>
  <c r="S78" i="33"/>
  <c r="I78" i="33"/>
  <c r="X77" i="33"/>
  <c r="T77" i="33"/>
  <c r="S77" i="33"/>
  <c r="I77" i="33"/>
  <c r="X76" i="33"/>
  <c r="T76" i="33"/>
  <c r="S76" i="33"/>
  <c r="I76" i="33"/>
  <c r="W75" i="33"/>
  <c r="V75" i="33"/>
  <c r="K75" i="33"/>
  <c r="J75" i="33"/>
  <c r="H75" i="33"/>
  <c r="E75" i="33"/>
  <c r="D75" i="33"/>
  <c r="C75" i="33"/>
  <c r="X74" i="33"/>
  <c r="T74" i="33"/>
  <c r="S74" i="33"/>
  <c r="X73" i="33"/>
  <c r="T73" i="33"/>
  <c r="S73" i="33"/>
  <c r="X72" i="33"/>
  <c r="T72" i="33"/>
  <c r="S72" i="33"/>
  <c r="X71" i="33"/>
  <c r="T71" i="33"/>
  <c r="S71" i="33"/>
  <c r="W70" i="33"/>
  <c r="V70" i="33"/>
  <c r="K70" i="33"/>
  <c r="J70" i="33"/>
  <c r="H70" i="33"/>
  <c r="G70" i="33"/>
  <c r="E70" i="33"/>
  <c r="D70" i="33"/>
  <c r="C70" i="33"/>
  <c r="X69" i="33"/>
  <c r="L69" i="33"/>
  <c r="I69" i="33"/>
  <c r="X68" i="33"/>
  <c r="L68" i="33"/>
  <c r="W67" i="33"/>
  <c r="V67" i="33"/>
  <c r="K67" i="33"/>
  <c r="J67" i="33"/>
  <c r="H67" i="33"/>
  <c r="G67" i="33"/>
  <c r="E67" i="33"/>
  <c r="D67" i="33"/>
  <c r="C67" i="33"/>
  <c r="X66" i="33"/>
  <c r="L66" i="33"/>
  <c r="I66" i="33"/>
  <c r="X65" i="33"/>
  <c r="L65" i="33"/>
  <c r="I65" i="33"/>
  <c r="X64" i="33"/>
  <c r="L64" i="33"/>
  <c r="I64" i="33"/>
  <c r="X63" i="33"/>
  <c r="L63" i="33"/>
  <c r="I63" i="33"/>
  <c r="X62" i="33"/>
  <c r="L62" i="33"/>
  <c r="W61" i="33"/>
  <c r="V61" i="33"/>
  <c r="K61" i="33"/>
  <c r="J61" i="33"/>
  <c r="H61" i="33"/>
  <c r="G61" i="33"/>
  <c r="E61" i="33"/>
  <c r="D61" i="33"/>
  <c r="C61" i="33"/>
  <c r="X60" i="33"/>
  <c r="L60" i="33"/>
  <c r="X59" i="33"/>
  <c r="L59" i="33"/>
  <c r="X58" i="33"/>
  <c r="L58" i="33"/>
  <c r="X57" i="33"/>
  <c r="L57" i="33"/>
  <c r="X56" i="33"/>
  <c r="L56" i="33"/>
  <c r="W55" i="33"/>
  <c r="V55" i="33"/>
  <c r="K55" i="33"/>
  <c r="J55" i="33"/>
  <c r="H55" i="33"/>
  <c r="G55" i="33"/>
  <c r="E55" i="33"/>
  <c r="D55" i="33"/>
  <c r="C55" i="33"/>
  <c r="X54" i="33"/>
  <c r="T54" i="33"/>
  <c r="S54" i="33"/>
  <c r="L54" i="33"/>
  <c r="I54" i="33"/>
  <c r="X53" i="33"/>
  <c r="T53" i="33"/>
  <c r="S53" i="33"/>
  <c r="L53" i="33"/>
  <c r="I53" i="33"/>
  <c r="X52" i="33"/>
  <c r="T52" i="33"/>
  <c r="S52" i="33"/>
  <c r="L52" i="33"/>
  <c r="I52" i="33"/>
  <c r="X51" i="33"/>
  <c r="T51" i="33"/>
  <c r="S51" i="33"/>
  <c r="L51" i="33"/>
  <c r="W50" i="33"/>
  <c r="V50" i="33"/>
  <c r="K50" i="33"/>
  <c r="J50" i="33"/>
  <c r="H50" i="33"/>
  <c r="G50" i="33"/>
  <c r="E50" i="33"/>
  <c r="D50" i="33"/>
  <c r="C50" i="33"/>
  <c r="X49" i="33"/>
  <c r="X48" i="33"/>
  <c r="L48" i="33"/>
  <c r="I48" i="33"/>
  <c r="X47" i="33"/>
  <c r="L47" i="33"/>
  <c r="I47" i="33"/>
  <c r="X46" i="33"/>
  <c r="L46" i="33"/>
  <c r="I46" i="33"/>
  <c r="X45" i="33"/>
  <c r="L45" i="33"/>
  <c r="I45" i="33"/>
  <c r="X44" i="33"/>
  <c r="L44" i="33"/>
  <c r="I44" i="33"/>
  <c r="X43" i="33"/>
  <c r="L43" i="33"/>
  <c r="I43" i="33"/>
  <c r="X42" i="33"/>
  <c r="L42" i="33"/>
  <c r="I42" i="33"/>
  <c r="X41" i="33"/>
  <c r="L41" i="33"/>
  <c r="I41" i="33"/>
  <c r="X40" i="33"/>
  <c r="L40" i="33"/>
  <c r="I40" i="33"/>
  <c r="X39" i="33"/>
  <c r="L39" i="33"/>
  <c r="I39" i="33"/>
  <c r="X38" i="33"/>
  <c r="L38" i="33"/>
  <c r="I38" i="33"/>
  <c r="X37" i="33"/>
  <c r="L37" i="33"/>
  <c r="I37" i="33"/>
  <c r="X36" i="33"/>
  <c r="L36" i="33"/>
  <c r="I36" i="33"/>
  <c r="X35" i="33"/>
  <c r="L35" i="33"/>
  <c r="I35" i="33"/>
  <c r="X34" i="33"/>
  <c r="L34" i="33"/>
  <c r="I34" i="33"/>
  <c r="X33" i="33"/>
  <c r="L33" i="33"/>
  <c r="I33" i="33"/>
  <c r="X32" i="33"/>
  <c r="L32" i="33"/>
  <c r="I32" i="33"/>
  <c r="X31" i="33"/>
  <c r="L31" i="33"/>
  <c r="I31" i="33"/>
  <c r="W30" i="33"/>
  <c r="J30" i="33"/>
  <c r="H30" i="33"/>
  <c r="E30" i="33"/>
  <c r="D30" i="33"/>
  <c r="X29" i="33"/>
  <c r="X28" i="33"/>
  <c r="X27" i="33"/>
  <c r="X26" i="33"/>
  <c r="X25" i="33"/>
  <c r="X24" i="33"/>
  <c r="X23" i="33"/>
  <c r="X22" i="33"/>
  <c r="X21" i="33"/>
  <c r="X20" i="33"/>
  <c r="X19" i="33"/>
  <c r="X18" i="33"/>
  <c r="X17" i="33"/>
  <c r="X16" i="33"/>
  <c r="X15" i="33"/>
  <c r="X14" i="33"/>
  <c r="X13" i="33"/>
  <c r="X12" i="33"/>
  <c r="W11" i="33"/>
  <c r="V11" i="33"/>
  <c r="V104" i="33" s="1"/>
  <c r="Q104" i="33"/>
  <c r="P104" i="33"/>
  <c r="N104" i="33"/>
  <c r="M104" i="33"/>
  <c r="K11" i="33"/>
  <c r="K104" i="33" s="1"/>
  <c r="J11" i="33"/>
  <c r="J104" i="33" s="1"/>
  <c r="H104" i="33"/>
  <c r="G104" i="33"/>
  <c r="E11" i="33"/>
  <c r="E104" i="33" s="1"/>
  <c r="D11" i="33"/>
  <c r="D104" i="33" s="1"/>
  <c r="C11" i="33"/>
  <c r="X10" i="33"/>
  <c r="X8" i="33"/>
  <c r="X7" i="33"/>
  <c r="X6" i="33"/>
  <c r="AM176" i="32"/>
  <c r="AL176" i="32"/>
  <c r="AK176" i="32"/>
  <c r="AJ176" i="32"/>
  <c r="AI176" i="32"/>
  <c r="AH176" i="32"/>
  <c r="AG176" i="32"/>
  <c r="AF176" i="32"/>
  <c r="AE176" i="32"/>
  <c r="AD176" i="32"/>
  <c r="AC176" i="32"/>
  <c r="AB176" i="32"/>
  <c r="AA176" i="32"/>
  <c r="Z176" i="32"/>
  <c r="X176" i="32"/>
  <c r="W176" i="32"/>
  <c r="V176" i="32"/>
  <c r="U176" i="32"/>
  <c r="T176" i="32"/>
  <c r="S176" i="32"/>
  <c r="R176" i="32"/>
  <c r="Q176" i="32"/>
  <c r="P176" i="32"/>
  <c r="O176" i="32"/>
  <c r="M176" i="32"/>
  <c r="L176" i="32"/>
  <c r="K176" i="32"/>
  <c r="J176" i="32"/>
  <c r="I176" i="32"/>
  <c r="H176" i="32"/>
  <c r="G176" i="32"/>
  <c r="F176" i="32"/>
  <c r="E176" i="32"/>
  <c r="D176" i="32"/>
  <c r="C176" i="32"/>
  <c r="Y175" i="32"/>
  <c r="N175" i="32"/>
  <c r="Y174" i="32"/>
  <c r="N174" i="32"/>
  <c r="AM172" i="32"/>
  <c r="AM173" i="32" s="1"/>
  <c r="AL172" i="32"/>
  <c r="AL173" i="32" s="1"/>
  <c r="AK172" i="32"/>
  <c r="AK173" i="32" s="1"/>
  <c r="AJ172" i="32"/>
  <c r="AJ173" i="32" s="1"/>
  <c r="AI172" i="32"/>
  <c r="AI173" i="32" s="1"/>
  <c r="AH172" i="32"/>
  <c r="AH173" i="32" s="1"/>
  <c r="AG172" i="32"/>
  <c r="AG173" i="32" s="1"/>
  <c r="AF172" i="32"/>
  <c r="AF173" i="32" s="1"/>
  <c r="AE172" i="32"/>
  <c r="AE173" i="32" s="1"/>
  <c r="AD172" i="32"/>
  <c r="AD173" i="32" s="1"/>
  <c r="AC172" i="32"/>
  <c r="AC173" i="32" s="1"/>
  <c r="AB172" i="32"/>
  <c r="AB173" i="32" s="1"/>
  <c r="AA172" i="32"/>
  <c r="AA173" i="32" s="1"/>
  <c r="Z172" i="32"/>
  <c r="Z173" i="32" s="1"/>
  <c r="X172" i="32"/>
  <c r="X173" i="32" s="1"/>
  <c r="W172" i="32"/>
  <c r="W173" i="32" s="1"/>
  <c r="V172" i="32"/>
  <c r="V173" i="32" s="1"/>
  <c r="U172" i="32"/>
  <c r="U173" i="32" s="1"/>
  <c r="T172" i="32"/>
  <c r="T173" i="32" s="1"/>
  <c r="S172" i="32"/>
  <c r="S173" i="32" s="1"/>
  <c r="R172" i="32"/>
  <c r="R173" i="32" s="1"/>
  <c r="Q172" i="32"/>
  <c r="Q173" i="32" s="1"/>
  <c r="P172" i="32"/>
  <c r="P173" i="32" s="1"/>
  <c r="O172" i="32"/>
  <c r="M173" i="32"/>
  <c r="L173" i="32"/>
  <c r="K173" i="32"/>
  <c r="J173" i="32"/>
  <c r="I173" i="32"/>
  <c r="H173" i="32"/>
  <c r="G173" i="32"/>
  <c r="F173" i="32"/>
  <c r="E173" i="32"/>
  <c r="D173" i="32"/>
  <c r="C173" i="32"/>
  <c r="Y171" i="32"/>
  <c r="N171" i="32"/>
  <c r="Y170" i="32"/>
  <c r="N170" i="32"/>
  <c r="Y169" i="32"/>
  <c r="N169" i="32"/>
  <c r="Y168" i="32"/>
  <c r="N168" i="32"/>
  <c r="Y167" i="32"/>
  <c r="N167" i="32"/>
  <c r="Y166" i="32"/>
  <c r="N166" i="32"/>
  <c r="Y165" i="32"/>
  <c r="N165" i="32"/>
  <c r="Y164" i="32"/>
  <c r="N164" i="32"/>
  <c r="Y163" i="32"/>
  <c r="N163" i="32"/>
  <c r="AM162" i="32"/>
  <c r="AL162" i="32"/>
  <c r="AK162" i="32"/>
  <c r="AJ162" i="32"/>
  <c r="AI162" i="32"/>
  <c r="AH162" i="32"/>
  <c r="AG162" i="32"/>
  <c r="AF162" i="32"/>
  <c r="AE162" i="32"/>
  <c r="AD162" i="32"/>
  <c r="AC162" i="32"/>
  <c r="AB162" i="32"/>
  <c r="AA162" i="32"/>
  <c r="Z162" i="32"/>
  <c r="X162" i="32"/>
  <c r="W162" i="32"/>
  <c r="V162" i="32"/>
  <c r="U162" i="32"/>
  <c r="T162" i="32"/>
  <c r="S162" i="32"/>
  <c r="R162" i="32"/>
  <c r="Q162" i="32"/>
  <c r="P162" i="32"/>
  <c r="O162" i="32"/>
  <c r="M162" i="32"/>
  <c r="L162" i="32"/>
  <c r="K162" i="32"/>
  <c r="J162" i="32"/>
  <c r="I162" i="32"/>
  <c r="H162" i="32"/>
  <c r="G162" i="32"/>
  <c r="F162" i="32"/>
  <c r="E162" i="32"/>
  <c r="D162" i="32"/>
  <c r="C162" i="32"/>
  <c r="N161" i="32"/>
  <c r="N160" i="32"/>
  <c r="N159" i="32"/>
  <c r="Y158" i="32"/>
  <c r="N158" i="32"/>
  <c r="AM156" i="32"/>
  <c r="AL156" i="32"/>
  <c r="AK156" i="32"/>
  <c r="AE156" i="32"/>
  <c r="AD156" i="32"/>
  <c r="AC156" i="32"/>
  <c r="AB156" i="32"/>
  <c r="AA156" i="32"/>
  <c r="Z156" i="32"/>
  <c r="X156" i="32"/>
  <c r="W156" i="32"/>
  <c r="V156" i="32"/>
  <c r="U156" i="32"/>
  <c r="T156" i="32"/>
  <c r="S156" i="32"/>
  <c r="R156" i="32"/>
  <c r="Q156" i="32"/>
  <c r="P156" i="32"/>
  <c r="O156" i="32"/>
  <c r="M156" i="32"/>
  <c r="L156" i="32"/>
  <c r="K156" i="32"/>
  <c r="J156" i="32"/>
  <c r="I156" i="32"/>
  <c r="H156" i="32"/>
  <c r="G156" i="32"/>
  <c r="F156" i="32"/>
  <c r="E156" i="32"/>
  <c r="D156" i="32"/>
  <c r="C156" i="32"/>
  <c r="Y155" i="32"/>
  <c r="N155" i="32"/>
  <c r="Y154" i="32"/>
  <c r="N154" i="32"/>
  <c r="Y153" i="32"/>
  <c r="N153" i="32"/>
  <c r="Y152" i="32"/>
  <c r="N152" i="32"/>
  <c r="Y151" i="32"/>
  <c r="N151" i="32"/>
  <c r="AM150" i="32"/>
  <c r="AL150" i="32"/>
  <c r="AK150" i="32"/>
  <c r="AE150" i="32"/>
  <c r="AD150" i="32"/>
  <c r="AD157" i="32" s="1"/>
  <c r="AC150" i="32"/>
  <c r="AB150" i="32"/>
  <c r="AA150" i="32"/>
  <c r="Z150" i="32"/>
  <c r="X150" i="32"/>
  <c r="W150" i="32"/>
  <c r="V150" i="32"/>
  <c r="U150" i="32"/>
  <c r="U157" i="32" s="1"/>
  <c r="T150" i="32"/>
  <c r="S150" i="32"/>
  <c r="R150" i="32"/>
  <c r="Q150" i="32"/>
  <c r="P150" i="32"/>
  <c r="P157" i="32" s="1"/>
  <c r="O150" i="32"/>
  <c r="M150" i="32"/>
  <c r="L150" i="32"/>
  <c r="K150" i="32"/>
  <c r="J150" i="32"/>
  <c r="I150" i="32"/>
  <c r="H150" i="32"/>
  <c r="G150" i="32"/>
  <c r="F150" i="32"/>
  <c r="E150" i="32"/>
  <c r="D150" i="32"/>
  <c r="D157" i="32" s="1"/>
  <c r="C150" i="32"/>
  <c r="Y149" i="32"/>
  <c r="N149" i="32"/>
  <c r="Y148" i="32"/>
  <c r="N148" i="32"/>
  <c r="AM147" i="32"/>
  <c r="AL147" i="32"/>
  <c r="AK147" i="32"/>
  <c r="AE147" i="32"/>
  <c r="AD147" i="32"/>
  <c r="AC147" i="32"/>
  <c r="AB147" i="32"/>
  <c r="AA147" i="32"/>
  <c r="Z147" i="32"/>
  <c r="X147" i="32"/>
  <c r="W147" i="32"/>
  <c r="V147" i="32"/>
  <c r="U147" i="32"/>
  <c r="T147" i="32"/>
  <c r="S147" i="32"/>
  <c r="R147" i="32"/>
  <c r="Q147" i="32"/>
  <c r="P147" i="32"/>
  <c r="O147" i="32"/>
  <c r="M147" i="32"/>
  <c r="L147" i="32"/>
  <c r="K147" i="32"/>
  <c r="J147" i="32"/>
  <c r="I147" i="32"/>
  <c r="H147" i="32"/>
  <c r="G147" i="32"/>
  <c r="F147" i="32"/>
  <c r="E147" i="32"/>
  <c r="D147" i="32"/>
  <c r="C147" i="32"/>
  <c r="Y146" i="32"/>
  <c r="N146" i="32"/>
  <c r="Y145" i="32"/>
  <c r="N145" i="32"/>
  <c r="AM144" i="32"/>
  <c r="AL144" i="32"/>
  <c r="AK144" i="32"/>
  <c r="AE144" i="32"/>
  <c r="AD144" i="32"/>
  <c r="AC144" i="32"/>
  <c r="AB144" i="32"/>
  <c r="AA144" i="32"/>
  <c r="Z144" i="32"/>
  <c r="X144" i="32"/>
  <c r="W144" i="32"/>
  <c r="V144" i="32"/>
  <c r="U144" i="32"/>
  <c r="T144" i="32"/>
  <c r="S144" i="32"/>
  <c r="R144" i="32"/>
  <c r="Q144" i="32"/>
  <c r="P144" i="32"/>
  <c r="O144" i="32"/>
  <c r="M144" i="32"/>
  <c r="L144" i="32"/>
  <c r="K144" i="32"/>
  <c r="J144" i="32"/>
  <c r="I144" i="32"/>
  <c r="H144" i="32"/>
  <c r="G144" i="32"/>
  <c r="F144" i="32"/>
  <c r="E144" i="32"/>
  <c r="D144" i="32"/>
  <c r="C144" i="32"/>
  <c r="Y143" i="32"/>
  <c r="N143" i="32"/>
  <c r="Y142" i="32"/>
  <c r="N142" i="32"/>
  <c r="Y141" i="32"/>
  <c r="N141" i="32"/>
  <c r="Y140" i="32"/>
  <c r="N140" i="32"/>
  <c r="Y139" i="32"/>
  <c r="N139" i="32"/>
  <c r="Y138" i="32"/>
  <c r="N138" i="32"/>
  <c r="Y137" i="32"/>
  <c r="N137" i="32"/>
  <c r="AM136" i="32"/>
  <c r="AL136" i="32"/>
  <c r="AK136" i="32"/>
  <c r="AE136" i="32"/>
  <c r="AD136" i="32"/>
  <c r="AC136" i="32"/>
  <c r="AB136" i="32"/>
  <c r="AA136" i="32"/>
  <c r="Z136" i="32"/>
  <c r="X136" i="32"/>
  <c r="W136" i="32"/>
  <c r="V136" i="32"/>
  <c r="U136" i="32"/>
  <c r="T136" i="32"/>
  <c r="S136" i="32"/>
  <c r="R136" i="32"/>
  <c r="Q136" i="32"/>
  <c r="P136" i="32"/>
  <c r="O136" i="32"/>
  <c r="M136" i="32"/>
  <c r="L136" i="32"/>
  <c r="K136" i="32"/>
  <c r="J136" i="32"/>
  <c r="I136" i="32"/>
  <c r="H136" i="32"/>
  <c r="G136" i="32"/>
  <c r="F136" i="32"/>
  <c r="E136" i="32"/>
  <c r="D136" i="32"/>
  <c r="C136" i="32"/>
  <c r="Y135" i="32"/>
  <c r="N135" i="32"/>
  <c r="Y134" i="32"/>
  <c r="N134" i="32"/>
  <c r="Y133" i="32"/>
  <c r="N133" i="32"/>
  <c r="Y132" i="32"/>
  <c r="N132" i="32"/>
  <c r="Y131" i="32"/>
  <c r="N131" i="32"/>
  <c r="Y130" i="32"/>
  <c r="N130" i="32"/>
  <c r="Y129" i="32"/>
  <c r="N129" i="32"/>
  <c r="Y128" i="32"/>
  <c r="N128" i="32"/>
  <c r="Y127" i="32"/>
  <c r="N127" i="32"/>
  <c r="AM126" i="32"/>
  <c r="AL126" i="32"/>
  <c r="AK126" i="32"/>
  <c r="AE126" i="32"/>
  <c r="AD126" i="32"/>
  <c r="AC126" i="32"/>
  <c r="AB126" i="32"/>
  <c r="AA126" i="32"/>
  <c r="Z126" i="32"/>
  <c r="X126" i="32"/>
  <c r="W126" i="32"/>
  <c r="V126" i="32"/>
  <c r="U126" i="32"/>
  <c r="T126" i="32"/>
  <c r="S126" i="32"/>
  <c r="R126" i="32"/>
  <c r="Q126" i="32"/>
  <c r="P126" i="32"/>
  <c r="O126" i="32"/>
  <c r="M126" i="32"/>
  <c r="L126" i="32"/>
  <c r="K126" i="32"/>
  <c r="J126" i="32"/>
  <c r="I126" i="32"/>
  <c r="H126" i="32"/>
  <c r="G126" i="32"/>
  <c r="F126" i="32"/>
  <c r="E126" i="32"/>
  <c r="D126" i="32"/>
  <c r="C126" i="32"/>
  <c r="Y125" i="32"/>
  <c r="N125" i="32"/>
  <c r="Y124" i="32"/>
  <c r="N124" i="32"/>
  <c r="Y123" i="32"/>
  <c r="N123" i="32"/>
  <c r="Y122" i="32"/>
  <c r="N122" i="32"/>
  <c r="Y121" i="32"/>
  <c r="N121" i="32"/>
  <c r="Y120" i="32"/>
  <c r="N120" i="32"/>
  <c r="Y119" i="32"/>
  <c r="N119" i="32"/>
  <c r="Y118" i="32"/>
  <c r="N118" i="32"/>
  <c r="AM117" i="32"/>
  <c r="AL117" i="32"/>
  <c r="AK117" i="32"/>
  <c r="AD117" i="32"/>
  <c r="AC117" i="32"/>
  <c r="AB117" i="32"/>
  <c r="AA117" i="32"/>
  <c r="Z117" i="32"/>
  <c r="X117" i="32"/>
  <c r="W117" i="32"/>
  <c r="V117" i="32"/>
  <c r="U117" i="32"/>
  <c r="T117" i="32"/>
  <c r="S117" i="32"/>
  <c r="R117" i="32"/>
  <c r="Q117" i="32"/>
  <c r="P117" i="32"/>
  <c r="O117" i="32"/>
  <c r="M117" i="32"/>
  <c r="L117" i="32"/>
  <c r="K117" i="32"/>
  <c r="J117" i="32"/>
  <c r="I117" i="32"/>
  <c r="H117" i="32"/>
  <c r="G117" i="32"/>
  <c r="F117" i="32"/>
  <c r="E117" i="32"/>
  <c r="D117" i="32"/>
  <c r="C117" i="32"/>
  <c r="Y116" i="32"/>
  <c r="N116" i="32"/>
  <c r="Y115" i="32"/>
  <c r="N115" i="32"/>
  <c r="Y114" i="32"/>
  <c r="AE117" i="32" s="1"/>
  <c r="N114" i="32"/>
  <c r="Y113" i="32"/>
  <c r="N113" i="32"/>
  <c r="Y112" i="32"/>
  <c r="N112" i="32"/>
  <c r="Y111" i="32"/>
  <c r="N111" i="32"/>
  <c r="Y110" i="32"/>
  <c r="N110" i="32"/>
  <c r="Y109" i="32"/>
  <c r="N109" i="32"/>
  <c r="AM108" i="32"/>
  <c r="AL108" i="32"/>
  <c r="AK108" i="32"/>
  <c r="AE108" i="32"/>
  <c r="AD108" i="32"/>
  <c r="AC108" i="32"/>
  <c r="AB108" i="32"/>
  <c r="AA108" i="32"/>
  <c r="Z108" i="32"/>
  <c r="X108" i="32"/>
  <c r="W108" i="32"/>
  <c r="V108" i="32"/>
  <c r="U108" i="32"/>
  <c r="T108" i="32"/>
  <c r="S108" i="32"/>
  <c r="R108" i="32"/>
  <c r="Q108" i="32"/>
  <c r="P108" i="32"/>
  <c r="O108" i="32"/>
  <c r="M108" i="32"/>
  <c r="L108" i="32"/>
  <c r="K108" i="32"/>
  <c r="J108" i="32"/>
  <c r="I108" i="32"/>
  <c r="H108" i="32"/>
  <c r="G108" i="32"/>
  <c r="F108" i="32"/>
  <c r="E108" i="32"/>
  <c r="D108" i="32"/>
  <c r="C108" i="32"/>
  <c r="Y107" i="32"/>
  <c r="N107" i="32"/>
  <c r="Y106" i="32"/>
  <c r="N106" i="32"/>
  <c r="Y105" i="32"/>
  <c r="N105" i="32"/>
  <c r="Y104" i="32"/>
  <c r="N104" i="32"/>
  <c r="Y103" i="32"/>
  <c r="N103" i="32"/>
  <c r="Y102" i="32"/>
  <c r="N102" i="32"/>
  <c r="Y101" i="32"/>
  <c r="N101" i="32"/>
  <c r="Y100" i="32"/>
  <c r="N100" i="32"/>
  <c r="Y99" i="32"/>
  <c r="N99" i="32"/>
  <c r="Y98" i="32"/>
  <c r="N98" i="32"/>
  <c r="Y97" i="32"/>
  <c r="N97" i="32"/>
  <c r="Y96" i="32"/>
  <c r="N96" i="32"/>
  <c r="Y95" i="32"/>
  <c r="N95" i="32"/>
  <c r="Y94" i="32"/>
  <c r="N94" i="32"/>
  <c r="AE93" i="32"/>
  <c r="AD93" i="32"/>
  <c r="AC93" i="32"/>
  <c r="AB93" i="32"/>
  <c r="AA93" i="32"/>
  <c r="Z93" i="32"/>
  <c r="X93" i="32"/>
  <c r="W93" i="32"/>
  <c r="V93" i="32"/>
  <c r="U93" i="32"/>
  <c r="T93" i="32"/>
  <c r="S93" i="32"/>
  <c r="R93" i="32"/>
  <c r="Q93" i="32"/>
  <c r="P93" i="32"/>
  <c r="O93" i="32"/>
  <c r="Y92" i="32"/>
  <c r="N92" i="32"/>
  <c r="Y91" i="32"/>
  <c r="N91" i="32"/>
  <c r="Y90" i="32"/>
  <c r="N90" i="32"/>
  <c r="Y89" i="32"/>
  <c r="N89" i="32"/>
  <c r="Y88" i="32"/>
  <c r="N88" i="32"/>
  <c r="Y87" i="32"/>
  <c r="N87" i="32"/>
  <c r="Y86" i="32"/>
  <c r="N86" i="32"/>
  <c r="Y85" i="32"/>
  <c r="N85" i="32"/>
  <c r="Y84" i="32"/>
  <c r="N84" i="32"/>
  <c r="Y83" i="32"/>
  <c r="N83" i="32"/>
  <c r="Y82" i="32"/>
  <c r="N82" i="32"/>
  <c r="AM81" i="32"/>
  <c r="AL81" i="32"/>
  <c r="AK81" i="32"/>
  <c r="AE81" i="32"/>
  <c r="AD81" i="32"/>
  <c r="AC81" i="32"/>
  <c r="AB81" i="32"/>
  <c r="AA81" i="32"/>
  <c r="Z81" i="32"/>
  <c r="X81" i="32"/>
  <c r="W81" i="32"/>
  <c r="V81" i="32"/>
  <c r="U81" i="32"/>
  <c r="T81" i="32"/>
  <c r="S81" i="32"/>
  <c r="R81" i="32"/>
  <c r="Q81" i="32"/>
  <c r="P81" i="32"/>
  <c r="O81" i="32"/>
  <c r="Y80" i="32"/>
  <c r="N80" i="32"/>
  <c r="Y79" i="32"/>
  <c r="N79" i="32"/>
  <c r="Y78" i="32"/>
  <c r="N78" i="32"/>
  <c r="Y77" i="32"/>
  <c r="N77" i="32"/>
  <c r="Y76" i="32"/>
  <c r="N76" i="32"/>
  <c r="Y75" i="32"/>
  <c r="N75" i="32"/>
  <c r="Y74" i="32"/>
  <c r="N74" i="32"/>
  <c r="Y73" i="32"/>
  <c r="N73" i="32"/>
  <c r="AM72" i="32"/>
  <c r="AL72" i="32"/>
  <c r="AK72" i="32"/>
  <c r="AE72" i="32"/>
  <c r="AD72" i="32"/>
  <c r="AC72" i="32"/>
  <c r="AA72" i="32"/>
  <c r="Z72" i="32"/>
  <c r="X72" i="32"/>
  <c r="W72" i="32"/>
  <c r="V72" i="32"/>
  <c r="U72" i="32"/>
  <c r="T72" i="32"/>
  <c r="S72" i="32"/>
  <c r="R72" i="32"/>
  <c r="Q72" i="32"/>
  <c r="P72" i="32"/>
  <c r="O72" i="32"/>
  <c r="Y71" i="32"/>
  <c r="Y70" i="32"/>
  <c r="Y69" i="32"/>
  <c r="Y68" i="32"/>
  <c r="Y67" i="32"/>
  <c r="Y66" i="32"/>
  <c r="Y65" i="32"/>
  <c r="Y64" i="32"/>
  <c r="Y63" i="32"/>
  <c r="Y62" i="32"/>
  <c r="Y61" i="32"/>
  <c r="Y60" i="32"/>
  <c r="Y59" i="32"/>
  <c r="Y58" i="32"/>
  <c r="Y57" i="32"/>
  <c r="Y56" i="32"/>
  <c r="Y55" i="32"/>
  <c r="Y54" i="32"/>
  <c r="Y52" i="32"/>
  <c r="Y51" i="32"/>
  <c r="Y50" i="32"/>
  <c r="Y49" i="32"/>
  <c r="Y48" i="32"/>
  <c r="Y47" i="32"/>
  <c r="Y46" i="32"/>
  <c r="Y45" i="32"/>
  <c r="Y44" i="32"/>
  <c r="Y43" i="32"/>
  <c r="Y42" i="32"/>
  <c r="Y41" i="32"/>
  <c r="AM40" i="32"/>
  <c r="AK40" i="32"/>
  <c r="AE40" i="32"/>
  <c r="AD40" i="32"/>
  <c r="AC40" i="32"/>
  <c r="X40" i="32"/>
  <c r="W40" i="32"/>
  <c r="V40" i="32"/>
  <c r="U40" i="32"/>
  <c r="T40" i="32"/>
  <c r="S40" i="32"/>
  <c r="R40" i="32"/>
  <c r="Q40" i="32"/>
  <c r="P40" i="32"/>
  <c r="O40" i="32"/>
  <c r="N39" i="32"/>
  <c r="N38" i="32"/>
  <c r="N37" i="32"/>
  <c r="N36" i="32"/>
  <c r="N35" i="32"/>
  <c r="N34" i="32"/>
  <c r="N33" i="32"/>
  <c r="N32" i="32"/>
  <c r="N31" i="32"/>
  <c r="N30" i="32"/>
  <c r="N29" i="32"/>
  <c r="N28" i="32"/>
  <c r="N27" i="32"/>
  <c r="N26" i="32"/>
  <c r="N25" i="32"/>
  <c r="N24" i="32"/>
  <c r="N23" i="32"/>
  <c r="N22" i="32"/>
  <c r="N21" i="32"/>
  <c r="N20" i="32"/>
  <c r="N19" i="32"/>
  <c r="N18" i="32"/>
  <c r="N17" i="32"/>
  <c r="N16" i="32"/>
  <c r="N15" i="32"/>
  <c r="N14" i="32"/>
  <c r="N13" i="32"/>
  <c r="N12" i="32"/>
  <c r="N11" i="32"/>
  <c r="N10" i="32"/>
  <c r="N9" i="32"/>
  <c r="N8" i="32"/>
  <c r="N7" i="32"/>
  <c r="N6" i="32"/>
  <c r="N5" i="32"/>
  <c r="AI177" i="31"/>
  <c r="AH177" i="31"/>
  <c r="N177" i="31"/>
  <c r="M177" i="31"/>
  <c r="K177" i="31"/>
  <c r="J177" i="31"/>
  <c r="H177" i="31"/>
  <c r="G177" i="31"/>
  <c r="F177" i="31"/>
  <c r="E177" i="31"/>
  <c r="D177" i="31"/>
  <c r="C177" i="31"/>
  <c r="AJ176" i="31"/>
  <c r="O176" i="31"/>
  <c r="L176" i="31"/>
  <c r="AJ175" i="31"/>
  <c r="O175" i="31"/>
  <c r="AI173" i="31"/>
  <c r="AH173" i="31"/>
  <c r="N173" i="31"/>
  <c r="N174" i="31" s="1"/>
  <c r="M173" i="31"/>
  <c r="M174" i="31" s="1"/>
  <c r="K173" i="31"/>
  <c r="K174" i="31" s="1"/>
  <c r="J173" i="31"/>
  <c r="J174" i="31" s="1"/>
  <c r="H173" i="31"/>
  <c r="H174" i="31" s="1"/>
  <c r="G173" i="31"/>
  <c r="G174" i="31" s="1"/>
  <c r="F173" i="31"/>
  <c r="F174" i="31" s="1"/>
  <c r="E173" i="31"/>
  <c r="E174" i="31" s="1"/>
  <c r="D173" i="31"/>
  <c r="D174" i="31" s="1"/>
  <c r="C173" i="31"/>
  <c r="C174" i="31" s="1"/>
  <c r="AJ172" i="31"/>
  <c r="O172" i="31"/>
  <c r="L172" i="31"/>
  <c r="AJ171" i="31"/>
  <c r="O171" i="31"/>
  <c r="L171" i="31"/>
  <c r="AJ170" i="31"/>
  <c r="O170" i="31"/>
  <c r="L170" i="31"/>
  <c r="AJ169" i="31"/>
  <c r="O169" i="31"/>
  <c r="L169" i="31"/>
  <c r="AJ168" i="31"/>
  <c r="O168" i="31"/>
  <c r="L168" i="31"/>
  <c r="AJ167" i="31"/>
  <c r="O167" i="31"/>
  <c r="L167" i="31"/>
  <c r="AJ166" i="31"/>
  <c r="O166" i="31"/>
  <c r="L166" i="31"/>
  <c r="AJ165" i="31"/>
  <c r="O165" i="31"/>
  <c r="L165" i="31"/>
  <c r="AJ164" i="31"/>
  <c r="O164" i="31"/>
  <c r="L164" i="31"/>
  <c r="AI163" i="31"/>
  <c r="AH163" i="31"/>
  <c r="N163" i="31"/>
  <c r="M163" i="31"/>
  <c r="K163" i="31"/>
  <c r="J163" i="31"/>
  <c r="H163" i="31"/>
  <c r="G163" i="31"/>
  <c r="F163" i="31"/>
  <c r="E163" i="31"/>
  <c r="D163" i="31"/>
  <c r="C163" i="31"/>
  <c r="AJ162" i="31"/>
  <c r="O162" i="31"/>
  <c r="L162" i="31"/>
  <c r="AJ161" i="31"/>
  <c r="O161" i="31"/>
  <c r="L161" i="31"/>
  <c r="AJ160" i="31"/>
  <c r="O160" i="31"/>
  <c r="L160" i="31"/>
  <c r="AJ159" i="31"/>
  <c r="O159" i="31"/>
  <c r="L159" i="31"/>
  <c r="AI157" i="31"/>
  <c r="AH157" i="31"/>
  <c r="N157" i="31"/>
  <c r="M157" i="31"/>
  <c r="K157" i="31"/>
  <c r="J157" i="31"/>
  <c r="H157" i="31"/>
  <c r="G157" i="31"/>
  <c r="F157" i="31"/>
  <c r="E157" i="31"/>
  <c r="D157" i="31"/>
  <c r="C157" i="31"/>
  <c r="AJ156" i="31"/>
  <c r="O156" i="31"/>
  <c r="L156" i="31"/>
  <c r="AJ155" i="31"/>
  <c r="O155" i="31"/>
  <c r="L155" i="31"/>
  <c r="AJ154" i="31"/>
  <c r="O154" i="31"/>
  <c r="L154" i="31"/>
  <c r="AJ153" i="31"/>
  <c r="O153" i="31"/>
  <c r="L153" i="31"/>
  <c r="AJ152" i="31"/>
  <c r="AF152" i="31"/>
  <c r="AE152" i="31"/>
  <c r="O152" i="31"/>
  <c r="L152" i="31"/>
  <c r="AI151" i="31"/>
  <c r="AH151" i="31"/>
  <c r="N151" i="31"/>
  <c r="M151" i="31"/>
  <c r="K151" i="31"/>
  <c r="J151" i="31"/>
  <c r="H151" i="31"/>
  <c r="H158" i="31" s="1"/>
  <c r="G151" i="31"/>
  <c r="F151" i="31"/>
  <c r="E151" i="31"/>
  <c r="D151" i="31"/>
  <c r="C151" i="31"/>
  <c r="AJ150" i="31"/>
  <c r="O150" i="31"/>
  <c r="L150" i="31"/>
  <c r="AJ149" i="31"/>
  <c r="O149" i="31"/>
  <c r="L149" i="31"/>
  <c r="AI148" i="31"/>
  <c r="AH148" i="31"/>
  <c r="N148" i="31"/>
  <c r="M148" i="31"/>
  <c r="K148" i="31"/>
  <c r="J148" i="31"/>
  <c r="H148" i="31"/>
  <c r="G148" i="31"/>
  <c r="F148" i="31"/>
  <c r="E148" i="31"/>
  <c r="D148" i="31"/>
  <c r="C148" i="31"/>
  <c r="AJ147" i="31"/>
  <c r="O147" i="31"/>
  <c r="L147" i="31"/>
  <c r="AJ146" i="31"/>
  <c r="O146" i="31"/>
  <c r="L146" i="31"/>
  <c r="AI145" i="31"/>
  <c r="AH145" i="31"/>
  <c r="N145" i="31"/>
  <c r="M145" i="31"/>
  <c r="K145" i="31"/>
  <c r="J145" i="31"/>
  <c r="H145" i="31"/>
  <c r="G145" i="31"/>
  <c r="F145" i="31"/>
  <c r="E145" i="31"/>
  <c r="D145" i="31"/>
  <c r="C145" i="31"/>
  <c r="AJ144" i="31"/>
  <c r="O144" i="31"/>
  <c r="L144" i="31"/>
  <c r="AJ143" i="31"/>
  <c r="O143" i="31"/>
  <c r="L143" i="31"/>
  <c r="AJ142" i="31"/>
  <c r="O142" i="31"/>
  <c r="L142" i="31"/>
  <c r="AJ141" i="31"/>
  <c r="O141" i="31"/>
  <c r="L141" i="31"/>
  <c r="AJ140" i="31"/>
  <c r="O140" i="31"/>
  <c r="L140" i="31"/>
  <c r="AJ139" i="31"/>
  <c r="O139" i="31"/>
  <c r="L139" i="31"/>
  <c r="AJ138" i="31"/>
  <c r="O138" i="31"/>
  <c r="L138" i="31"/>
  <c r="AI137" i="31"/>
  <c r="AH137" i="31"/>
  <c r="N137" i="31"/>
  <c r="M137" i="31"/>
  <c r="K137" i="31"/>
  <c r="J137" i="31"/>
  <c r="H137" i="31"/>
  <c r="G137" i="31"/>
  <c r="F137" i="31"/>
  <c r="E137" i="31"/>
  <c r="D137" i="31"/>
  <c r="C137" i="31"/>
  <c r="AJ136" i="31"/>
  <c r="O136" i="31"/>
  <c r="L136" i="31"/>
  <c r="AJ135" i="31"/>
  <c r="O135" i="31"/>
  <c r="L135" i="31"/>
  <c r="AJ134" i="31"/>
  <c r="O134" i="31"/>
  <c r="L134" i="31"/>
  <c r="AJ133" i="31"/>
  <c r="O133" i="31"/>
  <c r="L133" i="31"/>
  <c r="AJ132" i="31"/>
  <c r="O132" i="31"/>
  <c r="L132" i="31"/>
  <c r="AJ131" i="31"/>
  <c r="O131" i="31"/>
  <c r="L131" i="31"/>
  <c r="AJ130" i="31"/>
  <c r="O130" i="31"/>
  <c r="L130" i="31"/>
  <c r="AJ129" i="31"/>
  <c r="O129" i="31"/>
  <c r="L129" i="31"/>
  <c r="AJ128" i="31"/>
  <c r="O128" i="31"/>
  <c r="L128" i="31"/>
  <c r="AI127" i="31"/>
  <c r="AH127" i="31"/>
  <c r="N127" i="31"/>
  <c r="M127" i="31"/>
  <c r="K127" i="31"/>
  <c r="J127" i="31"/>
  <c r="H127" i="31"/>
  <c r="G127" i="31"/>
  <c r="F127" i="31"/>
  <c r="E127" i="31"/>
  <c r="D127" i="31"/>
  <c r="C127" i="31"/>
  <c r="AJ126" i="31"/>
  <c r="O126" i="31"/>
  <c r="L126" i="31"/>
  <c r="AJ125" i="31"/>
  <c r="O125" i="31"/>
  <c r="L125" i="31"/>
  <c r="AJ124" i="31"/>
  <c r="O124" i="31"/>
  <c r="L124" i="31"/>
  <c r="AJ123" i="31"/>
  <c r="O123" i="31"/>
  <c r="L123" i="31"/>
  <c r="AJ122" i="31"/>
  <c r="O122" i="31"/>
  <c r="L122" i="31"/>
  <c r="AJ121" i="31"/>
  <c r="O121" i="31"/>
  <c r="L121" i="31"/>
  <c r="AJ120" i="31"/>
  <c r="O120" i="31"/>
  <c r="L120" i="31"/>
  <c r="AJ119" i="31"/>
  <c r="O119" i="31"/>
  <c r="L119" i="31"/>
  <c r="AI118" i="31"/>
  <c r="AH118" i="31"/>
  <c r="K118" i="31"/>
  <c r="J118" i="31"/>
  <c r="H118" i="31"/>
  <c r="G118" i="31"/>
  <c r="F118" i="31"/>
  <c r="E118" i="31"/>
  <c r="D118" i="31"/>
  <c r="C118" i="31"/>
  <c r="AJ117" i="31"/>
  <c r="O117" i="31"/>
  <c r="AG117" i="31" s="1"/>
  <c r="L117" i="31"/>
  <c r="AJ116" i="31"/>
  <c r="O116" i="31"/>
  <c r="AG116" i="31" s="1"/>
  <c r="L116" i="31"/>
  <c r="AJ115" i="31"/>
  <c r="O115" i="31"/>
  <c r="AG115" i="31" s="1"/>
  <c r="L115" i="31"/>
  <c r="AJ114" i="31"/>
  <c r="O114" i="31"/>
  <c r="AG114" i="31" s="1"/>
  <c r="L114" i="31"/>
  <c r="AJ113" i="31"/>
  <c r="O113" i="31"/>
  <c r="AG113" i="31" s="1"/>
  <c r="L113" i="31"/>
  <c r="AJ112" i="31"/>
  <c r="O112" i="31"/>
  <c r="AG112" i="31" s="1"/>
  <c r="L112" i="31"/>
  <c r="AJ111" i="31"/>
  <c r="O111" i="31"/>
  <c r="AG111" i="31" s="1"/>
  <c r="L111" i="31"/>
  <c r="AJ110" i="31"/>
  <c r="O110" i="31"/>
  <c r="AG110" i="31" s="1"/>
  <c r="L110" i="31"/>
  <c r="AI109" i="31"/>
  <c r="AH109" i="31"/>
  <c r="N109" i="31"/>
  <c r="M109" i="31"/>
  <c r="K109" i="31"/>
  <c r="J109" i="31"/>
  <c r="H109" i="31"/>
  <c r="G109" i="31"/>
  <c r="F109" i="31"/>
  <c r="E109" i="31"/>
  <c r="D109" i="31"/>
  <c r="C109" i="31"/>
  <c r="AJ108" i="31"/>
  <c r="L108" i="31"/>
  <c r="AJ107" i="31"/>
  <c r="O107" i="31"/>
  <c r="L107" i="31"/>
  <c r="O106" i="31"/>
  <c r="L106" i="31"/>
  <c r="AJ105" i="31"/>
  <c r="O105" i="31"/>
  <c r="L105" i="31"/>
  <c r="AJ104" i="31"/>
  <c r="O104" i="31"/>
  <c r="L104" i="31"/>
  <c r="AJ103" i="31"/>
  <c r="O103" i="31"/>
  <c r="L103" i="31"/>
  <c r="AJ102" i="31"/>
  <c r="O102" i="31"/>
  <c r="L102" i="31"/>
  <c r="AJ101" i="31"/>
  <c r="O101" i="31"/>
  <c r="L101" i="31"/>
  <c r="AJ100" i="31"/>
  <c r="O100" i="31"/>
  <c r="L100" i="31"/>
  <c r="AJ99" i="31"/>
  <c r="O99" i="31"/>
  <c r="L99" i="31"/>
  <c r="AJ98" i="31"/>
  <c r="O98" i="31"/>
  <c r="L98" i="31"/>
  <c r="AJ97" i="31"/>
  <c r="O97" i="31"/>
  <c r="L97" i="31"/>
  <c r="AJ96" i="31"/>
  <c r="O96" i="31"/>
  <c r="L96" i="31"/>
  <c r="AJ95" i="31"/>
  <c r="O95" i="31"/>
  <c r="L95" i="31"/>
  <c r="AI94" i="31"/>
  <c r="AH94" i="31"/>
  <c r="N94" i="31"/>
  <c r="M94" i="31"/>
  <c r="K94" i="31"/>
  <c r="J94" i="31"/>
  <c r="H94" i="31"/>
  <c r="G94" i="31"/>
  <c r="F94" i="31"/>
  <c r="E94" i="31"/>
  <c r="D94" i="31"/>
  <c r="C94" i="31"/>
  <c r="AJ93" i="31"/>
  <c r="O93" i="31"/>
  <c r="L93" i="31"/>
  <c r="AJ92" i="31"/>
  <c r="O92" i="31"/>
  <c r="L92" i="31"/>
  <c r="AJ91" i="31"/>
  <c r="O91" i="31"/>
  <c r="L91" i="31"/>
  <c r="AJ90" i="31"/>
  <c r="O90" i="31"/>
  <c r="L90" i="31"/>
  <c r="AJ89" i="31"/>
  <c r="O89" i="31"/>
  <c r="L89" i="31"/>
  <c r="AJ88" i="31"/>
  <c r="O88" i="31"/>
  <c r="L88" i="31"/>
  <c r="AJ87" i="31"/>
  <c r="O87" i="31"/>
  <c r="L87" i="31"/>
  <c r="AJ86" i="31"/>
  <c r="O86" i="31"/>
  <c r="L86" i="31"/>
  <c r="AJ85" i="31"/>
  <c r="O85" i="31"/>
  <c r="L85" i="31"/>
  <c r="AJ84" i="31"/>
  <c r="O84" i="31"/>
  <c r="L84" i="31"/>
  <c r="AJ83" i="31"/>
  <c r="O83" i="31"/>
  <c r="L83" i="31"/>
  <c r="AI82" i="31"/>
  <c r="AH82" i="31"/>
  <c r="N82" i="31"/>
  <c r="M82" i="31"/>
  <c r="K82" i="31"/>
  <c r="J82" i="31"/>
  <c r="H82" i="31"/>
  <c r="G82" i="31"/>
  <c r="F82" i="31"/>
  <c r="E82" i="31"/>
  <c r="D82" i="31"/>
  <c r="C82" i="31"/>
  <c r="AJ81" i="31"/>
  <c r="O81" i="31"/>
  <c r="L81" i="31"/>
  <c r="AJ80" i="31"/>
  <c r="O80" i="31"/>
  <c r="L80" i="31"/>
  <c r="AJ79" i="31"/>
  <c r="O79" i="31"/>
  <c r="L79" i="31"/>
  <c r="AJ78" i="31"/>
  <c r="O78" i="31"/>
  <c r="L78" i="31"/>
  <c r="AJ77" i="31"/>
  <c r="O77" i="31"/>
  <c r="L77" i="31"/>
  <c r="AJ76" i="31"/>
  <c r="O76" i="31"/>
  <c r="L76" i="31"/>
  <c r="AJ75" i="31"/>
  <c r="O75" i="31"/>
  <c r="L75" i="31"/>
  <c r="AJ74" i="31"/>
  <c r="O74" i="31"/>
  <c r="AI73" i="31"/>
  <c r="AH73" i="31"/>
  <c r="N73" i="31"/>
  <c r="M73" i="31"/>
  <c r="K73" i="31"/>
  <c r="G73" i="31"/>
  <c r="F73" i="31"/>
  <c r="E73" i="31"/>
  <c r="D73" i="31"/>
  <c r="AJ72" i="31"/>
  <c r="O72" i="31"/>
  <c r="L72" i="31"/>
  <c r="AJ71" i="31"/>
  <c r="O71" i="31"/>
  <c r="L71" i="31"/>
  <c r="AJ70" i="31"/>
  <c r="O70" i="31"/>
  <c r="L70" i="31"/>
  <c r="AJ69" i="31"/>
  <c r="O69" i="31"/>
  <c r="L69" i="31"/>
  <c r="AJ68" i="31"/>
  <c r="O68" i="31"/>
  <c r="AJ67" i="31"/>
  <c r="O67" i="31"/>
  <c r="L67" i="31"/>
  <c r="AJ66" i="31"/>
  <c r="O66" i="31"/>
  <c r="L66" i="31"/>
  <c r="AJ65" i="31"/>
  <c r="O65" i="31"/>
  <c r="L65" i="31"/>
  <c r="AJ64" i="31"/>
  <c r="O64" i="31"/>
  <c r="L64" i="31"/>
  <c r="AJ63" i="31"/>
  <c r="O63" i="31"/>
  <c r="L63" i="31"/>
  <c r="AJ62" i="31"/>
  <c r="O62" i="31"/>
  <c r="L62" i="31"/>
  <c r="AJ61" i="31"/>
  <c r="O61" i="31"/>
  <c r="L61" i="31"/>
  <c r="AJ60" i="31"/>
  <c r="O60" i="31"/>
  <c r="L60" i="31"/>
  <c r="AJ59" i="31"/>
  <c r="O59" i="31"/>
  <c r="AJ58" i="31"/>
  <c r="O58" i="31"/>
  <c r="L58" i="31"/>
  <c r="AJ57" i="31"/>
  <c r="O57" i="31"/>
  <c r="L57" i="31"/>
  <c r="AJ56" i="31"/>
  <c r="O56" i="31"/>
  <c r="L56" i="31"/>
  <c r="AJ55" i="31"/>
  <c r="O55" i="31"/>
  <c r="L55" i="31"/>
  <c r="AJ53" i="31"/>
  <c r="O53" i="31"/>
  <c r="L53" i="31"/>
  <c r="AJ52" i="31"/>
  <c r="O52" i="31"/>
  <c r="L52" i="31"/>
  <c r="AJ51" i="31"/>
  <c r="L51" i="31"/>
  <c r="AJ50" i="31"/>
  <c r="O50" i="31"/>
  <c r="L50" i="31"/>
  <c r="AJ49" i="31"/>
  <c r="O49" i="31"/>
  <c r="L49" i="31"/>
  <c r="AJ48" i="31"/>
  <c r="O48" i="31"/>
  <c r="L48" i="31"/>
  <c r="AJ47" i="31"/>
  <c r="O47" i="31"/>
  <c r="L47" i="31"/>
  <c r="AJ46" i="31"/>
  <c r="O46" i="31"/>
  <c r="L46" i="31"/>
  <c r="AJ45" i="31"/>
  <c r="O45" i="31"/>
  <c r="L45" i="31"/>
  <c r="AJ44" i="31"/>
  <c r="O44" i="31"/>
  <c r="L44" i="31"/>
  <c r="AJ43" i="31"/>
  <c r="O43" i="31"/>
  <c r="L43" i="31"/>
  <c r="AJ42" i="31"/>
  <c r="O42" i="31"/>
  <c r="L42" i="31"/>
  <c r="AI41" i="31"/>
  <c r="AH41" i="31"/>
  <c r="H41" i="31"/>
  <c r="G41" i="31"/>
  <c r="F41" i="31"/>
  <c r="C41" i="31"/>
  <c r="O40" i="31"/>
  <c r="L40" i="31"/>
  <c r="O39" i="31"/>
  <c r="L39" i="31"/>
  <c r="O38" i="31"/>
  <c r="L38" i="31"/>
  <c r="O37" i="31"/>
  <c r="L37" i="31"/>
  <c r="O36" i="31"/>
  <c r="L36" i="31"/>
  <c r="O35" i="31"/>
  <c r="L34" i="31"/>
  <c r="O33" i="31"/>
  <c r="L33" i="31"/>
  <c r="O32" i="31"/>
  <c r="L32" i="31"/>
  <c r="L31" i="31"/>
  <c r="O30" i="31"/>
  <c r="L30" i="31"/>
  <c r="O29" i="31"/>
  <c r="L29" i="31"/>
  <c r="O28" i="31"/>
  <c r="L28" i="31"/>
  <c r="O27" i="31"/>
  <c r="L27" i="31"/>
  <c r="O26" i="31"/>
  <c r="L26" i="31"/>
  <c r="O25" i="31"/>
  <c r="L25" i="31"/>
  <c r="O24" i="31"/>
  <c r="L24" i="31"/>
  <c r="O23" i="31"/>
  <c r="AG23" i="31" s="1"/>
  <c r="L23" i="31"/>
  <c r="O22" i="31"/>
  <c r="L22" i="31"/>
  <c r="O21" i="31"/>
  <c r="L21" i="31"/>
  <c r="O20" i="31"/>
  <c r="L20" i="31"/>
  <c r="O19" i="31"/>
  <c r="L19" i="31"/>
  <c r="O18" i="31"/>
  <c r="L18" i="31"/>
  <c r="L17" i="31"/>
  <c r="O16" i="31"/>
  <c r="L16" i="31"/>
  <c r="O15" i="31"/>
  <c r="L15" i="31"/>
  <c r="O14" i="31"/>
  <c r="L14" i="31"/>
  <c r="O13" i="31"/>
  <c r="L13" i="31"/>
  <c r="O12" i="31"/>
  <c r="L12" i="31"/>
  <c r="L11" i="31"/>
  <c r="O10" i="31"/>
  <c r="L10" i="31"/>
  <c r="O9" i="31"/>
  <c r="L9" i="31"/>
  <c r="O8" i="31"/>
  <c r="L8" i="31"/>
  <c r="O7" i="31"/>
  <c r="L7" i="31"/>
  <c r="O6" i="31"/>
  <c r="L6" i="31"/>
  <c r="AC157" i="32" l="1"/>
  <c r="Z157" i="32"/>
  <c r="L100" i="33"/>
  <c r="N38" i="35"/>
  <c r="N44" i="35" s="1"/>
  <c r="O10" i="35"/>
  <c r="O12" i="35" s="1"/>
  <c r="L12" i="35"/>
  <c r="J158" i="31"/>
  <c r="O103" i="34"/>
  <c r="Y103" i="34" s="1"/>
  <c r="Y10" i="34"/>
  <c r="C104" i="33"/>
  <c r="F11" i="33"/>
  <c r="I11" i="33" s="1"/>
  <c r="K158" i="31"/>
  <c r="K179" i="31" s="1"/>
  <c r="F158" i="31"/>
  <c r="F179" i="31" s="1"/>
  <c r="E158" i="31"/>
  <c r="E179" i="31" s="1"/>
  <c r="AH179" i="31"/>
  <c r="L68" i="31"/>
  <c r="I73" i="31"/>
  <c r="L35" i="31"/>
  <c r="I41" i="31"/>
  <c r="X100" i="33"/>
  <c r="V106" i="33"/>
  <c r="W107" i="33"/>
  <c r="V107" i="33"/>
  <c r="AK105" i="34"/>
  <c r="AK104" i="34"/>
  <c r="AL157" i="32"/>
  <c r="AL178" i="32" s="1"/>
  <c r="X157" i="32"/>
  <c r="X178" i="32" s="1"/>
  <c r="L157" i="32"/>
  <c r="L178" i="32" s="1"/>
  <c r="L59" i="31"/>
  <c r="AD104" i="34"/>
  <c r="I99" i="33"/>
  <c r="N162" i="32"/>
  <c r="AF24" i="35"/>
  <c r="AF26" i="35" s="1"/>
  <c r="C158" i="31"/>
  <c r="D158" i="31"/>
  <c r="D179" i="31" s="1"/>
  <c r="G158" i="31"/>
  <c r="G179" i="31" s="1"/>
  <c r="AD105" i="34"/>
  <c r="AC104" i="34"/>
  <c r="AC106" i="34" s="1"/>
  <c r="AH178" i="32"/>
  <c r="T157" i="32"/>
  <c r="T178" i="32" s="1"/>
  <c r="Q157" i="32"/>
  <c r="Q178" i="32" s="1"/>
  <c r="N172" i="32"/>
  <c r="N173" i="32" s="1"/>
  <c r="H157" i="32"/>
  <c r="H178" i="32" s="1"/>
  <c r="N144" i="32"/>
  <c r="N126" i="32"/>
  <c r="AI179" i="31"/>
  <c r="AK157" i="32"/>
  <c r="AK178" i="32" s="1"/>
  <c r="C157" i="32"/>
  <c r="G157" i="32"/>
  <c r="G178" i="32" s="1"/>
  <c r="K157" i="32"/>
  <c r="K178" i="32" s="1"/>
  <c r="N150" i="32"/>
  <c r="AJ28" i="35"/>
  <c r="AM24" i="35"/>
  <c r="AM26" i="35" s="1"/>
  <c r="AK23" i="35"/>
  <c r="AK29" i="35" s="1"/>
  <c r="AD23" i="35"/>
  <c r="AD29" i="35" s="1"/>
  <c r="AJ27" i="35"/>
  <c r="N179" i="31"/>
  <c r="M179" i="31"/>
  <c r="N40" i="32"/>
  <c r="N81" i="32"/>
  <c r="Y93" i="32"/>
  <c r="E177" i="32"/>
  <c r="I177" i="32"/>
  <c r="M177" i="32"/>
  <c r="R177" i="32"/>
  <c r="V177" i="32"/>
  <c r="AA177" i="32"/>
  <c r="AE177" i="32"/>
  <c r="AI177" i="32"/>
  <c r="AM177" i="32"/>
  <c r="Y72" i="32"/>
  <c r="Y117" i="32"/>
  <c r="Y136" i="32"/>
  <c r="Y156" i="32"/>
  <c r="N72" i="32"/>
  <c r="N117" i="32"/>
  <c r="N147" i="32"/>
  <c r="N156" i="32"/>
  <c r="E157" i="32"/>
  <c r="E178" i="32" s="1"/>
  <c r="I157" i="32"/>
  <c r="I178" i="32" s="1"/>
  <c r="M157" i="32"/>
  <c r="M178" i="32" s="1"/>
  <c r="R157" i="32"/>
  <c r="R178" i="32" s="1"/>
  <c r="V157" i="32"/>
  <c r="V178" i="32" s="1"/>
  <c r="AA157" i="32"/>
  <c r="AA178" i="32" s="1"/>
  <c r="AE157" i="32"/>
  <c r="AE178" i="32" s="1"/>
  <c r="AI178" i="32"/>
  <c r="AM157" i="32"/>
  <c r="AM178" i="32" s="1"/>
  <c r="L55" i="33"/>
  <c r="U64" i="33"/>
  <c r="E23" i="35"/>
  <c r="E29" i="35" s="1"/>
  <c r="Q23" i="35"/>
  <c r="Q29" i="35" s="1"/>
  <c r="AC23" i="35"/>
  <c r="AC29" i="35" s="1"/>
  <c r="AI23" i="35"/>
  <c r="AI29" i="35" s="1"/>
  <c r="AS23" i="35"/>
  <c r="AS29" i="35" s="1"/>
  <c r="AJ21" i="35"/>
  <c r="AJ24" i="35"/>
  <c r="AJ26" i="35" s="1"/>
  <c r="AF28" i="35"/>
  <c r="AM28" i="35"/>
  <c r="E104" i="34"/>
  <c r="I104" i="34"/>
  <c r="M104" i="34"/>
  <c r="R104" i="34"/>
  <c r="V104" i="34"/>
  <c r="AA104" i="34"/>
  <c r="AE104" i="34"/>
  <c r="AI104" i="34"/>
  <c r="AM104" i="34"/>
  <c r="AJ22" i="35"/>
  <c r="O157" i="32"/>
  <c r="Y79" i="34"/>
  <c r="AJ105" i="34"/>
  <c r="Y96" i="34"/>
  <c r="N99" i="34"/>
  <c r="L61" i="33"/>
  <c r="U61" i="33" s="1"/>
  <c r="U66" i="33"/>
  <c r="L67" i="33"/>
  <c r="U17" i="33"/>
  <c r="U25" i="33"/>
  <c r="X97" i="33"/>
  <c r="L97" i="33"/>
  <c r="U52" i="33"/>
  <c r="X67" i="33"/>
  <c r="X70" i="33"/>
  <c r="U73" i="33"/>
  <c r="T80" i="33"/>
  <c r="T84" i="33"/>
  <c r="F103" i="33"/>
  <c r="I103" i="33" s="1"/>
  <c r="T103" i="33"/>
  <c r="U8" i="33"/>
  <c r="U33" i="33"/>
  <c r="U36" i="33"/>
  <c r="U44" i="33"/>
  <c r="U59" i="33"/>
  <c r="T61" i="33"/>
  <c r="U63" i="33"/>
  <c r="L70" i="33"/>
  <c r="U70" i="33" s="1"/>
  <c r="S80" i="33"/>
  <c r="U101" i="33"/>
  <c r="S50" i="33"/>
  <c r="U38" i="33"/>
  <c r="F70" i="33"/>
  <c r="I70" i="33" s="1"/>
  <c r="F97" i="33"/>
  <c r="I97" i="33" s="1"/>
  <c r="X103" i="33"/>
  <c r="U22" i="33"/>
  <c r="U79" i="33"/>
  <c r="U12" i="33"/>
  <c r="U20" i="33"/>
  <c r="U27" i="33"/>
  <c r="U47" i="33"/>
  <c r="L50" i="33"/>
  <c r="U65" i="33"/>
  <c r="T75" i="33"/>
  <c r="U76" i="33"/>
  <c r="O73" i="31"/>
  <c r="G178" i="31"/>
  <c r="M178" i="31"/>
  <c r="AG169" i="31"/>
  <c r="J178" i="31"/>
  <c r="AF94" i="31"/>
  <c r="AE118" i="31"/>
  <c r="L137" i="31"/>
  <c r="AE163" i="31"/>
  <c r="F178" i="31"/>
  <c r="K178" i="31"/>
  <c r="AF73" i="31"/>
  <c r="O94" i="31"/>
  <c r="AF118" i="31"/>
  <c r="O137" i="31"/>
  <c r="H179" i="31"/>
  <c r="AF163" i="31"/>
  <c r="I177" i="31"/>
  <c r="L177" i="31" s="1"/>
  <c r="G106" i="33"/>
  <c r="F84" i="33"/>
  <c r="I84" i="33" s="1"/>
  <c r="F80" i="33"/>
  <c r="I80" i="33" s="1"/>
  <c r="F75" i="33"/>
  <c r="I75" i="33" s="1"/>
  <c r="X93" i="33"/>
  <c r="X94" i="33" s="1"/>
  <c r="X87" i="33"/>
  <c r="X75" i="33"/>
  <c r="X30" i="33"/>
  <c r="AJ137" i="31"/>
  <c r="AJ118" i="31"/>
  <c r="AJ163" i="31"/>
  <c r="AJ94" i="31"/>
  <c r="AJ73" i="31"/>
  <c r="AJ148" i="31"/>
  <c r="AJ145" i="31"/>
  <c r="AJ41" i="31"/>
  <c r="AG7" i="31"/>
  <c r="AG9" i="31"/>
  <c r="AG11" i="31"/>
  <c r="AG13" i="31"/>
  <c r="AG15" i="31"/>
  <c r="AG17" i="31"/>
  <c r="AG19" i="31"/>
  <c r="AG21" i="31"/>
  <c r="AG25" i="31"/>
  <c r="AG27" i="31"/>
  <c r="AG29" i="31"/>
  <c r="AG31" i="31"/>
  <c r="AG33" i="31"/>
  <c r="AG35" i="31"/>
  <c r="AG37" i="31"/>
  <c r="AG39" i="31"/>
  <c r="H178" i="31"/>
  <c r="N178" i="31"/>
  <c r="AG43" i="31"/>
  <c r="AG45" i="31"/>
  <c r="AG46" i="31"/>
  <c r="AG48" i="31"/>
  <c r="AG50" i="31"/>
  <c r="AG51" i="31"/>
  <c r="AG172" i="31"/>
  <c r="L175" i="31"/>
  <c r="AG176" i="31"/>
  <c r="F177" i="32"/>
  <c r="AG8" i="31"/>
  <c r="AG10" i="31"/>
  <c r="AG12" i="31"/>
  <c r="AG14" i="31"/>
  <c r="AG16" i="31"/>
  <c r="AG18" i="31"/>
  <c r="AG20" i="31"/>
  <c r="AG22" i="31"/>
  <c r="AG24" i="31"/>
  <c r="AG26" i="31"/>
  <c r="AG28" i="31"/>
  <c r="AG30" i="31"/>
  <c r="AG32" i="31"/>
  <c r="AG36" i="31"/>
  <c r="AG38" i="31"/>
  <c r="AG40" i="31"/>
  <c r="AG42" i="31"/>
  <c r="AG44" i="31"/>
  <c r="AG47" i="31"/>
  <c r="AG49" i="31"/>
  <c r="AG52" i="31"/>
  <c r="AG55" i="31"/>
  <c r="AG57" i="31"/>
  <c r="AG59" i="31"/>
  <c r="AG60" i="31"/>
  <c r="AG62" i="31"/>
  <c r="AG63" i="31"/>
  <c r="AG65" i="31"/>
  <c r="AG67" i="31"/>
  <c r="AG69" i="31"/>
  <c r="AG71" i="31"/>
  <c r="AG75" i="31"/>
  <c r="AG77" i="31"/>
  <c r="AG79" i="31"/>
  <c r="AG81" i="31"/>
  <c r="AG85" i="31"/>
  <c r="AG87" i="31"/>
  <c r="AG89" i="31"/>
  <c r="AG92" i="31"/>
  <c r="AG96" i="31"/>
  <c r="AG98" i="31"/>
  <c r="AG100" i="31"/>
  <c r="AG102" i="31"/>
  <c r="AG104" i="31"/>
  <c r="AG106" i="31"/>
  <c r="AG108" i="31"/>
  <c r="AG120" i="31"/>
  <c r="AG122" i="31"/>
  <c r="AG124" i="31"/>
  <c r="AG126" i="31"/>
  <c r="AG130" i="31"/>
  <c r="AG132" i="31"/>
  <c r="AG134" i="31"/>
  <c r="AG136" i="31"/>
  <c r="AG138" i="31"/>
  <c r="AG140" i="31"/>
  <c r="AG142" i="31"/>
  <c r="AG144" i="31"/>
  <c r="AG146" i="31"/>
  <c r="AG150" i="31"/>
  <c r="AG152" i="31"/>
  <c r="AG154" i="31"/>
  <c r="AG156" i="31"/>
  <c r="AG159" i="31"/>
  <c r="AG161" i="31"/>
  <c r="AG165" i="31"/>
  <c r="AJ173" i="31"/>
  <c r="AJ174" i="31" s="1"/>
  <c r="AG168" i="31"/>
  <c r="J177" i="32"/>
  <c r="O177" i="32"/>
  <c r="S177" i="32"/>
  <c r="W177" i="32"/>
  <c r="AB177" i="32"/>
  <c r="AF177" i="32"/>
  <c r="AJ177" i="32"/>
  <c r="Y108" i="32"/>
  <c r="Y144" i="32"/>
  <c r="G105" i="33"/>
  <c r="M105" i="33"/>
  <c r="V105" i="33"/>
  <c r="U39" i="33"/>
  <c r="U88" i="33"/>
  <c r="F93" i="33"/>
  <c r="I93" i="33" s="1"/>
  <c r="AE82" i="31"/>
  <c r="AE109" i="31"/>
  <c r="AE145" i="31"/>
  <c r="J179" i="31"/>
  <c r="AG167" i="31"/>
  <c r="AG171" i="31"/>
  <c r="AG175" i="31"/>
  <c r="AJ177" i="31"/>
  <c r="AE177" i="31"/>
  <c r="G177" i="32"/>
  <c r="K177" i="32"/>
  <c r="P177" i="32"/>
  <c r="T177" i="32"/>
  <c r="X177" i="32"/>
  <c r="AC177" i="32"/>
  <c r="AG177" i="32"/>
  <c r="AK177" i="32"/>
  <c r="N108" i="32"/>
  <c r="Y172" i="32"/>
  <c r="O173" i="32"/>
  <c r="Y173" i="32" s="1"/>
  <c r="U14" i="33"/>
  <c r="U19" i="33"/>
  <c r="U28" i="33"/>
  <c r="H105" i="33"/>
  <c r="N105" i="33"/>
  <c r="W105" i="33"/>
  <c r="U31" i="33"/>
  <c r="X50" i="33"/>
  <c r="U49" i="33"/>
  <c r="X55" i="33"/>
  <c r="L75" i="33"/>
  <c r="U78" i="33"/>
  <c r="U81" i="33"/>
  <c r="U82" i="33"/>
  <c r="U85" i="33"/>
  <c r="H106" i="33"/>
  <c r="N106" i="33"/>
  <c r="W106" i="33"/>
  <c r="AG53" i="31"/>
  <c r="AG56" i="31"/>
  <c r="AG58" i="31"/>
  <c r="AG61" i="31"/>
  <c r="AG64" i="31"/>
  <c r="AG66" i="31"/>
  <c r="AG68" i="31"/>
  <c r="AG70" i="31"/>
  <c r="AG72" i="31"/>
  <c r="AG74" i="31"/>
  <c r="AJ82" i="31"/>
  <c r="AG76" i="31"/>
  <c r="AG78" i="31"/>
  <c r="AG80" i="31"/>
  <c r="AF82" i="31"/>
  <c r="AE94" i="31"/>
  <c r="AG84" i="31"/>
  <c r="AG86" i="31"/>
  <c r="AG88" i="31"/>
  <c r="AG90" i="31"/>
  <c r="AG91" i="31"/>
  <c r="AG93" i="31"/>
  <c r="AG95" i="31"/>
  <c r="AJ109" i="31"/>
  <c r="AG97" i="31"/>
  <c r="AG99" i="31"/>
  <c r="AG101" i="31"/>
  <c r="AG103" i="31"/>
  <c r="AG105" i="31"/>
  <c r="AG107" i="31"/>
  <c r="AF109" i="31"/>
  <c r="AG119" i="31"/>
  <c r="AJ127" i="31"/>
  <c r="AG121" i="31"/>
  <c r="AG123" i="31"/>
  <c r="AG125" i="31"/>
  <c r="AF127" i="31"/>
  <c r="AG129" i="31"/>
  <c r="AG131" i="31"/>
  <c r="AG133" i="31"/>
  <c r="AG135" i="31"/>
  <c r="AG139" i="31"/>
  <c r="AG141" i="31"/>
  <c r="AG143" i="31"/>
  <c r="AF145" i="31"/>
  <c r="AG147" i="31"/>
  <c r="AG149" i="31"/>
  <c r="AJ151" i="31"/>
  <c r="AG153" i="31"/>
  <c r="AJ157" i="31"/>
  <c r="AG155" i="31"/>
  <c r="AG160" i="31"/>
  <c r="AG162" i="31"/>
  <c r="AG164" i="31"/>
  <c r="AG166" i="31"/>
  <c r="AG170" i="31"/>
  <c r="AF177" i="31"/>
  <c r="D177" i="32"/>
  <c r="H177" i="32"/>
  <c r="L177" i="32"/>
  <c r="Q177" i="32"/>
  <c r="U177" i="32"/>
  <c r="Z177" i="32"/>
  <c r="AD177" i="32"/>
  <c r="AH177" i="32"/>
  <c r="AL177" i="32"/>
  <c r="Y81" i="32"/>
  <c r="N93" i="32"/>
  <c r="Y126" i="32"/>
  <c r="N136" i="32"/>
  <c r="F157" i="32"/>
  <c r="F178" i="32" s="1"/>
  <c r="J157" i="32"/>
  <c r="J178" i="32" s="1"/>
  <c r="N176" i="32"/>
  <c r="U7" i="33"/>
  <c r="U41" i="33"/>
  <c r="U46" i="33"/>
  <c r="X84" i="33"/>
  <c r="U90" i="33"/>
  <c r="L103" i="33"/>
  <c r="D104" i="34"/>
  <c r="H104" i="34"/>
  <c r="L104" i="34"/>
  <c r="Q104" i="34"/>
  <c r="U104" i="34"/>
  <c r="Z104" i="34"/>
  <c r="AH104" i="34"/>
  <c r="AL104" i="34"/>
  <c r="N49" i="34"/>
  <c r="N60" i="34"/>
  <c r="N66" i="34"/>
  <c r="Y74" i="34"/>
  <c r="N79" i="34"/>
  <c r="Y83" i="34"/>
  <c r="N86" i="34"/>
  <c r="Y93" i="34"/>
  <c r="N96" i="34"/>
  <c r="U6" i="33"/>
  <c r="X11" i="33"/>
  <c r="X104" i="33" s="1"/>
  <c r="F30" i="33"/>
  <c r="U15" i="33"/>
  <c r="U18" i="33"/>
  <c r="U23" i="33"/>
  <c r="U26" i="33"/>
  <c r="D105" i="33"/>
  <c r="J105" i="33"/>
  <c r="P105" i="33"/>
  <c r="F50" i="33"/>
  <c r="I50" i="33" s="1"/>
  <c r="U34" i="33"/>
  <c r="U37" i="33"/>
  <c r="U42" i="33"/>
  <c r="U45" i="33"/>
  <c r="F55" i="33"/>
  <c r="I55" i="33" s="1"/>
  <c r="U53" i="33"/>
  <c r="T55" i="33"/>
  <c r="U56" i="33"/>
  <c r="U58" i="33"/>
  <c r="F67" i="33"/>
  <c r="I67" i="33" s="1"/>
  <c r="T67" i="33"/>
  <c r="U68" i="33"/>
  <c r="T70" i="33"/>
  <c r="U71" i="33"/>
  <c r="U74" i="33"/>
  <c r="S75" i="33"/>
  <c r="X80" i="33"/>
  <c r="U77" i="33"/>
  <c r="S84" i="33"/>
  <c r="D106" i="33"/>
  <c r="J106" i="33"/>
  <c r="P106" i="33"/>
  <c r="U91" i="33"/>
  <c r="T93" i="33"/>
  <c r="U95" i="33"/>
  <c r="T97" i="33"/>
  <c r="U98" i="33"/>
  <c r="U102" i="33"/>
  <c r="S103" i="33"/>
  <c r="F104" i="34"/>
  <c r="J104" i="34"/>
  <c r="O104" i="34"/>
  <c r="S104" i="34"/>
  <c r="W104" i="34"/>
  <c r="AB104" i="34"/>
  <c r="AF104" i="34"/>
  <c r="AJ104" i="34"/>
  <c r="Y54" i="34"/>
  <c r="Y69" i="34"/>
  <c r="N74" i="34"/>
  <c r="N83" i="34"/>
  <c r="AH105" i="34"/>
  <c r="AL105" i="34"/>
  <c r="N93" i="34"/>
  <c r="Y102" i="34"/>
  <c r="L9" i="35"/>
  <c r="L15" i="35" s="1"/>
  <c r="K23" i="35"/>
  <c r="K29" i="35" s="1"/>
  <c r="W23" i="35"/>
  <c r="W29" i="35" s="1"/>
  <c r="AE23" i="35"/>
  <c r="AE29" i="35" s="1"/>
  <c r="AL23" i="35"/>
  <c r="AL29" i="35" s="1"/>
  <c r="AF21" i="35"/>
  <c r="AM21" i="35"/>
  <c r="Y38" i="35"/>
  <c r="Y44" i="35" s="1"/>
  <c r="S157" i="32"/>
  <c r="S178" i="32" s="1"/>
  <c r="W157" i="32"/>
  <c r="W178" i="32" s="1"/>
  <c r="AB157" i="32"/>
  <c r="AB178" i="32" s="1"/>
  <c r="AF178" i="32"/>
  <c r="AJ178" i="32"/>
  <c r="Y162" i="32"/>
  <c r="Y176" i="32"/>
  <c r="U10" i="33"/>
  <c r="U13" i="33"/>
  <c r="U16" i="33"/>
  <c r="U21" i="33"/>
  <c r="U24" i="33"/>
  <c r="U29" i="33"/>
  <c r="E105" i="33"/>
  <c r="K105" i="33"/>
  <c r="Q105" i="33"/>
  <c r="U32" i="33"/>
  <c r="U35" i="33"/>
  <c r="U40" i="33"/>
  <c r="U43" i="33"/>
  <c r="U48" i="33"/>
  <c r="T50" i="33"/>
  <c r="U51" i="33"/>
  <c r="U54" i="33"/>
  <c r="S55" i="33"/>
  <c r="X61" i="33"/>
  <c r="U57" i="33"/>
  <c r="U60" i="33"/>
  <c r="I62" i="33"/>
  <c r="U62" i="33"/>
  <c r="S67" i="33"/>
  <c r="U69" i="33"/>
  <c r="S70" i="33"/>
  <c r="U72" i="33"/>
  <c r="L80" i="33"/>
  <c r="U83" i="33"/>
  <c r="U86" i="33"/>
  <c r="E106" i="33"/>
  <c r="Q106" i="33"/>
  <c r="U89" i="33"/>
  <c r="U92" i="33"/>
  <c r="U96" i="33"/>
  <c r="S97" i="33"/>
  <c r="U99" i="33"/>
  <c r="G104" i="34"/>
  <c r="K104" i="34"/>
  <c r="P104" i="34"/>
  <c r="T104" i="34"/>
  <c r="X104" i="34"/>
  <c r="AG104" i="34"/>
  <c r="Y49" i="34"/>
  <c r="N54" i="34"/>
  <c r="Y60" i="34"/>
  <c r="Y66" i="34"/>
  <c r="N69" i="34"/>
  <c r="AM105" i="34"/>
  <c r="N102" i="34"/>
  <c r="N23" i="35"/>
  <c r="N29" i="35" s="1"/>
  <c r="Z23" i="35"/>
  <c r="Z29" i="35" s="1"/>
  <c r="AH23" i="35"/>
  <c r="AH29" i="35" s="1"/>
  <c r="AP23" i="35"/>
  <c r="AP29" i="35" s="1"/>
  <c r="AF22" i="35"/>
  <c r="AM22" i="35"/>
  <c r="AF27" i="35"/>
  <c r="AM27" i="35"/>
  <c r="O41" i="31"/>
  <c r="AE41" i="31"/>
  <c r="AI180" i="31"/>
  <c r="AI178" i="31"/>
  <c r="L73" i="31"/>
  <c r="AE73" i="31"/>
  <c r="L74" i="31"/>
  <c r="I82" i="31"/>
  <c r="L82" i="31" s="1"/>
  <c r="AF41" i="31"/>
  <c r="AH180" i="31"/>
  <c r="AH178" i="31"/>
  <c r="O174" i="31"/>
  <c r="O82" i="31"/>
  <c r="AG83" i="31"/>
  <c r="I94" i="31"/>
  <c r="L94" i="31" s="1"/>
  <c r="I109" i="31"/>
  <c r="L109" i="31" s="1"/>
  <c r="O109" i="31"/>
  <c r="AG109" i="31" s="1"/>
  <c r="L118" i="31"/>
  <c r="I127" i="31"/>
  <c r="L127" i="31" s="1"/>
  <c r="O127" i="31"/>
  <c r="AG128" i="31"/>
  <c r="I137" i="31"/>
  <c r="I145" i="31"/>
  <c r="L145" i="31" s="1"/>
  <c r="O145" i="31"/>
  <c r="I148" i="31"/>
  <c r="O148" i="31"/>
  <c r="AE148" i="31"/>
  <c r="I151" i="31"/>
  <c r="O151" i="31"/>
  <c r="I157" i="31"/>
  <c r="L157" i="31" s="1"/>
  <c r="O157" i="31"/>
  <c r="I163" i="31"/>
  <c r="L163" i="31" s="1"/>
  <c r="O163" i="31"/>
  <c r="I173" i="31"/>
  <c r="L173" i="31" s="1"/>
  <c r="O173" i="31"/>
  <c r="O177" i="31"/>
  <c r="Y40" i="32"/>
  <c r="D178" i="32"/>
  <c r="P178" i="32"/>
  <c r="Z178" i="32"/>
  <c r="AD178" i="32"/>
  <c r="Y150" i="32"/>
  <c r="AF148" i="31"/>
  <c r="U178" i="32"/>
  <c r="Y147" i="32"/>
  <c r="AC178" i="32"/>
  <c r="AG178" i="32"/>
  <c r="T104" i="33"/>
  <c r="O104" i="33"/>
  <c r="S11" i="33"/>
  <c r="W104" i="33"/>
  <c r="S30" i="33"/>
  <c r="I51" i="33"/>
  <c r="S61" i="33"/>
  <c r="I68" i="33"/>
  <c r="I86" i="33"/>
  <c r="F87" i="33"/>
  <c r="L104" i="33"/>
  <c r="S104" i="33"/>
  <c r="L11" i="33"/>
  <c r="R104" i="33"/>
  <c r="T11" i="33"/>
  <c r="L30" i="33"/>
  <c r="T30" i="33"/>
  <c r="L84" i="33"/>
  <c r="S94" i="33"/>
  <c r="L87" i="33"/>
  <c r="T87" i="33"/>
  <c r="S93" i="33"/>
  <c r="K94" i="33"/>
  <c r="T94" i="33" s="1"/>
  <c r="T100" i="33"/>
  <c r="M106" i="33"/>
  <c r="N103" i="34"/>
  <c r="N29" i="34"/>
  <c r="D105" i="34"/>
  <c r="F105" i="34"/>
  <c r="H105" i="34"/>
  <c r="J105" i="34"/>
  <c r="L105" i="34"/>
  <c r="P105" i="34"/>
  <c r="R105" i="34"/>
  <c r="T105" i="34"/>
  <c r="V105" i="34"/>
  <c r="X105" i="34"/>
  <c r="Z105" i="34"/>
  <c r="AB105" i="34"/>
  <c r="AF105" i="34"/>
  <c r="Y92" i="34"/>
  <c r="S87" i="33"/>
  <c r="L93" i="33"/>
  <c r="I95" i="33"/>
  <c r="I98" i="33"/>
  <c r="I101" i="33"/>
  <c r="N10" i="34"/>
  <c r="Y29" i="34"/>
  <c r="E105" i="34"/>
  <c r="G105" i="34"/>
  <c r="I105" i="34"/>
  <c r="K105" i="34"/>
  <c r="M105" i="34"/>
  <c r="Q105" i="34"/>
  <c r="S105" i="34"/>
  <c r="U105" i="34"/>
  <c r="W105" i="34"/>
  <c r="Y86" i="34"/>
  <c r="AA105" i="34"/>
  <c r="AE105" i="34"/>
  <c r="AG105" i="34"/>
  <c r="AI105" i="34"/>
  <c r="N92" i="34"/>
  <c r="O6" i="35"/>
  <c r="O9" i="35" s="1"/>
  <c r="O15" i="35" s="1"/>
  <c r="AF20" i="35"/>
  <c r="AM20" i="35"/>
  <c r="AJ20" i="35"/>
  <c r="H14" i="30"/>
  <c r="Q6" i="30"/>
  <c r="M6" i="30"/>
  <c r="AE179" i="31" l="1"/>
  <c r="I178" i="31"/>
  <c r="X107" i="33"/>
  <c r="AD106" i="34"/>
  <c r="AK106" i="34"/>
  <c r="I100" i="33"/>
  <c r="X106" i="34"/>
  <c r="AF179" i="31"/>
  <c r="AF106" i="34"/>
  <c r="Q106" i="34"/>
  <c r="F106" i="34"/>
  <c r="C106" i="34"/>
  <c r="G106" i="34"/>
  <c r="O178" i="32"/>
  <c r="Q179" i="32"/>
  <c r="N157" i="32"/>
  <c r="N178" i="32" s="1"/>
  <c r="AJ106" i="34"/>
  <c r="V106" i="34"/>
  <c r="Z106" i="34"/>
  <c r="U106" i="34"/>
  <c r="H106" i="34"/>
  <c r="K106" i="34"/>
  <c r="D106" i="34"/>
  <c r="AL179" i="32"/>
  <c r="T179" i="32"/>
  <c r="V179" i="32"/>
  <c r="R179" i="32"/>
  <c r="U179" i="32"/>
  <c r="AJ23" i="35"/>
  <c r="AJ29" i="35" s="1"/>
  <c r="AF23" i="35"/>
  <c r="AF29" i="35" s="1"/>
  <c r="M107" i="33"/>
  <c r="O158" i="31"/>
  <c r="AG158" i="31" s="1"/>
  <c r="T106" i="34"/>
  <c r="AE106" i="34"/>
  <c r="W106" i="34"/>
  <c r="M106" i="34"/>
  <c r="E106" i="34"/>
  <c r="P106" i="34"/>
  <c r="U55" i="33"/>
  <c r="N180" i="31"/>
  <c r="N177" i="32"/>
  <c r="H180" i="31"/>
  <c r="L106" i="34"/>
  <c r="R106" i="34"/>
  <c r="AA106" i="34"/>
  <c r="I106" i="34"/>
  <c r="AM106" i="34"/>
  <c r="AB106" i="34"/>
  <c r="AI106" i="34"/>
  <c r="S106" i="34"/>
  <c r="AG106" i="34"/>
  <c r="N104" i="34"/>
  <c r="J106" i="34"/>
  <c r="AL106" i="34"/>
  <c r="Y157" i="32"/>
  <c r="Y178" i="32" s="1"/>
  <c r="AH106" i="34"/>
  <c r="U67" i="33"/>
  <c r="P107" i="33"/>
  <c r="U50" i="33"/>
  <c r="J107" i="33"/>
  <c r="G107" i="33"/>
  <c r="Q107" i="33"/>
  <c r="N107" i="33"/>
  <c r="U75" i="33"/>
  <c r="S106" i="33"/>
  <c r="T105" i="33"/>
  <c r="T106" i="33"/>
  <c r="U84" i="33"/>
  <c r="R105" i="33"/>
  <c r="F94" i="33"/>
  <c r="I94" i="33" s="1"/>
  <c r="AG82" i="31"/>
  <c r="AG145" i="31"/>
  <c r="G180" i="31"/>
  <c r="J180" i="31"/>
  <c r="AF178" i="31"/>
  <c r="M180" i="31"/>
  <c r="F180" i="31"/>
  <c r="AG73" i="31"/>
  <c r="K180" i="31"/>
  <c r="AG163" i="31"/>
  <c r="AG174" i="31"/>
  <c r="AJ178" i="31"/>
  <c r="H107" i="33"/>
  <c r="E107" i="33"/>
  <c r="D107" i="33"/>
  <c r="C107" i="33"/>
  <c r="I30" i="33"/>
  <c r="X106" i="33"/>
  <c r="X105" i="33"/>
  <c r="AJ158" i="31"/>
  <c r="AJ179" i="31" s="1"/>
  <c r="AJ180" i="31"/>
  <c r="Y104" i="34"/>
  <c r="U103" i="33"/>
  <c r="O106" i="33"/>
  <c r="S105" i="33"/>
  <c r="Y177" i="32"/>
  <c r="R106" i="33"/>
  <c r="U80" i="33"/>
  <c r="AG177" i="31"/>
  <c r="AG137" i="31"/>
  <c r="AG94" i="31"/>
  <c r="AM23" i="35"/>
  <c r="AM29" i="35" s="1"/>
  <c r="U93" i="33"/>
  <c r="I174" i="31"/>
  <c r="L174" i="31" s="1"/>
  <c r="AG157" i="31"/>
  <c r="AG127" i="31"/>
  <c r="N105" i="34"/>
  <c r="O105" i="34"/>
  <c r="O106" i="34" s="1"/>
  <c r="U97" i="33"/>
  <c r="L94" i="33"/>
  <c r="U94" i="33" s="1"/>
  <c r="U11" i="33"/>
  <c r="U104" i="33"/>
  <c r="F104" i="33"/>
  <c r="O105" i="33"/>
  <c r="AG151" i="31"/>
  <c r="L148" i="31"/>
  <c r="O178" i="31"/>
  <c r="AG41" i="31"/>
  <c r="Y105" i="34"/>
  <c r="U87" i="33"/>
  <c r="K106" i="33"/>
  <c r="K107" i="33" s="1"/>
  <c r="L105" i="33"/>
  <c r="U30" i="33"/>
  <c r="U100" i="33"/>
  <c r="I87" i="33"/>
  <c r="AG173" i="31"/>
  <c r="L151" i="31"/>
  <c r="I158" i="31"/>
  <c r="L158" i="31" s="1"/>
  <c r="AG148" i="31"/>
  <c r="AE178" i="31"/>
  <c r="L41" i="31"/>
  <c r="L178" i="31" s="1"/>
  <c r="Y106" i="34" l="1"/>
  <c r="N106" i="34"/>
  <c r="O107" i="33"/>
  <c r="O179" i="31"/>
  <c r="O180" i="31"/>
  <c r="R107" i="33"/>
  <c r="T107" i="33"/>
  <c r="S107" i="33"/>
  <c r="U105" i="33"/>
  <c r="I106" i="33"/>
  <c r="F106" i="33"/>
  <c r="AF180" i="31"/>
  <c r="AE180" i="31"/>
  <c r="AG179" i="31"/>
  <c r="AG178" i="31"/>
  <c r="L107" i="33"/>
  <c r="L179" i="31"/>
  <c r="U106" i="33"/>
  <c r="I104" i="33"/>
  <c r="L106" i="33"/>
  <c r="I179" i="31"/>
  <c r="L180" i="31" s="1"/>
  <c r="AL9" i="29"/>
  <c r="AK9" i="29"/>
  <c r="AJ9" i="29"/>
  <c r="AI9" i="29"/>
  <c r="AH9" i="29"/>
  <c r="AG9" i="29"/>
  <c r="AF9" i="29"/>
  <c r="AE9" i="29"/>
  <c r="AD9" i="29"/>
  <c r="AC9" i="29"/>
  <c r="AB9" i="29"/>
  <c r="AM8" i="29"/>
  <c r="U107" i="33" l="1"/>
  <c r="AG180" i="31"/>
  <c r="AM9" i="29"/>
  <c r="AS36" i="28"/>
  <c r="M31" i="28" l="1"/>
  <c r="Z31" i="28"/>
  <c r="Q15" i="24" l="1"/>
  <c r="L118" i="24" l="1"/>
  <c r="K118" i="24"/>
  <c r="I118" i="24"/>
  <c r="H118" i="24"/>
  <c r="F118" i="24"/>
  <c r="F117" i="24"/>
  <c r="H117" i="24"/>
  <c r="I117" i="24"/>
  <c r="K117" i="24"/>
  <c r="L117" i="24"/>
  <c r="F12" i="24" l="1"/>
  <c r="G12" i="24" s="1"/>
  <c r="F15" i="24"/>
  <c r="F115" i="24"/>
  <c r="H115" i="24"/>
  <c r="I115" i="24"/>
  <c r="K115" i="24"/>
  <c r="L115" i="24"/>
  <c r="AJ44" i="26" l="1"/>
  <c r="AI44" i="26"/>
  <c r="L116" i="24" l="1"/>
  <c r="K116" i="24"/>
  <c r="I116" i="24"/>
  <c r="H116" i="24"/>
  <c r="F116" i="24"/>
  <c r="G60" i="24" l="1"/>
  <c r="G59" i="24"/>
  <c r="G58" i="24"/>
  <c r="F24" i="24"/>
  <c r="E24" i="24"/>
  <c r="F25" i="24" l="1"/>
  <c r="E25" i="24"/>
  <c r="P58" i="24"/>
  <c r="P60" i="24"/>
  <c r="P59" i="24"/>
  <c r="F102" i="24" l="1"/>
  <c r="F104" i="24" s="1"/>
  <c r="Q102" i="24"/>
  <c r="Q104" i="24" s="1"/>
  <c r="E102" i="24"/>
  <c r="E104" i="24" l="1"/>
  <c r="P13" i="25"/>
  <c r="O13" i="25"/>
  <c r="D14" i="25"/>
  <c r="E13" i="25"/>
  <c r="C14" i="25"/>
  <c r="Q13" i="25" l="1"/>
  <c r="X51" i="26" l="1"/>
  <c r="O51" i="26"/>
  <c r="Z52" i="26" l="1"/>
  <c r="AA52" i="26"/>
  <c r="AB52" i="26"/>
  <c r="AC52" i="26"/>
  <c r="AD52" i="26"/>
  <c r="AE52" i="26"/>
  <c r="AF52" i="26"/>
  <c r="AG52" i="26"/>
  <c r="AH52" i="26"/>
  <c r="AK52" i="26"/>
  <c r="AL52" i="26"/>
  <c r="AM52" i="26"/>
  <c r="AN52" i="26"/>
  <c r="Y52" i="26"/>
  <c r="Q52" i="26"/>
  <c r="R52" i="26"/>
  <c r="S52" i="26"/>
  <c r="T52" i="26"/>
  <c r="U52" i="26"/>
  <c r="V52" i="26"/>
  <c r="W52" i="26"/>
  <c r="P52" i="26"/>
  <c r="E52" i="26"/>
  <c r="F52" i="26"/>
  <c r="G52" i="26"/>
  <c r="H52" i="26"/>
  <c r="I52" i="26"/>
  <c r="J52" i="26"/>
  <c r="K52" i="26"/>
  <c r="L52" i="26"/>
  <c r="M52" i="26"/>
  <c r="N52" i="26"/>
  <c r="D52" i="26"/>
  <c r="O27" i="26"/>
  <c r="O28" i="26"/>
  <c r="X52" i="26" l="1"/>
  <c r="O52" i="26"/>
  <c r="K120" i="24" l="1"/>
  <c r="Q96" i="24" l="1"/>
  <c r="Q91" i="24"/>
  <c r="Q87" i="24"/>
  <c r="O82" i="24"/>
  <c r="N82" i="24"/>
  <c r="Q84" i="24"/>
  <c r="Q80" i="24"/>
  <c r="G72" i="24"/>
  <c r="Q75" i="24"/>
  <c r="G66" i="24"/>
  <c r="Q69" i="24"/>
  <c r="Q64" i="24"/>
  <c r="Q56" i="24"/>
  <c r="Q52" i="24"/>
  <c r="O46" i="24"/>
  <c r="N46" i="24"/>
  <c r="F47" i="24"/>
  <c r="Q47" i="24"/>
  <c r="E47" i="24"/>
  <c r="O45" i="24"/>
  <c r="N45" i="24"/>
  <c r="G47" i="24"/>
  <c r="F44" i="24"/>
  <c r="Q44" i="24"/>
  <c r="E44" i="24"/>
  <c r="O42" i="24"/>
  <c r="O43" i="24"/>
  <c r="N42" i="24"/>
  <c r="N43" i="24"/>
  <c r="N41" i="24"/>
  <c r="O41" i="24"/>
  <c r="N36" i="24"/>
  <c r="F38" i="24"/>
  <c r="Q38" i="24"/>
  <c r="Q40" i="24" s="1"/>
  <c r="E38" i="24"/>
  <c r="E40" i="24" s="1"/>
  <c r="F33" i="24"/>
  <c r="F34" i="24" s="1"/>
  <c r="Q33" i="24"/>
  <c r="Q34" i="24" s="1"/>
  <c r="E33" i="24"/>
  <c r="E34" i="24" s="1"/>
  <c r="Q24" i="24"/>
  <c r="Q25" i="24" s="1"/>
  <c r="Q106" i="24" s="1"/>
  <c r="N119" i="24" l="1"/>
  <c r="P46" i="24"/>
  <c r="P82" i="24"/>
  <c r="O44" i="24"/>
  <c r="E48" i="24"/>
  <c r="Q48" i="24"/>
  <c r="G44" i="24"/>
  <c r="G48" i="24" s="1"/>
  <c r="N44" i="24"/>
  <c r="F48" i="24"/>
  <c r="O47" i="24"/>
  <c r="N47" i="24"/>
  <c r="P45" i="24"/>
  <c r="P43" i="24"/>
  <c r="P42" i="24"/>
  <c r="P41" i="24"/>
  <c r="P47" i="24" l="1"/>
  <c r="O48" i="24"/>
  <c r="P44" i="24"/>
  <c r="N48" i="24"/>
  <c r="P48" i="24" l="1"/>
  <c r="AW36" i="28"/>
  <c r="AV36" i="28"/>
  <c r="AU36" i="28"/>
  <c r="AT36" i="28"/>
  <c r="AR36" i="28"/>
  <c r="AO36" i="28"/>
  <c r="AN36" i="28"/>
  <c r="AM36" i="28"/>
  <c r="AL36" i="28"/>
  <c r="AK36" i="28"/>
  <c r="AJ36" i="28"/>
  <c r="AI36" i="28"/>
  <c r="AH36" i="28"/>
  <c r="AG36" i="28"/>
  <c r="AF36" i="28"/>
  <c r="AE36" i="28"/>
  <c r="AD36" i="28"/>
  <c r="AC36" i="28"/>
  <c r="AB36" i="28"/>
  <c r="AA36" i="28"/>
  <c r="Y36" i="28"/>
  <c r="X36" i="28"/>
  <c r="W36" i="28"/>
  <c r="V36" i="28"/>
  <c r="U36" i="28"/>
  <c r="T36" i="28"/>
  <c r="S36" i="28"/>
  <c r="R36" i="28"/>
  <c r="Q36" i="28"/>
  <c r="P36" i="28"/>
  <c r="O36" i="28"/>
  <c r="N36" i="28"/>
  <c r="Z35" i="28"/>
  <c r="M35" i="28"/>
  <c r="Z34" i="28"/>
  <c r="M34" i="28"/>
  <c r="Z33" i="28"/>
  <c r="M33" i="28"/>
  <c r="Z32" i="28"/>
  <c r="M32" i="28"/>
  <c r="Z30" i="28"/>
  <c r="M30" i="28"/>
  <c r="Z29" i="28"/>
  <c r="M29" i="28"/>
  <c r="Z28" i="28"/>
  <c r="M28" i="28"/>
  <c r="Z27" i="28"/>
  <c r="M27" i="28"/>
  <c r="Z26" i="28"/>
  <c r="M26" i="28"/>
  <c r="AA17" i="28"/>
  <c r="X17" i="28"/>
  <c r="W17" i="28"/>
  <c r="V17" i="28"/>
  <c r="U17" i="28"/>
  <c r="T17" i="28"/>
  <c r="S17" i="28"/>
  <c r="L17" i="28"/>
  <c r="I17" i="28"/>
  <c r="H17" i="28"/>
  <c r="G17" i="28"/>
  <c r="F17" i="28"/>
  <c r="E17" i="28"/>
  <c r="D17" i="28"/>
  <c r="C17" i="28"/>
  <c r="B17" i="28"/>
  <c r="Y16" i="28"/>
  <c r="Q16" i="28"/>
  <c r="J16" i="28"/>
  <c r="Y15" i="28"/>
  <c r="Q15" i="28"/>
  <c r="J15" i="28"/>
  <c r="Y14" i="28"/>
  <c r="Q14" i="28"/>
  <c r="J14" i="28"/>
  <c r="Y13" i="28"/>
  <c r="Q13" i="28"/>
  <c r="J13" i="28"/>
  <c r="Y12" i="28"/>
  <c r="Q12" i="28"/>
  <c r="J12" i="28"/>
  <c r="Y11" i="28"/>
  <c r="Q11" i="28"/>
  <c r="J11" i="28"/>
  <c r="Y10" i="28"/>
  <c r="Q10" i="28"/>
  <c r="J10" i="28"/>
  <c r="Y9" i="28"/>
  <c r="Q9" i="28"/>
  <c r="J9" i="28"/>
  <c r="Y8" i="28"/>
  <c r="Q8" i="28"/>
  <c r="J8" i="28"/>
  <c r="Y7" i="28"/>
  <c r="Q7" i="28"/>
  <c r="J7" i="28"/>
  <c r="M36" i="28" l="1"/>
  <c r="Y17" i="28"/>
  <c r="AB7" i="28"/>
  <c r="AB11" i="28"/>
  <c r="AB15" i="28"/>
  <c r="AB10" i="28"/>
  <c r="AB8" i="28"/>
  <c r="AB12" i="28"/>
  <c r="AB16" i="28"/>
  <c r="Z36" i="28"/>
  <c r="AB14" i="28"/>
  <c r="AB9" i="28"/>
  <c r="AB13" i="28"/>
  <c r="J17" i="28"/>
  <c r="AB17" i="28" l="1"/>
  <c r="X54" i="26" l="1"/>
  <c r="O54" i="26"/>
  <c r="X50" i="26"/>
  <c r="O50" i="26"/>
  <c r="X49" i="26"/>
  <c r="O49" i="26"/>
  <c r="X48" i="26"/>
  <c r="O48" i="26"/>
  <c r="X47" i="26"/>
  <c r="O47" i="26"/>
  <c r="X46" i="26"/>
  <c r="O46" i="26"/>
  <c r="AN44" i="26"/>
  <c r="AM44" i="26"/>
  <c r="AL44" i="26"/>
  <c r="AK44" i="26"/>
  <c r="AH44" i="26"/>
  <c r="AG44" i="26"/>
  <c r="AF44" i="26"/>
  <c r="AE44" i="26"/>
  <c r="AD44" i="26"/>
  <c r="AC44" i="26"/>
  <c r="AB44" i="26"/>
  <c r="AA44" i="26"/>
  <c r="Z44" i="26"/>
  <c r="Y44" i="26"/>
  <c r="W44" i="26"/>
  <c r="V44" i="26"/>
  <c r="U44" i="26"/>
  <c r="T44" i="26"/>
  <c r="S44" i="26"/>
  <c r="R44" i="26"/>
  <c r="Q44" i="26"/>
  <c r="P44" i="26"/>
  <c r="N44" i="26"/>
  <c r="M44" i="26"/>
  <c r="L44" i="26"/>
  <c r="K44" i="26"/>
  <c r="J44" i="26"/>
  <c r="I44" i="26"/>
  <c r="H44" i="26"/>
  <c r="G44" i="26"/>
  <c r="F44" i="26"/>
  <c r="E44" i="26"/>
  <c r="D44" i="26"/>
  <c r="X43" i="26"/>
  <c r="O43" i="26"/>
  <c r="O42" i="26"/>
  <c r="O41" i="26"/>
  <c r="O40" i="26"/>
  <c r="O39" i="26"/>
  <c r="O38" i="26"/>
  <c r="O37" i="26"/>
  <c r="O36" i="26"/>
  <c r="O35" i="26"/>
  <c r="O34" i="26"/>
  <c r="O33" i="26"/>
  <c r="O32" i="26"/>
  <c r="O31" i="26"/>
  <c r="O30" i="26"/>
  <c r="O29" i="26"/>
  <c r="O26" i="26"/>
  <c r="O25" i="26"/>
  <c r="O24" i="26"/>
  <c r="O23" i="26"/>
  <c r="O22" i="26"/>
  <c r="O21" i="26"/>
  <c r="O20" i="26"/>
  <c r="O19" i="26"/>
  <c r="O18" i="26"/>
  <c r="O17" i="26"/>
  <c r="O16" i="26"/>
  <c r="O15" i="26"/>
  <c r="O14" i="26"/>
  <c r="O13" i="26"/>
  <c r="O12" i="26"/>
  <c r="O11" i="26"/>
  <c r="O10" i="26"/>
  <c r="O9" i="26"/>
  <c r="O8" i="26"/>
  <c r="X44" i="26" l="1"/>
  <c r="O44" i="26"/>
  <c r="M22" i="25"/>
  <c r="L22" i="25"/>
  <c r="J22" i="25"/>
  <c r="I22" i="25"/>
  <c r="G22" i="25"/>
  <c r="F22" i="25"/>
  <c r="D22" i="25"/>
  <c r="AF14" i="25"/>
  <c r="AE14" i="25"/>
  <c r="AD14" i="25"/>
  <c r="AC14" i="25"/>
  <c r="AB14" i="25"/>
  <c r="AA14" i="25"/>
  <c r="Z14" i="25"/>
  <c r="Y14" i="25"/>
  <c r="X14" i="25"/>
  <c r="W14" i="25"/>
  <c r="V14" i="25"/>
  <c r="AF13" i="25"/>
  <c r="AE13" i="25"/>
  <c r="AD13" i="25"/>
  <c r="AC13" i="25"/>
  <c r="AB13" i="25"/>
  <c r="AA13" i="25"/>
  <c r="Z13" i="25"/>
  <c r="Y13" i="25"/>
  <c r="X13" i="25"/>
  <c r="W13" i="25"/>
  <c r="V13" i="25"/>
  <c r="AF12" i="25"/>
  <c r="AE12" i="25"/>
  <c r="AD12" i="25"/>
  <c r="AC12" i="25"/>
  <c r="AB12" i="25"/>
  <c r="AA12" i="25"/>
  <c r="Z12" i="25"/>
  <c r="Y12" i="25"/>
  <c r="X12" i="25"/>
  <c r="W12" i="25"/>
  <c r="V12" i="25"/>
  <c r="AG11" i="25"/>
  <c r="P12" i="25"/>
  <c r="O12" i="25"/>
  <c r="E12" i="25"/>
  <c r="E24" i="25" s="1"/>
  <c r="AG10" i="25"/>
  <c r="P11" i="25"/>
  <c r="O11" i="25"/>
  <c r="E11" i="25"/>
  <c r="AF9" i="25"/>
  <c r="AE9" i="25"/>
  <c r="AD9" i="25"/>
  <c r="AC9" i="25"/>
  <c r="AB9" i="25"/>
  <c r="AA9" i="25"/>
  <c r="Z9" i="25"/>
  <c r="Y9" i="25"/>
  <c r="X9" i="25"/>
  <c r="W9" i="25"/>
  <c r="V9" i="25"/>
  <c r="P10" i="25"/>
  <c r="O10" i="25"/>
  <c r="E10" i="25"/>
  <c r="AG8" i="25"/>
  <c r="P9" i="25"/>
  <c r="O9" i="25"/>
  <c r="AG7" i="25"/>
  <c r="P7" i="25"/>
  <c r="O7" i="25"/>
  <c r="E7" i="25"/>
  <c r="P6" i="25"/>
  <c r="O6" i="25"/>
  <c r="K23" i="25"/>
  <c r="H23" i="25"/>
  <c r="L120" i="24"/>
  <c r="M120" i="24" s="1"/>
  <c r="I120" i="24"/>
  <c r="H120" i="24"/>
  <c r="F120" i="24"/>
  <c r="M118" i="24"/>
  <c r="J118" i="24"/>
  <c r="M116" i="24"/>
  <c r="L114" i="24"/>
  <c r="K114" i="24"/>
  <c r="I114" i="24"/>
  <c r="H114" i="24"/>
  <c r="F114" i="24"/>
  <c r="E114" i="24"/>
  <c r="L113" i="24"/>
  <c r="K113" i="24"/>
  <c r="I113" i="24"/>
  <c r="H113" i="24"/>
  <c r="F113" i="24"/>
  <c r="J112" i="24"/>
  <c r="O105" i="24"/>
  <c r="N105" i="24"/>
  <c r="G105" i="24"/>
  <c r="O103" i="24"/>
  <c r="N103" i="24"/>
  <c r="G103" i="24"/>
  <c r="O101" i="24"/>
  <c r="N101" i="24"/>
  <c r="G101" i="24"/>
  <c r="O100" i="24"/>
  <c r="N100" i="24"/>
  <c r="G100" i="24"/>
  <c r="O99" i="24"/>
  <c r="N99" i="24"/>
  <c r="G99" i="24"/>
  <c r="O98" i="24"/>
  <c r="N98" i="24"/>
  <c r="G98" i="24"/>
  <c r="O97" i="24"/>
  <c r="N97" i="24"/>
  <c r="G97" i="24"/>
  <c r="F96" i="24"/>
  <c r="O95" i="24"/>
  <c r="N95" i="24"/>
  <c r="G95" i="24"/>
  <c r="O94" i="24"/>
  <c r="N94" i="24"/>
  <c r="G94" i="24"/>
  <c r="O93" i="24"/>
  <c r="N93" i="24"/>
  <c r="G93" i="24"/>
  <c r="O92" i="24"/>
  <c r="N92" i="24"/>
  <c r="G92" i="24"/>
  <c r="F91" i="24"/>
  <c r="E91" i="24"/>
  <c r="O89" i="24"/>
  <c r="N89" i="24"/>
  <c r="G89" i="24"/>
  <c r="O90" i="24"/>
  <c r="N90" i="24"/>
  <c r="G90" i="24"/>
  <c r="O88" i="24"/>
  <c r="N88" i="24"/>
  <c r="G88" i="24"/>
  <c r="F87" i="24"/>
  <c r="E87" i="24"/>
  <c r="O86" i="24"/>
  <c r="N86" i="24"/>
  <c r="O85" i="24"/>
  <c r="N85" i="24"/>
  <c r="G85" i="24"/>
  <c r="F84" i="24"/>
  <c r="E84" i="24"/>
  <c r="O83" i="24"/>
  <c r="N83" i="24"/>
  <c r="G83" i="24"/>
  <c r="O81" i="24"/>
  <c r="N81" i="24"/>
  <c r="G81" i="24"/>
  <c r="F80" i="24"/>
  <c r="E80" i="24"/>
  <c r="O79" i="24"/>
  <c r="N79" i="24"/>
  <c r="G79" i="24"/>
  <c r="O78" i="24"/>
  <c r="N78" i="24"/>
  <c r="G78" i="24"/>
  <c r="O77" i="24"/>
  <c r="N77" i="24"/>
  <c r="G77" i="24"/>
  <c r="O76" i="24"/>
  <c r="N76" i="24"/>
  <c r="G76" i="24"/>
  <c r="F75" i="24"/>
  <c r="E75" i="24"/>
  <c r="O74" i="24"/>
  <c r="N74" i="24"/>
  <c r="G74" i="24"/>
  <c r="O73" i="24"/>
  <c r="N73" i="24"/>
  <c r="G73" i="24"/>
  <c r="O72" i="24"/>
  <c r="N72" i="24"/>
  <c r="O71" i="24"/>
  <c r="N71" i="24"/>
  <c r="G71" i="24"/>
  <c r="O70" i="24"/>
  <c r="N70" i="24"/>
  <c r="G70" i="24"/>
  <c r="F69" i="24"/>
  <c r="E69" i="24"/>
  <c r="O68" i="24"/>
  <c r="N68" i="24"/>
  <c r="G68" i="24"/>
  <c r="O67" i="24"/>
  <c r="N67" i="24"/>
  <c r="G67" i="24"/>
  <c r="O66" i="24"/>
  <c r="N66" i="24"/>
  <c r="O65" i="24"/>
  <c r="N65" i="24"/>
  <c r="G65" i="24"/>
  <c r="F64" i="24"/>
  <c r="F106" i="24" s="1"/>
  <c r="G62" i="24"/>
  <c r="G61" i="24"/>
  <c r="G57" i="24"/>
  <c r="F56" i="24"/>
  <c r="E56" i="24"/>
  <c r="O55" i="24"/>
  <c r="N55" i="24"/>
  <c r="G55" i="24"/>
  <c r="F52" i="24"/>
  <c r="E52" i="24"/>
  <c r="O39" i="24"/>
  <c r="N39" i="24"/>
  <c r="O37" i="24"/>
  <c r="N37" i="24"/>
  <c r="N38" i="24" s="1"/>
  <c r="O36" i="24"/>
  <c r="G38" i="24"/>
  <c r="O35" i="24"/>
  <c r="N35" i="24"/>
  <c r="O32" i="24"/>
  <c r="O30" i="24"/>
  <c r="N30" i="24"/>
  <c r="O29" i="24"/>
  <c r="N29" i="24"/>
  <c r="O28" i="24"/>
  <c r="N28" i="24"/>
  <c r="O27" i="24"/>
  <c r="N27" i="24"/>
  <c r="O26" i="24"/>
  <c r="N26" i="24"/>
  <c r="O23" i="24"/>
  <c r="N23" i="24"/>
  <c r="O22" i="24"/>
  <c r="N22" i="24"/>
  <c r="O21" i="24"/>
  <c r="N21" i="24"/>
  <c r="O20" i="24"/>
  <c r="N20" i="24"/>
  <c r="O19" i="24"/>
  <c r="N19" i="24"/>
  <c r="O18" i="24"/>
  <c r="N18" i="24"/>
  <c r="O17" i="24"/>
  <c r="N17" i="24"/>
  <c r="O16" i="24"/>
  <c r="N16" i="24"/>
  <c r="E15" i="24"/>
  <c r="O14" i="24"/>
  <c r="N14" i="24"/>
  <c r="O13" i="24"/>
  <c r="N13" i="24"/>
  <c r="G13" i="24"/>
  <c r="O11" i="24"/>
  <c r="N11" i="24"/>
  <c r="G11" i="24"/>
  <c r="G10" i="24"/>
  <c r="O9" i="24"/>
  <c r="N9" i="24"/>
  <c r="G9" i="24"/>
  <c r="O6" i="24"/>
  <c r="N6" i="24"/>
  <c r="G6" i="24"/>
  <c r="V15" i="25" l="1"/>
  <c r="P6" i="24"/>
  <c r="O114" i="24"/>
  <c r="AD15" i="25"/>
  <c r="Z15" i="25"/>
  <c r="E23" i="25"/>
  <c r="P81" i="24"/>
  <c r="N23" i="25"/>
  <c r="N22" i="25"/>
  <c r="G117" i="24"/>
  <c r="M117" i="24"/>
  <c r="O117" i="24"/>
  <c r="J117" i="24"/>
  <c r="N117" i="24"/>
  <c r="O115" i="24"/>
  <c r="M115" i="24"/>
  <c r="J115" i="24"/>
  <c r="N115" i="24"/>
  <c r="G115" i="24"/>
  <c r="O118" i="24"/>
  <c r="J120" i="24"/>
  <c r="O112" i="24"/>
  <c r="M113" i="24"/>
  <c r="J114" i="24"/>
  <c r="E22" i="25"/>
  <c r="N102" i="24"/>
  <c r="N104" i="24" s="1"/>
  <c r="O116" i="24"/>
  <c r="G102" i="24"/>
  <c r="G104" i="24" s="1"/>
  <c r="O102" i="24"/>
  <c r="O104" i="24" s="1"/>
  <c r="M112" i="24"/>
  <c r="M114" i="24"/>
  <c r="J116" i="24"/>
  <c r="O120" i="24"/>
  <c r="N113" i="24"/>
  <c r="G113" i="24"/>
  <c r="G116" i="24"/>
  <c r="N116" i="24"/>
  <c r="O113" i="24"/>
  <c r="N118" i="24"/>
  <c r="G118" i="24"/>
  <c r="N120" i="24"/>
  <c r="G120" i="24"/>
  <c r="J113" i="24"/>
  <c r="G114" i="24"/>
  <c r="N114" i="24"/>
  <c r="P114" i="24" s="1"/>
  <c r="AC15" i="25"/>
  <c r="Y15" i="25"/>
  <c r="AA15" i="25"/>
  <c r="X15" i="25"/>
  <c r="AB15" i="25"/>
  <c r="AF15" i="25"/>
  <c r="W15" i="25"/>
  <c r="AG14" i="25"/>
  <c r="K22" i="25"/>
  <c r="H22" i="25"/>
  <c r="Q10" i="25"/>
  <c r="O14" i="25"/>
  <c r="P14" i="25"/>
  <c r="G84" i="24"/>
  <c r="G87" i="24"/>
  <c r="N24" i="24"/>
  <c r="N25" i="24" s="1"/>
  <c r="G33" i="24"/>
  <c r="G34" i="24" s="1"/>
  <c r="O33" i="24"/>
  <c r="O34" i="24" s="1"/>
  <c r="G24" i="24"/>
  <c r="G25" i="24" s="1"/>
  <c r="O24" i="24"/>
  <c r="O25" i="24" s="1"/>
  <c r="P36" i="24"/>
  <c r="O38" i="24"/>
  <c r="P74" i="24"/>
  <c r="P77" i="24"/>
  <c r="G80" i="24"/>
  <c r="P83" i="24"/>
  <c r="N33" i="24"/>
  <c r="N34" i="24" s="1"/>
  <c r="P18" i="24"/>
  <c r="P21" i="24"/>
  <c r="O15" i="24"/>
  <c r="P57" i="24"/>
  <c r="P29" i="24"/>
  <c r="P70" i="24"/>
  <c r="P95" i="24"/>
  <c r="P67" i="24"/>
  <c r="P17" i="24"/>
  <c r="P65" i="24"/>
  <c r="P19" i="24"/>
  <c r="P37" i="24"/>
  <c r="G96" i="24"/>
  <c r="P99" i="24"/>
  <c r="P79" i="24"/>
  <c r="P89" i="24"/>
  <c r="P105" i="24"/>
  <c r="G75" i="24"/>
  <c r="P27" i="24"/>
  <c r="P28" i="24"/>
  <c r="P30" i="24"/>
  <c r="P61" i="24"/>
  <c r="N91" i="24"/>
  <c r="P98" i="24"/>
  <c r="P62" i="24"/>
  <c r="P72" i="24"/>
  <c r="P86" i="24"/>
  <c r="P90" i="24"/>
  <c r="P93" i="24"/>
  <c r="P94" i="24"/>
  <c r="O80" i="24"/>
  <c r="P10" i="24"/>
  <c r="G64" i="24"/>
  <c r="G106" i="24" s="1"/>
  <c r="G69" i="24"/>
  <c r="O75" i="24"/>
  <c r="O84" i="24"/>
  <c r="AG9" i="25"/>
  <c r="P9" i="24"/>
  <c r="G52" i="24"/>
  <c r="P55" i="24"/>
  <c r="P73" i="24"/>
  <c r="P101" i="24"/>
  <c r="AE15" i="25"/>
  <c r="Q6" i="25"/>
  <c r="Q9" i="25"/>
  <c r="Q11" i="25"/>
  <c r="N12" i="24"/>
  <c r="P16" i="24"/>
  <c r="P20" i="24"/>
  <c r="P26" i="24"/>
  <c r="P32" i="24"/>
  <c r="P35" i="24"/>
  <c r="G56" i="24"/>
  <c r="N56" i="24"/>
  <c r="O64" i="24"/>
  <c r="O106" i="24" s="1"/>
  <c r="P68" i="24"/>
  <c r="P71" i="24"/>
  <c r="P78" i="24"/>
  <c r="P103" i="24"/>
  <c r="G15" i="24"/>
  <c r="O56" i="24"/>
  <c r="P66" i="24"/>
  <c r="P76" i="24"/>
  <c r="P85" i="24"/>
  <c r="O91" i="24"/>
  <c r="P100" i="24"/>
  <c r="N69" i="24"/>
  <c r="P13" i="24"/>
  <c r="P39" i="24"/>
  <c r="O52" i="24"/>
  <c r="N64" i="24"/>
  <c r="N106" i="24" s="1"/>
  <c r="O69" i="24"/>
  <c r="N84" i="24"/>
  <c r="O87" i="24"/>
  <c r="P88" i="24"/>
  <c r="P92" i="24"/>
  <c r="O96" i="24"/>
  <c r="P23" i="24"/>
  <c r="N75" i="24"/>
  <c r="F40" i="24"/>
  <c r="P97" i="24"/>
  <c r="N15" i="24"/>
  <c r="O12" i="24"/>
  <c r="N52" i="24"/>
  <c r="Q12" i="25"/>
  <c r="Q24" i="25" s="1"/>
  <c r="P11" i="24"/>
  <c r="P14" i="24"/>
  <c r="P22" i="24"/>
  <c r="N80" i="24"/>
  <c r="N87" i="24"/>
  <c r="G91" i="24"/>
  <c r="AG12" i="25"/>
  <c r="E14" i="25"/>
  <c r="AG13" i="25"/>
  <c r="Q7" i="25"/>
  <c r="O119" i="24" l="1"/>
  <c r="P119" i="24" s="1"/>
  <c r="G119" i="24"/>
  <c r="P112" i="24"/>
  <c r="Q23" i="25"/>
  <c r="P117" i="24"/>
  <c r="O40" i="24"/>
  <c r="P115" i="24"/>
  <c r="P64" i="24"/>
  <c r="P106" i="24" s="1"/>
  <c r="P118" i="24"/>
  <c r="P120" i="24"/>
  <c r="P116" i="24"/>
  <c r="P24" i="24"/>
  <c r="P25" i="24" s="1"/>
  <c r="P102" i="24"/>
  <c r="P104" i="24" s="1"/>
  <c r="P113" i="24"/>
  <c r="AG15" i="25"/>
  <c r="Q14" i="25"/>
  <c r="Q22" i="25"/>
  <c r="P91" i="24"/>
  <c r="P33" i="24"/>
  <c r="P34" i="24" s="1"/>
  <c r="P38" i="24"/>
  <c r="P75" i="24"/>
  <c r="P15" i="24"/>
  <c r="P12" i="24"/>
  <c r="P84" i="24"/>
  <c r="P96" i="24"/>
  <c r="P87" i="24"/>
  <c r="P80" i="24"/>
  <c r="P56" i="24"/>
  <c r="P52" i="24"/>
  <c r="P69" i="24"/>
  <c r="N40" i="24"/>
  <c r="G40" i="24"/>
  <c r="P40" i="24" l="1"/>
  <c r="F56" i="33"/>
  <c r="F61" i="33" s="1"/>
  <c r="I61" i="33" s="1"/>
  <c r="I105" i="33" s="1"/>
  <c r="I56" i="33"/>
  <c r="I60" i="33"/>
  <c r="I59" i="33"/>
  <c r="I58" i="33"/>
  <c r="I57" i="33"/>
  <c r="F105" i="33" l="1"/>
  <c r="F107" i="33" s="1"/>
  <c r="I107" i="3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山田　裕斗（教育総務課）</author>
  </authors>
  <commentList>
    <comment ref="P3" authorId="0" shapeId="0" xr:uid="{2C9CE0AB-D5EF-40B0-AB8C-FF3E0DD9008B}">
      <text>
        <r>
          <rPr>
            <b/>
            <sz val="9"/>
            <color indexed="81"/>
            <rFont val="MS P ゴシック"/>
            <family val="3"/>
            <charset val="128"/>
          </rPr>
          <t>山田　裕斗（教育総務課）:</t>
        </r>
        <r>
          <rPr>
            <sz val="9"/>
            <color indexed="81"/>
            <rFont val="MS P ゴシック"/>
            <family val="3"/>
            <charset val="128"/>
          </rPr>
          <t xml:space="preserve">
教職員課データ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久家　絵里香（教育総務課）</author>
  </authors>
  <commentList>
    <comment ref="H25" authorId="0" shapeId="0" xr:uid="{BD61C73F-F231-40C1-8C9E-6704DC57F5A4}">
      <text>
        <r>
          <rPr>
            <b/>
            <sz val="9"/>
            <color indexed="81"/>
            <rFont val="MS P ゴシック"/>
            <family val="3"/>
            <charset val="128"/>
          </rPr>
          <t>Ｒ３まで複式になっていたが、
各学年あるため
枠を追加</t>
        </r>
      </text>
    </comment>
    <comment ref="O39" authorId="0" shapeId="0" xr:uid="{532D8F27-07E4-4C42-9B71-FE962F132810}">
      <text>
        <r>
          <rPr>
            <b/>
            <sz val="9"/>
            <color indexed="81"/>
            <rFont val="MS P ゴシック"/>
            <family val="3"/>
            <charset val="128"/>
          </rPr>
          <t>Ｒ３までこの行はなかったが、実際教職員としているため、枠を追加</t>
        </r>
      </text>
    </comment>
  </commentList>
</comments>
</file>

<file path=xl/sharedStrings.xml><?xml version="1.0" encoding="utf-8"?>
<sst xmlns="http://schemas.openxmlformats.org/spreadsheetml/2006/main" count="2710" uniqueCount="848">
  <si>
    <t>学校名</t>
  </si>
  <si>
    <t>単式学級</t>
    <rPh sb="0" eb="2">
      <t>タンシキ</t>
    </rPh>
    <rPh sb="2" eb="4">
      <t>ガッキュウ</t>
    </rPh>
    <phoneticPr fontId="4"/>
  </si>
  <si>
    <t>合計</t>
  </si>
  <si>
    <t>１年</t>
  </si>
  <si>
    <t>２年</t>
  </si>
  <si>
    <t>３年</t>
  </si>
  <si>
    <t>４年</t>
  </si>
  <si>
    <t>５年</t>
  </si>
  <si>
    <t>６年</t>
  </si>
  <si>
    <t>男</t>
  </si>
  <si>
    <t>女</t>
  </si>
  <si>
    <t>計</t>
  </si>
  <si>
    <t>厳木</t>
  </si>
  <si>
    <t>鳥栖</t>
  </si>
  <si>
    <t>伊万里</t>
  </si>
  <si>
    <t>武雄</t>
  </si>
  <si>
    <t>牛津</t>
  </si>
  <si>
    <t>神埼</t>
  </si>
  <si>
    <t>計</t>
    <rPh sb="0" eb="1">
      <t>ケイ</t>
    </rPh>
    <phoneticPr fontId="4"/>
  </si>
  <si>
    <t>（単位：人）</t>
    <rPh sb="1" eb="3">
      <t>タンイ</t>
    </rPh>
    <rPh sb="4" eb="5">
      <t>ニン</t>
    </rPh>
    <phoneticPr fontId="4"/>
  </si>
  <si>
    <t>負担法職員</t>
    <rPh sb="0" eb="2">
      <t>フタン</t>
    </rPh>
    <rPh sb="2" eb="3">
      <t>ホウ</t>
    </rPh>
    <rPh sb="3" eb="5">
      <t>ショクイン</t>
    </rPh>
    <phoneticPr fontId="4"/>
  </si>
  <si>
    <t>学  校  名</t>
  </si>
  <si>
    <t>副校長</t>
    <rPh sb="0" eb="3">
      <t>フクコウチョウ</t>
    </rPh>
    <phoneticPr fontId="4"/>
  </si>
  <si>
    <t>主幹教諭</t>
    <rPh sb="0" eb="2">
      <t>シュカン</t>
    </rPh>
    <rPh sb="2" eb="4">
      <t>キョウユ</t>
    </rPh>
    <phoneticPr fontId="4"/>
  </si>
  <si>
    <t>指導教諭</t>
    <rPh sb="0" eb="2">
      <t>シドウ</t>
    </rPh>
    <rPh sb="2" eb="4">
      <t>キョウユ</t>
    </rPh>
    <phoneticPr fontId="4"/>
  </si>
  <si>
    <t>教諭</t>
    <rPh sb="0" eb="2">
      <t>キョウユ</t>
    </rPh>
    <phoneticPr fontId="4"/>
  </si>
  <si>
    <t>助教諭</t>
    <rPh sb="0" eb="3">
      <t>ジョキョウユ</t>
    </rPh>
    <phoneticPr fontId="4"/>
  </si>
  <si>
    <t>栄養教諭</t>
    <rPh sb="0" eb="2">
      <t>エイヨウ</t>
    </rPh>
    <rPh sb="2" eb="4">
      <t>キョウユ</t>
    </rPh>
    <phoneticPr fontId="4"/>
  </si>
  <si>
    <t>事務職員</t>
    <rPh sb="0" eb="2">
      <t>ジム</t>
    </rPh>
    <rPh sb="2" eb="4">
      <t>ショクイン</t>
    </rPh>
    <phoneticPr fontId="4"/>
  </si>
  <si>
    <t>学校医</t>
  </si>
  <si>
    <t>学校歯科医</t>
  </si>
  <si>
    <t>学校薬剤師</t>
  </si>
  <si>
    <t>教務主任</t>
  </si>
  <si>
    <t>学年主任</t>
  </si>
  <si>
    <t>保健主事</t>
  </si>
  <si>
    <t>その他</t>
    <phoneticPr fontId="4"/>
  </si>
  <si>
    <t>育児休業</t>
  </si>
  <si>
    <t>充て指導主事</t>
    <rPh sb="0" eb="1">
      <t>ア</t>
    </rPh>
    <rPh sb="2" eb="4">
      <t>シドウ</t>
    </rPh>
    <phoneticPr fontId="4"/>
  </si>
  <si>
    <t>大学及び教セ研修者・
海外日本人学校派遣者</t>
    <rPh sb="0" eb="2">
      <t>ダイガク</t>
    </rPh>
    <rPh sb="2" eb="3">
      <t>オヨ</t>
    </rPh>
    <rPh sb="4" eb="5">
      <t>キョウ</t>
    </rPh>
    <rPh sb="6" eb="9">
      <t>ケンシュウシャ</t>
    </rPh>
    <phoneticPr fontId="4"/>
  </si>
  <si>
    <t>致遠館</t>
  </si>
  <si>
    <t>唐津東</t>
  </si>
  <si>
    <t>小城</t>
  </si>
  <si>
    <t>本務職員数</t>
    <rPh sb="0" eb="2">
      <t>ホンム</t>
    </rPh>
    <rPh sb="2" eb="5">
      <t>ショクインスウ</t>
    </rPh>
    <phoneticPr fontId="4"/>
  </si>
  <si>
    <t>学校名</t>
    <rPh sb="0" eb="2">
      <t>ガッコウ</t>
    </rPh>
    <rPh sb="2" eb="3">
      <t>メイ</t>
    </rPh>
    <phoneticPr fontId="4"/>
  </si>
  <si>
    <t>～</t>
    <phoneticPr fontId="4"/>
  </si>
  <si>
    <t>歳</t>
    <rPh sb="0" eb="1">
      <t>サイ</t>
    </rPh>
    <phoneticPr fontId="4"/>
  </si>
  <si>
    <t>以上</t>
    <rPh sb="0" eb="2">
      <t>イジョウ</t>
    </rPh>
    <phoneticPr fontId="4"/>
  </si>
  <si>
    <t>合　　計</t>
  </si>
  <si>
    <t>講師</t>
    <rPh sb="0" eb="2">
      <t>コウシ</t>
    </rPh>
    <phoneticPr fontId="4"/>
  </si>
  <si>
    <t>実習助手</t>
    <rPh sb="0" eb="2">
      <t>ジッシュウ</t>
    </rPh>
    <rPh sb="2" eb="4">
      <t>ジョシュ</t>
    </rPh>
    <phoneticPr fontId="4"/>
  </si>
  <si>
    <t>用務員</t>
    <rPh sb="0" eb="3">
      <t>ヨウムイン</t>
    </rPh>
    <phoneticPr fontId="4"/>
  </si>
  <si>
    <t>生　　　　　　　徒　　　　　　　数　　　　（人）</t>
    <rPh sb="22" eb="23">
      <t>ニン</t>
    </rPh>
    <phoneticPr fontId="4"/>
  </si>
  <si>
    <t>普通科</t>
  </si>
  <si>
    <t>商業科</t>
  </si>
  <si>
    <t>計</t>
    <phoneticPr fontId="4"/>
  </si>
  <si>
    <t>（単位：学級）</t>
    <rPh sb="1" eb="3">
      <t>タンイ</t>
    </rPh>
    <rPh sb="4" eb="6">
      <t>ガッキュウ</t>
    </rPh>
    <phoneticPr fontId="4"/>
  </si>
  <si>
    <t>小学部</t>
  </si>
  <si>
    <t>中学部</t>
  </si>
  <si>
    <t>高等部</t>
  </si>
  <si>
    <t>学校給食調理員</t>
    <phoneticPr fontId="4"/>
  </si>
  <si>
    <t>養護職員</t>
    <phoneticPr fontId="4"/>
  </si>
  <si>
    <t>学校栄養職員</t>
    <phoneticPr fontId="4"/>
  </si>
  <si>
    <t>（６）県立高等学校</t>
    <phoneticPr fontId="17"/>
  </si>
  <si>
    <t>学級数</t>
  </si>
  <si>
    <t>大学科名</t>
  </si>
  <si>
    <t>小学科名</t>
  </si>
  <si>
    <t>１     年</t>
    <rPh sb="6" eb="7">
      <t>ネン</t>
    </rPh>
    <phoneticPr fontId="17"/>
  </si>
  <si>
    <t>２     年</t>
    <rPh sb="6" eb="7">
      <t>ネン</t>
    </rPh>
    <phoneticPr fontId="17"/>
  </si>
  <si>
    <t>３     年</t>
    <rPh sb="6" eb="7">
      <t>ネン</t>
    </rPh>
    <phoneticPr fontId="17"/>
  </si>
  <si>
    <t>合　　　計</t>
  </si>
  <si>
    <t>ﾎ-ﾑﾙ-ﾑ</t>
  </si>
  <si>
    <t>数</t>
  </si>
  <si>
    <t>佐賀東</t>
  </si>
  <si>
    <t>佐賀西</t>
  </si>
  <si>
    <t>佐賀北</t>
  </si>
  <si>
    <t>芸術科</t>
    <rPh sb="0" eb="2">
      <t>ゲイジュツ</t>
    </rPh>
    <rPh sb="2" eb="3">
      <t>カ</t>
    </rPh>
    <phoneticPr fontId="4"/>
  </si>
  <si>
    <t>理数科</t>
  </si>
  <si>
    <t>唐津西</t>
  </si>
  <si>
    <t>武雄</t>
    <phoneticPr fontId="4"/>
  </si>
  <si>
    <t>鹿島</t>
    <phoneticPr fontId="4"/>
  </si>
  <si>
    <t>赤門学舎</t>
    <rPh sb="0" eb="2">
      <t>アカモン</t>
    </rPh>
    <rPh sb="2" eb="4">
      <t>ガクシャ</t>
    </rPh>
    <phoneticPr fontId="4"/>
  </si>
  <si>
    <t>普通科</t>
    <phoneticPr fontId="4"/>
  </si>
  <si>
    <t>大手門学舎</t>
    <rPh sb="0" eb="3">
      <t>オオテモン</t>
    </rPh>
    <rPh sb="3" eb="5">
      <t>ガクシャ</t>
    </rPh>
    <phoneticPr fontId="4"/>
  </si>
  <si>
    <t>商業科</t>
    <rPh sb="0" eb="3">
      <t>ショウギョウカ</t>
    </rPh>
    <phoneticPr fontId="4"/>
  </si>
  <si>
    <t>家庭科</t>
    <rPh sb="0" eb="3">
      <t>カテイカ</t>
    </rPh>
    <phoneticPr fontId="4"/>
  </si>
  <si>
    <t>食品調理科</t>
    <rPh sb="0" eb="2">
      <t>ショクヒン</t>
    </rPh>
    <rPh sb="2" eb="4">
      <t>チョウリ</t>
    </rPh>
    <rPh sb="4" eb="5">
      <t>カ</t>
    </rPh>
    <phoneticPr fontId="4"/>
  </si>
  <si>
    <t>三養基</t>
  </si>
  <si>
    <t>白石</t>
    <phoneticPr fontId="4"/>
  </si>
  <si>
    <t>普通科キャンパス</t>
    <rPh sb="0" eb="3">
      <t>フツウカ</t>
    </rPh>
    <phoneticPr fontId="4"/>
  </si>
  <si>
    <t>商業科キャンパス</t>
    <rPh sb="0" eb="3">
      <t>ショウギョウカ</t>
    </rPh>
    <phoneticPr fontId="4"/>
  </si>
  <si>
    <t>情報ビジネス科</t>
    <rPh sb="0" eb="2">
      <t>ジョウホウ</t>
    </rPh>
    <rPh sb="6" eb="7">
      <t>カ</t>
    </rPh>
    <phoneticPr fontId="4"/>
  </si>
  <si>
    <t>太良</t>
  </si>
  <si>
    <t>唐津南</t>
  </si>
  <si>
    <t>農業科</t>
  </si>
  <si>
    <t>生産技術科</t>
  </si>
  <si>
    <t>食品流通科</t>
  </si>
  <si>
    <t>家庭科</t>
  </si>
  <si>
    <t>生活教養科</t>
    <rPh sb="2" eb="4">
      <t>キョウヨウ</t>
    </rPh>
    <phoneticPr fontId="4"/>
  </si>
  <si>
    <t>高志館</t>
  </si>
  <si>
    <t>園芸科学科</t>
    <rPh sb="0" eb="2">
      <t>エンゲイ</t>
    </rPh>
    <rPh sb="2" eb="4">
      <t>カガク</t>
    </rPh>
    <rPh sb="4" eb="5">
      <t>カ</t>
    </rPh>
    <phoneticPr fontId="5"/>
  </si>
  <si>
    <t>佐賀農業</t>
  </si>
  <si>
    <t>環境工学科</t>
    <rPh sb="0" eb="2">
      <t>カンキョウ</t>
    </rPh>
    <rPh sb="2" eb="5">
      <t>コウガクカ</t>
    </rPh>
    <phoneticPr fontId="5"/>
  </si>
  <si>
    <t>食品科学科</t>
    <rPh sb="0" eb="1">
      <t>ショクヒン</t>
    </rPh>
    <rPh sb="1" eb="4">
      <t>カガクカ</t>
    </rPh>
    <phoneticPr fontId="5"/>
  </si>
  <si>
    <t>農業科学科</t>
    <rPh sb="0" eb="2">
      <t>ノウギョウ</t>
    </rPh>
    <rPh sb="2" eb="5">
      <t>カガクカ</t>
    </rPh>
    <phoneticPr fontId="5"/>
  </si>
  <si>
    <t>佐賀工業</t>
  </si>
  <si>
    <t>工業科</t>
  </si>
  <si>
    <t>機械科</t>
  </si>
  <si>
    <t>電気科</t>
  </si>
  <si>
    <t>建築科</t>
  </si>
  <si>
    <t>唐津工業</t>
  </si>
  <si>
    <t>土木科</t>
  </si>
  <si>
    <t>鳥栖工業</t>
  </si>
  <si>
    <t>電子機械科</t>
  </si>
  <si>
    <t>有田工業</t>
  </si>
  <si>
    <t>ﾃﾞｻﾞｲﾝ科</t>
  </si>
  <si>
    <t>ｾﾗﾐｯｸ科</t>
  </si>
  <si>
    <t>佐賀商業</t>
  </si>
  <si>
    <t>情報処理科</t>
  </si>
  <si>
    <t>唐津商業</t>
  </si>
  <si>
    <t>会計科</t>
  </si>
  <si>
    <t>鳥栖商業</t>
  </si>
  <si>
    <t>情報管理科</t>
    <rPh sb="2" eb="4">
      <t>カンリ</t>
    </rPh>
    <phoneticPr fontId="4"/>
  </si>
  <si>
    <t>流通経済科</t>
  </si>
  <si>
    <t>生活経営科</t>
  </si>
  <si>
    <t>服飾ﾃﾞｻﾞｲﾝ科</t>
  </si>
  <si>
    <t>食品調理科</t>
  </si>
  <si>
    <t>ﾌｰﾄﾞﾃﾞｻﾞｲﾝ科</t>
    <rPh sb="10" eb="11">
      <t>カ</t>
    </rPh>
    <phoneticPr fontId="4"/>
  </si>
  <si>
    <t>神埼清明</t>
  </si>
  <si>
    <t>総合学科</t>
  </si>
  <si>
    <t>多久</t>
  </si>
  <si>
    <t>嬉野</t>
    <phoneticPr fontId="4"/>
  </si>
  <si>
    <t>塩田校舎</t>
    <rPh sb="0" eb="2">
      <t>シオタ</t>
    </rPh>
    <rPh sb="2" eb="4">
      <t>コウシャ</t>
    </rPh>
    <phoneticPr fontId="4"/>
  </si>
  <si>
    <t>工業科</t>
    <phoneticPr fontId="4"/>
  </si>
  <si>
    <t>機械科</t>
    <phoneticPr fontId="4"/>
  </si>
  <si>
    <t>電気科</t>
    <phoneticPr fontId="4"/>
  </si>
  <si>
    <t>建築科</t>
    <rPh sb="0" eb="2">
      <t>ケンチク</t>
    </rPh>
    <phoneticPr fontId="4"/>
  </si>
  <si>
    <t>嬉野校舎</t>
    <rPh sb="0" eb="2">
      <t>ウレシノ</t>
    </rPh>
    <rPh sb="2" eb="4">
      <t>コウシャ</t>
    </rPh>
    <phoneticPr fontId="4"/>
  </si>
  <si>
    <t>総合学科</t>
    <rPh sb="0" eb="2">
      <t>ソウゴウ</t>
    </rPh>
    <rPh sb="2" eb="4">
      <t>ガッカ</t>
    </rPh>
    <phoneticPr fontId="4"/>
  </si>
  <si>
    <t>唐津青翔</t>
  </si>
  <si>
    <r>
      <t>①</t>
    </r>
    <r>
      <rPr>
        <vertAlign val="superscript"/>
        <sz val="11"/>
        <rFont val="ＭＳ 明朝"/>
        <family val="1"/>
        <charset val="128"/>
      </rPr>
      <t>-2</t>
    </r>
    <r>
      <rPr>
        <sz val="11"/>
        <rFont val="ＭＳ 明朝"/>
        <family val="1"/>
        <charset val="128"/>
      </rPr>
      <t>大学科別生徒数内訳（再掲）[全日制]</t>
    </r>
    <phoneticPr fontId="17"/>
  </si>
  <si>
    <t>生                 徒                 数　　　（人）</t>
    <rPh sb="41" eb="42">
      <t>ニン</t>
    </rPh>
    <phoneticPr fontId="4"/>
  </si>
  <si>
    <t>合        計</t>
    <phoneticPr fontId="4"/>
  </si>
  <si>
    <t>大 学 科</t>
    <phoneticPr fontId="4"/>
  </si>
  <si>
    <t>芸術科</t>
    <rPh sb="0" eb="2">
      <t>ゲイジュツ</t>
    </rPh>
    <phoneticPr fontId="4"/>
  </si>
  <si>
    <t>別 内 訳</t>
    <phoneticPr fontId="4"/>
  </si>
  <si>
    <t>総合学科</t>
    <phoneticPr fontId="4"/>
  </si>
  <si>
    <t>生                    徒                    数　　　　　　（人）</t>
    <rPh sb="50" eb="51">
      <t>ニン</t>
    </rPh>
    <phoneticPr fontId="4"/>
  </si>
  <si>
    <t>学　校　名</t>
    <phoneticPr fontId="4"/>
  </si>
  <si>
    <t>小 学 科 名</t>
    <phoneticPr fontId="4"/>
  </si>
  <si>
    <t>区分</t>
  </si>
  <si>
    <t>生                    徒                    数　　　　（人）</t>
    <rPh sb="48" eb="49">
      <t>ニン</t>
    </rPh>
    <phoneticPr fontId="4"/>
  </si>
  <si>
    <t>１年</t>
    <rPh sb="1" eb="2">
      <t>ネン</t>
    </rPh>
    <phoneticPr fontId="17"/>
  </si>
  <si>
    <t>２年</t>
    <rPh sb="1" eb="2">
      <t>ネン</t>
    </rPh>
    <phoneticPr fontId="17"/>
  </si>
  <si>
    <t>３年</t>
    <rPh sb="1" eb="2">
      <t>ネン</t>
    </rPh>
    <phoneticPr fontId="17"/>
  </si>
  <si>
    <t>４年</t>
    <rPh sb="1" eb="2">
      <t>ネン</t>
    </rPh>
    <phoneticPr fontId="17"/>
  </si>
  <si>
    <t>合計</t>
    <rPh sb="0" eb="2">
      <t>ゴウケイ</t>
    </rPh>
    <phoneticPr fontId="17"/>
  </si>
  <si>
    <t>ﾎｰﾑﾙｰﾑ</t>
  </si>
  <si>
    <t>～</t>
    <phoneticPr fontId="4"/>
  </si>
  <si>
    <t>～</t>
    <phoneticPr fontId="4"/>
  </si>
  <si>
    <t>～</t>
    <phoneticPr fontId="4"/>
  </si>
  <si>
    <t>機械･電気科</t>
    <phoneticPr fontId="4"/>
  </si>
  <si>
    <t>普通科</t>
    <phoneticPr fontId="4"/>
  </si>
  <si>
    <t>ｾﾗﾐｯｸ･ﾃﾞｻﾞｲﾝ科</t>
    <rPh sb="12" eb="13">
      <t>カ</t>
    </rPh>
    <phoneticPr fontId="3"/>
  </si>
  <si>
    <t>被服科</t>
  </si>
  <si>
    <t>合　　　　計</t>
    <phoneticPr fontId="4"/>
  </si>
  <si>
    <r>
      <t>②</t>
    </r>
    <r>
      <rPr>
        <vertAlign val="superscript"/>
        <sz val="11"/>
        <rFont val="ＭＳ 明朝"/>
        <family val="1"/>
        <charset val="128"/>
      </rPr>
      <t>-2</t>
    </r>
    <r>
      <rPr>
        <sz val="11"/>
        <rFont val="ＭＳ 明朝"/>
        <family val="1"/>
        <charset val="128"/>
      </rPr>
      <t>大学科別生徒数内訳（再掲）[定時制]</t>
    </r>
    <phoneticPr fontId="17"/>
  </si>
  <si>
    <t>大学科名</t>
    <rPh sb="0" eb="1">
      <t>ダイ</t>
    </rPh>
    <phoneticPr fontId="4"/>
  </si>
  <si>
    <t>生        　　　　徒       　　　　 数　　　　（人）</t>
    <rPh sb="0" eb="1">
      <t>ショウ</t>
    </rPh>
    <rPh sb="13" eb="14">
      <t>タダ</t>
    </rPh>
    <rPh sb="26" eb="27">
      <t>カズ</t>
    </rPh>
    <rPh sb="32" eb="33">
      <t>ニン</t>
    </rPh>
    <phoneticPr fontId="17"/>
  </si>
  <si>
    <t>大学科
別内訳</t>
    <phoneticPr fontId="4"/>
  </si>
  <si>
    <t>普通科</t>
    <phoneticPr fontId="4"/>
  </si>
  <si>
    <t>本務教員数</t>
    <rPh sb="0" eb="2">
      <t>ホンム</t>
    </rPh>
    <rPh sb="2" eb="4">
      <t>キョウイン</t>
    </rPh>
    <rPh sb="4" eb="5">
      <t>カズ</t>
    </rPh>
    <phoneticPr fontId="17"/>
  </si>
  <si>
    <t>主      任      等</t>
  </si>
  <si>
    <t>本務教員のうち教
委事務局や教育機関
に勤務する者(再掲)</t>
    <rPh sb="0" eb="2">
      <t>ホンム</t>
    </rPh>
    <rPh sb="2" eb="4">
      <t>キョウイン</t>
    </rPh>
    <rPh sb="7" eb="8">
      <t>キョウ</t>
    </rPh>
    <rPh sb="9" eb="10">
      <t>イ</t>
    </rPh>
    <rPh sb="10" eb="13">
      <t>ジムキョク</t>
    </rPh>
    <rPh sb="14" eb="16">
      <t>キョウイク</t>
    </rPh>
    <rPh sb="16" eb="18">
      <t>キカン</t>
    </rPh>
    <rPh sb="20" eb="22">
      <t>キンム</t>
    </rPh>
    <rPh sb="24" eb="25">
      <t>モノ</t>
    </rPh>
    <rPh sb="26" eb="28">
      <t>サイケイ</t>
    </rPh>
    <phoneticPr fontId="17"/>
  </si>
  <si>
    <t>( 再           掲 )</t>
  </si>
  <si>
    <t>休職者等(再掲)</t>
  </si>
  <si>
    <t>校長</t>
  </si>
  <si>
    <t>教頭</t>
  </si>
  <si>
    <t>養護教諭</t>
  </si>
  <si>
    <t>養護助教諭</t>
  </si>
  <si>
    <t>学校図書館事務員</t>
    <phoneticPr fontId="17"/>
  </si>
  <si>
    <t>養護職員</t>
  </si>
  <si>
    <t>農場員</t>
    <rPh sb="0" eb="2">
      <t>ノウジョウ</t>
    </rPh>
    <rPh sb="2" eb="3">
      <t>イン</t>
    </rPh>
    <phoneticPr fontId="4"/>
  </si>
  <si>
    <t>生徒指導主事</t>
  </si>
  <si>
    <t>進路指導主事</t>
  </si>
  <si>
    <t>学科主任</t>
  </si>
  <si>
    <t>農場長</t>
  </si>
  <si>
    <t>司書教諭</t>
    <rPh sb="0" eb="2">
      <t>シショ</t>
    </rPh>
    <rPh sb="2" eb="4">
      <t>キョウユ</t>
    </rPh>
    <phoneticPr fontId="17"/>
  </si>
  <si>
    <t>休職</t>
  </si>
  <si>
    <t>充て指導主事</t>
    <rPh sb="0" eb="1">
      <t>ア</t>
    </rPh>
    <rPh sb="2" eb="4">
      <t>シドウ</t>
    </rPh>
    <phoneticPr fontId="17"/>
  </si>
  <si>
    <t>教委事務局等勤務者・
その他</t>
    <rPh sb="0" eb="1">
      <t>キョウ</t>
    </rPh>
    <rPh sb="1" eb="2">
      <t>イ</t>
    </rPh>
    <rPh sb="2" eb="5">
      <t>ジムキョク</t>
    </rPh>
    <rPh sb="5" eb="6">
      <t>トウ</t>
    </rPh>
    <rPh sb="6" eb="9">
      <t>キンムシャ</t>
    </rPh>
    <rPh sb="13" eb="14">
      <t>ホカ</t>
    </rPh>
    <phoneticPr fontId="4"/>
  </si>
  <si>
    <t>大学及び教セ研修者・
海外日本人学校派遣者</t>
    <rPh sb="0" eb="2">
      <t>ダイガク</t>
    </rPh>
    <rPh sb="2" eb="3">
      <t>オヨ</t>
    </rPh>
    <rPh sb="4" eb="5">
      <t>キョウ</t>
    </rPh>
    <rPh sb="6" eb="9">
      <t>ケンシュウシャ</t>
    </rPh>
    <rPh sb="11" eb="13">
      <t>カイガイ</t>
    </rPh>
    <rPh sb="13" eb="16">
      <t>ニホンジン</t>
    </rPh>
    <rPh sb="16" eb="18">
      <t>ガッコウ</t>
    </rPh>
    <rPh sb="18" eb="20">
      <t>ハケン</t>
    </rPh>
    <rPh sb="20" eb="21">
      <t>シャ</t>
    </rPh>
    <phoneticPr fontId="4"/>
  </si>
  <si>
    <t>主事・主事補等</t>
    <rPh sb="0" eb="2">
      <t>シュジ</t>
    </rPh>
    <rPh sb="3" eb="5">
      <t>シュジ</t>
    </rPh>
    <rPh sb="5" eb="6">
      <t>ホ</t>
    </rPh>
    <rPh sb="6" eb="7">
      <t>トウ</t>
    </rPh>
    <phoneticPr fontId="17"/>
  </si>
  <si>
    <t>その他</t>
    <phoneticPr fontId="4"/>
  </si>
  <si>
    <t>組合専従</t>
    <phoneticPr fontId="17"/>
  </si>
  <si>
    <t>職務上疾病</t>
    <rPh sb="0" eb="2">
      <t>ショクム</t>
    </rPh>
    <rPh sb="2" eb="3">
      <t>ジョウ</t>
    </rPh>
    <rPh sb="3" eb="4">
      <t>シツ</t>
    </rPh>
    <rPh sb="4" eb="5">
      <t>ビョウ</t>
    </rPh>
    <phoneticPr fontId="4"/>
  </si>
  <si>
    <t>（全日制）</t>
    <rPh sb="1" eb="4">
      <t>ゼンニチセイ</t>
    </rPh>
    <phoneticPr fontId="17"/>
  </si>
  <si>
    <t>佐賀東</t>
    <phoneticPr fontId="4"/>
  </si>
  <si>
    <t>佐賀西</t>
    <rPh sb="2" eb="3">
      <t>ニシ</t>
    </rPh>
    <phoneticPr fontId="4"/>
  </si>
  <si>
    <t>佐賀北</t>
    <phoneticPr fontId="4"/>
  </si>
  <si>
    <t>致遠館</t>
    <phoneticPr fontId="4"/>
  </si>
  <si>
    <t>唐津東</t>
    <phoneticPr fontId="4"/>
  </si>
  <si>
    <t>唐津西</t>
    <phoneticPr fontId="4"/>
  </si>
  <si>
    <t>鳥栖</t>
    <phoneticPr fontId="4"/>
  </si>
  <si>
    <t>伊万里</t>
    <phoneticPr fontId="4"/>
  </si>
  <si>
    <t>武雄</t>
    <phoneticPr fontId="4"/>
  </si>
  <si>
    <t>（赤門）</t>
    <rPh sb="1" eb="3">
      <t>アカモン</t>
    </rPh>
    <phoneticPr fontId="4"/>
  </si>
  <si>
    <t>鹿島</t>
    <rPh sb="0" eb="2">
      <t>カシマ</t>
    </rPh>
    <phoneticPr fontId="4"/>
  </si>
  <si>
    <t>（大手門）</t>
    <rPh sb="1" eb="4">
      <t>オオテモン</t>
    </rPh>
    <phoneticPr fontId="4"/>
  </si>
  <si>
    <t>神埼</t>
    <phoneticPr fontId="4"/>
  </si>
  <si>
    <t>三養基</t>
    <phoneticPr fontId="4"/>
  </si>
  <si>
    <t>小城</t>
    <phoneticPr fontId="4"/>
  </si>
  <si>
    <t>厳木</t>
    <phoneticPr fontId="4"/>
  </si>
  <si>
    <t>（普通）</t>
    <rPh sb="1" eb="3">
      <t>フツウ</t>
    </rPh>
    <phoneticPr fontId="4"/>
  </si>
  <si>
    <t>白石</t>
    <rPh sb="0" eb="2">
      <t>シロイシ</t>
    </rPh>
    <phoneticPr fontId="4"/>
  </si>
  <si>
    <t>（商業）</t>
    <rPh sb="1" eb="3">
      <t>ショウギョウ</t>
    </rPh>
    <phoneticPr fontId="4"/>
  </si>
  <si>
    <t>太良</t>
    <phoneticPr fontId="4"/>
  </si>
  <si>
    <t>唐津南</t>
    <phoneticPr fontId="4"/>
  </si>
  <si>
    <t>高志館</t>
    <rPh sb="0" eb="1">
      <t>コウ</t>
    </rPh>
    <rPh sb="1" eb="2">
      <t>シ</t>
    </rPh>
    <rPh sb="2" eb="3">
      <t>カン</t>
    </rPh>
    <phoneticPr fontId="4"/>
  </si>
  <si>
    <t>佐賀農業</t>
    <rPh sb="0" eb="2">
      <t>サガ</t>
    </rPh>
    <rPh sb="2" eb="4">
      <t>ノウギョウ</t>
    </rPh>
    <phoneticPr fontId="4"/>
  </si>
  <si>
    <t>佐賀工業</t>
    <phoneticPr fontId="4"/>
  </si>
  <si>
    <t>唐津工業</t>
    <phoneticPr fontId="4"/>
  </si>
  <si>
    <t>鳥栖工業</t>
    <phoneticPr fontId="4"/>
  </si>
  <si>
    <t>鳥栖工業</t>
    <phoneticPr fontId="4"/>
  </si>
  <si>
    <t>有田工業</t>
    <phoneticPr fontId="4"/>
  </si>
  <si>
    <t>佐賀商業</t>
    <phoneticPr fontId="4"/>
  </si>
  <si>
    <t>唐津商業</t>
    <phoneticPr fontId="4"/>
  </si>
  <si>
    <t>鳥栖商業</t>
    <phoneticPr fontId="4"/>
  </si>
  <si>
    <t>牛津</t>
    <phoneticPr fontId="4"/>
  </si>
  <si>
    <t>神埼清明</t>
    <rPh sb="0" eb="2">
      <t>カンザキ</t>
    </rPh>
    <rPh sb="2" eb="4">
      <t>セイメイ</t>
    </rPh>
    <phoneticPr fontId="4"/>
  </si>
  <si>
    <t>多久</t>
    <rPh sb="0" eb="2">
      <t>タク</t>
    </rPh>
    <phoneticPr fontId="4"/>
  </si>
  <si>
    <t>嬉野</t>
    <phoneticPr fontId="4"/>
  </si>
  <si>
    <t>（塩田）</t>
    <rPh sb="1" eb="3">
      <t>シオタ</t>
    </rPh>
    <phoneticPr fontId="4"/>
  </si>
  <si>
    <t>嬉野</t>
    <rPh sb="0" eb="2">
      <t>ウレシノ</t>
    </rPh>
    <phoneticPr fontId="4"/>
  </si>
  <si>
    <t>（嬉野）</t>
    <rPh sb="1" eb="3">
      <t>ウレシノ</t>
    </rPh>
    <phoneticPr fontId="4"/>
  </si>
  <si>
    <t>唐津青翔</t>
    <phoneticPr fontId="4"/>
  </si>
  <si>
    <t>（定時制）</t>
    <rPh sb="1" eb="3">
      <t>テイジ</t>
    </rPh>
    <rPh sb="3" eb="4">
      <t>セイ</t>
    </rPh>
    <phoneticPr fontId="17"/>
  </si>
  <si>
    <t>（通信制）</t>
    <rPh sb="1" eb="4">
      <t>ツウシンセイ</t>
    </rPh>
    <phoneticPr fontId="17"/>
  </si>
  <si>
    <t>（７）公立特別支援学校</t>
    <rPh sb="5" eb="7">
      <t>トクベツ</t>
    </rPh>
    <rPh sb="7" eb="9">
      <t>シエン</t>
    </rPh>
    <phoneticPr fontId="4"/>
  </si>
  <si>
    <t>幼児</t>
    <rPh sb="1" eb="2">
      <t>ジ</t>
    </rPh>
    <phoneticPr fontId="4"/>
  </si>
  <si>
    <t>訪問学級生</t>
    <rPh sb="4" eb="5">
      <t>セイ</t>
    </rPh>
    <phoneticPr fontId="4"/>
  </si>
  <si>
    <t>寄宿生</t>
  </si>
  <si>
    <t>再  掲</t>
    <phoneticPr fontId="4"/>
  </si>
  <si>
    <t>再  掲</t>
    <phoneticPr fontId="4"/>
  </si>
  <si>
    <t>盲</t>
  </si>
  <si>
    <t>幼稚部</t>
  </si>
  <si>
    <t>高等部専攻科</t>
  </si>
  <si>
    <t>ろう</t>
  </si>
  <si>
    <t>金立特別支援</t>
    <rPh sb="2" eb="4">
      <t>トクベツ</t>
    </rPh>
    <rPh sb="4" eb="6">
      <t>シエン</t>
    </rPh>
    <phoneticPr fontId="4"/>
  </si>
  <si>
    <t>大和特別支援</t>
    <rPh sb="2" eb="4">
      <t>トクベツ</t>
    </rPh>
    <rPh sb="4" eb="6">
      <t>シエン</t>
    </rPh>
    <phoneticPr fontId="4"/>
  </si>
  <si>
    <t>中原特別支援</t>
    <rPh sb="2" eb="4">
      <t>トクベツ</t>
    </rPh>
    <rPh sb="4" eb="6">
      <t>シエン</t>
    </rPh>
    <phoneticPr fontId="4"/>
  </si>
  <si>
    <t>高等部</t>
    <rPh sb="0" eb="2">
      <t>コウトウ</t>
    </rPh>
    <phoneticPr fontId="4"/>
  </si>
  <si>
    <t>高等部</t>
    <rPh sb="0" eb="2">
      <t>コウトウ</t>
    </rPh>
    <rPh sb="2" eb="3">
      <t>ブ</t>
    </rPh>
    <phoneticPr fontId="4"/>
  </si>
  <si>
    <t>中原特別支援
鳥栖田代分校</t>
    <rPh sb="2" eb="4">
      <t>トクベツ</t>
    </rPh>
    <rPh sb="4" eb="6">
      <t>シエン</t>
    </rPh>
    <phoneticPr fontId="4"/>
  </si>
  <si>
    <t>伊万里
特別支援</t>
    <phoneticPr fontId="4"/>
  </si>
  <si>
    <t>伊万里
特別支援</t>
    <phoneticPr fontId="4"/>
  </si>
  <si>
    <t>唐津特別支援</t>
    <rPh sb="0" eb="2">
      <t>カラツ</t>
    </rPh>
    <rPh sb="2" eb="4">
      <t>トクベツ</t>
    </rPh>
    <rPh sb="4" eb="6">
      <t>シエン</t>
    </rPh>
    <phoneticPr fontId="4"/>
  </si>
  <si>
    <t>唐津特別支援
好学舎分校</t>
    <rPh sb="0" eb="2">
      <t>カラツ</t>
    </rPh>
    <rPh sb="2" eb="4">
      <t>トクベツ</t>
    </rPh>
    <rPh sb="4" eb="6">
      <t>シエン</t>
    </rPh>
    <rPh sb="7" eb="9">
      <t>コウガク</t>
    </rPh>
    <rPh sb="9" eb="10">
      <t>シャ</t>
    </rPh>
    <phoneticPr fontId="4"/>
  </si>
  <si>
    <t>うれしの
特別支援</t>
    <phoneticPr fontId="4"/>
  </si>
  <si>
    <t>うれしの
特別支援</t>
    <phoneticPr fontId="4"/>
  </si>
  <si>
    <t>特別支援計</t>
    <rPh sb="0" eb="2">
      <t>トクベツ</t>
    </rPh>
    <rPh sb="2" eb="4">
      <t>シエン</t>
    </rPh>
    <rPh sb="4" eb="5">
      <t>ケイ</t>
    </rPh>
    <phoneticPr fontId="4"/>
  </si>
  <si>
    <t>幼稚部</t>
    <phoneticPr fontId="4"/>
  </si>
  <si>
    <t>小学部</t>
    <phoneticPr fontId="4"/>
  </si>
  <si>
    <t>高等部</t>
    <rPh sb="0" eb="3">
      <t>コウトウブ</t>
    </rPh>
    <phoneticPr fontId="4"/>
  </si>
  <si>
    <t>高等部専攻科</t>
    <rPh sb="0" eb="3">
      <t>コウトウブ</t>
    </rPh>
    <rPh sb="3" eb="5">
      <t>センコウ</t>
    </rPh>
    <phoneticPr fontId="4"/>
  </si>
  <si>
    <t>小学部</t>
    <rPh sb="0" eb="1">
      <t>ショウ</t>
    </rPh>
    <rPh sb="1" eb="3">
      <t>ガクブ</t>
    </rPh>
    <phoneticPr fontId="4"/>
  </si>
  <si>
    <t>中学部</t>
    <rPh sb="0" eb="2">
      <t>チュウガク</t>
    </rPh>
    <rPh sb="2" eb="3">
      <t>ブ</t>
    </rPh>
    <phoneticPr fontId="4"/>
  </si>
  <si>
    <t>高    等    部</t>
    <rPh sb="0" eb="1">
      <t>コウ</t>
    </rPh>
    <rPh sb="5" eb="6">
      <t>トウ</t>
    </rPh>
    <rPh sb="10" eb="11">
      <t>ブ</t>
    </rPh>
    <phoneticPr fontId="4"/>
  </si>
  <si>
    <t>合　計</t>
    <rPh sb="0" eb="1">
      <t>ゴウ</t>
    </rPh>
    <rPh sb="2" eb="3">
      <t>ケイ</t>
    </rPh>
    <phoneticPr fontId="4"/>
  </si>
  <si>
    <t>幼</t>
  </si>
  <si>
    <t>単式学級</t>
    <phoneticPr fontId="4"/>
  </si>
  <si>
    <t>本     科</t>
  </si>
  <si>
    <t>　稚　部</t>
  </si>
  <si>
    <t>　１年</t>
  </si>
  <si>
    <t>　２年</t>
  </si>
  <si>
    <t>　３年</t>
  </si>
  <si>
    <t>　４年</t>
  </si>
  <si>
    <t>　５年</t>
  </si>
  <si>
    <t>　６年</t>
  </si>
  <si>
    <t>複式学級</t>
  </si>
  <si>
    <t>専攻科</t>
  </si>
  <si>
    <t>別科　</t>
  </si>
  <si>
    <t>計　</t>
  </si>
  <si>
    <t>学  校  名</t>
    <phoneticPr fontId="4"/>
  </si>
  <si>
    <t>金立特別支援</t>
    <phoneticPr fontId="4"/>
  </si>
  <si>
    <t>金立特別支援</t>
    <phoneticPr fontId="4"/>
  </si>
  <si>
    <t>大和特別支援</t>
    <phoneticPr fontId="4"/>
  </si>
  <si>
    <t>大和特別支援</t>
    <phoneticPr fontId="4"/>
  </si>
  <si>
    <t>中原特別支援</t>
    <phoneticPr fontId="4"/>
  </si>
  <si>
    <t>中原特別支援</t>
    <phoneticPr fontId="4"/>
  </si>
  <si>
    <r>
      <t>中原特支</t>
    </r>
    <r>
      <rPr>
        <i/>
        <sz val="8"/>
        <rFont val="ＭＳ 明朝"/>
        <family val="1"/>
        <charset val="128"/>
      </rPr>
      <t>鳥栖田代分校</t>
    </r>
    <rPh sb="0" eb="2">
      <t>ナカバル</t>
    </rPh>
    <rPh sb="2" eb="3">
      <t>トク</t>
    </rPh>
    <rPh sb="3" eb="4">
      <t>シ</t>
    </rPh>
    <rPh sb="4" eb="6">
      <t>トス</t>
    </rPh>
    <rPh sb="6" eb="8">
      <t>タシロ</t>
    </rPh>
    <rPh sb="8" eb="10">
      <t>ブンコウ</t>
    </rPh>
    <phoneticPr fontId="4"/>
  </si>
  <si>
    <r>
      <rPr>
        <i/>
        <sz val="6"/>
        <rFont val="ＭＳ 明朝"/>
        <family val="1"/>
        <charset val="128"/>
      </rPr>
      <t>中原特支</t>
    </r>
    <r>
      <rPr>
        <i/>
        <sz val="8"/>
        <rFont val="ＭＳ 明朝"/>
        <family val="1"/>
        <charset val="128"/>
      </rPr>
      <t>鳥栖田代分校</t>
    </r>
    <phoneticPr fontId="4"/>
  </si>
  <si>
    <t>伊万里特別支援</t>
    <rPh sb="3" eb="5">
      <t>トクベツ</t>
    </rPh>
    <rPh sb="5" eb="7">
      <t>シエン</t>
    </rPh>
    <phoneticPr fontId="4"/>
  </si>
  <si>
    <t>伊万里特別支援</t>
    <phoneticPr fontId="4"/>
  </si>
  <si>
    <t>唐津特別支援</t>
    <phoneticPr fontId="4"/>
  </si>
  <si>
    <r>
      <t>唐津特支</t>
    </r>
    <r>
      <rPr>
        <i/>
        <sz val="8"/>
        <rFont val="ＭＳ 明朝"/>
        <family val="1"/>
        <charset val="128"/>
      </rPr>
      <t>好学舎分校</t>
    </r>
    <rPh sb="0" eb="2">
      <t>カラツ</t>
    </rPh>
    <rPh sb="2" eb="3">
      <t>トク</t>
    </rPh>
    <rPh sb="3" eb="4">
      <t>シ</t>
    </rPh>
    <rPh sb="4" eb="6">
      <t>コウガク</t>
    </rPh>
    <rPh sb="6" eb="7">
      <t>シャ</t>
    </rPh>
    <rPh sb="7" eb="9">
      <t>ブンコウ</t>
    </rPh>
    <phoneticPr fontId="4"/>
  </si>
  <si>
    <r>
      <rPr>
        <i/>
        <sz val="6"/>
        <rFont val="ＭＳ 明朝"/>
        <family val="1"/>
        <charset val="128"/>
      </rPr>
      <t>唐津特支</t>
    </r>
    <r>
      <rPr>
        <i/>
        <sz val="8"/>
        <rFont val="ＭＳ 明朝"/>
        <family val="1"/>
        <charset val="128"/>
      </rPr>
      <t>好学舎分校</t>
    </r>
    <rPh sb="0" eb="2">
      <t>カラツ</t>
    </rPh>
    <rPh sb="4" eb="6">
      <t>コウガク</t>
    </rPh>
    <rPh sb="6" eb="7">
      <t>シャ</t>
    </rPh>
    <phoneticPr fontId="4"/>
  </si>
  <si>
    <t>うれしの特別支援</t>
    <phoneticPr fontId="4"/>
  </si>
  <si>
    <t>合計</t>
    <phoneticPr fontId="4"/>
  </si>
  <si>
    <t>本務教員数</t>
    <rPh sb="0" eb="2">
      <t>ホンム</t>
    </rPh>
    <rPh sb="2" eb="4">
      <t>キョウイン</t>
    </rPh>
    <rPh sb="4" eb="5">
      <t>カズ</t>
    </rPh>
    <phoneticPr fontId="4"/>
  </si>
  <si>
    <t>学校医等</t>
    <rPh sb="0" eb="2">
      <t>ガッコウ</t>
    </rPh>
    <rPh sb="2" eb="3">
      <t>イ</t>
    </rPh>
    <rPh sb="3" eb="4">
      <t>ナド</t>
    </rPh>
    <phoneticPr fontId="4"/>
  </si>
  <si>
    <t>主任等(再掲)</t>
    <phoneticPr fontId="4"/>
  </si>
  <si>
    <t>本務教員のうち
休職者等（再掲）</t>
    <rPh sb="0" eb="2">
      <t>ホンム</t>
    </rPh>
    <rPh sb="2" eb="4">
      <t>キョウイン</t>
    </rPh>
    <phoneticPr fontId="4"/>
  </si>
  <si>
    <t>本務教員のうち教委事務局や教育機関に勤務する者(再掲)</t>
    <rPh sb="0" eb="2">
      <t>ホンム</t>
    </rPh>
    <rPh sb="2" eb="4">
      <t>キョウイン</t>
    </rPh>
    <rPh sb="7" eb="8">
      <t>キョウ</t>
    </rPh>
    <rPh sb="8" eb="9">
      <t>イ</t>
    </rPh>
    <rPh sb="9" eb="12">
      <t>ジムキョク</t>
    </rPh>
    <rPh sb="13" eb="15">
      <t>キョウイク</t>
    </rPh>
    <rPh sb="15" eb="17">
      <t>キカン</t>
    </rPh>
    <rPh sb="18" eb="20">
      <t>キンム</t>
    </rPh>
    <rPh sb="22" eb="23">
      <t>モノ</t>
    </rPh>
    <rPh sb="24" eb="26">
      <t>サイケイ</t>
    </rPh>
    <phoneticPr fontId="4"/>
  </si>
  <si>
    <t>その他の者</t>
    <rPh sb="2" eb="3">
      <t>タ</t>
    </rPh>
    <rPh sb="4" eb="5">
      <t>モノ</t>
    </rPh>
    <phoneticPr fontId="4"/>
  </si>
  <si>
    <t>計</t>
    <phoneticPr fontId="4"/>
  </si>
  <si>
    <t>部主事</t>
  </si>
  <si>
    <t>免許状所有者</t>
    <rPh sb="0" eb="3">
      <t>メンキョジョウ</t>
    </rPh>
    <rPh sb="3" eb="6">
      <t>ショユウシャ</t>
    </rPh>
    <phoneticPr fontId="4"/>
  </si>
  <si>
    <t>寮務主任</t>
  </si>
  <si>
    <t>自立活動担当教員</t>
    <rPh sb="0" eb="2">
      <t>ジリツ</t>
    </rPh>
    <rPh sb="2" eb="4">
      <t>カツドウ</t>
    </rPh>
    <rPh sb="4" eb="6">
      <t>タントウ</t>
    </rPh>
    <rPh sb="6" eb="8">
      <t>キョウイン</t>
    </rPh>
    <phoneticPr fontId="4"/>
  </si>
  <si>
    <t>司書教諭</t>
    <rPh sb="0" eb="2">
      <t>シショ</t>
    </rPh>
    <rPh sb="2" eb="4">
      <t>キョウユ</t>
    </rPh>
    <phoneticPr fontId="4"/>
  </si>
  <si>
    <t>舎監</t>
    <rPh sb="0" eb="1">
      <t>シャ</t>
    </rPh>
    <rPh sb="1" eb="2">
      <t>ラン</t>
    </rPh>
    <phoneticPr fontId="4"/>
  </si>
  <si>
    <t>寄宿舎指導員</t>
    <rPh sb="0" eb="3">
      <t>キシュクシャ</t>
    </rPh>
    <rPh sb="3" eb="6">
      <t>シドウイン</t>
    </rPh>
    <phoneticPr fontId="4"/>
  </si>
  <si>
    <t>事務職員</t>
    <phoneticPr fontId="4"/>
  </si>
  <si>
    <t>実習助手</t>
    <phoneticPr fontId="4"/>
  </si>
  <si>
    <t>組合専従</t>
    <phoneticPr fontId="4"/>
  </si>
  <si>
    <t>金立特別支援</t>
  </si>
  <si>
    <t>大和特別支援</t>
  </si>
  <si>
    <t>中原特別支援</t>
  </si>
  <si>
    <r>
      <t>中原特支</t>
    </r>
    <r>
      <rPr>
        <i/>
        <sz val="8"/>
        <rFont val="ＭＳ 明朝"/>
        <family val="1"/>
        <charset val="128"/>
      </rPr>
      <t>鳥栖田代分校</t>
    </r>
    <rPh sb="0" eb="2">
      <t>ナカハラ</t>
    </rPh>
    <rPh sb="2" eb="3">
      <t>トク</t>
    </rPh>
    <rPh sb="3" eb="4">
      <t>シ</t>
    </rPh>
    <rPh sb="4" eb="6">
      <t>トス</t>
    </rPh>
    <rPh sb="6" eb="8">
      <t>タシロ</t>
    </rPh>
    <rPh sb="8" eb="10">
      <t>ブンコウ</t>
    </rPh>
    <phoneticPr fontId="4"/>
  </si>
  <si>
    <t>伊万里特別支援</t>
  </si>
  <si>
    <t>唐津特別支援</t>
  </si>
  <si>
    <t>うれしの特別支援</t>
  </si>
  <si>
    <r>
      <t>①</t>
    </r>
    <r>
      <rPr>
        <vertAlign val="superscript"/>
        <sz val="11"/>
        <rFont val="ＭＳ 明朝"/>
        <family val="1"/>
        <charset val="128"/>
      </rPr>
      <t>-1　</t>
    </r>
    <r>
      <rPr>
        <sz val="11"/>
        <rFont val="ＭＳ 明朝"/>
        <family val="1"/>
        <charset val="128"/>
      </rPr>
      <t>学校別・学科別・学年別生徒数[全日制］</t>
    </r>
    <phoneticPr fontId="17"/>
  </si>
  <si>
    <r>
      <t>②</t>
    </r>
    <r>
      <rPr>
        <vertAlign val="superscript"/>
        <sz val="11"/>
        <rFont val="ＭＳ 明朝"/>
        <family val="1"/>
        <charset val="128"/>
      </rPr>
      <t>-1　</t>
    </r>
    <r>
      <rPr>
        <sz val="11"/>
        <rFont val="ＭＳ 明朝"/>
        <family val="1"/>
        <charset val="128"/>
      </rPr>
      <t>学校別・学科別・学年別生徒数[定時制]</t>
    </r>
    <phoneticPr fontId="17"/>
  </si>
  <si>
    <t>③　年令別生徒数[通信制]</t>
    <phoneticPr fontId="17"/>
  </si>
  <si>
    <t>④　教職員数（全定通）</t>
    <rPh sb="7" eb="8">
      <t>ゼン</t>
    </rPh>
    <rPh sb="8" eb="9">
      <t>テイ</t>
    </rPh>
    <rPh sb="9" eb="10">
      <t>ツウ</t>
    </rPh>
    <phoneticPr fontId="17"/>
  </si>
  <si>
    <t>①　児童・生徒数</t>
    <phoneticPr fontId="4"/>
  </si>
  <si>
    <t>②　学級数</t>
    <rPh sb="2" eb="4">
      <t>ガッキュウ</t>
    </rPh>
    <phoneticPr fontId="4"/>
  </si>
  <si>
    <t>③　教職員数</t>
    <rPh sb="2" eb="3">
      <t>キョウ</t>
    </rPh>
    <rPh sb="3" eb="6">
      <t>ショクインスウ</t>
    </rPh>
    <phoneticPr fontId="4"/>
  </si>
  <si>
    <t>伊万里実業</t>
    <rPh sb="0" eb="3">
      <t>イマリ</t>
    </rPh>
    <rPh sb="3" eb="5">
      <t>ジツギョウ</t>
    </rPh>
    <phoneticPr fontId="4"/>
  </si>
  <si>
    <t>計</t>
    <rPh sb="0" eb="1">
      <t>ケイ</t>
    </rPh>
    <phoneticPr fontId="4"/>
  </si>
  <si>
    <t>農林キャンパス</t>
    <rPh sb="0" eb="2">
      <t>ノウリン</t>
    </rPh>
    <phoneticPr fontId="4"/>
  </si>
  <si>
    <t>農業科</t>
    <phoneticPr fontId="4"/>
  </si>
  <si>
    <t>生物科学科</t>
    <rPh sb="0" eb="2">
      <t>セイブツ</t>
    </rPh>
    <rPh sb="2" eb="4">
      <t>カガク</t>
    </rPh>
    <rPh sb="4" eb="5">
      <t>カ</t>
    </rPh>
    <phoneticPr fontId="4"/>
  </si>
  <si>
    <t>森林環境科</t>
    <rPh sb="0" eb="2">
      <t>シンリン</t>
    </rPh>
    <rPh sb="2" eb="4">
      <t>カンキョウ</t>
    </rPh>
    <rPh sb="4" eb="5">
      <t>カ</t>
    </rPh>
    <phoneticPr fontId="4"/>
  </si>
  <si>
    <t>フードビジネス科</t>
    <rPh sb="7" eb="8">
      <t>カ</t>
    </rPh>
    <phoneticPr fontId="4"/>
  </si>
  <si>
    <t>計</t>
    <phoneticPr fontId="4"/>
  </si>
  <si>
    <t>商業科</t>
    <rPh sb="0" eb="3">
      <t>ショウギョウカ</t>
    </rPh>
    <phoneticPr fontId="4"/>
  </si>
  <si>
    <t>情報処理科</t>
    <phoneticPr fontId="4"/>
  </si>
  <si>
    <t>商業キャンパス</t>
    <phoneticPr fontId="4"/>
  </si>
  <si>
    <t>グローバルビジネス科</t>
    <rPh sb="9" eb="10">
      <t>カ</t>
    </rPh>
    <phoneticPr fontId="4"/>
  </si>
  <si>
    <t>伊万里実業</t>
    <rPh sb="0" eb="3">
      <t>イマリ</t>
    </rPh>
    <rPh sb="3" eb="5">
      <t>ジツギョウ</t>
    </rPh>
    <phoneticPr fontId="4"/>
  </si>
  <si>
    <t>（農林）</t>
  </si>
  <si>
    <t>（農林）</t>
    <rPh sb="1" eb="3">
      <t>ノウリン</t>
    </rPh>
    <phoneticPr fontId="4"/>
  </si>
  <si>
    <t>（商業）</t>
    <rPh sb="1" eb="3">
      <t>ショウギョウ</t>
    </rPh>
    <phoneticPr fontId="4"/>
  </si>
  <si>
    <t>伊万里実業</t>
    <phoneticPr fontId="4"/>
  </si>
  <si>
    <t>（商業）</t>
    <phoneticPr fontId="4"/>
  </si>
  <si>
    <t>学級(再掲）</t>
    <phoneticPr fontId="4"/>
  </si>
  <si>
    <t>訪問教育</t>
    <phoneticPr fontId="4"/>
  </si>
  <si>
    <t>伊万里実業</t>
    <rPh sb="0" eb="5">
      <t>イマリジツギョウ</t>
    </rPh>
    <phoneticPr fontId="4"/>
  </si>
  <si>
    <t>商業科</t>
    <phoneticPr fontId="4"/>
  </si>
  <si>
    <t>伊万里</t>
    <phoneticPr fontId="4"/>
  </si>
  <si>
    <t>警備員・その他</t>
    <rPh sb="0" eb="3">
      <t>ケイビイン</t>
    </rPh>
    <rPh sb="6" eb="7">
      <t>ホカ</t>
    </rPh>
    <phoneticPr fontId="4"/>
  </si>
  <si>
    <t>機械ｼｽﾃﾑ科</t>
    <rPh sb="0" eb="2">
      <t>キカイ</t>
    </rPh>
    <rPh sb="6" eb="7">
      <t>カ</t>
    </rPh>
    <phoneticPr fontId="4"/>
  </si>
  <si>
    <t>電子科</t>
    <rPh sb="0" eb="3">
      <t>デンシカ</t>
    </rPh>
    <phoneticPr fontId="4"/>
  </si>
  <si>
    <t>建築科</t>
    <phoneticPr fontId="4"/>
  </si>
  <si>
    <t>情報ｼｽﾃﾑ科</t>
    <rPh sb="0" eb="2">
      <t>ジョウホウ</t>
    </rPh>
    <rPh sb="6" eb="7">
      <t>カ</t>
    </rPh>
    <phoneticPr fontId="4"/>
  </si>
  <si>
    <t>電子情報科</t>
    <rPh sb="0" eb="2">
      <t>デンシ</t>
    </rPh>
    <rPh sb="2" eb="4">
      <t>ジョウホウ</t>
    </rPh>
    <rPh sb="4" eb="5">
      <t>カ</t>
    </rPh>
    <phoneticPr fontId="4"/>
  </si>
  <si>
    <t>本務教員のうち</t>
    <phoneticPr fontId="4"/>
  </si>
  <si>
    <t>介護休業</t>
    <rPh sb="0" eb="4">
      <t>カイゴキュウギョウ</t>
    </rPh>
    <phoneticPr fontId="4"/>
  </si>
  <si>
    <t>介護休業</t>
    <rPh sb="0" eb="2">
      <t>カイゴ</t>
    </rPh>
    <phoneticPr fontId="4"/>
  </si>
  <si>
    <t>技術職員</t>
    <rPh sb="0" eb="2">
      <t>ギジュツ</t>
    </rPh>
    <rPh sb="2" eb="4">
      <t>ショクイン</t>
    </rPh>
    <phoneticPr fontId="4"/>
  </si>
  <si>
    <t>（１１）私立中学校・高等学校</t>
    <phoneticPr fontId="4"/>
  </si>
  <si>
    <t>①　私立中学校（学級数及び生徒数）</t>
    <rPh sb="6" eb="7">
      <t>コウ</t>
    </rPh>
    <phoneticPr fontId="4"/>
  </si>
  <si>
    <t>③　私立高等学校（年令別生徒数）[通信制]</t>
    <rPh sb="2" eb="4">
      <t>シリツ</t>
    </rPh>
    <rPh sb="4" eb="6">
      <t>コウトウ</t>
    </rPh>
    <rPh sb="6" eb="8">
      <t>ガッコウ</t>
    </rPh>
    <rPh sb="9" eb="11">
      <t>ネンレイ</t>
    </rPh>
    <rPh sb="11" eb="12">
      <t>ベツ</t>
    </rPh>
    <rPh sb="12" eb="15">
      <t>セイトスウ</t>
    </rPh>
    <rPh sb="17" eb="20">
      <t>ツウシンセイ</t>
    </rPh>
    <phoneticPr fontId="4"/>
  </si>
  <si>
    <t>学級数　（学級）</t>
    <rPh sb="0" eb="2">
      <t>ガッキュウ</t>
    </rPh>
    <rPh sb="2" eb="3">
      <t>スウ</t>
    </rPh>
    <rPh sb="5" eb="7">
      <t>ガッキュウ</t>
    </rPh>
    <phoneticPr fontId="4"/>
  </si>
  <si>
    <t>生          徒          数　　（人）</t>
    <rPh sb="26" eb="27">
      <t>ニン</t>
    </rPh>
    <phoneticPr fontId="4"/>
  </si>
  <si>
    <t>学科名</t>
    <rPh sb="0" eb="2">
      <t>ガッカ</t>
    </rPh>
    <rPh sb="2" eb="3">
      <t>メイ</t>
    </rPh>
    <phoneticPr fontId="4"/>
  </si>
  <si>
    <t>区分</t>
    <rPh sb="0" eb="2">
      <t>クブン</t>
    </rPh>
    <phoneticPr fontId="4"/>
  </si>
  <si>
    <t>生　　　　徒　　　　数　　　　（人）</t>
    <rPh sb="0" eb="1">
      <t>セイ</t>
    </rPh>
    <rPh sb="5" eb="6">
      <t>ト</t>
    </rPh>
    <rPh sb="10" eb="11">
      <t>カズ</t>
    </rPh>
    <rPh sb="16" eb="17">
      <t>ニン</t>
    </rPh>
    <phoneticPr fontId="4"/>
  </si>
  <si>
    <t>学 校 名</t>
  </si>
  <si>
    <t>１年</t>
    <rPh sb="1" eb="2">
      <t>ネン</t>
    </rPh>
    <phoneticPr fontId="4"/>
  </si>
  <si>
    <t>２年</t>
    <rPh sb="1" eb="2">
      <t>ネン</t>
    </rPh>
    <phoneticPr fontId="4"/>
  </si>
  <si>
    <t>３年</t>
    <rPh sb="1" eb="2">
      <t>ネン</t>
    </rPh>
    <phoneticPr fontId="4"/>
  </si>
  <si>
    <t>佐賀清和</t>
  </si>
  <si>
    <t>龍谷</t>
  </si>
  <si>
    <t>敬徳</t>
    <rPh sb="0" eb="1">
      <t>ケイ</t>
    </rPh>
    <rPh sb="1" eb="2">
      <t>トク</t>
    </rPh>
    <phoneticPr fontId="4"/>
  </si>
  <si>
    <t>普通科</t>
    <rPh sb="0" eb="3">
      <t>フツウカ</t>
    </rPh>
    <phoneticPr fontId="4"/>
  </si>
  <si>
    <t>男</t>
    <rPh sb="0" eb="1">
      <t>オトコ</t>
    </rPh>
    <phoneticPr fontId="4"/>
  </si>
  <si>
    <t>弘学館</t>
  </si>
  <si>
    <t>女</t>
    <rPh sb="0" eb="1">
      <t>オンナ</t>
    </rPh>
    <phoneticPr fontId="4"/>
  </si>
  <si>
    <t>東明館</t>
  </si>
  <si>
    <t>成穎</t>
  </si>
  <si>
    <t>早稲田佐賀</t>
    <rPh sb="0" eb="3">
      <t>ワセダ</t>
    </rPh>
    <rPh sb="3" eb="5">
      <t>サガ</t>
    </rPh>
    <phoneticPr fontId="4"/>
  </si>
  <si>
    <t>④　私立中学校・高等学校教職員数（本務者）</t>
    <rPh sb="6" eb="7">
      <t>コウ</t>
    </rPh>
    <phoneticPr fontId="4"/>
  </si>
  <si>
    <t>（単位：人）</t>
    <phoneticPr fontId="4"/>
  </si>
  <si>
    <t>本　　　務　　　教　　　員　　　数</t>
    <phoneticPr fontId="4"/>
  </si>
  <si>
    <t>本　　　務　　　職　　　員　　　数</t>
    <phoneticPr fontId="4"/>
  </si>
  <si>
    <t>校長</t>
    <phoneticPr fontId="4"/>
  </si>
  <si>
    <t>教頭</t>
    <rPh sb="0" eb="2">
      <t>キョウトウ</t>
    </rPh>
    <phoneticPr fontId="4"/>
  </si>
  <si>
    <t>養護教諭</t>
    <rPh sb="0" eb="2">
      <t>ヨウゴ</t>
    </rPh>
    <rPh sb="2" eb="4">
      <t>キョウユ</t>
    </rPh>
    <phoneticPr fontId="4"/>
  </si>
  <si>
    <t>養護助教諭</t>
    <rPh sb="0" eb="2">
      <t>ヨウゴ</t>
    </rPh>
    <rPh sb="2" eb="3">
      <t>ジョ</t>
    </rPh>
    <rPh sb="3" eb="5">
      <t>キョウユ</t>
    </rPh>
    <phoneticPr fontId="4"/>
  </si>
  <si>
    <t>学校図書館事務員</t>
    <rPh sb="0" eb="2">
      <t>ガッコウ</t>
    </rPh>
    <rPh sb="2" eb="4">
      <t>トショ</t>
    </rPh>
    <rPh sb="4" eb="5">
      <t>カン</t>
    </rPh>
    <rPh sb="5" eb="8">
      <t>ジムイン</t>
    </rPh>
    <phoneticPr fontId="4"/>
  </si>
  <si>
    <t>技術職員
養護職員</t>
    <rPh sb="0" eb="2">
      <t>ギジュツ</t>
    </rPh>
    <rPh sb="2" eb="4">
      <t>ショクイン</t>
    </rPh>
    <rPh sb="5" eb="7">
      <t>ヨウゴ</t>
    </rPh>
    <rPh sb="7" eb="9">
      <t>ショクイン</t>
    </rPh>
    <phoneticPr fontId="4"/>
  </si>
  <si>
    <t>学校栄養職員</t>
    <rPh sb="0" eb="2">
      <t>ガッコウ</t>
    </rPh>
    <rPh sb="2" eb="4">
      <t>エイヨウ</t>
    </rPh>
    <rPh sb="4" eb="6">
      <t>ショクイン</t>
    </rPh>
    <phoneticPr fontId="4"/>
  </si>
  <si>
    <t>学校給食調理従事員</t>
    <rPh sb="0" eb="2">
      <t>ガッコウ</t>
    </rPh>
    <rPh sb="2" eb="4">
      <t>キュウショク</t>
    </rPh>
    <rPh sb="4" eb="6">
      <t>チョウリ</t>
    </rPh>
    <rPh sb="6" eb="8">
      <t>ジュウジ</t>
    </rPh>
    <rPh sb="8" eb="9">
      <t>イン</t>
    </rPh>
    <phoneticPr fontId="4"/>
  </si>
  <si>
    <t>警備員・その他</t>
  </si>
  <si>
    <t>学科名</t>
  </si>
  <si>
    <t>合　　　　　計</t>
    <rPh sb="0" eb="1">
      <t>ア</t>
    </rPh>
    <rPh sb="6" eb="7">
      <t>ケイ</t>
    </rPh>
    <phoneticPr fontId="4"/>
  </si>
  <si>
    <t>（中学校）</t>
    <rPh sb="1" eb="4">
      <t>チュウガッコウ</t>
    </rPh>
    <phoneticPr fontId="4"/>
  </si>
  <si>
    <t>佐賀女子</t>
  </si>
  <si>
    <t>食物科</t>
    <rPh sb="0" eb="2">
      <t>ショクモツ</t>
    </rPh>
    <phoneticPr fontId="4"/>
  </si>
  <si>
    <t>中学校計</t>
  </si>
  <si>
    <t>トータル　　　ビューティ科</t>
    <rPh sb="11" eb="12">
      <t>カ</t>
    </rPh>
    <phoneticPr fontId="4"/>
  </si>
  <si>
    <t>（全日制）</t>
    <rPh sb="1" eb="2">
      <t>ゼン</t>
    </rPh>
    <rPh sb="2" eb="3">
      <t>ニチ</t>
    </rPh>
    <rPh sb="3" eb="4">
      <t>セイ</t>
    </rPh>
    <phoneticPr fontId="4"/>
  </si>
  <si>
    <t>衛生看護科</t>
    <rPh sb="0" eb="2">
      <t>エイセイ</t>
    </rPh>
    <phoneticPr fontId="4"/>
  </si>
  <si>
    <t>佐賀学園</t>
  </si>
  <si>
    <t>北陵</t>
  </si>
  <si>
    <t>敬徳</t>
  </si>
  <si>
    <t>自動車科</t>
    <rPh sb="0" eb="4">
      <t>ジドウシャカ</t>
    </rPh>
    <phoneticPr fontId="4"/>
  </si>
  <si>
    <t>全日制計</t>
    <rPh sb="0" eb="3">
      <t>ゼンニチセイ</t>
    </rPh>
    <phoneticPr fontId="4"/>
  </si>
  <si>
    <t>航空科</t>
    <rPh sb="0" eb="3">
      <t>コウクウカ</t>
    </rPh>
    <phoneticPr fontId="4"/>
  </si>
  <si>
    <t>（通信制）</t>
    <rPh sb="1" eb="4">
      <t>ツウシンセイ</t>
    </rPh>
    <phoneticPr fontId="4"/>
  </si>
  <si>
    <t>敬徳</t>
    <phoneticPr fontId="4"/>
  </si>
  <si>
    <t>自動車
整備科</t>
    <rPh sb="0" eb="3">
      <t>ジドウシャ</t>
    </rPh>
    <rPh sb="4" eb="6">
      <t>セイビ</t>
    </rPh>
    <rPh sb="6" eb="7">
      <t>カ</t>
    </rPh>
    <phoneticPr fontId="4"/>
  </si>
  <si>
    <t>※生徒数合計の(   )は専攻科で外書</t>
    <rPh sb="4" eb="6">
      <t>ゴウケイ</t>
    </rPh>
    <phoneticPr fontId="4"/>
  </si>
  <si>
    <t>（８）国立幼稚園</t>
    <rPh sb="5" eb="8">
      <t>ヨウチエン</t>
    </rPh>
    <phoneticPr fontId="4"/>
  </si>
  <si>
    <t>教職員数・園児数・学級数</t>
    <rPh sb="0" eb="1">
      <t>キョウ</t>
    </rPh>
    <rPh sb="1" eb="4">
      <t>ショクインスウ</t>
    </rPh>
    <rPh sb="5" eb="7">
      <t>エンジ</t>
    </rPh>
    <rPh sb="7" eb="8">
      <t>スウ</t>
    </rPh>
    <rPh sb="9" eb="11">
      <t>ガッキュウ</t>
    </rPh>
    <rPh sb="11" eb="12">
      <t>スウ</t>
    </rPh>
    <phoneticPr fontId="4"/>
  </si>
  <si>
    <t>（単位：人、学級）</t>
    <rPh sb="6" eb="8">
      <t>ガッキュウ</t>
    </rPh>
    <phoneticPr fontId="4"/>
  </si>
  <si>
    <t>本務教員数</t>
    <rPh sb="0" eb="2">
      <t>ホンム</t>
    </rPh>
    <rPh sb="2" eb="4">
      <t>キョウイン</t>
    </rPh>
    <rPh sb="4" eb="5">
      <t>スウ</t>
    </rPh>
    <phoneticPr fontId="4"/>
  </si>
  <si>
    <t>園　　　　　児　　　　　数　　　　　（人）</t>
    <rPh sb="0" eb="1">
      <t>エン</t>
    </rPh>
    <rPh sb="6" eb="7">
      <t>ジ</t>
    </rPh>
    <rPh sb="12" eb="13">
      <t>スウ</t>
    </rPh>
    <rPh sb="19" eb="20">
      <t>ニン</t>
    </rPh>
    <phoneticPr fontId="4"/>
  </si>
  <si>
    <t>学級数</t>
    <rPh sb="0" eb="2">
      <t>ガッキュウ</t>
    </rPh>
    <rPh sb="2" eb="3">
      <t>スウ</t>
    </rPh>
    <phoneticPr fontId="4"/>
  </si>
  <si>
    <t>園名</t>
    <rPh sb="0" eb="1">
      <t>エン</t>
    </rPh>
    <phoneticPr fontId="4"/>
  </si>
  <si>
    <t>園長</t>
    <rPh sb="0" eb="2">
      <t>エンチョウ</t>
    </rPh>
    <phoneticPr fontId="4"/>
  </si>
  <si>
    <t>副園長</t>
    <rPh sb="0" eb="1">
      <t>フク</t>
    </rPh>
    <rPh sb="1" eb="3">
      <t>エンチョウ</t>
    </rPh>
    <phoneticPr fontId="4"/>
  </si>
  <si>
    <t>主幹教諭</t>
    <rPh sb="0" eb="2">
      <t>シュカン</t>
    </rPh>
    <rPh sb="2" eb="4">
      <t>キョウユ</t>
    </rPh>
    <phoneticPr fontId="8"/>
  </si>
  <si>
    <t>教諭</t>
    <rPh sb="0" eb="2">
      <t>キョウユ</t>
    </rPh>
    <phoneticPr fontId="8"/>
  </si>
  <si>
    <t>教育補助員</t>
    <rPh sb="0" eb="2">
      <t>キョウイク</t>
    </rPh>
    <rPh sb="2" eb="5">
      <t>ホジョイン</t>
    </rPh>
    <phoneticPr fontId="4"/>
  </si>
  <si>
    <t>その他</t>
    <rPh sb="2" eb="3">
      <t>ホカ</t>
    </rPh>
    <phoneticPr fontId="4"/>
  </si>
  <si>
    <t>３歳</t>
    <rPh sb="1" eb="2">
      <t>サイ</t>
    </rPh>
    <phoneticPr fontId="4"/>
  </si>
  <si>
    <t>４歳</t>
    <rPh sb="1" eb="2">
      <t>サイ</t>
    </rPh>
    <phoneticPr fontId="4"/>
  </si>
  <si>
    <t>５歳</t>
    <rPh sb="1" eb="2">
      <t>サイ</t>
    </rPh>
    <phoneticPr fontId="4"/>
  </si>
  <si>
    <t>合計</t>
    <rPh sb="0" eb="2">
      <t>ゴウケイ</t>
    </rPh>
    <phoneticPr fontId="4"/>
  </si>
  <si>
    <t>佐賀大学教育学部
附属幼稚園</t>
    <rPh sb="11" eb="14">
      <t>ヨウチエン</t>
    </rPh>
    <phoneticPr fontId="4"/>
  </si>
  <si>
    <t>（９）国立小・中学校</t>
    <phoneticPr fontId="4"/>
  </si>
  <si>
    <t xml:space="preserve"> </t>
    <phoneticPr fontId="4"/>
  </si>
  <si>
    <t>①　学級数及び児童・生徒数</t>
    <rPh sb="2" eb="4">
      <t>ガッキュウ</t>
    </rPh>
    <rPh sb="4" eb="5">
      <t>スウ</t>
    </rPh>
    <rPh sb="5" eb="6">
      <t>オヨ</t>
    </rPh>
    <rPh sb="7" eb="9">
      <t>ジドウ</t>
    </rPh>
    <rPh sb="10" eb="12">
      <t>セイト</t>
    </rPh>
    <rPh sb="12" eb="13">
      <t>スウ</t>
    </rPh>
    <phoneticPr fontId="8"/>
  </si>
  <si>
    <t>学校名</t>
    <rPh sb="0" eb="2">
      <t>ガッコウ</t>
    </rPh>
    <rPh sb="2" eb="3">
      <t>メイ</t>
    </rPh>
    <phoneticPr fontId="8"/>
  </si>
  <si>
    <t>学　　級　　数　（学級）</t>
    <rPh sb="0" eb="1">
      <t>ガク</t>
    </rPh>
    <rPh sb="3" eb="4">
      <t>キュウ</t>
    </rPh>
    <rPh sb="6" eb="7">
      <t>スウ</t>
    </rPh>
    <rPh sb="9" eb="11">
      <t>ガッキュウ</t>
    </rPh>
    <phoneticPr fontId="8"/>
  </si>
  <si>
    <t>児　　　　　　　　童　　　　　　　　・　　　　　　　　生　　　　　　　　徒　　　　　　　　数　　　　　　（人）</t>
    <rPh sb="0" eb="1">
      <t>ジ</t>
    </rPh>
    <rPh sb="9" eb="10">
      <t>ワラベ</t>
    </rPh>
    <rPh sb="27" eb="28">
      <t>セイ</t>
    </rPh>
    <rPh sb="36" eb="37">
      <t>ト</t>
    </rPh>
    <rPh sb="45" eb="46">
      <t>スウ</t>
    </rPh>
    <rPh sb="53" eb="54">
      <t>ニン</t>
    </rPh>
    <phoneticPr fontId="8"/>
  </si>
  <si>
    <t>1年</t>
    <rPh sb="1" eb="2">
      <t>ネン</t>
    </rPh>
    <phoneticPr fontId="8"/>
  </si>
  <si>
    <t>2年</t>
    <rPh sb="1" eb="2">
      <t>ネン</t>
    </rPh>
    <phoneticPr fontId="8"/>
  </si>
  <si>
    <t>3年</t>
    <rPh sb="1" eb="2">
      <t>ネン</t>
    </rPh>
    <phoneticPr fontId="8"/>
  </si>
  <si>
    <t>4年</t>
    <rPh sb="1" eb="2">
      <t>ネン</t>
    </rPh>
    <phoneticPr fontId="8"/>
  </si>
  <si>
    <t>5年</t>
    <rPh sb="1" eb="2">
      <t>ネン</t>
    </rPh>
    <phoneticPr fontId="8"/>
  </si>
  <si>
    <t>6年</t>
    <rPh sb="1" eb="2">
      <t>ネン</t>
    </rPh>
    <phoneticPr fontId="8"/>
  </si>
  <si>
    <t>合計</t>
    <rPh sb="0" eb="2">
      <t>ゴウケイ</t>
    </rPh>
    <phoneticPr fontId="8"/>
  </si>
  <si>
    <t>合計</t>
    <rPh sb="0" eb="1">
      <t>ゴウ</t>
    </rPh>
    <rPh sb="1" eb="2">
      <t>ケイ</t>
    </rPh>
    <phoneticPr fontId="8"/>
  </si>
  <si>
    <t>佐賀大学教育学部
附属小学校</t>
    <phoneticPr fontId="4"/>
  </si>
  <si>
    <t>佐賀大学教育学部
附属中学校</t>
    <phoneticPr fontId="4"/>
  </si>
  <si>
    <t>②　教職員数</t>
    <rPh sb="2" eb="3">
      <t>キョウ</t>
    </rPh>
    <rPh sb="3" eb="6">
      <t>ショクインスウ</t>
    </rPh>
    <phoneticPr fontId="4"/>
  </si>
  <si>
    <t>校　　長</t>
    <phoneticPr fontId="4"/>
  </si>
  <si>
    <t>学校図書
事務員</t>
    <rPh sb="0" eb="2">
      <t>ガッコウ</t>
    </rPh>
    <rPh sb="2" eb="4">
      <t>トショ</t>
    </rPh>
    <rPh sb="5" eb="8">
      <t>ジムイン</t>
    </rPh>
    <phoneticPr fontId="4"/>
  </si>
  <si>
    <t>養護職員
(看護師等)</t>
    <rPh sb="0" eb="2">
      <t>ヨウゴ</t>
    </rPh>
    <rPh sb="2" eb="4">
      <t>ショクイン</t>
    </rPh>
    <rPh sb="6" eb="8">
      <t>カンゴ</t>
    </rPh>
    <rPh sb="8" eb="9">
      <t>シ</t>
    </rPh>
    <rPh sb="9" eb="10">
      <t>トウ</t>
    </rPh>
    <phoneticPr fontId="4"/>
  </si>
  <si>
    <t>学校給食
調理従事員</t>
    <rPh sb="0" eb="2">
      <t>ガッコウ</t>
    </rPh>
    <rPh sb="2" eb="4">
      <t>キュウショク</t>
    </rPh>
    <rPh sb="5" eb="7">
      <t>チョウリ</t>
    </rPh>
    <rPh sb="7" eb="9">
      <t>ジュウジ</t>
    </rPh>
    <rPh sb="9" eb="10">
      <t>イン</t>
    </rPh>
    <phoneticPr fontId="8"/>
  </si>
  <si>
    <t>用務員</t>
    <rPh sb="0" eb="3">
      <t>ヨウムイン</t>
    </rPh>
    <phoneticPr fontId="8"/>
  </si>
  <si>
    <t>警備員・
その他</t>
    <rPh sb="0" eb="3">
      <t>ケイビイン</t>
    </rPh>
    <rPh sb="7" eb="8">
      <t>タ</t>
    </rPh>
    <phoneticPr fontId="4"/>
  </si>
  <si>
    <t>学校名</t>
    <rPh sb="1" eb="2">
      <t>コウ</t>
    </rPh>
    <phoneticPr fontId="4"/>
  </si>
  <si>
    <t>（１０）国立特別支援学校</t>
    <rPh sb="4" eb="6">
      <t>コクリツ</t>
    </rPh>
    <rPh sb="6" eb="8">
      <t>トクベツ</t>
    </rPh>
    <rPh sb="8" eb="10">
      <t>シエン</t>
    </rPh>
    <rPh sb="10" eb="12">
      <t>ガッコウ</t>
    </rPh>
    <phoneticPr fontId="4"/>
  </si>
  <si>
    <t>①　学級数</t>
    <phoneticPr fontId="4"/>
  </si>
  <si>
    <t>中  学  部</t>
  </si>
  <si>
    <t>高  等  部</t>
  </si>
  <si>
    <t>複式</t>
  </si>
  <si>
    <t>佐賀大学教育学部
附属特別支援学校</t>
    <rPh sb="11" eb="13">
      <t>トクベツ</t>
    </rPh>
    <rPh sb="13" eb="15">
      <t>シエン</t>
    </rPh>
    <phoneticPr fontId="4"/>
  </si>
  <si>
    <t>②　児童・生徒数</t>
    <phoneticPr fontId="4"/>
  </si>
  <si>
    <t>児　　　　　　　　童　　　　　　　　・　　　　　　　　生　　　　　　　　徒　　　　　　　　数　　　　　　（人）</t>
    <phoneticPr fontId="4"/>
  </si>
  <si>
    <t>１年</t>
    <phoneticPr fontId="4"/>
  </si>
  <si>
    <t>佐賀大学教育学部</t>
    <rPh sb="6" eb="8">
      <t>ガクブ</t>
    </rPh>
    <phoneticPr fontId="4"/>
  </si>
  <si>
    <t>附属特別支援学校</t>
    <rPh sb="2" eb="4">
      <t>トクベツ</t>
    </rPh>
    <rPh sb="4" eb="6">
      <t>シエン</t>
    </rPh>
    <rPh sb="6" eb="8">
      <t>ガッコウ</t>
    </rPh>
    <phoneticPr fontId="4"/>
  </si>
  <si>
    <t>③　教職員数</t>
    <phoneticPr fontId="4"/>
  </si>
  <si>
    <t>事務職員</t>
  </si>
  <si>
    <t>警備員・
その他</t>
    <phoneticPr fontId="4"/>
  </si>
  <si>
    <t>学校名</t>
    <rPh sb="2" eb="3">
      <t>メイ</t>
    </rPh>
    <phoneticPr fontId="4"/>
  </si>
  <si>
    <t>学校医</t>
    <rPh sb="2" eb="3">
      <t>イ</t>
    </rPh>
    <phoneticPr fontId="4"/>
  </si>
  <si>
    <t>（３）公立小学校</t>
    <phoneticPr fontId="4"/>
  </si>
  <si>
    <t>①　学級数及び児童数</t>
    <phoneticPr fontId="4"/>
  </si>
  <si>
    <t>市町名</t>
    <phoneticPr fontId="4"/>
  </si>
  <si>
    <t>学校名</t>
    <phoneticPr fontId="4"/>
  </si>
  <si>
    <t>学        級        数　　（学級）</t>
    <rPh sb="0" eb="1">
      <t>ガク</t>
    </rPh>
    <rPh sb="9" eb="10">
      <t>キュウ</t>
    </rPh>
    <rPh sb="18" eb="19">
      <t>スウ</t>
    </rPh>
    <rPh sb="22" eb="24">
      <t>ガッキュウ</t>
    </rPh>
    <phoneticPr fontId="4"/>
  </si>
  <si>
    <t>学　　　　　年　　　　　別　　　　　児　　　　　童　　　　　数　　（人）</t>
    <rPh sb="34" eb="35">
      <t>ニン</t>
    </rPh>
    <phoneticPr fontId="4"/>
  </si>
  <si>
    <t>再掲
特別支援学級
児童数(人)</t>
    <rPh sb="0" eb="2">
      <t>サイケイ</t>
    </rPh>
    <rPh sb="3" eb="5">
      <t>トクベツ</t>
    </rPh>
    <rPh sb="5" eb="7">
      <t>シエン</t>
    </rPh>
    <rPh sb="7" eb="9">
      <t>ガッキュウ</t>
    </rPh>
    <rPh sb="10" eb="12">
      <t>ジドウ</t>
    </rPh>
    <rPh sb="12" eb="13">
      <t>スウ</t>
    </rPh>
    <rPh sb="14" eb="15">
      <t>ニン</t>
    </rPh>
    <phoneticPr fontId="4"/>
  </si>
  <si>
    <t>複式
学級</t>
    <rPh sb="3" eb="5">
      <t>ガッキュウ</t>
    </rPh>
    <phoneticPr fontId="4"/>
  </si>
  <si>
    <t>特別
支援
学級</t>
    <rPh sb="0" eb="2">
      <t>トクベツ</t>
    </rPh>
    <rPh sb="3" eb="5">
      <t>シエン</t>
    </rPh>
    <rPh sb="6" eb="8">
      <t>ガッキュウ</t>
    </rPh>
    <phoneticPr fontId="4"/>
  </si>
  <si>
    <t>４年</t>
    <rPh sb="1" eb="2">
      <t>ネン</t>
    </rPh>
    <phoneticPr fontId="4"/>
  </si>
  <si>
    <t>５年</t>
    <rPh sb="1" eb="2">
      <t>ネン</t>
    </rPh>
    <phoneticPr fontId="4"/>
  </si>
  <si>
    <t>６年</t>
    <rPh sb="1" eb="2">
      <t>ネン</t>
    </rPh>
    <phoneticPr fontId="4"/>
  </si>
  <si>
    <t>男</t>
    <phoneticPr fontId="4"/>
  </si>
  <si>
    <t>佐賀市</t>
  </si>
  <si>
    <t>勧興</t>
  </si>
  <si>
    <t>循誘</t>
  </si>
  <si>
    <t>日新</t>
  </si>
  <si>
    <t>赤松</t>
  </si>
  <si>
    <t>神野</t>
  </si>
  <si>
    <t>西与賀</t>
  </si>
  <si>
    <t>嘉瀬</t>
  </si>
  <si>
    <t>巨勢</t>
  </si>
  <si>
    <t>兵庫</t>
  </si>
  <si>
    <t>高木瀬</t>
  </si>
  <si>
    <t>北川副</t>
  </si>
  <si>
    <t>本庄</t>
  </si>
  <si>
    <t>鍋島</t>
  </si>
  <si>
    <t>金立</t>
    <rPh sb="1" eb="2">
      <t>タ</t>
    </rPh>
    <phoneticPr fontId="5"/>
  </si>
  <si>
    <t>久保泉</t>
  </si>
  <si>
    <t>芙蓉</t>
  </si>
  <si>
    <t>新栄</t>
  </si>
  <si>
    <t>若楠</t>
  </si>
  <si>
    <t>開成</t>
  </si>
  <si>
    <t>諸富北</t>
  </si>
  <si>
    <t>諸富南</t>
  </si>
  <si>
    <t>中川副</t>
  </si>
  <si>
    <t>大詫間</t>
  </si>
  <si>
    <t>南川副</t>
  </si>
  <si>
    <t>西川副</t>
  </si>
  <si>
    <t>東与賀</t>
  </si>
  <si>
    <t>思斉</t>
  </si>
  <si>
    <t>春日</t>
  </si>
  <si>
    <t>川上</t>
  </si>
  <si>
    <t>松梅</t>
  </si>
  <si>
    <t>春日北</t>
  </si>
  <si>
    <t>富士</t>
  </si>
  <si>
    <t>北山</t>
  </si>
  <si>
    <t>北山東部</t>
  </si>
  <si>
    <t>三瀬</t>
  </si>
  <si>
    <t>佐賀市計</t>
  </si>
  <si>
    <t>唐津市</t>
  </si>
  <si>
    <t>東唐津</t>
    <phoneticPr fontId="28"/>
  </si>
  <si>
    <t>東唐津</t>
  </si>
  <si>
    <t>外町</t>
  </si>
  <si>
    <t>うち分校３校</t>
    <rPh sb="2" eb="4">
      <t>ブンコウ</t>
    </rPh>
    <rPh sb="5" eb="6">
      <t>コウ</t>
    </rPh>
    <phoneticPr fontId="4"/>
  </si>
  <si>
    <t>長松</t>
  </si>
  <si>
    <t>西唐津</t>
  </si>
  <si>
    <t>高島</t>
  </si>
  <si>
    <t>佐志</t>
  </si>
  <si>
    <t>鏡山</t>
  </si>
  <si>
    <t>久里</t>
  </si>
  <si>
    <t>鬼塚</t>
  </si>
  <si>
    <t>湊</t>
  </si>
  <si>
    <t>成和</t>
  </si>
  <si>
    <t>大志</t>
  </si>
  <si>
    <t>浜崎</t>
  </si>
  <si>
    <t>虹の松原分校</t>
  </si>
  <si>
    <t>玉島</t>
  </si>
  <si>
    <t>平原</t>
  </si>
  <si>
    <t>相知</t>
  </si>
  <si>
    <t>伊岐佐</t>
  </si>
  <si>
    <t>北波多</t>
  </si>
  <si>
    <t>向島分校</t>
    <rPh sb="2" eb="4">
      <t>ブンコウ</t>
    </rPh>
    <phoneticPr fontId="4"/>
  </si>
  <si>
    <t>名護屋</t>
  </si>
  <si>
    <t>馬渡</t>
  </si>
  <si>
    <t>加唐</t>
  </si>
  <si>
    <t>松島分校</t>
    <rPh sb="0" eb="2">
      <t>マツシマ</t>
    </rPh>
    <rPh sb="2" eb="4">
      <t>ブンコウ</t>
    </rPh>
    <phoneticPr fontId="5"/>
  </si>
  <si>
    <t>打上</t>
  </si>
  <si>
    <t>呼子</t>
  </si>
  <si>
    <t>小川</t>
    <rPh sb="0" eb="2">
      <t>オガワ</t>
    </rPh>
    <phoneticPr fontId="5"/>
  </si>
  <si>
    <t>七山</t>
  </si>
  <si>
    <t>唐津市計</t>
  </si>
  <si>
    <t>鳥栖市</t>
  </si>
  <si>
    <t>鳥栖北</t>
  </si>
  <si>
    <t>田代</t>
  </si>
  <si>
    <t>基里</t>
  </si>
  <si>
    <t>麓</t>
  </si>
  <si>
    <t>旭</t>
  </si>
  <si>
    <t>若葉</t>
  </si>
  <si>
    <t>弥生が丘</t>
  </si>
  <si>
    <t>鳥栖市計</t>
  </si>
  <si>
    <t>伊万里市</t>
  </si>
  <si>
    <t>牧島</t>
  </si>
  <si>
    <t>大坪</t>
  </si>
  <si>
    <t>大川内</t>
  </si>
  <si>
    <t>黒川</t>
  </si>
  <si>
    <t>波多津</t>
  </si>
  <si>
    <t>二里</t>
  </si>
  <si>
    <t>東山代</t>
  </si>
  <si>
    <t>山代東</t>
  </si>
  <si>
    <t>山代西</t>
  </si>
  <si>
    <t>立花</t>
    <rPh sb="0" eb="2">
      <t>タチバナ</t>
    </rPh>
    <phoneticPr fontId="5"/>
  </si>
  <si>
    <t>伊万里市計</t>
  </si>
  <si>
    <t>武雄市</t>
  </si>
  <si>
    <t>朝日</t>
  </si>
  <si>
    <t>若木</t>
  </si>
  <si>
    <t>武内</t>
  </si>
  <si>
    <t>西川登</t>
  </si>
  <si>
    <t>東川登</t>
  </si>
  <si>
    <t>橘</t>
  </si>
  <si>
    <t>御船が丘</t>
  </si>
  <si>
    <t>山内東</t>
  </si>
  <si>
    <t>犬走分校</t>
  </si>
  <si>
    <t>舟原分校</t>
  </si>
  <si>
    <t>山内西</t>
  </si>
  <si>
    <t>立野川内分校</t>
    <rPh sb="0" eb="1">
      <t>タ</t>
    </rPh>
    <phoneticPr fontId="5"/>
  </si>
  <si>
    <t>北方</t>
  </si>
  <si>
    <t>武雄市計</t>
  </si>
  <si>
    <t>鹿島市</t>
  </si>
  <si>
    <t>鹿島</t>
  </si>
  <si>
    <t>能古見</t>
  </si>
  <si>
    <t>うち分校１校</t>
    <rPh sb="2" eb="4">
      <t>ブンコウ</t>
    </rPh>
    <rPh sb="5" eb="6">
      <t>コウ</t>
    </rPh>
    <phoneticPr fontId="4"/>
  </si>
  <si>
    <t>古枝</t>
  </si>
  <si>
    <t>浜</t>
  </si>
  <si>
    <t>北鹿島</t>
  </si>
  <si>
    <t>七浦</t>
  </si>
  <si>
    <t>音成分校</t>
  </si>
  <si>
    <t>明倫</t>
  </si>
  <si>
    <t>鹿島市計</t>
  </si>
  <si>
    <t>小城市</t>
  </si>
  <si>
    <t>桜岡</t>
  </si>
  <si>
    <t>三里</t>
  </si>
  <si>
    <t>晴田</t>
  </si>
  <si>
    <t>岩松</t>
  </si>
  <si>
    <t>三日月</t>
  </si>
  <si>
    <t>砥川</t>
  </si>
  <si>
    <t>芦刈</t>
  </si>
  <si>
    <t>小城市計</t>
  </si>
  <si>
    <t>嬉野市</t>
  </si>
  <si>
    <t>嬉野</t>
    <phoneticPr fontId="28"/>
  </si>
  <si>
    <t>嬉野</t>
  </si>
  <si>
    <t>大野原</t>
  </si>
  <si>
    <t>吉田</t>
  </si>
  <si>
    <t>轟</t>
  </si>
  <si>
    <t>五町田</t>
  </si>
  <si>
    <t>谷所分校</t>
  </si>
  <si>
    <t>久間</t>
  </si>
  <si>
    <t>塩田</t>
  </si>
  <si>
    <t>大草野</t>
  </si>
  <si>
    <t>嬉野市計</t>
  </si>
  <si>
    <t>神埼市</t>
  </si>
  <si>
    <t>西郷</t>
  </si>
  <si>
    <t>仁比山</t>
  </si>
  <si>
    <t>千代田東部</t>
  </si>
  <si>
    <t>千代田中部</t>
  </si>
  <si>
    <t>千代田西部</t>
  </si>
  <si>
    <t>脊振</t>
  </si>
  <si>
    <t>神埼市計</t>
  </si>
  <si>
    <t>吉野ヶ里町</t>
  </si>
  <si>
    <t>三田川</t>
  </si>
  <si>
    <t>東脊振</t>
    <phoneticPr fontId="4"/>
  </si>
  <si>
    <t>東脊振</t>
  </si>
  <si>
    <t>神埼郡計</t>
  </si>
  <si>
    <t>基山町</t>
  </si>
  <si>
    <t>基山</t>
  </si>
  <si>
    <t>若基</t>
  </si>
  <si>
    <t>基山町計</t>
    <rPh sb="0" eb="3">
      <t>キヤマチョウ</t>
    </rPh>
    <rPh sb="3" eb="4">
      <t>ケイ</t>
    </rPh>
    <phoneticPr fontId="4"/>
  </si>
  <si>
    <t>上峰町</t>
  </si>
  <si>
    <t>上峰</t>
  </si>
  <si>
    <t>みやき町</t>
  </si>
  <si>
    <t>中原</t>
  </si>
  <si>
    <t>北茂安</t>
  </si>
  <si>
    <t>三根東</t>
  </si>
  <si>
    <t>三根西</t>
  </si>
  <si>
    <t>みやき町計</t>
    <rPh sb="3" eb="4">
      <t>チョウ</t>
    </rPh>
    <rPh sb="4" eb="5">
      <t>ケイ</t>
    </rPh>
    <phoneticPr fontId="4"/>
  </si>
  <si>
    <t>三養基郡計</t>
  </si>
  <si>
    <t>有田町</t>
  </si>
  <si>
    <t>有田</t>
  </si>
  <si>
    <t>有田中部</t>
  </si>
  <si>
    <t>曲川</t>
  </si>
  <si>
    <t>大山</t>
  </si>
  <si>
    <t>西松浦郡計</t>
  </si>
  <si>
    <t>江北町</t>
  </si>
  <si>
    <t>江北</t>
  </si>
  <si>
    <t>白石町</t>
  </si>
  <si>
    <t>須古</t>
  </si>
  <si>
    <t>六角</t>
  </si>
  <si>
    <t>白石</t>
  </si>
  <si>
    <t>北明</t>
  </si>
  <si>
    <t>福富</t>
  </si>
  <si>
    <t>有明東</t>
  </si>
  <si>
    <t>有明西</t>
  </si>
  <si>
    <t>有明南</t>
  </si>
  <si>
    <t>白石町計</t>
    <rPh sb="0" eb="3">
      <t>シロイシチョウ</t>
    </rPh>
    <rPh sb="3" eb="4">
      <t>ケイ</t>
    </rPh>
    <phoneticPr fontId="4"/>
  </si>
  <si>
    <t>杵島郡計</t>
  </si>
  <si>
    <t>太良町</t>
  </si>
  <si>
    <t>多良</t>
  </si>
  <si>
    <t>大浦</t>
  </si>
  <si>
    <t>藤津郡計</t>
  </si>
  <si>
    <t>市 部 計</t>
  </si>
  <si>
    <t>郡 部 計</t>
  </si>
  <si>
    <t>県　　計</t>
  </si>
  <si>
    <t>②　教職員数</t>
    <phoneticPr fontId="4"/>
  </si>
  <si>
    <t>本  　　務　  　教　  　員　  　数</t>
    <phoneticPr fontId="4"/>
  </si>
  <si>
    <t>本　　　務　　　職　　　員　　　数</t>
    <rPh sb="0" eb="1">
      <t>ホン</t>
    </rPh>
    <rPh sb="4" eb="5">
      <t>ツトム</t>
    </rPh>
    <rPh sb="8" eb="9">
      <t>ショク</t>
    </rPh>
    <rPh sb="12" eb="13">
      <t>イン</t>
    </rPh>
    <rPh sb="16" eb="17">
      <t>カズ</t>
    </rPh>
    <phoneticPr fontId="4"/>
  </si>
  <si>
    <t>学 校 医 等</t>
  </si>
  <si>
    <t>主 任 等</t>
  </si>
  <si>
    <t>本 務 教 員 の う ち</t>
  </si>
  <si>
    <t>本務教員のうち教
委事務局や教育機関
に勤務する者(再掲)</t>
    <rPh sb="0" eb="2">
      <t>ホンム</t>
    </rPh>
    <rPh sb="2" eb="4">
      <t>キョウイン</t>
    </rPh>
    <rPh sb="7" eb="8">
      <t>キョウ</t>
    </rPh>
    <rPh sb="9" eb="10">
      <t>イ</t>
    </rPh>
    <rPh sb="10" eb="13">
      <t>ジムキョク</t>
    </rPh>
    <rPh sb="14" eb="16">
      <t>キョウイク</t>
    </rPh>
    <rPh sb="16" eb="18">
      <t>キカン</t>
    </rPh>
    <rPh sb="20" eb="22">
      <t>キンム</t>
    </rPh>
    <rPh sb="24" eb="25">
      <t>モノ</t>
    </rPh>
    <rPh sb="26" eb="28">
      <t>サイケイ</t>
    </rPh>
    <phoneticPr fontId="4"/>
  </si>
  <si>
    <t>負 担 法 以 外 の 職 員</t>
    <phoneticPr fontId="4"/>
  </si>
  <si>
    <t>( 再 掲 )</t>
  </si>
  <si>
    <t>休 職 者 等 (再 掲)</t>
  </si>
  <si>
    <t>市 町 名</t>
    <phoneticPr fontId="4"/>
  </si>
  <si>
    <t>校　長</t>
  </si>
  <si>
    <t>教　頭</t>
  </si>
  <si>
    <t>講　師</t>
  </si>
  <si>
    <t>教員</t>
    <phoneticPr fontId="4"/>
  </si>
  <si>
    <t>学校図書館事務員</t>
    <phoneticPr fontId="4"/>
  </si>
  <si>
    <t>用務員</t>
    <phoneticPr fontId="4"/>
  </si>
  <si>
    <t>警備員・その他</t>
    <phoneticPr fontId="4"/>
  </si>
  <si>
    <t>職務上疾病</t>
    <phoneticPr fontId="4"/>
  </si>
  <si>
    <t>介護休業</t>
    <rPh sb="0" eb="2">
      <t>カイゴ</t>
    </rPh>
    <rPh sb="2" eb="4">
      <t>キュウギョウ</t>
    </rPh>
    <phoneticPr fontId="4"/>
  </si>
  <si>
    <t>教委事務局等勤務者・
その他</t>
    <rPh sb="0" eb="2">
      <t>キョウイ</t>
    </rPh>
    <rPh sb="2" eb="5">
      <t>ジムキョク</t>
    </rPh>
    <rPh sb="5" eb="6">
      <t>トウ</t>
    </rPh>
    <rPh sb="6" eb="9">
      <t>キンムシャ</t>
    </rPh>
    <rPh sb="13" eb="14">
      <t>ホカ</t>
    </rPh>
    <phoneticPr fontId="4"/>
  </si>
  <si>
    <t>三瀬</t>
    <phoneticPr fontId="4"/>
  </si>
  <si>
    <t>玉島</t>
    <phoneticPr fontId="4"/>
  </si>
  <si>
    <t>北波多</t>
    <phoneticPr fontId="4"/>
  </si>
  <si>
    <t>牧島</t>
    <phoneticPr fontId="4"/>
  </si>
  <si>
    <t>芦刈</t>
    <phoneticPr fontId="4"/>
  </si>
  <si>
    <t>（４）公立中学校</t>
    <phoneticPr fontId="4"/>
  </si>
  <si>
    <t>①　学級数及び生徒数</t>
    <phoneticPr fontId="4"/>
  </si>
  <si>
    <t>学          級          数　　（学級）</t>
    <rPh sb="26" eb="28">
      <t>ガッキュウ</t>
    </rPh>
    <phoneticPr fontId="4"/>
  </si>
  <si>
    <t>学        年        別        生        徒        数　　　（人）</t>
    <rPh sb="0" eb="1">
      <t>ガク</t>
    </rPh>
    <rPh sb="9" eb="10">
      <t>ネン</t>
    </rPh>
    <rPh sb="18" eb="19">
      <t>ベツ</t>
    </rPh>
    <rPh sb="50" eb="51">
      <t>ニン</t>
    </rPh>
    <phoneticPr fontId="4"/>
  </si>
  <si>
    <t>再掲　特別支援
学級生徒数(人)</t>
    <rPh sb="10" eb="12">
      <t>セイト</t>
    </rPh>
    <rPh sb="14" eb="15">
      <t>ニン</t>
    </rPh>
    <phoneticPr fontId="4"/>
  </si>
  <si>
    <t>単     式　　　学　　級</t>
    <rPh sb="10" eb="11">
      <t>ガク</t>
    </rPh>
    <rPh sb="13" eb="14">
      <t>キュウ</t>
    </rPh>
    <phoneticPr fontId="4"/>
  </si>
  <si>
    <t>特別支</t>
    <rPh sb="0" eb="2">
      <t>トクベツ</t>
    </rPh>
    <rPh sb="2" eb="3">
      <t>ササ</t>
    </rPh>
    <phoneticPr fontId="4"/>
  </si>
  <si>
    <t>1              年</t>
    <phoneticPr fontId="4"/>
  </si>
  <si>
    <t>2          年</t>
  </si>
  <si>
    <t>3          年</t>
  </si>
  <si>
    <t>合          計</t>
  </si>
  <si>
    <t>1年</t>
  </si>
  <si>
    <t>2年</t>
  </si>
  <si>
    <t>3年</t>
  </si>
  <si>
    <t>学級</t>
  </si>
  <si>
    <t>援学級</t>
    <rPh sb="0" eb="1">
      <t>エン</t>
    </rPh>
    <rPh sb="1" eb="3">
      <t>ガッキュウ</t>
    </rPh>
    <phoneticPr fontId="4"/>
  </si>
  <si>
    <t>県立中</t>
    <rPh sb="0" eb="2">
      <t>ケンリツ</t>
    </rPh>
    <rPh sb="2" eb="3">
      <t>チュウ</t>
    </rPh>
    <phoneticPr fontId="4"/>
  </si>
  <si>
    <t>香楠</t>
  </si>
  <si>
    <t>武雄青陵</t>
  </si>
  <si>
    <t>県立中計</t>
    <rPh sb="0" eb="2">
      <t>ケンリツ</t>
    </rPh>
    <rPh sb="2" eb="3">
      <t>チュウ</t>
    </rPh>
    <phoneticPr fontId="4"/>
  </si>
  <si>
    <t>県立中計</t>
    <rPh sb="0" eb="2">
      <t>ケンリツ</t>
    </rPh>
    <rPh sb="2" eb="3">
      <t>チュウ</t>
    </rPh>
    <rPh sb="3" eb="4">
      <t>ケイ</t>
    </rPh>
    <phoneticPr fontId="4"/>
  </si>
  <si>
    <t>成章</t>
  </si>
  <si>
    <t>城南</t>
  </si>
  <si>
    <t>昭栄</t>
  </si>
  <si>
    <t>城東</t>
  </si>
  <si>
    <t>城西</t>
  </si>
  <si>
    <t>城北</t>
  </si>
  <si>
    <t>金泉</t>
  </si>
  <si>
    <t>諸富</t>
  </si>
  <si>
    <t>川副</t>
    <rPh sb="0" eb="2">
      <t>カワソエ</t>
    </rPh>
    <phoneticPr fontId="4"/>
  </si>
  <si>
    <t>東与賀</t>
    <phoneticPr fontId="4"/>
  </si>
  <si>
    <t>思斉</t>
    <phoneticPr fontId="4"/>
  </si>
  <si>
    <t>大和</t>
    <phoneticPr fontId="4"/>
  </si>
  <si>
    <t>北山</t>
    <rPh sb="0" eb="2">
      <t>ホクザン</t>
    </rPh>
    <phoneticPr fontId="4"/>
  </si>
  <si>
    <t>三瀬</t>
    <rPh sb="0" eb="2">
      <t>ミツセ</t>
    </rPh>
    <phoneticPr fontId="4"/>
  </si>
  <si>
    <t>佐賀市計</t>
    <rPh sb="0" eb="3">
      <t>サガシ</t>
    </rPh>
    <rPh sb="3" eb="4">
      <t>ケイ</t>
    </rPh>
    <phoneticPr fontId="4"/>
  </si>
  <si>
    <t>第一</t>
  </si>
  <si>
    <t>第五</t>
  </si>
  <si>
    <t>鏡</t>
  </si>
  <si>
    <t>高峰</t>
    <rPh sb="0" eb="2">
      <t>タカミネ</t>
    </rPh>
    <phoneticPr fontId="4"/>
  </si>
  <si>
    <t>浜玉</t>
  </si>
  <si>
    <t>虹の松原分校</t>
    <phoneticPr fontId="4"/>
  </si>
  <si>
    <t>肥前</t>
  </si>
  <si>
    <t>海青</t>
    <rPh sb="0" eb="1">
      <t>カイ</t>
    </rPh>
    <rPh sb="1" eb="2">
      <t>セイ</t>
    </rPh>
    <phoneticPr fontId="4"/>
  </si>
  <si>
    <t>小川</t>
  </si>
  <si>
    <t>七山</t>
    <phoneticPr fontId="4"/>
  </si>
  <si>
    <t>唐津市計</t>
    <rPh sb="0" eb="3">
      <t>カラツシ</t>
    </rPh>
    <rPh sb="3" eb="4">
      <t>ケイ</t>
    </rPh>
    <phoneticPr fontId="4"/>
  </si>
  <si>
    <t>鳥栖西</t>
  </si>
  <si>
    <t>鳥栖市計</t>
    <rPh sb="0" eb="3">
      <t>トスシ</t>
    </rPh>
    <rPh sb="3" eb="4">
      <t>ケイ</t>
    </rPh>
    <phoneticPr fontId="4"/>
  </si>
  <si>
    <t>国見</t>
  </si>
  <si>
    <t>山代</t>
  </si>
  <si>
    <t>啓成</t>
  </si>
  <si>
    <t>青嶺</t>
  </si>
  <si>
    <t>伊万里市計</t>
    <rPh sb="0" eb="3">
      <t>イマリ</t>
    </rPh>
    <rPh sb="3" eb="4">
      <t>シ</t>
    </rPh>
    <rPh sb="4" eb="5">
      <t>ケイ</t>
    </rPh>
    <phoneticPr fontId="4"/>
  </si>
  <si>
    <t>川登</t>
  </si>
  <si>
    <t>武雄北</t>
  </si>
  <si>
    <t>山内</t>
  </si>
  <si>
    <t>武雄市計</t>
    <rPh sb="0" eb="2">
      <t>タケオ</t>
    </rPh>
    <rPh sb="2" eb="3">
      <t>シ</t>
    </rPh>
    <rPh sb="3" eb="4">
      <t>ケイ</t>
    </rPh>
    <phoneticPr fontId="4"/>
  </si>
  <si>
    <t>東部</t>
  </si>
  <si>
    <t>西部</t>
  </si>
  <si>
    <t>鹿島市計</t>
    <rPh sb="0" eb="2">
      <t>カシマ</t>
    </rPh>
    <rPh sb="2" eb="3">
      <t>シ</t>
    </rPh>
    <rPh sb="3" eb="4">
      <t>ケイ</t>
    </rPh>
    <phoneticPr fontId="4"/>
  </si>
  <si>
    <t>小城市計</t>
    <rPh sb="0" eb="2">
      <t>オギ</t>
    </rPh>
    <rPh sb="2" eb="3">
      <t>シ</t>
    </rPh>
    <rPh sb="3" eb="4">
      <t>ケイ</t>
    </rPh>
    <phoneticPr fontId="4"/>
  </si>
  <si>
    <t>嬉野市計</t>
    <rPh sb="0" eb="2">
      <t>ウレシノ</t>
    </rPh>
    <rPh sb="2" eb="3">
      <t>シ</t>
    </rPh>
    <rPh sb="3" eb="4">
      <t>ケイ</t>
    </rPh>
    <phoneticPr fontId="4"/>
  </si>
  <si>
    <t>千代田</t>
  </si>
  <si>
    <t>神埼市計</t>
    <rPh sb="0" eb="2">
      <t>カンザキ</t>
    </rPh>
    <rPh sb="2" eb="3">
      <t>シ</t>
    </rPh>
    <rPh sb="3" eb="4">
      <t>ケイ</t>
    </rPh>
    <phoneticPr fontId="4"/>
  </si>
  <si>
    <t>神埼郡計</t>
    <rPh sb="0" eb="3">
      <t>カンザキグン</t>
    </rPh>
    <rPh sb="3" eb="4">
      <t>ケイ</t>
    </rPh>
    <phoneticPr fontId="4"/>
  </si>
  <si>
    <t>三根</t>
  </si>
  <si>
    <t>みやき町計</t>
    <rPh sb="3" eb="4">
      <t>チョウ</t>
    </rPh>
    <phoneticPr fontId="4"/>
  </si>
  <si>
    <t>三養基郡計</t>
    <rPh sb="0" eb="4">
      <t>ミヤキグン</t>
    </rPh>
    <rPh sb="4" eb="5">
      <t>ケイ</t>
    </rPh>
    <phoneticPr fontId="4"/>
  </si>
  <si>
    <t>西有田</t>
  </si>
  <si>
    <t>西松浦郡計</t>
    <rPh sb="0" eb="4">
      <t>ニシマツウラグン</t>
    </rPh>
    <rPh sb="4" eb="5">
      <t>ケイ</t>
    </rPh>
    <phoneticPr fontId="4"/>
  </si>
  <si>
    <t>杵島郡計</t>
    <rPh sb="0" eb="3">
      <t>キシマグン</t>
    </rPh>
    <rPh sb="3" eb="4">
      <t>ケイ</t>
    </rPh>
    <phoneticPr fontId="4"/>
  </si>
  <si>
    <t>本務教員数</t>
    <phoneticPr fontId="4"/>
  </si>
  <si>
    <t>負担法以外の職員</t>
    <rPh sb="0" eb="2">
      <t>フタン</t>
    </rPh>
    <rPh sb="2" eb="3">
      <t>ホウ</t>
    </rPh>
    <rPh sb="3" eb="5">
      <t>イガイ</t>
    </rPh>
    <rPh sb="6" eb="8">
      <t>ショクイン</t>
    </rPh>
    <phoneticPr fontId="4"/>
  </si>
  <si>
    <t xml:space="preserve">学校図書館事務員 </t>
    <phoneticPr fontId="4"/>
  </si>
  <si>
    <t xml:space="preserve">学校給食調理員 </t>
    <phoneticPr fontId="4"/>
  </si>
  <si>
    <t xml:space="preserve">警備員・その他 </t>
    <phoneticPr fontId="4"/>
  </si>
  <si>
    <t>育児休業</t>
    <rPh sb="0" eb="2">
      <t>イクジ</t>
    </rPh>
    <rPh sb="2" eb="4">
      <t>キュウギョウ</t>
    </rPh>
    <phoneticPr fontId="4"/>
  </si>
  <si>
    <t>川副</t>
  </si>
  <si>
    <t>大和</t>
  </si>
  <si>
    <t>高峰</t>
  </si>
  <si>
    <t>海青</t>
  </si>
  <si>
    <t>伊万里市計</t>
    <rPh sb="0" eb="4">
      <t>イマリシ</t>
    </rPh>
    <rPh sb="4" eb="5">
      <t>ケイ</t>
    </rPh>
    <phoneticPr fontId="4"/>
  </si>
  <si>
    <t>武雄市計</t>
    <rPh sb="0" eb="3">
      <t>タケオシ</t>
    </rPh>
    <rPh sb="3" eb="4">
      <t>ケイ</t>
    </rPh>
    <phoneticPr fontId="4"/>
  </si>
  <si>
    <t>中原</t>
    <rPh sb="0" eb="2">
      <t>ナカバル</t>
    </rPh>
    <phoneticPr fontId="5"/>
  </si>
  <si>
    <t>三養基郡計</t>
    <rPh sb="0" eb="3">
      <t>ミヤキ</t>
    </rPh>
    <rPh sb="3" eb="4">
      <t>グン</t>
    </rPh>
    <rPh sb="4" eb="5">
      <t>ケイ</t>
    </rPh>
    <phoneticPr fontId="4"/>
  </si>
  <si>
    <t>藤津郡計</t>
    <rPh sb="0" eb="3">
      <t>フジツグン</t>
    </rPh>
    <rPh sb="3" eb="4">
      <t>ケイ</t>
    </rPh>
    <phoneticPr fontId="4"/>
  </si>
  <si>
    <t>（５）公立義務教育学校</t>
    <rPh sb="5" eb="7">
      <t>ギム</t>
    </rPh>
    <rPh sb="7" eb="9">
      <t>キョウイク</t>
    </rPh>
    <rPh sb="9" eb="11">
      <t>ガッコウ</t>
    </rPh>
    <phoneticPr fontId="4"/>
  </si>
  <si>
    <t>①　学級数及び児童・生徒数</t>
    <rPh sb="10" eb="12">
      <t>セイト</t>
    </rPh>
    <phoneticPr fontId="4"/>
  </si>
  <si>
    <t>再掲　児童生徒別特別支援学級数(学級)</t>
    <rPh sb="0" eb="2">
      <t>サイケイ</t>
    </rPh>
    <rPh sb="3" eb="5">
      <t>ジドウ</t>
    </rPh>
    <rPh sb="5" eb="7">
      <t>セイト</t>
    </rPh>
    <rPh sb="7" eb="8">
      <t>ベツ</t>
    </rPh>
    <rPh sb="8" eb="10">
      <t>トクベツ</t>
    </rPh>
    <rPh sb="10" eb="12">
      <t>シエン</t>
    </rPh>
    <rPh sb="12" eb="14">
      <t>ガッキュウ</t>
    </rPh>
    <rPh sb="14" eb="15">
      <t>スウ</t>
    </rPh>
    <rPh sb="16" eb="18">
      <t>ガッキュウ</t>
    </rPh>
    <phoneticPr fontId="4"/>
  </si>
  <si>
    <t>７年</t>
    <rPh sb="1" eb="2">
      <t>ネン</t>
    </rPh>
    <phoneticPr fontId="4"/>
  </si>
  <si>
    <t>８年</t>
    <rPh sb="1" eb="2">
      <t>ネン</t>
    </rPh>
    <phoneticPr fontId="4"/>
  </si>
  <si>
    <t>９年</t>
    <rPh sb="1" eb="2">
      <t>ネン</t>
    </rPh>
    <phoneticPr fontId="4"/>
  </si>
  <si>
    <t>児童</t>
    <rPh sb="0" eb="2">
      <t>ジドウ</t>
    </rPh>
    <phoneticPr fontId="4"/>
  </si>
  <si>
    <t>生徒</t>
    <rPh sb="0" eb="2">
      <t>セイト</t>
    </rPh>
    <phoneticPr fontId="4"/>
  </si>
  <si>
    <t>多久市</t>
    <rPh sb="0" eb="3">
      <t>タクシ</t>
    </rPh>
    <phoneticPr fontId="4"/>
  </si>
  <si>
    <t>東原庠舎東部校</t>
    <phoneticPr fontId="2"/>
  </si>
  <si>
    <t>東原庠舎中央校</t>
    <phoneticPr fontId="2"/>
  </si>
  <si>
    <t>東原庠舎西渓校</t>
    <phoneticPr fontId="2"/>
  </si>
  <si>
    <t>伊万里市</t>
    <rPh sb="0" eb="4">
      <t>イマリシ</t>
    </rPh>
    <phoneticPr fontId="4"/>
  </si>
  <si>
    <t>南波多郷学館</t>
    <rPh sb="0" eb="2">
      <t>ミナミハタ</t>
    </rPh>
    <rPh sb="2" eb="3">
      <t>ゴウ</t>
    </rPh>
    <rPh sb="3" eb="4">
      <t>ガク</t>
    </rPh>
    <rPh sb="5" eb="6">
      <t>カン</t>
    </rPh>
    <phoneticPr fontId="4"/>
  </si>
  <si>
    <t>玄海町</t>
    <rPh sb="0" eb="3">
      <t>ゲンカイチョウ</t>
    </rPh>
    <phoneticPr fontId="4"/>
  </si>
  <si>
    <t>玄海みらい学園</t>
    <rPh sb="0" eb="1">
      <t>ゲンカイ</t>
    </rPh>
    <rPh sb="4" eb="6">
      <t>ガクエン</t>
    </rPh>
    <phoneticPr fontId="4"/>
  </si>
  <si>
    <t>大町町</t>
    <phoneticPr fontId="4"/>
  </si>
  <si>
    <t>大町ひじり学園</t>
    <rPh sb="5" eb="7">
      <t>ガクエン</t>
    </rPh>
    <phoneticPr fontId="4"/>
  </si>
  <si>
    <t>学　年　別　児　童　・　生　徒　数　（人）</t>
    <phoneticPr fontId="4"/>
  </si>
  <si>
    <t>再掲　児童・生徒数(人)</t>
    <rPh sb="0" eb="2">
      <t>サイケイ</t>
    </rPh>
    <rPh sb="3" eb="5">
      <t>ジドウ</t>
    </rPh>
    <rPh sb="6" eb="9">
      <t>セイトスウ</t>
    </rPh>
    <rPh sb="10" eb="11">
      <t>ニン</t>
    </rPh>
    <phoneticPr fontId="4"/>
  </si>
  <si>
    <t>再掲　特別支援児童生徒数(人)</t>
    <rPh sb="0" eb="2">
      <t>サイケイ</t>
    </rPh>
    <rPh sb="3" eb="5">
      <t>トクベツ</t>
    </rPh>
    <rPh sb="5" eb="7">
      <t>シエン</t>
    </rPh>
    <rPh sb="7" eb="9">
      <t>ジドウ</t>
    </rPh>
    <rPh sb="9" eb="11">
      <t>セイト</t>
    </rPh>
    <rPh sb="11" eb="12">
      <t>スウ</t>
    </rPh>
    <phoneticPr fontId="4"/>
  </si>
  <si>
    <t>児童数</t>
    <rPh sb="0" eb="2">
      <t>ジドウ</t>
    </rPh>
    <rPh sb="2" eb="3">
      <t>スウ</t>
    </rPh>
    <phoneticPr fontId="4"/>
  </si>
  <si>
    <t>生徒数</t>
    <rPh sb="0" eb="3">
      <t>セイトスウ</t>
    </rPh>
    <phoneticPr fontId="4"/>
  </si>
  <si>
    <t>東原庠舎東部校</t>
    <rPh sb="0" eb="1">
      <t>ヒガシ</t>
    </rPh>
    <rPh sb="1" eb="2">
      <t>ハラ</t>
    </rPh>
    <rPh sb="2" eb="3">
      <t>ショウ</t>
    </rPh>
    <rPh sb="3" eb="4">
      <t>シャ</t>
    </rPh>
    <rPh sb="4" eb="6">
      <t>トウブ</t>
    </rPh>
    <rPh sb="6" eb="7">
      <t>コウ</t>
    </rPh>
    <phoneticPr fontId="2"/>
  </si>
  <si>
    <t>東原庠舎中央校</t>
    <rPh sb="4" eb="6">
      <t>チュウオウ</t>
    </rPh>
    <phoneticPr fontId="2"/>
  </si>
  <si>
    <t>東原庠舎西渓校</t>
    <rPh sb="4" eb="5">
      <t>ニシ</t>
    </rPh>
    <rPh sb="5" eb="6">
      <t>タニ</t>
    </rPh>
    <rPh sb="6" eb="7">
      <t>コウ</t>
    </rPh>
    <phoneticPr fontId="2"/>
  </si>
  <si>
    <t>②教職員数</t>
    <rPh sb="1" eb="4">
      <t>キョウショクイン</t>
    </rPh>
    <rPh sb="4" eb="5">
      <t>スウ</t>
    </rPh>
    <phoneticPr fontId="4"/>
  </si>
  <si>
    <t>本  　　務　  　教　  　員　  　数</t>
  </si>
  <si>
    <t>本　　務　　職　　員　　数</t>
    <rPh sb="0" eb="1">
      <t>ホン</t>
    </rPh>
    <rPh sb="3" eb="4">
      <t>ツトム</t>
    </rPh>
    <rPh sb="6" eb="7">
      <t>ショク</t>
    </rPh>
    <rPh sb="9" eb="10">
      <t>イン</t>
    </rPh>
    <rPh sb="12" eb="13">
      <t>カズ</t>
    </rPh>
    <phoneticPr fontId="4"/>
  </si>
  <si>
    <t>育児休業</t>
    <rPh sb="0" eb="4">
      <t>イクジキュウギョウ</t>
    </rPh>
    <phoneticPr fontId="4"/>
  </si>
  <si>
    <t>機械科</t>
    <rPh sb="2" eb="3">
      <t>カ</t>
    </rPh>
    <phoneticPr fontId="4"/>
  </si>
  <si>
    <t>電気科</t>
    <rPh sb="0" eb="3">
      <t>デンキカ</t>
    </rPh>
    <phoneticPr fontId="4"/>
  </si>
  <si>
    <t>食品流通科</t>
    <rPh sb="0" eb="2">
      <t>ショクヒン</t>
    </rPh>
    <rPh sb="2" eb="4">
      <t>リュウツウ</t>
    </rPh>
    <rPh sb="4" eb="5">
      <t>カ</t>
    </rPh>
    <phoneticPr fontId="5"/>
  </si>
  <si>
    <t>環境緑地科</t>
    <rPh sb="0" eb="1">
      <t>カンキョウ</t>
    </rPh>
    <rPh sb="1" eb="3">
      <t>リョクチ</t>
    </rPh>
    <rPh sb="3" eb="4">
      <t>カ</t>
    </rPh>
    <phoneticPr fontId="4"/>
  </si>
  <si>
    <t>技術職員</t>
    <rPh sb="0" eb="4">
      <t>ギジュツショクイン</t>
    </rPh>
    <phoneticPr fontId="4"/>
  </si>
  <si>
    <t>情報ビジネス科</t>
    <phoneticPr fontId="4"/>
  </si>
  <si>
    <t>用務員</t>
    <rPh sb="0" eb="3">
      <t>ヨウムイン</t>
    </rPh>
    <phoneticPr fontId="4"/>
  </si>
  <si>
    <t>学校給食調理員</t>
    <rPh sb="0" eb="2">
      <t>ガッコウ</t>
    </rPh>
    <rPh sb="2" eb="4">
      <t>キュウショク</t>
    </rPh>
    <rPh sb="4" eb="7">
      <t>チョウリイン</t>
    </rPh>
    <phoneticPr fontId="4"/>
  </si>
  <si>
    <t>大学及び教セ研修者・
海外日本人学校派遣者</t>
    <phoneticPr fontId="4"/>
  </si>
  <si>
    <t>ろう</t>
    <phoneticPr fontId="4"/>
  </si>
  <si>
    <t>②　私立高等学校（学校別・学科別・学年別学級数及び生徒数）[全日制]</t>
    <rPh sb="20" eb="23">
      <t>ガッキュウスウ</t>
    </rPh>
    <rPh sb="23" eb="24">
      <t>オヨ</t>
    </rPh>
    <rPh sb="30" eb="31">
      <t>ゼン</t>
    </rPh>
    <rPh sb="31" eb="32">
      <t>ニチ</t>
    </rPh>
    <rPh sb="32" eb="33">
      <t>セイ</t>
    </rPh>
    <phoneticPr fontId="4"/>
  </si>
  <si>
    <t>肥前</t>
    <rPh sb="0" eb="2">
      <t>ヒゼン</t>
    </rPh>
    <phoneticPr fontId="4"/>
  </si>
  <si>
    <t>彩志学舎</t>
    <rPh sb="0" eb="4">
      <t>サイシガクシャ</t>
    </rPh>
    <phoneticPr fontId="4"/>
  </si>
  <si>
    <t>電気情報科</t>
    <rPh sb="0" eb="2">
      <t>デンキ</t>
    </rPh>
    <rPh sb="2" eb="4">
      <t>ジョウホウ</t>
    </rPh>
    <rPh sb="4" eb="5">
      <t>カ</t>
    </rPh>
    <phoneticPr fontId="4"/>
  </si>
  <si>
    <t>建築デザイン科</t>
    <rPh sb="6" eb="7">
      <t>カ</t>
    </rPh>
    <phoneticPr fontId="4"/>
  </si>
  <si>
    <t>交通サービス科</t>
    <rPh sb="0" eb="2">
      <t>コウツウ</t>
    </rPh>
    <rPh sb="6" eb="7">
      <t>カ</t>
    </rPh>
    <phoneticPr fontId="4"/>
  </si>
  <si>
    <t>生活教養科</t>
    <rPh sb="0" eb="2">
      <t>セイカツ</t>
    </rPh>
    <rPh sb="2" eb="4">
      <t>キョウヨウ</t>
    </rPh>
    <rPh sb="4" eb="5">
      <t>カ</t>
    </rPh>
    <phoneticPr fontId="4"/>
  </si>
  <si>
    <t>建築科</t>
    <rPh sb="0" eb="3">
      <t>ケンチクカ</t>
    </rPh>
    <phoneticPr fontId="4"/>
  </si>
  <si>
    <t>土木科</t>
    <rPh sb="0" eb="3">
      <t>ドボクカ</t>
    </rPh>
    <phoneticPr fontId="4"/>
  </si>
  <si>
    <t>生活文化科</t>
    <rPh sb="0" eb="2">
      <t>セイカツ</t>
    </rPh>
    <rPh sb="2" eb="4">
      <t>ブンカ</t>
    </rPh>
    <rPh sb="4" eb="5">
      <t>カ</t>
    </rPh>
    <phoneticPr fontId="4"/>
  </si>
  <si>
    <t>高峰</t>
    <rPh sb="0" eb="2">
      <t>タカミネ</t>
    </rPh>
    <phoneticPr fontId="4"/>
  </si>
  <si>
    <t>東陵学園</t>
    <rPh sb="0" eb="2">
      <t>トウリョウ</t>
    </rPh>
    <rPh sb="2" eb="4">
      <t>ガクエン</t>
    </rPh>
    <phoneticPr fontId="4"/>
  </si>
  <si>
    <t>高峰</t>
    <rPh sb="0" eb="2">
      <t>タカミネ</t>
    </rPh>
    <phoneticPr fontId="4"/>
  </si>
  <si>
    <t>計</t>
    <rPh sb="0" eb="1">
      <t>ケイ</t>
    </rPh>
    <phoneticPr fontId="4"/>
  </si>
  <si>
    <t>スポーツ科</t>
    <rPh sb="4" eb="5">
      <t>カ</t>
    </rPh>
    <phoneticPr fontId="4"/>
  </si>
  <si>
    <t>-</t>
  </si>
  <si>
    <t>伊万里</t>
    <rPh sb="0" eb="3">
      <t>イマリ</t>
    </rPh>
    <phoneticPr fontId="4"/>
  </si>
  <si>
    <t>実業</t>
    <rPh sb="0" eb="2">
      <t>ジツギョウ</t>
    </rPh>
    <phoneticPr fontId="4"/>
  </si>
  <si>
    <t>唐津市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</si>
</sst>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6" formatCode="#,###;;\-"/>
    <numFmt numFmtId="177" formatCode="#,###;;"/>
    <numFmt numFmtId="178" formatCode="#,##0;[Red]\-#,##0;\-"/>
    <numFmt numFmtId="179" formatCode="\(#,###\);;"/>
    <numFmt numFmtId="180" formatCode="\(#&quot;校&quot;\)"/>
    <numFmt numFmtId="181" formatCode="#,##0;\-#,##0;\-"/>
  </numFmts>
  <fonts count="40">
    <font>
      <sz val="11"/>
      <name val="明朝"/>
      <family val="1"/>
      <charset val="128"/>
    </font>
    <font>
      <sz val="11"/>
      <name val="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i/>
      <sz val="9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8"/>
      <name val="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i/>
      <sz val="10"/>
      <name val="ＭＳ 明朝"/>
      <family val="1"/>
      <charset val="128"/>
    </font>
    <font>
      <sz val="9"/>
      <name val="明朝"/>
      <family val="1"/>
      <charset val="128"/>
    </font>
    <font>
      <sz val="13.5"/>
      <name val="System"/>
      <charset val="128"/>
    </font>
    <font>
      <sz val="9"/>
      <color rgb="FFFF0000"/>
      <name val="ＭＳ 明朝"/>
      <family val="1"/>
      <charset val="128"/>
    </font>
    <font>
      <sz val="6"/>
      <name val="標準明朝"/>
      <family val="1"/>
      <charset val="128"/>
    </font>
    <font>
      <vertAlign val="superscript"/>
      <sz val="11"/>
      <name val="ＭＳ 明朝"/>
      <family val="1"/>
      <charset val="128"/>
    </font>
    <font>
      <sz val="9"/>
      <name val="標準明朝"/>
      <family val="1"/>
      <charset val="128"/>
    </font>
    <font>
      <i/>
      <sz val="8"/>
      <name val="ＭＳ 明朝"/>
      <family val="1"/>
      <charset val="128"/>
    </font>
    <font>
      <i/>
      <sz val="11"/>
      <name val="ＭＳ 明朝"/>
      <family val="1"/>
      <charset val="128"/>
    </font>
    <font>
      <i/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明朝"/>
      <family val="3"/>
      <charset val="128"/>
    </font>
    <font>
      <sz val="9"/>
      <color indexed="81"/>
      <name val="MS P ゴシック"/>
      <family val="3"/>
      <charset val="128"/>
    </font>
    <font>
      <b/>
      <sz val="16"/>
      <name val="ＭＳ 明朝"/>
      <family val="1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</font>
    <font>
      <i/>
      <sz val="11"/>
      <name val="明朝"/>
      <family val="1"/>
      <charset val="128"/>
    </font>
    <font>
      <b/>
      <sz val="9"/>
      <color indexed="81"/>
      <name val="MS P ゴシック"/>
      <family val="3"/>
      <charset val="128"/>
    </font>
    <font>
      <sz val="10"/>
      <name val="明朝"/>
      <family val="1"/>
      <charset val="128"/>
    </font>
    <font>
      <i/>
      <sz val="10"/>
      <name val="明朝"/>
      <family val="1"/>
      <charset val="128"/>
    </font>
    <font>
      <sz val="11"/>
      <name val="ＭＳ Ｐゴシック"/>
      <family val="1"/>
      <charset val="128"/>
    </font>
    <font>
      <sz val="10"/>
      <name val="ＭＳ Ｐゴシック"/>
      <family val="1"/>
      <charset val="128"/>
    </font>
    <font>
      <sz val="10"/>
      <name val="MS UI Gothic"/>
      <family val="1"/>
      <charset val="128"/>
    </font>
    <font>
      <sz val="11"/>
      <color theme="1"/>
      <name val="游ゴシック"/>
      <family val="2"/>
      <scheme val="minor"/>
    </font>
    <font>
      <sz val="11"/>
      <color rgb="FFFF0000"/>
      <name val="ＭＳ 明朝"/>
      <family val="1"/>
      <charset val="128"/>
    </font>
    <font>
      <sz val="11"/>
      <name val="MS UI Gothic"/>
      <family val="1"/>
      <charset val="128"/>
    </font>
    <font>
      <sz val="5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</fills>
  <borders count="28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tted">
        <color indexed="64"/>
      </right>
      <top/>
      <bottom style="hair">
        <color indexed="64"/>
      </bottom>
      <diagonal/>
    </border>
    <border diagonalDown="1"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indexed="64"/>
      </left>
      <right style="dotted">
        <color auto="1"/>
      </right>
      <top style="hair">
        <color indexed="64"/>
      </top>
      <bottom style="hair">
        <color indexed="64"/>
      </bottom>
      <diagonal/>
    </border>
    <border>
      <left style="dotted">
        <color auto="1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 diagonalDown="1">
      <left style="dotted">
        <color indexed="64"/>
      </left>
      <right style="dotted">
        <color indexed="64"/>
      </right>
      <top/>
      <bottom/>
      <diagonal style="thin">
        <color indexed="64"/>
      </diagonal>
    </border>
    <border diagonalDown="1">
      <left style="dotted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dotted">
        <color indexed="64"/>
      </left>
      <right style="dotted">
        <color indexed="64"/>
      </right>
      <top/>
      <bottom style="thin">
        <color indexed="64"/>
      </bottom>
      <diagonal style="thin">
        <color indexed="64"/>
      </diagonal>
    </border>
    <border diagonalDown="1">
      <left style="dotted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 diagonalDown="1"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tted">
        <color indexed="64"/>
      </right>
      <top/>
      <bottom style="hair">
        <color indexed="64"/>
      </bottom>
      <diagonal/>
    </border>
    <border diagonalDown="1"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Down="1">
      <left/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thin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Down="1"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hair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tted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medium">
        <color indexed="64"/>
      </top>
      <bottom/>
      <diagonal/>
    </border>
    <border>
      <left style="double">
        <color indexed="64"/>
      </left>
      <right style="dotted">
        <color indexed="64"/>
      </right>
      <top/>
      <bottom style="thin">
        <color indexed="64"/>
      </bottom>
      <diagonal/>
    </border>
    <border>
      <left style="double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3">
    <xf numFmtId="0" fontId="0" fillId="0" borderId="0"/>
    <xf numFmtId="38" fontId="1" fillId="0" borderId="0" applyFont="0" applyFill="0" applyBorder="0" applyAlignment="0" applyProtection="0"/>
    <xf numFmtId="3" fontId="15" fillId="0" borderId="0" applyFont="0" applyFill="0" applyBorder="0" applyAlignment="0" applyProtection="0"/>
    <xf numFmtId="6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23" fillId="0" borderId="0"/>
    <xf numFmtId="0" fontId="24" fillId="0" borderId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1" fillId="0" borderId="0"/>
    <xf numFmtId="0" fontId="23" fillId="0" borderId="0">
      <alignment vertical="center"/>
    </xf>
    <xf numFmtId="0" fontId="36" fillId="0" borderId="0"/>
    <xf numFmtId="0" fontId="1" fillId="0" borderId="0"/>
  </cellStyleXfs>
  <cellXfs count="2389">
    <xf numFmtId="0" fontId="0" fillId="0" borderId="0" xfId="0"/>
    <xf numFmtId="176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6" fillId="0" borderId="26" xfId="0" applyFont="1" applyBorder="1" applyAlignment="1" applyProtection="1">
      <alignment horizontal="distributed" vertical="center"/>
      <protection locked="0"/>
    </xf>
    <xf numFmtId="0" fontId="6" fillId="0" borderId="61" xfId="0" applyFont="1" applyBorder="1" applyAlignment="1" applyProtection="1">
      <alignment horizontal="distributed" vertical="center"/>
      <protection locked="0"/>
    </xf>
    <xf numFmtId="0" fontId="11" fillId="0" borderId="0" xfId="0" applyFont="1" applyProtection="1">
      <protection locked="0"/>
    </xf>
    <xf numFmtId="0" fontId="6" fillId="0" borderId="109" xfId="0" applyFont="1" applyBorder="1" applyAlignment="1" applyProtection="1">
      <alignment horizontal="distributed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49" xfId="0" applyFont="1" applyBorder="1" applyAlignment="1" applyProtection="1">
      <alignment horizontal="centerContinuous" vertical="center"/>
      <protection locked="0"/>
    </xf>
    <xf numFmtId="0" fontId="3" fillId="0" borderId="0" xfId="0" applyFont="1" applyProtection="1">
      <protection locked="0"/>
    </xf>
    <xf numFmtId="0" fontId="6" fillId="0" borderId="0" xfId="0" applyFont="1" applyAlignment="1" applyProtection="1">
      <alignment horizontal="right"/>
      <protection locked="0"/>
    </xf>
    <xf numFmtId="0" fontId="6" fillId="0" borderId="19" xfId="0" applyFont="1" applyBorder="1" applyProtection="1">
      <protection locked="0"/>
    </xf>
    <xf numFmtId="176" fontId="6" fillId="0" borderId="21" xfId="0" applyNumberFormat="1" applyFont="1" applyBorder="1" applyAlignment="1">
      <alignment vertical="center"/>
    </xf>
    <xf numFmtId="0" fontId="3" fillId="0" borderId="0" xfId="0" applyFont="1" applyAlignment="1" applyProtection="1">
      <alignment horizontal="left"/>
      <protection locked="0"/>
    </xf>
    <xf numFmtId="176" fontId="6" fillId="0" borderId="52" xfId="0" applyNumberFormat="1" applyFont="1" applyBorder="1" applyAlignment="1">
      <alignment vertical="center"/>
    </xf>
    <xf numFmtId="0" fontId="6" fillId="0" borderId="5" xfId="0" applyFont="1" applyBorder="1" applyAlignment="1" applyProtection="1">
      <alignment horizontal="centerContinuous" vertical="center"/>
      <protection locked="0"/>
    </xf>
    <xf numFmtId="0" fontId="6" fillId="0" borderId="6" xfId="0" applyFont="1" applyBorder="1" applyAlignment="1" applyProtection="1">
      <alignment horizontal="centerContinuous" vertical="center"/>
      <protection locked="0"/>
    </xf>
    <xf numFmtId="0" fontId="6" fillId="0" borderId="7" xfId="0" applyFont="1" applyBorder="1" applyAlignment="1" applyProtection="1">
      <alignment horizontal="centerContinuous" vertical="center"/>
      <protection locked="0"/>
    </xf>
    <xf numFmtId="176" fontId="6" fillId="0" borderId="55" xfId="0" applyNumberFormat="1" applyFont="1" applyBorder="1" applyAlignment="1">
      <alignment vertical="center"/>
    </xf>
    <xf numFmtId="176" fontId="6" fillId="0" borderId="56" xfId="0" applyNumberFormat="1" applyFont="1" applyBorder="1" applyAlignment="1">
      <alignment vertical="center"/>
    </xf>
    <xf numFmtId="0" fontId="6" fillId="0" borderId="19" xfId="0" applyFont="1" applyBorder="1" applyAlignment="1" applyProtection="1">
      <alignment horizontal="centerContinuous" vertical="center"/>
      <protection locked="0"/>
    </xf>
    <xf numFmtId="0" fontId="19" fillId="0" borderId="0" xfId="0" applyFont="1" applyProtection="1">
      <protection locked="0"/>
    </xf>
    <xf numFmtId="0" fontId="0" fillId="0" borderId="0" xfId="0" applyProtection="1">
      <protection locked="0"/>
    </xf>
    <xf numFmtId="0" fontId="6" fillId="0" borderId="59" xfId="0" applyFont="1" applyBorder="1" applyAlignment="1" applyProtection="1">
      <alignment horizontal="centerContinuous" vertical="center"/>
      <protection locked="0"/>
    </xf>
    <xf numFmtId="0" fontId="6" fillId="0" borderId="95" xfId="0" applyFont="1" applyBorder="1" applyAlignment="1" applyProtection="1">
      <alignment horizontal="centerContinuous" vertical="center"/>
      <protection locked="0"/>
    </xf>
    <xf numFmtId="0" fontId="6" fillId="0" borderId="65" xfId="0" applyFont="1" applyBorder="1" applyAlignment="1" applyProtection="1">
      <alignment horizontal="centerContinuous" vertical="center"/>
      <protection locked="0"/>
    </xf>
    <xf numFmtId="0" fontId="6" fillId="0" borderId="98" xfId="0" applyFont="1" applyBorder="1" applyAlignment="1" applyProtection="1">
      <alignment horizontal="centerContinuous" vertical="center"/>
      <protection locked="0"/>
    </xf>
    <xf numFmtId="0" fontId="6" fillId="0" borderId="29" xfId="0" applyFont="1" applyBorder="1" applyAlignment="1" applyProtection="1">
      <alignment horizontal="center" vertical="distributed" textRotation="255" indent="1"/>
      <protection locked="0"/>
    </xf>
    <xf numFmtId="0" fontId="6" fillId="0" borderId="100" xfId="0" applyFont="1" applyBorder="1" applyAlignment="1" applyProtection="1">
      <alignment horizontal="center" vertical="distributed" textRotation="255" indent="1"/>
      <protection locked="0"/>
    </xf>
    <xf numFmtId="0" fontId="6" fillId="0" borderId="151" xfId="0" applyFont="1" applyBorder="1" applyAlignment="1" applyProtection="1">
      <alignment horizontal="distributed" vertical="center"/>
      <protection locked="0"/>
    </xf>
    <xf numFmtId="0" fontId="6" fillId="0" borderId="96" xfId="0" applyFont="1" applyBorder="1" applyAlignment="1" applyProtection="1">
      <alignment horizontal="distributed" vertical="center" shrinkToFit="1"/>
      <protection locked="0"/>
    </xf>
    <xf numFmtId="0" fontId="6" fillId="0" borderId="32" xfId="0" applyFont="1" applyBorder="1" applyAlignment="1" applyProtection="1">
      <alignment horizontal="distributed"/>
      <protection locked="0"/>
    </xf>
    <xf numFmtId="0" fontId="9" fillId="0" borderId="150" xfId="0" applyFont="1" applyBorder="1" applyAlignment="1" applyProtection="1">
      <alignment horizontal="distributed" vertical="center"/>
      <protection locked="0"/>
    </xf>
    <xf numFmtId="0" fontId="9" fillId="0" borderId="32" xfId="0" applyFont="1" applyBorder="1" applyAlignment="1" applyProtection="1">
      <alignment horizontal="distributed"/>
      <protection locked="0"/>
    </xf>
    <xf numFmtId="0" fontId="6" fillId="0" borderId="152" xfId="0" applyFont="1" applyBorder="1" applyAlignment="1" applyProtection="1">
      <alignment horizontal="distributed"/>
      <protection locked="0"/>
    </xf>
    <xf numFmtId="0" fontId="6" fillId="0" borderId="0" xfId="0" applyFont="1" applyAlignment="1" applyProtection="1">
      <alignment horizontal="distributed" vertical="center"/>
      <protection locked="0"/>
    </xf>
    <xf numFmtId="0" fontId="19" fillId="0" borderId="0" xfId="0" applyFont="1" applyAlignment="1" applyProtection="1">
      <alignment vertical="center"/>
      <protection locked="0"/>
    </xf>
    <xf numFmtId="0" fontId="6" fillId="0" borderId="8" xfId="0" applyFont="1" applyBorder="1" applyAlignment="1" applyProtection="1">
      <alignment horizontal="distributed"/>
      <protection locked="0"/>
    </xf>
    <xf numFmtId="0" fontId="6" fillId="0" borderId="94" xfId="0" applyFont="1" applyBorder="1" applyProtection="1">
      <protection locked="0"/>
    </xf>
    <xf numFmtId="0" fontId="6" fillId="0" borderId="19" xfId="0" applyFont="1" applyBorder="1" applyAlignment="1" applyProtection="1">
      <alignment horizontal="distributed"/>
      <protection locked="0"/>
    </xf>
    <xf numFmtId="0" fontId="6" fillId="0" borderId="96" xfId="0" applyFont="1" applyBorder="1" applyAlignment="1" applyProtection="1">
      <alignment horizontal="center"/>
      <protection locked="0"/>
    </xf>
    <xf numFmtId="0" fontId="14" fillId="0" borderId="60" xfId="0" applyFont="1" applyBorder="1" applyProtection="1">
      <protection locked="0"/>
    </xf>
    <xf numFmtId="0" fontId="6" fillId="0" borderId="60" xfId="0" applyFont="1" applyBorder="1" applyProtection="1">
      <protection locked="0"/>
    </xf>
    <xf numFmtId="0" fontId="6" fillId="0" borderId="16" xfId="0" applyFont="1" applyBorder="1" applyProtection="1">
      <protection locked="0"/>
    </xf>
    <xf numFmtId="0" fontId="6" fillId="0" borderId="83" xfId="0" applyFont="1" applyBorder="1" applyProtection="1">
      <protection locked="0"/>
    </xf>
    <xf numFmtId="0" fontId="6" fillId="0" borderId="75" xfId="0" applyFont="1" applyBorder="1" applyProtection="1">
      <protection locked="0"/>
    </xf>
    <xf numFmtId="0" fontId="6" fillId="0" borderId="96" xfId="0" applyFont="1" applyBorder="1" applyAlignment="1" applyProtection="1">
      <alignment vertical="top" textRotation="255"/>
      <protection locked="0"/>
    </xf>
    <xf numFmtId="0" fontId="6" fillId="0" borderId="76" xfId="0" applyFont="1" applyBorder="1" applyAlignment="1" applyProtection="1">
      <alignment vertical="distributed" textRotation="255" justifyLastLine="1"/>
      <protection locked="0"/>
    </xf>
    <xf numFmtId="0" fontId="6" fillId="0" borderId="82" xfId="0" applyFont="1" applyBorder="1" applyAlignment="1" applyProtection="1">
      <alignment vertical="distributed" textRotation="255" justifyLastLine="1"/>
      <protection locked="0"/>
    </xf>
    <xf numFmtId="0" fontId="6" fillId="0" borderId="74" xfId="0" applyFont="1" applyBorder="1" applyAlignment="1" applyProtection="1">
      <alignment vertical="distributed" textRotation="255" justifyLastLine="1"/>
      <protection locked="0"/>
    </xf>
    <xf numFmtId="0" fontId="6" fillId="0" borderId="60" xfId="0" applyFont="1" applyBorder="1" applyAlignment="1" applyProtection="1">
      <alignment vertical="distributed" textRotation="255"/>
      <protection locked="0"/>
    </xf>
    <xf numFmtId="0" fontId="9" fillId="0" borderId="60" xfId="0" applyFont="1" applyBorder="1" applyAlignment="1" applyProtection="1">
      <alignment vertical="distributed" textRotation="255"/>
      <protection locked="0"/>
    </xf>
    <xf numFmtId="0" fontId="9" fillId="0" borderId="10" xfId="0" applyFont="1" applyBorder="1" applyAlignment="1" applyProtection="1">
      <alignment vertical="distributed" textRotation="255"/>
      <protection locked="0"/>
    </xf>
    <xf numFmtId="0" fontId="6" fillId="0" borderId="112" xfId="0" applyFont="1" applyBorder="1" applyAlignment="1" applyProtection="1">
      <alignment vertical="distributed" textRotation="255" justifyLastLine="1"/>
      <protection locked="0"/>
    </xf>
    <xf numFmtId="0" fontId="6" fillId="0" borderId="31" xfId="0" applyFont="1" applyBorder="1" applyAlignment="1" applyProtection="1">
      <alignment horizontal="distributed"/>
      <protection locked="0"/>
    </xf>
    <xf numFmtId="0" fontId="6" fillId="0" borderId="99" xfId="0" applyFont="1" applyBorder="1" applyProtection="1">
      <protection locked="0"/>
    </xf>
    <xf numFmtId="0" fontId="6" fillId="0" borderId="57" xfId="0" applyFont="1" applyBorder="1" applyAlignment="1" applyProtection="1">
      <alignment vertical="distributed" textRotation="255" justifyLastLine="1"/>
      <protection locked="0"/>
    </xf>
    <xf numFmtId="0" fontId="6" fillId="0" borderId="54" xfId="0" applyFont="1" applyBorder="1" applyAlignment="1" applyProtection="1">
      <alignment vertical="distributed" textRotation="255" justifyLastLine="1"/>
      <protection locked="0"/>
    </xf>
    <xf numFmtId="0" fontId="6" fillId="0" borderId="55" xfId="0" applyFont="1" applyBorder="1" applyAlignment="1" applyProtection="1">
      <alignment vertical="distributed" textRotation="255" justifyLastLine="1"/>
      <protection locked="0"/>
    </xf>
    <xf numFmtId="0" fontId="6" fillId="0" borderId="61" xfId="0" applyFont="1" applyBorder="1" applyAlignment="1" applyProtection="1">
      <alignment vertical="distributed" textRotation="255"/>
      <protection locked="0"/>
    </xf>
    <xf numFmtId="0" fontId="6" fillId="0" borderId="27" xfId="0" applyFont="1" applyBorder="1" applyAlignment="1" applyProtection="1">
      <alignment vertical="distributed" textRotation="255"/>
      <protection locked="0"/>
    </xf>
    <xf numFmtId="0" fontId="6" fillId="0" borderId="104" xfId="0" applyFont="1" applyBorder="1" applyAlignment="1" applyProtection="1">
      <alignment vertical="distributed" textRotation="255" justifyLastLine="1"/>
      <protection locked="0"/>
    </xf>
    <xf numFmtId="0" fontId="22" fillId="0" borderId="19" xfId="0" applyFont="1" applyBorder="1" applyAlignment="1" applyProtection="1">
      <alignment horizontal="distributed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6" fillId="0" borderId="69" xfId="0" applyFont="1" applyBorder="1" applyAlignment="1" applyProtection="1">
      <alignment horizontal="distributed" vertical="center" shrinkToFit="1"/>
      <protection locked="0"/>
    </xf>
    <xf numFmtId="0" fontId="6" fillId="0" borderId="0" xfId="0" applyFont="1" applyAlignment="1" applyProtection="1">
      <alignment horizontal="distributed"/>
      <protection locked="0"/>
    </xf>
    <xf numFmtId="0" fontId="2" fillId="0" borderId="0" xfId="0" applyFont="1" applyAlignment="1" applyProtection="1">
      <alignment horizontal="left"/>
      <protection locked="0"/>
    </xf>
    <xf numFmtId="0" fontId="6" fillId="0" borderId="19" xfId="0" applyFont="1" applyBorder="1" applyAlignment="1" applyProtection="1">
      <alignment vertical="center"/>
      <protection locked="0"/>
    </xf>
    <xf numFmtId="0" fontId="6" fillId="0" borderId="69" xfId="0" applyFont="1" applyBorder="1" applyAlignment="1" applyProtection="1">
      <alignment horizontal="distributed" vertical="distributed" shrinkToFit="1"/>
      <protection locked="0"/>
    </xf>
    <xf numFmtId="0" fontId="6" fillId="0" borderId="27" xfId="0" applyFont="1" applyBorder="1" applyAlignment="1" applyProtection="1">
      <alignment horizontal="distributed" vertical="center"/>
      <protection locked="0"/>
    </xf>
    <xf numFmtId="0" fontId="6" fillId="0" borderId="52" xfId="0" applyFont="1" applyBorder="1" applyAlignment="1" applyProtection="1">
      <alignment horizontal="distributed" vertical="center"/>
      <protection locked="0"/>
    </xf>
    <xf numFmtId="0" fontId="5" fillId="0" borderId="0" xfId="0" applyFont="1" applyProtection="1">
      <protection locked="0"/>
    </xf>
    <xf numFmtId="0" fontId="6" fillId="0" borderId="116" xfId="0" applyFont="1" applyBorder="1" applyAlignment="1" applyProtection="1">
      <alignment horizontal="centerContinuous" vertical="center"/>
      <protection locked="0"/>
    </xf>
    <xf numFmtId="0" fontId="6" fillId="0" borderId="72" xfId="0" applyFont="1" applyBorder="1" applyAlignment="1" applyProtection="1">
      <alignment horizontal="center" vertical="center"/>
      <protection locked="0"/>
    </xf>
    <xf numFmtId="0" fontId="6" fillId="0" borderId="70" xfId="0" applyFont="1" applyBorder="1" applyAlignment="1" applyProtection="1">
      <alignment horizontal="center" vertical="center"/>
      <protection locked="0"/>
    </xf>
    <xf numFmtId="0" fontId="6" fillId="0" borderId="134" xfId="0" applyFont="1" applyBorder="1" applyAlignment="1" applyProtection="1">
      <alignment horizontal="distributed" vertical="center"/>
      <protection locked="0"/>
    </xf>
    <xf numFmtId="0" fontId="6" fillId="0" borderId="12" xfId="0" applyFont="1" applyBorder="1" applyAlignment="1" applyProtection="1">
      <alignment horizontal="distributed" vertical="center"/>
      <protection locked="0"/>
    </xf>
    <xf numFmtId="0" fontId="6" fillId="0" borderId="62" xfId="0" applyFont="1" applyBorder="1" applyAlignment="1" applyProtection="1">
      <alignment horizontal="distributed" vertical="center"/>
      <protection locked="0"/>
    </xf>
    <xf numFmtId="0" fontId="6" fillId="0" borderId="98" xfId="0" applyFont="1" applyBorder="1" applyAlignment="1" applyProtection="1">
      <alignment horizontal="distributed" vertical="center"/>
      <protection locked="0"/>
    </xf>
    <xf numFmtId="0" fontId="6" fillId="0" borderId="64" xfId="0" applyFont="1" applyBorder="1" applyAlignment="1" applyProtection="1">
      <alignment horizontal="distributed" vertical="center"/>
      <protection locked="0"/>
    </xf>
    <xf numFmtId="0" fontId="21" fillId="0" borderId="0" xfId="0" applyFont="1" applyProtection="1">
      <protection locked="0"/>
    </xf>
    <xf numFmtId="0" fontId="7" fillId="0" borderId="98" xfId="0" applyFont="1" applyBorder="1" applyAlignment="1" applyProtection="1">
      <alignment horizontal="distributed" vertical="center"/>
      <protection locked="0"/>
    </xf>
    <xf numFmtId="0" fontId="2" fillId="0" borderId="0" xfId="0" applyFont="1" applyAlignment="1" applyProtection="1">
      <alignment horizontal="distributed"/>
      <protection locked="0"/>
    </xf>
    <xf numFmtId="0" fontId="6" fillId="0" borderId="94" xfId="0" applyFont="1" applyBorder="1" applyAlignment="1" applyProtection="1">
      <alignment vertical="center"/>
      <protection locked="0"/>
    </xf>
    <xf numFmtId="0" fontId="6" fillId="0" borderId="59" xfId="0" applyFont="1" applyBorder="1" applyAlignment="1" applyProtection="1">
      <alignment vertical="center"/>
      <protection locked="0"/>
    </xf>
    <xf numFmtId="0" fontId="6" fillId="0" borderId="96" xfId="0" applyFont="1" applyBorder="1" applyAlignment="1" applyProtection="1">
      <alignment horizontal="distributed" vertical="center" justifyLastLine="1"/>
      <protection locked="0"/>
    </xf>
    <xf numFmtId="0" fontId="6" fillId="0" borderId="99" xfId="0" applyFont="1" applyBorder="1" applyAlignment="1" applyProtection="1">
      <alignment vertical="center"/>
      <protection locked="0"/>
    </xf>
    <xf numFmtId="0" fontId="6" fillId="0" borderId="61" xfId="0" applyFont="1" applyBorder="1" applyAlignment="1" applyProtection="1">
      <alignment vertical="center"/>
      <protection locked="0"/>
    </xf>
    <xf numFmtId="0" fontId="6" fillId="0" borderId="18" xfId="0" applyFont="1" applyBorder="1" applyAlignment="1" applyProtection="1">
      <alignment horizontal="distributed" vertical="center"/>
      <protection locked="0"/>
    </xf>
    <xf numFmtId="0" fontId="6" fillId="0" borderId="22" xfId="0" applyFont="1" applyBorder="1" applyAlignment="1" applyProtection="1">
      <alignment horizontal="center" vertical="center" textRotation="255" shrinkToFit="1"/>
      <protection locked="0"/>
    </xf>
    <xf numFmtId="0" fontId="6" fillId="0" borderId="27" xfId="0" applyFont="1" applyBorder="1" applyAlignment="1" applyProtection="1">
      <alignment horizontal="center" vertical="center" textRotation="255" shrinkToFit="1"/>
      <protection locked="0"/>
    </xf>
    <xf numFmtId="0" fontId="6" fillId="0" borderId="22" xfId="0" applyFont="1" applyBorder="1" applyAlignment="1" applyProtection="1">
      <alignment horizontal="center" vertical="center" shrinkToFit="1"/>
      <protection locked="0"/>
    </xf>
    <xf numFmtId="0" fontId="6" fillId="0" borderId="60" xfId="0" applyFont="1" applyBorder="1" applyAlignment="1" applyProtection="1">
      <alignment horizontal="distributed" vertical="center"/>
      <protection locked="0"/>
    </xf>
    <xf numFmtId="0" fontId="6" fillId="0" borderId="145" xfId="0" applyFont="1" applyBorder="1" applyAlignment="1" applyProtection="1">
      <alignment horizontal="distributed" vertical="center"/>
      <protection locked="0"/>
    </xf>
    <xf numFmtId="0" fontId="6" fillId="0" borderId="126" xfId="0" applyFont="1" applyBorder="1" applyAlignment="1" applyProtection="1">
      <alignment horizontal="distributed" vertical="center"/>
      <protection locked="0"/>
    </xf>
    <xf numFmtId="0" fontId="6" fillId="0" borderId="18" xfId="0" quotePrefix="1" applyFont="1" applyBorder="1" applyAlignment="1" applyProtection="1">
      <alignment horizontal="distributed" vertical="center"/>
      <protection locked="0"/>
    </xf>
    <xf numFmtId="0" fontId="6" fillId="0" borderId="110" xfId="0" applyFont="1" applyBorder="1" applyAlignment="1" applyProtection="1">
      <alignment horizontal="centerContinuous" vertical="center"/>
      <protection locked="0"/>
    </xf>
    <xf numFmtId="0" fontId="6" fillId="0" borderId="115" xfId="0" applyFont="1" applyBorder="1" applyAlignment="1" applyProtection="1">
      <alignment horizontal="distributed" vertical="center"/>
      <protection locked="0"/>
    </xf>
    <xf numFmtId="176" fontId="6" fillId="0" borderId="41" xfId="0" applyNumberFormat="1" applyFont="1" applyBorder="1" applyAlignment="1">
      <alignment vertical="center"/>
    </xf>
    <xf numFmtId="176" fontId="6" fillId="0" borderId="37" xfId="0" applyNumberFormat="1" applyFont="1" applyBorder="1" applyAlignment="1">
      <alignment vertical="center"/>
    </xf>
    <xf numFmtId="176" fontId="6" fillId="0" borderId="79" xfId="0" applyNumberFormat="1" applyFont="1" applyBorder="1" applyAlignment="1">
      <alignment vertical="center"/>
    </xf>
    <xf numFmtId="176" fontId="6" fillId="0" borderId="72" xfId="0" applyNumberFormat="1" applyFont="1" applyBorder="1" applyAlignment="1">
      <alignment vertical="center"/>
    </xf>
    <xf numFmtId="0" fontId="9" fillId="0" borderId="150" xfId="0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 applyProtection="1">
      <alignment horizontal="centerContinuous" vertical="center"/>
      <protection locked="0"/>
    </xf>
    <xf numFmtId="0" fontId="6" fillId="0" borderId="15" xfId="0" applyFont="1" applyBorder="1" applyAlignment="1" applyProtection="1">
      <alignment horizontal="centerContinuous" vertical="center"/>
      <protection locked="0"/>
    </xf>
    <xf numFmtId="0" fontId="6" fillId="0" borderId="29" xfId="0" applyFont="1" applyBorder="1" applyAlignment="1" applyProtection="1">
      <alignment horizontal="center" vertical="distributed" textRotation="255" wrapText="1" indent="1"/>
      <protection locked="0"/>
    </xf>
    <xf numFmtId="0" fontId="6" fillId="0" borderId="28" xfId="0" applyFont="1" applyBorder="1" applyAlignment="1" applyProtection="1">
      <alignment horizontal="center" vertical="distributed" textRotation="255" wrapText="1" indent="1"/>
      <protection locked="0"/>
    </xf>
    <xf numFmtId="0" fontId="6" fillId="0" borderId="26" xfId="0" applyFont="1" applyBorder="1" applyAlignment="1" applyProtection="1">
      <alignment horizontal="center" vertical="distributed" textRotation="255" wrapText="1" indent="1"/>
      <protection locked="0"/>
    </xf>
    <xf numFmtId="0" fontId="6" fillId="0" borderId="8" xfId="0" quotePrefix="1" applyFont="1" applyBorder="1" applyAlignment="1" applyProtection="1">
      <alignment horizontal="distributed" vertical="center" justifyLastLine="1"/>
      <protection locked="0"/>
    </xf>
    <xf numFmtId="0" fontId="6" fillId="0" borderId="69" xfId="0" quotePrefix="1" applyFont="1" applyBorder="1" applyAlignment="1" applyProtection="1">
      <alignment horizontal="center" vertical="center"/>
      <protection locked="0"/>
    </xf>
    <xf numFmtId="0" fontId="6" fillId="0" borderId="95" xfId="0" applyFont="1" applyBorder="1" applyAlignment="1" applyProtection="1">
      <alignment horizontal="center" vertical="distributed" wrapText="1"/>
      <protection locked="0"/>
    </xf>
    <xf numFmtId="0" fontId="6" fillId="0" borderId="95" xfId="0" applyFont="1" applyBorder="1" applyAlignment="1" applyProtection="1">
      <alignment horizontal="center" vertical="top" wrapText="1"/>
      <protection locked="0"/>
    </xf>
    <xf numFmtId="0" fontId="6" fillId="0" borderId="43" xfId="0" applyFont="1" applyBorder="1" applyAlignment="1" applyProtection="1">
      <alignment horizontal="distributed" vertical="center"/>
      <protection locked="0"/>
    </xf>
    <xf numFmtId="0" fontId="6" fillId="0" borderId="11" xfId="0" applyFont="1" applyBorder="1" applyAlignment="1" applyProtection="1">
      <alignment horizontal="distributed" vertical="center"/>
      <protection locked="0"/>
    </xf>
    <xf numFmtId="0" fontId="6" fillId="0" borderId="96" xfId="0" applyFont="1" applyBorder="1" applyAlignment="1" applyProtection="1">
      <alignment vertical="center"/>
      <protection locked="0"/>
    </xf>
    <xf numFmtId="176" fontId="6" fillId="0" borderId="137" xfId="0" applyNumberFormat="1" applyFont="1" applyBorder="1" applyAlignment="1" applyProtection="1">
      <alignment vertical="center" shrinkToFit="1"/>
      <protection locked="0"/>
    </xf>
    <xf numFmtId="176" fontId="6" fillId="0" borderId="138" xfId="0" applyNumberFormat="1" applyFont="1" applyBorder="1" applyAlignment="1" applyProtection="1">
      <alignment vertical="center" shrinkToFit="1"/>
      <protection locked="0"/>
    </xf>
    <xf numFmtId="176" fontId="6" fillId="0" borderId="56" xfId="0" applyNumberFormat="1" applyFont="1" applyBorder="1" applyAlignment="1" applyProtection="1">
      <alignment vertical="center" shrinkToFit="1"/>
      <protection locked="0"/>
    </xf>
    <xf numFmtId="176" fontId="6" fillId="0" borderId="55" xfId="0" applyNumberFormat="1" applyFont="1" applyBorder="1" applyAlignment="1" applyProtection="1">
      <alignment vertical="center" shrinkToFit="1"/>
      <protection locked="0"/>
    </xf>
    <xf numFmtId="0" fontId="11" fillId="0" borderId="0" xfId="0" applyFont="1" applyAlignment="1" applyProtection="1">
      <alignment horizontal="distributed"/>
      <protection locked="0"/>
    </xf>
    <xf numFmtId="176" fontId="2" fillId="0" borderId="0" xfId="0" applyNumberFormat="1" applyFont="1" applyProtection="1">
      <protection locked="0"/>
    </xf>
    <xf numFmtId="0" fontId="6" fillId="0" borderId="75" xfId="0" applyFont="1" applyBorder="1" applyAlignment="1" applyProtection="1">
      <alignment horizontal="distributed" vertical="center"/>
      <protection locked="0"/>
    </xf>
    <xf numFmtId="176" fontId="6" fillId="0" borderId="140" xfId="0" applyNumberFormat="1" applyFont="1" applyBorder="1" applyAlignment="1" applyProtection="1">
      <alignment vertical="center" shrinkToFit="1"/>
      <protection locked="0"/>
    </xf>
    <xf numFmtId="176" fontId="6" fillId="0" borderId="129" xfId="0" applyNumberFormat="1" applyFont="1" applyBorder="1" applyAlignment="1" applyProtection="1">
      <alignment vertical="center" shrinkToFit="1"/>
      <protection locked="0"/>
    </xf>
    <xf numFmtId="176" fontId="6" fillId="0" borderId="123" xfId="0" applyNumberFormat="1" applyFont="1" applyBorder="1" applyAlignment="1" applyProtection="1">
      <alignment vertical="center" shrinkToFit="1"/>
      <protection locked="0"/>
    </xf>
    <xf numFmtId="176" fontId="6" fillId="0" borderId="121" xfId="0" applyNumberFormat="1" applyFont="1" applyBorder="1" applyAlignment="1" applyProtection="1">
      <alignment vertical="center" shrinkToFit="1"/>
      <protection locked="0"/>
    </xf>
    <xf numFmtId="176" fontId="6" fillId="0" borderId="122" xfId="0" applyNumberFormat="1" applyFont="1" applyBorder="1" applyAlignment="1" applyProtection="1">
      <alignment vertical="center" shrinkToFit="1"/>
      <protection locked="0"/>
    </xf>
    <xf numFmtId="176" fontId="6" fillId="0" borderId="57" xfId="0" applyNumberFormat="1" applyFont="1" applyBorder="1" applyAlignment="1" applyProtection="1">
      <alignment vertical="center" shrinkToFit="1"/>
      <protection locked="0"/>
    </xf>
    <xf numFmtId="176" fontId="11" fillId="0" borderId="0" xfId="0" applyNumberFormat="1" applyFont="1" applyProtection="1">
      <protection locked="0"/>
    </xf>
    <xf numFmtId="177" fontId="11" fillId="0" borderId="0" xfId="0" applyNumberFormat="1" applyFont="1" applyProtection="1">
      <protection locked="0"/>
    </xf>
    <xf numFmtId="178" fontId="6" fillId="0" borderId="154" xfId="0" applyNumberFormat="1" applyFont="1" applyBorder="1" applyProtection="1">
      <protection locked="0"/>
    </xf>
    <xf numFmtId="178" fontId="6" fillId="0" borderId="157" xfId="0" applyNumberFormat="1" applyFont="1" applyBorder="1" applyProtection="1">
      <protection locked="0"/>
    </xf>
    <xf numFmtId="178" fontId="6" fillId="0" borderId="155" xfId="0" applyNumberFormat="1" applyFont="1" applyBorder="1" applyProtection="1">
      <protection locked="0"/>
    </xf>
    <xf numFmtId="178" fontId="6" fillId="0" borderId="158" xfId="0" applyNumberFormat="1" applyFont="1" applyBorder="1" applyProtection="1">
      <protection locked="0"/>
    </xf>
    <xf numFmtId="178" fontId="6" fillId="0" borderId="98" xfId="0" applyNumberFormat="1" applyFont="1" applyBorder="1" applyProtection="1">
      <protection locked="0"/>
    </xf>
    <xf numFmtId="178" fontId="6" fillId="0" borderId="6" xfId="0" applyNumberFormat="1" applyFont="1" applyBorder="1" applyProtection="1">
      <protection locked="0"/>
    </xf>
    <xf numFmtId="178" fontId="6" fillId="0" borderId="42" xfId="0" applyNumberFormat="1" applyFont="1" applyBorder="1" applyProtection="1">
      <protection locked="0"/>
    </xf>
    <xf numFmtId="178" fontId="6" fillId="0" borderId="37" xfId="0" applyNumberFormat="1" applyFont="1" applyBorder="1" applyProtection="1">
      <protection locked="0"/>
    </xf>
    <xf numFmtId="178" fontId="6" fillId="0" borderId="41" xfId="0" applyNumberFormat="1" applyFont="1" applyBorder="1" applyProtection="1">
      <protection locked="0"/>
    </xf>
    <xf numFmtId="178" fontId="6" fillId="0" borderId="10" xfId="0" applyNumberFormat="1" applyFont="1" applyBorder="1" applyProtection="1">
      <protection locked="0"/>
    </xf>
    <xf numFmtId="178" fontId="6" fillId="0" borderId="86" xfId="0" applyNumberFormat="1" applyFont="1" applyBorder="1" applyProtection="1">
      <protection locked="0"/>
    </xf>
    <xf numFmtId="176" fontId="6" fillId="0" borderId="188" xfId="0" applyNumberFormat="1" applyFont="1" applyBorder="1" applyAlignment="1" applyProtection="1">
      <alignment vertical="center" shrinkToFit="1"/>
      <protection locked="0"/>
    </xf>
    <xf numFmtId="0" fontId="6" fillId="0" borderId="189" xfId="0" applyFont="1" applyBorder="1" applyAlignment="1" applyProtection="1">
      <alignment horizontal="distributed" vertical="center"/>
      <protection locked="0"/>
    </xf>
    <xf numFmtId="0" fontId="6" fillId="0" borderId="125" xfId="0" applyFont="1" applyBorder="1" applyAlignment="1" applyProtection="1">
      <alignment horizontal="center" vertical="center"/>
      <protection locked="0"/>
    </xf>
    <xf numFmtId="0" fontId="6" fillId="0" borderId="195" xfId="0" applyFont="1" applyBorder="1" applyAlignment="1" applyProtection="1">
      <alignment horizontal="distributed" vertic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distributed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20" xfId="0" applyFont="1" applyBorder="1" applyAlignment="1" applyProtection="1">
      <alignment vertical="center"/>
      <protection locked="0"/>
    </xf>
    <xf numFmtId="0" fontId="6" fillId="0" borderId="66" xfId="0" applyFont="1" applyBorder="1" applyAlignment="1" applyProtection="1">
      <alignment horizontal="distributed" vertical="center"/>
      <protection locked="0"/>
    </xf>
    <xf numFmtId="0" fontId="6" fillId="0" borderId="9" xfId="0" quotePrefix="1" applyFont="1" applyBorder="1" applyAlignment="1" applyProtection="1">
      <alignment horizontal="distributed" vertical="center"/>
      <protection locked="0"/>
    </xf>
    <xf numFmtId="0" fontId="6" fillId="0" borderId="69" xfId="0" applyFont="1" applyBorder="1" applyAlignment="1" applyProtection="1">
      <alignment horizontal="distributed" vertical="center"/>
      <protection locked="0"/>
    </xf>
    <xf numFmtId="0" fontId="6" fillId="0" borderId="0" xfId="0" applyFont="1" applyAlignment="1" applyProtection="1">
      <alignment vertical="center" justifyLastLine="1"/>
      <protection locked="0"/>
    </xf>
    <xf numFmtId="0" fontId="6" fillId="0" borderId="0" xfId="0" quotePrefix="1" applyFont="1" applyAlignment="1" applyProtection="1">
      <alignment vertical="distributed" textRotation="255"/>
      <protection locked="0"/>
    </xf>
    <xf numFmtId="0" fontId="6" fillId="0" borderId="0" xfId="0" applyFont="1" applyAlignment="1" applyProtection="1">
      <alignment vertical="distributed" textRotation="255"/>
      <protection locked="0"/>
    </xf>
    <xf numFmtId="0" fontId="3" fillId="0" borderId="0" xfId="9" applyFont="1" applyAlignment="1" applyProtection="1">
      <alignment vertical="center"/>
      <protection locked="0"/>
    </xf>
    <xf numFmtId="0" fontId="2" fillId="0" borderId="0" xfId="9" applyFont="1" applyAlignment="1" applyProtection="1">
      <alignment vertical="center"/>
      <protection locked="0"/>
    </xf>
    <xf numFmtId="0" fontId="2" fillId="0" borderId="0" xfId="9" applyFont="1" applyProtection="1">
      <protection locked="0"/>
    </xf>
    <xf numFmtId="0" fontId="1" fillId="0" borderId="0" xfId="0" applyFont="1" applyProtection="1">
      <protection locked="0"/>
    </xf>
    <xf numFmtId="0" fontId="1" fillId="0" borderId="0" xfId="9" applyProtection="1">
      <protection locked="0"/>
    </xf>
    <xf numFmtId="0" fontId="1" fillId="0" borderId="0" xfId="9" applyAlignment="1" applyProtection="1">
      <alignment vertical="center"/>
      <protection locked="0"/>
    </xf>
    <xf numFmtId="0" fontId="9" fillId="0" borderId="25" xfId="9" applyFont="1" applyBorder="1" applyAlignment="1" applyProtection="1">
      <alignment horizontal="distributed" vertical="center" justifyLastLine="1"/>
      <protection locked="0"/>
    </xf>
    <xf numFmtId="0" fontId="9" fillId="0" borderId="26" xfId="9" applyFont="1" applyBorder="1" applyAlignment="1" applyProtection="1">
      <alignment horizontal="distributed" vertical="center" justifyLastLine="1"/>
      <protection locked="0"/>
    </xf>
    <xf numFmtId="0" fontId="6" fillId="0" borderId="28" xfId="9" applyFont="1" applyBorder="1" applyAlignment="1" applyProtection="1">
      <alignment horizontal="center" vertical="center"/>
      <protection locked="0"/>
    </xf>
    <xf numFmtId="0" fontId="6" fillId="0" borderId="26" xfId="9" applyFont="1" applyBorder="1" applyAlignment="1" applyProtection="1">
      <alignment horizontal="center" vertical="center"/>
      <protection locked="0"/>
    </xf>
    <xf numFmtId="0" fontId="6" fillId="0" borderId="22" xfId="9" applyFont="1" applyBorder="1" applyAlignment="1" applyProtection="1">
      <alignment horizontal="center" vertical="center"/>
      <protection locked="0"/>
    </xf>
    <xf numFmtId="0" fontId="6" fillId="0" borderId="29" xfId="9" applyFont="1" applyBorder="1" applyAlignment="1" applyProtection="1">
      <alignment horizontal="center" vertical="center"/>
      <protection locked="0"/>
    </xf>
    <xf numFmtId="0" fontId="6" fillId="0" borderId="30" xfId="9" applyFont="1" applyBorder="1" applyAlignment="1" applyProtection="1">
      <alignment horizontal="center" vertical="center"/>
      <protection locked="0"/>
    </xf>
    <xf numFmtId="0" fontId="6" fillId="0" borderId="61" xfId="9" applyFont="1" applyBorder="1" applyAlignment="1" applyProtection="1">
      <alignment horizontal="center" vertical="center"/>
      <protection locked="0"/>
    </xf>
    <xf numFmtId="0" fontId="6" fillId="0" borderId="24" xfId="9" applyFont="1" applyBorder="1" applyAlignment="1" applyProtection="1">
      <alignment horizontal="center" vertical="center"/>
      <protection locked="0"/>
    </xf>
    <xf numFmtId="0" fontId="6" fillId="0" borderId="23" xfId="9" applyFont="1" applyBorder="1" applyAlignment="1" applyProtection="1">
      <alignment horizontal="center" vertical="center"/>
      <protection locked="0"/>
    </xf>
    <xf numFmtId="0" fontId="6" fillId="0" borderId="9" xfId="9" applyFont="1" applyBorder="1" applyAlignment="1" applyProtection="1">
      <alignment horizontal="distributed" vertical="center"/>
      <protection locked="0"/>
    </xf>
    <xf numFmtId="0" fontId="6" fillId="0" borderId="32" xfId="9" applyFont="1" applyBorder="1" applyAlignment="1" applyProtection="1">
      <alignment horizontal="distributed" vertical="center"/>
      <protection locked="0"/>
    </xf>
    <xf numFmtId="0" fontId="6" fillId="0" borderId="38" xfId="9" applyFont="1" applyBorder="1" applyAlignment="1" applyProtection="1">
      <alignment horizontal="distributed" vertical="center"/>
      <protection locked="0"/>
    </xf>
    <xf numFmtId="180" fontId="6" fillId="0" borderId="9" xfId="9" applyNumberFormat="1" applyFont="1" applyBorder="1" applyAlignment="1" applyProtection="1">
      <alignment horizontal="center" vertical="center"/>
      <protection locked="0"/>
    </xf>
    <xf numFmtId="180" fontId="6" fillId="0" borderId="9" xfId="9" applyNumberFormat="1" applyFont="1" applyBorder="1" applyAlignment="1" applyProtection="1">
      <alignment horizontal="distributed" vertical="center"/>
      <protection locked="0"/>
    </xf>
    <xf numFmtId="0" fontId="6" fillId="0" borderId="1" xfId="9" applyFont="1" applyBorder="1" applyAlignment="1" applyProtection="1">
      <alignment horizontal="distributed" vertical="center"/>
      <protection locked="0"/>
    </xf>
    <xf numFmtId="0" fontId="12" fillId="0" borderId="9" xfId="9" applyFont="1" applyBorder="1" applyAlignment="1" applyProtection="1">
      <alignment horizontal="center" vertical="center"/>
      <protection locked="0"/>
    </xf>
    <xf numFmtId="0" fontId="6" fillId="0" borderId="20" xfId="9" applyFont="1" applyBorder="1" applyAlignment="1" applyProtection="1">
      <alignment horizontal="distributed" vertical="center"/>
      <protection locked="0"/>
    </xf>
    <xf numFmtId="0" fontId="6" fillId="0" borderId="52" xfId="9" applyFont="1" applyBorder="1" applyAlignment="1" applyProtection="1">
      <alignment horizontal="distributed" vertical="center"/>
      <protection locked="0"/>
    </xf>
    <xf numFmtId="0" fontId="7" fillId="0" borderId="9" xfId="9" applyFont="1" applyBorder="1" applyAlignment="1" applyProtection="1">
      <alignment horizontal="distributed" vertical="center"/>
      <protection locked="0"/>
    </xf>
    <xf numFmtId="0" fontId="7" fillId="0" borderId="32" xfId="9" applyFont="1" applyBorder="1" applyAlignment="1" applyProtection="1">
      <alignment horizontal="distributed" vertical="center" shrinkToFit="1"/>
      <protection locked="0"/>
    </xf>
    <xf numFmtId="0" fontId="7" fillId="0" borderId="32" xfId="9" applyFont="1" applyBorder="1" applyAlignment="1" applyProtection="1">
      <alignment horizontal="center" vertical="center" shrinkToFit="1"/>
      <protection locked="0"/>
    </xf>
    <xf numFmtId="0" fontId="29" fillId="0" borderId="0" xfId="0" applyFont="1" applyProtection="1">
      <protection locked="0"/>
    </xf>
    <xf numFmtId="0" fontId="6" fillId="0" borderId="32" xfId="9" applyFont="1" applyBorder="1" applyAlignment="1" applyProtection="1">
      <alignment horizontal="distributed" vertical="center" shrinkToFit="1"/>
      <protection locked="0"/>
    </xf>
    <xf numFmtId="0" fontId="7" fillId="0" borderId="32" xfId="9" applyFont="1" applyBorder="1" applyAlignment="1" applyProtection="1">
      <alignment horizontal="distributed" vertical="center"/>
      <protection locked="0"/>
    </xf>
    <xf numFmtId="0" fontId="6" fillId="0" borderId="8" xfId="9" applyFont="1" applyBorder="1" applyAlignment="1" applyProtection="1">
      <alignment horizontal="distributed" vertical="center"/>
      <protection locked="0"/>
    </xf>
    <xf numFmtId="0" fontId="6" fillId="0" borderId="19" xfId="9" applyFont="1" applyBorder="1" applyAlignment="1" applyProtection="1">
      <alignment horizontal="distributed" vertical="center"/>
      <protection locked="0"/>
    </xf>
    <xf numFmtId="0" fontId="7" fillId="0" borderId="19" xfId="9" applyFont="1" applyBorder="1" applyAlignment="1" applyProtection="1">
      <alignment horizontal="distributed" vertical="center"/>
      <protection locked="0"/>
    </xf>
    <xf numFmtId="0" fontId="7" fillId="0" borderId="19" xfId="9" applyFont="1" applyBorder="1" applyAlignment="1" applyProtection="1">
      <alignment horizontal="center" vertical="center" shrinkToFit="1"/>
      <protection locked="0"/>
    </xf>
    <xf numFmtId="0" fontId="6" fillId="0" borderId="19" xfId="9" applyFont="1" applyBorder="1" applyAlignment="1" applyProtection="1">
      <alignment horizontal="distributed" vertical="center" shrinkToFit="1"/>
      <protection locked="0"/>
    </xf>
    <xf numFmtId="0" fontId="6" fillId="0" borderId="9" xfId="9" applyFont="1" applyBorder="1" applyAlignment="1" applyProtection="1">
      <alignment vertical="center" shrinkToFit="1"/>
      <protection locked="0"/>
    </xf>
    <xf numFmtId="0" fontId="6" fillId="0" borderId="43" xfId="9" applyFont="1" applyBorder="1" applyAlignment="1" applyProtection="1">
      <alignment horizontal="distributed" vertical="center"/>
      <protection locked="0"/>
    </xf>
    <xf numFmtId="0" fontId="6" fillId="0" borderId="69" xfId="9" applyFont="1" applyBorder="1" applyAlignment="1" applyProtection="1">
      <alignment horizontal="distributed" vertical="center"/>
      <protection locked="0"/>
    </xf>
    <xf numFmtId="0" fontId="6" fillId="0" borderId="66" xfId="9" applyFont="1" applyBorder="1" applyAlignment="1" applyProtection="1">
      <alignment horizontal="distributed" vertical="center"/>
      <protection locked="0"/>
    </xf>
    <xf numFmtId="0" fontId="6" fillId="0" borderId="18" xfId="9" applyFont="1" applyBorder="1" applyAlignment="1" applyProtection="1">
      <alignment horizontal="distributed" vertical="center"/>
      <protection locked="0"/>
    </xf>
    <xf numFmtId="0" fontId="6" fillId="0" borderId="78" xfId="9" applyFont="1" applyBorder="1" applyAlignment="1" applyProtection="1">
      <alignment horizontal="distributed" vertical="center"/>
      <protection locked="0"/>
    </xf>
    <xf numFmtId="0" fontId="6" fillId="0" borderId="85" xfId="9" applyFont="1" applyBorder="1" applyAlignment="1" applyProtection="1">
      <alignment horizontal="centerContinuous" vertical="center"/>
      <protection locked="0"/>
    </xf>
    <xf numFmtId="0" fontId="6" fillId="0" borderId="93" xfId="9" applyFont="1" applyBorder="1" applyAlignment="1" applyProtection="1">
      <alignment horizontal="centerContinuous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6" fillId="0" borderId="94" xfId="0" applyFont="1" applyBorder="1" applyAlignment="1" applyProtection="1">
      <alignment horizontal="center" vertical="center" textRotation="255"/>
      <protection locked="0"/>
    </xf>
    <xf numFmtId="0" fontId="6" fillId="0" borderId="4" xfId="0" applyFont="1" applyBorder="1" applyAlignment="1" applyProtection="1">
      <alignment horizontal="distributed" vertical="center"/>
      <protection locked="0"/>
    </xf>
    <xf numFmtId="0" fontId="6" fillId="0" borderId="96" xfId="0" applyFont="1" applyBorder="1" applyAlignment="1" applyProtection="1">
      <alignment horizontal="center" vertical="center" textRotation="255"/>
      <protection locked="0"/>
    </xf>
    <xf numFmtId="0" fontId="6" fillId="0" borderId="17" xfId="0" applyFont="1" applyBorder="1" applyAlignment="1" applyProtection="1">
      <alignment horizontal="centerContinuous" vertical="center"/>
      <protection locked="0"/>
    </xf>
    <xf numFmtId="0" fontId="6" fillId="0" borderId="12" xfId="0" applyFont="1" applyBorder="1" applyAlignment="1" applyProtection="1">
      <alignment vertical="center"/>
      <protection locked="0"/>
    </xf>
    <xf numFmtId="0" fontId="6" fillId="0" borderId="99" xfId="0" quotePrefix="1" applyFont="1" applyBorder="1" applyAlignment="1" applyProtection="1">
      <alignment horizontal="center" vertical="center" textRotation="255"/>
      <protection locked="0"/>
    </xf>
    <xf numFmtId="0" fontId="6" fillId="0" borderId="53" xfId="0" applyFont="1" applyBorder="1" applyAlignment="1" applyProtection="1">
      <alignment vertical="distributed" textRotation="255" indent="1"/>
      <protection locked="0"/>
    </xf>
    <xf numFmtId="0" fontId="6" fillId="0" borderId="54" xfId="0" applyFont="1" applyBorder="1" applyAlignment="1" applyProtection="1">
      <alignment vertical="distributed" textRotation="255" indent="1"/>
      <protection locked="0"/>
    </xf>
    <xf numFmtId="0" fontId="6" fillId="0" borderId="55" xfId="0" applyFont="1" applyBorder="1" applyAlignment="1" applyProtection="1">
      <alignment vertical="distributed" textRotation="255" indent="1"/>
      <protection locked="0"/>
    </xf>
    <xf numFmtId="0" fontId="6" fillId="0" borderId="29" xfId="0" applyFont="1" applyBorder="1" applyAlignment="1" applyProtection="1">
      <alignment vertical="distributed" textRotation="255" indent="1"/>
      <protection locked="0"/>
    </xf>
    <xf numFmtId="0" fontId="6" fillId="0" borderId="26" xfId="0" applyFont="1" applyBorder="1" applyAlignment="1" applyProtection="1">
      <alignment horizontal="distributed" vertical="distributed" textRotation="255" indent="1"/>
      <protection locked="0"/>
    </xf>
    <xf numFmtId="0" fontId="6" fillId="0" borderId="25" xfId="0" applyFont="1" applyBorder="1" applyAlignment="1" applyProtection="1">
      <alignment horizontal="center" vertical="distributed" textRotation="255" indent="1"/>
      <protection locked="0"/>
    </xf>
    <xf numFmtId="0" fontId="6" fillId="0" borderId="25" xfId="0" applyFont="1" applyBorder="1" applyAlignment="1" applyProtection="1">
      <alignment horizontal="distributed" vertical="distributed" textRotation="255" indent="1"/>
      <protection locked="0"/>
    </xf>
    <xf numFmtId="0" fontId="6" fillId="0" borderId="26" xfId="0" applyFont="1" applyBorder="1" applyAlignment="1" applyProtection="1">
      <alignment horizontal="center" vertical="distributed" textRotation="255"/>
      <protection locked="0"/>
    </xf>
    <xf numFmtId="0" fontId="6" fillId="0" borderId="57" xfId="0" applyFont="1" applyBorder="1" applyAlignment="1" applyProtection="1">
      <alignment vertical="distributed" textRotation="255" indent="1"/>
      <protection locked="0"/>
    </xf>
    <xf numFmtId="0" fontId="8" fillId="0" borderId="54" xfId="0" applyFont="1" applyBorder="1" applyAlignment="1" applyProtection="1">
      <alignment vertical="distributed" textRotation="255" wrapText="1"/>
      <protection locked="0"/>
    </xf>
    <xf numFmtId="0" fontId="8" fillId="0" borderId="101" xfId="0" applyFont="1" applyBorder="1" applyAlignment="1" applyProtection="1">
      <alignment vertical="distributed" textRotation="255" wrapText="1"/>
      <protection locked="0"/>
    </xf>
    <xf numFmtId="0" fontId="6" fillId="0" borderId="23" xfId="0" applyFont="1" applyBorder="1" applyAlignment="1" applyProtection="1">
      <alignment horizontal="distributed" vertical="center"/>
      <protection locked="0"/>
    </xf>
    <xf numFmtId="0" fontId="20" fillId="0" borderId="32" xfId="0" applyFont="1" applyBorder="1" applyAlignment="1" applyProtection="1">
      <alignment horizontal="distributed" vertical="center" shrinkToFit="1"/>
      <protection locked="0"/>
    </xf>
    <xf numFmtId="0" fontId="6" fillId="0" borderId="0" xfId="9" applyFont="1" applyAlignment="1" applyProtection="1">
      <alignment vertical="center"/>
      <protection locked="0"/>
    </xf>
    <xf numFmtId="176" fontId="6" fillId="0" borderId="0" xfId="9" applyNumberFormat="1" applyFont="1" applyAlignment="1" applyProtection="1">
      <alignment vertical="center"/>
      <protection locked="0"/>
    </xf>
    <xf numFmtId="0" fontId="6" fillId="0" borderId="4" xfId="9" applyFont="1" applyBorder="1" applyAlignment="1" applyProtection="1">
      <alignment horizontal="distributed" vertical="center"/>
      <protection locked="0"/>
    </xf>
    <xf numFmtId="0" fontId="6" fillId="0" borderId="6" xfId="9" applyFont="1" applyBorder="1" applyAlignment="1" applyProtection="1">
      <alignment horizontal="centerContinuous" vertical="center"/>
      <protection locked="0"/>
    </xf>
    <xf numFmtId="0" fontId="6" fillId="0" borderId="12" xfId="9" applyFont="1" applyBorder="1" applyAlignment="1" applyProtection="1">
      <alignment horizontal="distributed" vertical="center" indent="1"/>
      <protection locked="0"/>
    </xf>
    <xf numFmtId="0" fontId="6" fillId="0" borderId="98" xfId="9" applyFont="1" applyBorder="1" applyAlignment="1" applyProtection="1">
      <alignment horizontal="centerContinuous" vertical="center"/>
      <protection locked="0"/>
    </xf>
    <xf numFmtId="0" fontId="6" fillId="0" borderId="16" xfId="9" applyFont="1" applyBorder="1" applyAlignment="1" applyProtection="1">
      <alignment horizontal="center" vertical="center"/>
      <protection locked="0"/>
    </xf>
    <xf numFmtId="0" fontId="9" fillId="0" borderId="10" xfId="9" applyFont="1" applyBorder="1" applyAlignment="1" applyProtection="1">
      <alignment horizontal="distributed" vertical="center" justifyLastLine="1"/>
      <protection locked="0"/>
    </xf>
    <xf numFmtId="0" fontId="6" fillId="0" borderId="20" xfId="9" applyFont="1" applyBorder="1" applyAlignment="1" applyProtection="1">
      <alignment vertical="center"/>
      <protection locked="0"/>
    </xf>
    <xf numFmtId="0" fontId="6" fillId="0" borderId="23" xfId="9" applyFont="1" applyBorder="1" applyAlignment="1" applyProtection="1">
      <alignment vertical="center"/>
      <protection locked="0"/>
    </xf>
    <xf numFmtId="0" fontId="6" fillId="0" borderId="25" xfId="9" applyFont="1" applyBorder="1" applyAlignment="1" applyProtection="1">
      <alignment horizontal="center" vertical="center"/>
      <protection locked="0"/>
    </xf>
    <xf numFmtId="0" fontId="9" fillId="0" borderId="21" xfId="9" applyFont="1" applyBorder="1" applyAlignment="1" applyProtection="1">
      <alignment horizontal="distributed" vertical="center" justifyLastLine="1"/>
      <protection locked="0"/>
    </xf>
    <xf numFmtId="0" fontId="6" fillId="0" borderId="62" xfId="9" applyFont="1" applyBorder="1" applyAlignment="1" applyProtection="1">
      <alignment horizontal="distributed" vertical="center"/>
      <protection locked="0"/>
    </xf>
    <xf numFmtId="0" fontId="9" fillId="0" borderId="9" xfId="9" applyFont="1" applyBorder="1" applyAlignment="1" applyProtection="1">
      <alignment horizontal="center" vertical="center"/>
      <protection locked="0"/>
    </xf>
    <xf numFmtId="176" fontId="0" fillId="0" borderId="0" xfId="0" applyNumberFormat="1" applyProtection="1">
      <protection locked="0"/>
    </xf>
    <xf numFmtId="180" fontId="0" fillId="0" borderId="0" xfId="0" applyNumberFormat="1" applyProtection="1">
      <protection locked="0"/>
    </xf>
    <xf numFmtId="0" fontId="11" fillId="0" borderId="94" xfId="0" applyFont="1" applyBorder="1" applyAlignment="1" applyProtection="1">
      <alignment horizontal="distributed" vertical="center"/>
      <protection locked="0"/>
    </xf>
    <xf numFmtId="0" fontId="11" fillId="0" borderId="4" xfId="0" applyFont="1" applyBorder="1" applyAlignment="1" applyProtection="1">
      <alignment horizontal="distributed" vertical="center"/>
      <protection locked="0"/>
    </xf>
    <xf numFmtId="0" fontId="31" fillId="0" borderId="0" xfId="0" applyFont="1" applyProtection="1">
      <protection locked="0"/>
    </xf>
    <xf numFmtId="0" fontId="11" fillId="0" borderId="96" xfId="0" applyFont="1" applyBorder="1" applyAlignment="1" applyProtection="1">
      <alignment vertical="center"/>
      <protection locked="0"/>
    </xf>
    <xf numFmtId="0" fontId="11" fillId="0" borderId="12" xfId="0" applyFont="1" applyBorder="1" applyAlignment="1" applyProtection="1">
      <alignment vertical="center"/>
      <protection locked="0"/>
    </xf>
    <xf numFmtId="0" fontId="11" fillId="0" borderId="99" xfId="0" quotePrefix="1" applyFont="1" applyBorder="1" applyAlignment="1" applyProtection="1">
      <alignment horizontal="center" vertical="center" textRotation="255"/>
      <protection locked="0"/>
    </xf>
    <xf numFmtId="0" fontId="11" fillId="0" borderId="23" xfId="0" quotePrefix="1" applyFont="1" applyBorder="1" applyAlignment="1" applyProtection="1">
      <alignment horizontal="center" vertical="center" textRotation="255"/>
      <protection locked="0"/>
    </xf>
    <xf numFmtId="0" fontId="11" fillId="0" borderId="29" xfId="0" applyFont="1" applyBorder="1" applyAlignment="1" applyProtection="1">
      <alignment vertical="distributed" textRotation="255" indent="1"/>
      <protection locked="0"/>
    </xf>
    <xf numFmtId="0" fontId="11" fillId="0" borderId="26" xfId="0" applyFont="1" applyBorder="1" applyAlignment="1" applyProtection="1">
      <alignment vertical="distributed" textRotation="255" indent="1"/>
      <protection locked="0"/>
    </xf>
    <xf numFmtId="0" fontId="11" fillId="0" borderId="29" xfId="0" applyFont="1" applyBorder="1" applyAlignment="1" applyProtection="1">
      <alignment horizontal="center" vertical="distributed" textRotation="255" indent="1"/>
      <protection locked="0"/>
    </xf>
    <xf numFmtId="0" fontId="11" fillId="0" borderId="25" xfId="0" applyFont="1" applyBorder="1" applyAlignment="1" applyProtection="1">
      <alignment horizontal="center" vertical="distributed" textRotation="255" indent="1"/>
      <protection locked="0"/>
    </xf>
    <xf numFmtId="0" fontId="11" fillId="0" borderId="25" xfId="0" applyFont="1" applyBorder="1" applyAlignment="1" applyProtection="1">
      <alignment horizontal="distributed" vertical="distributed" textRotation="255" justifyLastLine="1"/>
      <protection locked="0"/>
    </xf>
    <xf numFmtId="0" fontId="11" fillId="0" borderId="26" xfId="0" applyFont="1" applyBorder="1" applyAlignment="1" applyProtection="1">
      <alignment horizontal="distributed" vertical="distributed" textRotation="255" justifyLastLine="1"/>
      <protection locked="0"/>
    </xf>
    <xf numFmtId="0" fontId="31" fillId="0" borderId="57" xfId="0" applyFont="1" applyBorder="1" applyAlignment="1" applyProtection="1">
      <alignment vertical="distributed" textRotation="255" indent="1"/>
      <protection locked="0"/>
    </xf>
    <xf numFmtId="0" fontId="31" fillId="0" borderId="54" xfId="0" applyFont="1" applyBorder="1" applyAlignment="1" applyProtection="1">
      <alignment vertical="distributed" textRotation="255" indent="1"/>
      <protection locked="0"/>
    </xf>
    <xf numFmtId="0" fontId="31" fillId="0" borderId="55" xfId="0" applyFont="1" applyBorder="1" applyAlignment="1" applyProtection="1">
      <alignment vertical="distributed" textRotation="255" indent="1"/>
      <protection locked="0"/>
    </xf>
    <xf numFmtId="0" fontId="11" fillId="0" borderId="100" xfId="0" applyFont="1" applyBorder="1" applyAlignment="1" applyProtection="1">
      <alignment horizontal="center" vertical="distributed" textRotation="255" indent="1"/>
      <protection locked="0"/>
    </xf>
    <xf numFmtId="0" fontId="11" fillId="0" borderId="30" xfId="0" applyFont="1" applyBorder="1" applyAlignment="1" applyProtection="1">
      <alignment horizontal="center" vertical="distributed" textRotation="255" indent="1"/>
      <protection locked="0"/>
    </xf>
    <xf numFmtId="0" fontId="31" fillId="0" borderId="22" xfId="0" applyFont="1" applyBorder="1" applyAlignment="1" applyProtection="1">
      <alignment vertical="distributed" textRotation="255" indent="1"/>
      <protection locked="0"/>
    </xf>
    <xf numFmtId="0" fontId="8" fillId="0" borderId="54" xfId="0" applyFont="1" applyBorder="1" applyAlignment="1" applyProtection="1">
      <alignment vertical="distributed" textRotation="255" wrapText="1" indent="1"/>
      <protection locked="0"/>
    </xf>
    <xf numFmtId="0" fontId="8" fillId="0" borderId="101" xfId="0" applyFont="1" applyBorder="1" applyAlignment="1" applyProtection="1">
      <alignment vertical="distributed" textRotation="255" wrapText="1" indent="1"/>
      <protection locked="0"/>
    </xf>
    <xf numFmtId="0" fontId="11" fillId="0" borderId="1" xfId="0" applyFont="1" applyBorder="1" applyAlignment="1" applyProtection="1">
      <alignment horizontal="distributed" vertical="center"/>
      <protection locked="0"/>
    </xf>
    <xf numFmtId="0" fontId="11" fillId="0" borderId="32" xfId="0" applyFont="1" applyBorder="1" applyAlignment="1" applyProtection="1">
      <alignment horizontal="distributed" vertical="center"/>
      <protection locked="0"/>
    </xf>
    <xf numFmtId="180" fontId="11" fillId="0" borderId="9" xfId="0" applyNumberFormat="1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0" borderId="66" xfId="0" applyFont="1" applyBorder="1" applyAlignment="1" applyProtection="1">
      <alignment horizontal="center" vertical="center"/>
      <protection locked="0"/>
    </xf>
    <xf numFmtId="0" fontId="11" fillId="0" borderId="43" xfId="0" applyFont="1" applyBorder="1" applyAlignment="1" applyProtection="1">
      <alignment horizontal="distributed" vertical="center"/>
      <protection locked="0"/>
    </xf>
    <xf numFmtId="0" fontId="11" fillId="0" borderId="9" xfId="0" applyFont="1" applyBorder="1" applyAlignment="1" applyProtection="1">
      <alignment horizontal="distributed" vertical="center"/>
      <protection locked="0"/>
    </xf>
    <xf numFmtId="0" fontId="11" fillId="0" borderId="66" xfId="0" applyFont="1" applyBorder="1" applyAlignment="1" applyProtection="1">
      <alignment horizontal="distributed" vertical="center"/>
      <protection locked="0"/>
    </xf>
    <xf numFmtId="0" fontId="13" fillId="0" borderId="32" xfId="0" applyFont="1" applyBorder="1" applyAlignment="1" applyProtection="1">
      <alignment horizontal="distributed" vertical="center"/>
      <protection locked="0"/>
    </xf>
    <xf numFmtId="0" fontId="32" fillId="0" borderId="0" xfId="0" applyFont="1" applyProtection="1">
      <protection locked="0"/>
    </xf>
    <xf numFmtId="0" fontId="11" fillId="0" borderId="52" xfId="0" applyFont="1" applyBorder="1" applyAlignment="1" applyProtection="1">
      <alignment horizontal="distributed" vertical="center"/>
      <protection locked="0"/>
    </xf>
    <xf numFmtId="0" fontId="11" fillId="0" borderId="38" xfId="0" applyFont="1" applyBorder="1" applyAlignment="1" applyProtection="1">
      <alignment horizontal="distributed" vertical="center"/>
      <protection locked="0"/>
    </xf>
    <xf numFmtId="0" fontId="11" fillId="0" borderId="43" xfId="0" applyFont="1" applyBorder="1" applyAlignment="1" applyProtection="1">
      <alignment horizontal="distributed" vertical="center" shrinkToFit="1"/>
      <protection locked="0"/>
    </xf>
    <xf numFmtId="38" fontId="11" fillId="0" borderId="12" xfId="1" applyFont="1" applyFill="1" applyBorder="1" applyAlignment="1" applyProtection="1">
      <alignment horizontal="distributed" vertical="center"/>
      <protection locked="0"/>
    </xf>
    <xf numFmtId="38" fontId="11" fillId="0" borderId="23" xfId="1" applyFont="1" applyFill="1" applyBorder="1" applyAlignment="1" applyProtection="1">
      <alignment horizontal="distributed" vertical="center"/>
      <protection locked="0"/>
    </xf>
    <xf numFmtId="0" fontId="11" fillId="0" borderId="9" xfId="0" applyFont="1" applyBorder="1" applyAlignment="1" applyProtection="1">
      <alignment horizontal="distributed" vertical="center" shrinkToFit="1"/>
      <protection locked="0"/>
    </xf>
    <xf numFmtId="0" fontId="11" fillId="0" borderId="263" xfId="0" applyFont="1" applyBorder="1" applyAlignment="1" applyProtection="1">
      <alignment horizontal="distributed" vertical="center"/>
      <protection locked="0"/>
    </xf>
    <xf numFmtId="0" fontId="6" fillId="0" borderId="0" xfId="9" applyFont="1" applyAlignment="1" applyProtection="1">
      <alignment vertical="center" justifyLastLine="1"/>
      <protection locked="0"/>
    </xf>
    <xf numFmtId="0" fontId="9" fillId="0" borderId="28" xfId="9" applyFont="1" applyBorder="1" applyAlignment="1" applyProtection="1">
      <alignment horizontal="distributed" vertical="center" justifyLastLine="1"/>
      <protection locked="0"/>
    </xf>
    <xf numFmtId="0" fontId="9" fillId="0" borderId="100" xfId="9" applyFont="1" applyBorder="1" applyAlignment="1" applyProtection="1">
      <alignment horizontal="distributed" vertical="center" justifyLastLine="1"/>
      <protection locked="0"/>
    </xf>
    <xf numFmtId="0" fontId="9" fillId="0" borderId="24" xfId="9" applyFont="1" applyBorder="1" applyAlignment="1" applyProtection="1">
      <alignment horizontal="center" vertical="center"/>
      <protection locked="0"/>
    </xf>
    <xf numFmtId="0" fontId="9" fillId="0" borderId="49" xfId="9" applyFont="1" applyBorder="1" applyAlignment="1" applyProtection="1">
      <alignment horizontal="center" vertical="center"/>
      <protection locked="0"/>
    </xf>
    <xf numFmtId="0" fontId="6" fillId="0" borderId="0" xfId="9" applyFont="1" applyAlignment="1" applyProtection="1">
      <alignment horizontal="center" vertical="center"/>
      <protection locked="0"/>
    </xf>
    <xf numFmtId="0" fontId="6" fillId="0" borderId="32" xfId="9" quotePrefix="1" applyFont="1" applyBorder="1" applyAlignment="1" applyProtection="1">
      <alignment horizontal="distributed" vertical="center"/>
      <protection locked="0"/>
    </xf>
    <xf numFmtId="0" fontId="6" fillId="0" borderId="0" xfId="9" applyFont="1" applyAlignment="1" applyProtection="1">
      <alignment horizontal="distributed" vertical="center" justifyLastLine="1"/>
      <protection locked="0"/>
    </xf>
    <xf numFmtId="0" fontId="6" fillId="0" borderId="18" xfId="9" quotePrefix="1" applyFont="1" applyBorder="1" applyAlignment="1" applyProtection="1">
      <alignment horizontal="distributed" vertical="center"/>
      <protection locked="0"/>
    </xf>
    <xf numFmtId="0" fontId="6" fillId="0" borderId="109" xfId="9" applyFont="1" applyBorder="1" applyAlignment="1" applyProtection="1">
      <alignment horizontal="distributed" vertical="center"/>
      <protection locked="0"/>
    </xf>
    <xf numFmtId="0" fontId="6" fillId="0" borderId="80" xfId="9" quotePrefix="1" applyFont="1" applyBorder="1" applyAlignment="1" applyProtection="1">
      <alignment horizontal="distributed" vertical="center"/>
      <protection locked="0"/>
    </xf>
    <xf numFmtId="0" fontId="6" fillId="0" borderId="110" xfId="9" applyFont="1" applyBorder="1" applyAlignment="1" applyProtection="1">
      <alignment horizontal="distributed" vertical="center"/>
      <protection locked="0"/>
    </xf>
    <xf numFmtId="0" fontId="6" fillId="0" borderId="49" xfId="9" applyFont="1" applyBorder="1" applyAlignment="1" applyProtection="1">
      <alignment horizontal="distributed" vertical="center"/>
      <protection locked="0"/>
    </xf>
    <xf numFmtId="176" fontId="6" fillId="0" borderId="0" xfId="9" applyNumberFormat="1" applyFont="1" applyProtection="1">
      <protection locked="0"/>
    </xf>
    <xf numFmtId="0" fontId="6" fillId="0" borderId="0" xfId="9" applyFont="1" applyAlignment="1" applyProtection="1">
      <alignment horizontal="distributed" vertical="center"/>
      <protection locked="0"/>
    </xf>
    <xf numFmtId="0" fontId="6" fillId="0" borderId="0" xfId="9" applyFont="1" applyAlignment="1" applyProtection="1">
      <alignment horizontal="centerContinuous" vertical="center"/>
      <protection locked="0"/>
    </xf>
    <xf numFmtId="0" fontId="6" fillId="0" borderId="48" xfId="9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/>
      <protection locked="0"/>
    </xf>
    <xf numFmtId="0" fontId="6" fillId="0" borderId="32" xfId="0" applyFont="1" applyBorder="1" applyAlignment="1" applyProtection="1">
      <alignment vertical="center"/>
      <protection locked="0"/>
    </xf>
    <xf numFmtId="0" fontId="6" fillId="0" borderId="30" xfId="0" applyFont="1" applyBorder="1" applyAlignment="1" applyProtection="1">
      <alignment horizontal="center" vertical="distributed" textRotation="255" indent="1"/>
      <protection locked="0"/>
    </xf>
    <xf numFmtId="0" fontId="6" fillId="0" borderId="66" xfId="9" applyFont="1" applyBorder="1" applyAlignment="1" applyProtection="1">
      <alignment horizontal="center" vertical="center"/>
      <protection locked="0"/>
    </xf>
    <xf numFmtId="0" fontId="1" fillId="0" borderId="94" xfId="0" applyFont="1" applyBorder="1" applyAlignment="1" applyProtection="1">
      <alignment vertical="center"/>
      <protection locked="0"/>
    </xf>
    <xf numFmtId="0" fontId="1" fillId="0" borderId="95" xfId="0" applyFont="1" applyBorder="1" applyAlignment="1" applyProtection="1">
      <alignment vertical="center"/>
      <protection locked="0"/>
    </xf>
    <xf numFmtId="0" fontId="1" fillId="0" borderId="95" xfId="0" applyFont="1" applyBorder="1" applyProtection="1">
      <protection locked="0"/>
    </xf>
    <xf numFmtId="0" fontId="1" fillId="0" borderId="38" xfId="0" applyFont="1" applyBorder="1" applyProtection="1">
      <protection locked="0"/>
    </xf>
    <xf numFmtId="0" fontId="1" fillId="0" borderId="96" xfId="0" applyFont="1" applyBorder="1" applyAlignment="1" applyProtection="1">
      <alignment vertical="center"/>
      <protection locked="0"/>
    </xf>
    <xf numFmtId="0" fontId="1" fillId="0" borderId="32" xfId="0" applyFont="1" applyBorder="1" applyProtection="1">
      <protection locked="0"/>
    </xf>
    <xf numFmtId="0" fontId="1" fillId="0" borderId="99" xfId="0" applyFont="1" applyBorder="1" applyAlignment="1" applyProtection="1">
      <alignment vertical="center"/>
      <protection locked="0"/>
    </xf>
    <xf numFmtId="0" fontId="1" fillId="0" borderId="27" xfId="0" applyFont="1" applyBorder="1" applyAlignment="1" applyProtection="1">
      <alignment vertical="center"/>
      <protection locked="0"/>
    </xf>
    <xf numFmtId="0" fontId="1" fillId="0" borderId="27" xfId="0" applyFont="1" applyBorder="1" applyProtection="1">
      <protection locked="0"/>
    </xf>
    <xf numFmtId="0" fontId="1" fillId="0" borderId="52" xfId="0" applyFont="1" applyBorder="1" applyProtection="1">
      <protection locked="0"/>
    </xf>
    <xf numFmtId="178" fontId="6" fillId="0" borderId="2" xfId="9" applyNumberFormat="1" applyFont="1" applyBorder="1" applyAlignment="1" applyProtection="1">
      <alignment vertical="center"/>
      <protection locked="0"/>
    </xf>
    <xf numFmtId="178" fontId="6" fillId="0" borderId="34" xfId="9" applyNumberFormat="1" applyFont="1" applyBorder="1" applyAlignment="1" applyProtection="1">
      <alignment vertical="center"/>
      <protection locked="0"/>
    </xf>
    <xf numFmtId="178" fontId="6" fillId="0" borderId="36" xfId="9" applyNumberFormat="1" applyFont="1" applyBorder="1" applyAlignment="1" applyProtection="1">
      <alignment vertical="center"/>
      <protection locked="0"/>
    </xf>
    <xf numFmtId="178" fontId="6" fillId="0" borderId="10" xfId="9" applyNumberFormat="1" applyFont="1" applyBorder="1" applyAlignment="1" applyProtection="1">
      <alignment vertical="center"/>
      <protection locked="0"/>
    </xf>
    <xf numFmtId="178" fontId="6" fillId="0" borderId="37" xfId="9" applyNumberFormat="1" applyFont="1" applyBorder="1" applyAlignment="1" applyProtection="1">
      <alignment vertical="center"/>
      <protection locked="0"/>
    </xf>
    <xf numFmtId="178" fontId="6" fillId="0" borderId="42" xfId="9" applyNumberFormat="1" applyFont="1" applyBorder="1" applyAlignment="1" applyProtection="1">
      <alignment vertical="center"/>
      <protection locked="0"/>
    </xf>
    <xf numFmtId="178" fontId="6" fillId="0" borderId="64" xfId="9" applyNumberFormat="1" applyFont="1" applyBorder="1" applyAlignment="1" applyProtection="1">
      <alignment vertical="center"/>
      <protection locked="0"/>
    </xf>
    <xf numFmtId="178" fontId="6" fillId="0" borderId="45" xfId="9" applyNumberFormat="1" applyFont="1" applyBorder="1" applyAlignment="1" applyProtection="1">
      <alignment vertical="center"/>
      <protection locked="0"/>
    </xf>
    <xf numFmtId="178" fontId="6" fillId="0" borderId="46" xfId="9" applyNumberFormat="1" applyFont="1" applyBorder="1" applyAlignment="1" applyProtection="1">
      <alignment vertical="center"/>
      <protection locked="0"/>
    </xf>
    <xf numFmtId="178" fontId="7" fillId="0" borderId="37" xfId="9" applyNumberFormat="1" applyFont="1" applyBorder="1" applyAlignment="1" applyProtection="1">
      <alignment vertical="center"/>
      <protection locked="0"/>
    </xf>
    <xf numFmtId="178" fontId="7" fillId="0" borderId="42" xfId="9" applyNumberFormat="1" applyFont="1" applyBorder="1" applyAlignment="1" applyProtection="1">
      <alignment vertical="center"/>
      <protection locked="0"/>
    </xf>
    <xf numFmtId="178" fontId="6" fillId="0" borderId="55" xfId="9" applyNumberFormat="1" applyFont="1" applyBorder="1" applyAlignment="1" applyProtection="1">
      <alignment vertical="center"/>
      <protection locked="0"/>
    </xf>
    <xf numFmtId="178" fontId="6" fillId="0" borderId="57" xfId="9" applyNumberFormat="1" applyFont="1" applyBorder="1" applyAlignment="1" applyProtection="1">
      <alignment vertical="center"/>
      <protection locked="0"/>
    </xf>
    <xf numFmtId="178" fontId="6" fillId="0" borderId="16" xfId="9" applyNumberFormat="1" applyFont="1" applyBorder="1" applyAlignment="1" applyProtection="1">
      <alignment vertical="center" justifyLastLine="1"/>
      <protection locked="0"/>
    </xf>
    <xf numFmtId="0" fontId="6" fillId="0" borderId="23" xfId="0" quotePrefix="1" applyFont="1" applyBorder="1" applyAlignment="1" applyProtection="1">
      <alignment horizontal="center" vertical="center" textRotation="255"/>
      <protection locked="0"/>
    </xf>
    <xf numFmtId="0" fontId="6" fillId="0" borderId="151" xfId="0" applyFont="1" applyBorder="1" applyAlignment="1" applyProtection="1">
      <alignment horizontal="distributed" vertical="center" shrinkToFit="1"/>
      <protection locked="0"/>
    </xf>
    <xf numFmtId="0" fontId="9" fillId="0" borderId="124" xfId="0" applyFont="1" applyBorder="1" applyAlignment="1" applyProtection="1">
      <alignment horizontal="distributed" vertical="center"/>
      <protection locked="0"/>
    </xf>
    <xf numFmtId="178" fontId="6" fillId="0" borderId="74" xfId="9" applyNumberFormat="1" applyFont="1" applyBorder="1"/>
    <xf numFmtId="178" fontId="6" fillId="0" borderId="76" xfId="9" applyNumberFormat="1" applyFont="1" applyBorder="1"/>
    <xf numFmtId="178" fontId="6" fillId="0" borderId="3" xfId="9" applyNumberFormat="1" applyFont="1" applyBorder="1" applyAlignment="1">
      <alignment vertical="center"/>
    </xf>
    <xf numFmtId="178" fontId="6" fillId="0" borderId="58" xfId="9" applyNumberFormat="1" applyFont="1" applyBorder="1" applyAlignment="1">
      <alignment vertical="center"/>
    </xf>
    <xf numFmtId="178" fontId="6" fillId="0" borderId="52" xfId="9" applyNumberFormat="1" applyFont="1" applyBorder="1" applyAlignment="1">
      <alignment vertical="center"/>
    </xf>
    <xf numFmtId="178" fontId="6" fillId="0" borderId="22" xfId="9" applyNumberFormat="1" applyFont="1" applyBorder="1" applyAlignment="1">
      <alignment vertical="center"/>
    </xf>
    <xf numFmtId="178" fontId="6" fillId="0" borderId="49" xfId="9" applyNumberFormat="1" applyFont="1" applyBorder="1" applyAlignment="1">
      <alignment vertical="center"/>
    </xf>
    <xf numFmtId="178" fontId="6" fillId="0" borderId="88" xfId="0" applyNumberFormat="1" applyFont="1" applyBorder="1" applyAlignment="1">
      <alignment vertical="center"/>
    </xf>
    <xf numFmtId="178" fontId="6" fillId="0" borderId="89" xfId="0" applyNumberFormat="1" applyFont="1" applyBorder="1" applyAlignment="1">
      <alignment vertical="center"/>
    </xf>
    <xf numFmtId="178" fontId="6" fillId="0" borderId="90" xfId="9" applyNumberFormat="1" applyFont="1" applyBorder="1" applyAlignment="1">
      <alignment vertical="center"/>
    </xf>
    <xf numFmtId="178" fontId="6" fillId="0" borderId="89" xfId="9" applyNumberFormat="1" applyFont="1" applyBorder="1" applyAlignment="1">
      <alignment vertical="center"/>
    </xf>
    <xf numFmtId="178" fontId="6" fillId="0" borderId="211" xfId="9" applyNumberFormat="1" applyFont="1" applyBorder="1" applyAlignment="1">
      <alignment vertical="center"/>
    </xf>
    <xf numFmtId="178" fontId="6" fillId="0" borderId="92" xfId="9" applyNumberFormat="1" applyFont="1" applyBorder="1" applyAlignment="1">
      <alignment vertical="center"/>
    </xf>
    <xf numFmtId="178" fontId="6" fillId="0" borderId="53" xfId="9" applyNumberFormat="1" applyFont="1" applyBorder="1" applyAlignment="1">
      <alignment vertical="center"/>
    </xf>
    <xf numFmtId="0" fontId="6" fillId="0" borderId="8" xfId="0" applyFont="1" applyBorder="1" applyProtection="1">
      <protection locked="0"/>
    </xf>
    <xf numFmtId="0" fontId="6" fillId="0" borderId="3" xfId="0" applyFont="1" applyBorder="1" applyAlignment="1" applyProtection="1">
      <alignment horizontal="distributed" vertical="center" indent="3"/>
      <protection locked="0"/>
    </xf>
    <xf numFmtId="0" fontId="6" fillId="0" borderId="47" xfId="0" applyFont="1" applyBorder="1" applyAlignment="1" applyProtection="1">
      <alignment vertical="distributed" textRotation="255"/>
      <protection locked="0"/>
    </xf>
    <xf numFmtId="0" fontId="6" fillId="0" borderId="26" xfId="0" applyFont="1" applyBorder="1" applyAlignment="1" applyProtection="1">
      <alignment vertical="distributed" textRotation="255"/>
      <protection locked="0"/>
    </xf>
    <xf numFmtId="0" fontId="6" fillId="0" borderId="48" xfId="0" applyFont="1" applyBorder="1" applyAlignment="1" applyProtection="1">
      <alignment vertical="distributed" textRotation="255"/>
      <protection locked="0"/>
    </xf>
    <xf numFmtId="0" fontId="6" fillId="0" borderId="208" xfId="0" applyFont="1" applyBorder="1" applyAlignment="1" applyProtection="1">
      <alignment vertical="distributed" textRotation="255"/>
      <protection locked="0"/>
    </xf>
    <xf numFmtId="0" fontId="6" fillId="0" borderId="50" xfId="0" applyFont="1" applyBorder="1" applyAlignment="1" applyProtection="1">
      <alignment vertical="distributed" textRotation="255"/>
      <protection locked="0"/>
    </xf>
    <xf numFmtId="0" fontId="6" fillId="0" borderId="209" xfId="0" applyFont="1" applyBorder="1" applyAlignment="1" applyProtection="1">
      <alignment vertical="distributed" textRotation="255"/>
      <protection locked="0"/>
    </xf>
    <xf numFmtId="0" fontId="6" fillId="0" borderId="49" xfId="0" applyFont="1" applyBorder="1" applyAlignment="1" applyProtection="1">
      <alignment vertical="distributed" textRotation="255"/>
      <protection locked="0"/>
    </xf>
    <xf numFmtId="0" fontId="6" fillId="0" borderId="210" xfId="0" applyFont="1" applyBorder="1" applyAlignment="1" applyProtection="1">
      <alignment horizontal="distributed" vertical="center" wrapText="1"/>
      <protection locked="0"/>
    </xf>
    <xf numFmtId="0" fontId="26" fillId="0" borderId="0" xfId="0" applyFont="1" applyProtection="1">
      <protection locked="0"/>
    </xf>
    <xf numFmtId="0" fontId="6" fillId="0" borderId="0" xfId="0" applyFont="1" applyAlignment="1" applyProtection="1">
      <alignment horizontal="distributed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75" xfId="0" applyFont="1" applyBorder="1" applyAlignment="1" applyProtection="1">
      <alignment horizontal="center" vertical="center" wrapText="1"/>
      <protection locked="0"/>
    </xf>
    <xf numFmtId="0" fontId="6" fillId="0" borderId="76" xfId="0" applyFont="1" applyBorder="1" applyAlignment="1" applyProtection="1">
      <alignment horizontal="center" vertical="center" wrapText="1"/>
      <protection locked="0"/>
    </xf>
    <xf numFmtId="0" fontId="6" fillId="0" borderId="80" xfId="0" applyFont="1" applyBorder="1" applyAlignment="1" applyProtection="1">
      <alignment horizontal="center" vertical="center" wrapText="1"/>
      <protection locked="0"/>
    </xf>
    <xf numFmtId="0" fontId="6" fillId="0" borderId="215" xfId="0" applyFont="1" applyBorder="1" applyAlignment="1" applyProtection="1">
      <alignment horizontal="distributed" vertical="center" wrapText="1"/>
      <protection locked="0"/>
    </xf>
    <xf numFmtId="38" fontId="6" fillId="0" borderId="0" xfId="1" applyFont="1" applyFill="1" applyBorder="1" applyAlignment="1" applyProtection="1">
      <alignment horizontal="right" vertical="center" wrapText="1"/>
      <protection locked="0"/>
    </xf>
    <xf numFmtId="0" fontId="6" fillId="0" borderId="31" xfId="0" applyFont="1" applyBorder="1" applyAlignment="1" applyProtection="1">
      <alignment horizontal="distributed" vertical="center" wrapText="1"/>
      <protection locked="0"/>
    </xf>
    <xf numFmtId="0" fontId="2" fillId="0" borderId="0" xfId="0" applyFont="1" applyAlignment="1" applyProtection="1">
      <alignment wrapText="1"/>
      <protection locked="0"/>
    </xf>
    <xf numFmtId="0" fontId="6" fillId="0" borderId="31" xfId="0" quotePrefix="1" applyFont="1" applyBorder="1" applyAlignment="1" applyProtection="1">
      <alignment horizontal="distributed" vertical="center" indent="2"/>
      <protection locked="0"/>
    </xf>
    <xf numFmtId="0" fontId="6" fillId="0" borderId="69" xfId="0" applyFont="1" applyBorder="1" applyAlignment="1" applyProtection="1">
      <alignment horizontal="distributed" vertical="center" wrapText="1"/>
      <protection locked="0"/>
    </xf>
    <xf numFmtId="0" fontId="27" fillId="0" borderId="0" xfId="0" applyFont="1" applyAlignment="1" applyProtection="1">
      <alignment vertical="center" shrinkToFit="1"/>
      <protection locked="0"/>
    </xf>
    <xf numFmtId="0" fontId="6" fillId="0" borderId="27" xfId="0" applyFont="1" applyBorder="1" applyAlignment="1" applyProtection="1">
      <alignment horizontal="centerContinuous" vertical="center"/>
      <protection locked="0"/>
    </xf>
    <xf numFmtId="0" fontId="6" fillId="0" borderId="61" xfId="0" applyFont="1" applyBorder="1" applyAlignment="1" applyProtection="1">
      <alignment horizontal="centerContinuous" vertical="center"/>
      <protection locked="0"/>
    </xf>
    <xf numFmtId="0" fontId="6" fillId="0" borderId="25" xfId="0" applyFont="1" applyBorder="1" applyAlignment="1" applyProtection="1">
      <alignment horizontal="centerContinuous" vertical="center"/>
      <protection locked="0"/>
    </xf>
    <xf numFmtId="0" fontId="6" fillId="0" borderId="61" xfId="0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distributed"/>
      <protection locked="0"/>
    </xf>
    <xf numFmtId="0" fontId="6" fillId="0" borderId="20" xfId="0" applyFont="1" applyBorder="1" applyAlignment="1" applyProtection="1">
      <alignment horizontal="distributed"/>
      <protection locked="0"/>
    </xf>
    <xf numFmtId="0" fontId="6" fillId="0" borderId="8" xfId="0" applyFont="1" applyBorder="1" applyAlignment="1" applyProtection="1">
      <alignment horizontal="centerContinuous" vertical="center"/>
      <protection locked="0"/>
    </xf>
    <xf numFmtId="0" fontId="6" fillId="0" borderId="31" xfId="0" applyFont="1" applyBorder="1" applyAlignment="1" applyProtection="1">
      <alignment vertical="center"/>
      <protection locked="0"/>
    </xf>
    <xf numFmtId="0" fontId="6" fillId="0" borderId="29" xfId="0" applyFont="1" applyBorder="1" applyAlignment="1" applyProtection="1">
      <alignment horizontal="centerContinuous" vertical="center"/>
      <protection locked="0"/>
    </xf>
    <xf numFmtId="0" fontId="6" fillId="0" borderId="26" xfId="0" applyFont="1" applyBorder="1" applyAlignment="1" applyProtection="1">
      <alignment horizontal="centerContinuous" vertical="center"/>
      <protection locked="0"/>
    </xf>
    <xf numFmtId="179" fontId="6" fillId="0" borderId="0" xfId="0" applyNumberFormat="1" applyFont="1" applyAlignment="1">
      <alignment horizontal="right"/>
    </xf>
    <xf numFmtId="0" fontId="33" fillId="0" borderId="0" xfId="0" applyFont="1" applyProtection="1">
      <protection locked="0"/>
    </xf>
    <xf numFmtId="0" fontId="34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35" fillId="0" borderId="0" xfId="0" applyFont="1" applyProtection="1">
      <protection locked="0"/>
    </xf>
    <xf numFmtId="0" fontId="37" fillId="0" borderId="0" xfId="0" applyFont="1" applyProtection="1">
      <protection locked="0"/>
    </xf>
    <xf numFmtId="0" fontId="16" fillId="0" borderId="0" xfId="0" applyFont="1" applyAlignment="1" applyProtection="1">
      <alignment vertical="center"/>
      <protection locked="0"/>
    </xf>
    <xf numFmtId="0" fontId="6" fillId="0" borderId="54" xfId="0" applyFont="1" applyBorder="1" applyAlignment="1" applyProtection="1">
      <alignment horizontal="centerContinuous" vertical="center"/>
      <protection locked="0"/>
    </xf>
    <xf numFmtId="176" fontId="6" fillId="0" borderId="0" xfId="0" applyNumberFormat="1" applyFont="1" applyAlignment="1" applyProtection="1">
      <alignment horizontal="right"/>
      <protection locked="0"/>
    </xf>
    <xf numFmtId="176" fontId="6" fillId="0" borderId="0" xfId="0" applyNumberFormat="1" applyFont="1" applyAlignment="1">
      <alignment horizontal="right"/>
    </xf>
    <xf numFmtId="179" fontId="6" fillId="0" borderId="0" xfId="0" quotePrefix="1" applyNumberFormat="1" applyFont="1" applyAlignment="1">
      <alignment horizontal="left"/>
    </xf>
    <xf numFmtId="0" fontId="2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0" fontId="19" fillId="2" borderId="0" xfId="0" applyFont="1" applyFill="1" applyProtection="1">
      <protection locked="0"/>
    </xf>
    <xf numFmtId="0" fontId="11" fillId="2" borderId="0" xfId="0" applyFont="1" applyFill="1" applyProtection="1">
      <protection locked="0"/>
    </xf>
    <xf numFmtId="0" fontId="1" fillId="2" borderId="0" xfId="0" applyFont="1" applyFill="1" applyProtection="1">
      <protection locked="0"/>
    </xf>
    <xf numFmtId="178" fontId="6" fillId="0" borderId="159" xfId="0" applyNumberFormat="1" applyFont="1" applyBorder="1" applyProtection="1">
      <protection locked="0"/>
    </xf>
    <xf numFmtId="178" fontId="6" fillId="0" borderId="160" xfId="0" applyNumberFormat="1" applyFont="1" applyBorder="1" applyProtection="1">
      <protection locked="0"/>
    </xf>
    <xf numFmtId="0" fontId="6" fillId="0" borderId="9" xfId="9" applyFont="1" applyBorder="1" applyAlignment="1" applyProtection="1">
      <alignment horizontal="center" vertical="center"/>
      <protection locked="0"/>
    </xf>
    <xf numFmtId="0" fontId="6" fillId="0" borderId="65" xfId="0" applyFont="1" applyBorder="1" applyAlignment="1" applyProtection="1">
      <alignment horizontal="center" vertical="center"/>
      <protection locked="0"/>
    </xf>
    <xf numFmtId="0" fontId="6" fillId="0" borderId="43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distributed" vertical="center"/>
      <protection locked="0"/>
    </xf>
    <xf numFmtId="0" fontId="6" fillId="0" borderId="38" xfId="0" applyFont="1" applyBorder="1" applyAlignment="1" applyProtection="1">
      <alignment horizontal="distributed" vertical="center" justifyLastLine="1"/>
      <protection locked="0"/>
    </xf>
    <xf numFmtId="0" fontId="6" fillId="0" borderId="60" xfId="0" applyFont="1" applyBorder="1" applyAlignment="1" applyProtection="1">
      <alignment horizontal="distributed" vertical="center" justifyLastLine="1"/>
      <protection locked="0"/>
    </xf>
    <xf numFmtId="0" fontId="6" fillId="0" borderId="96" xfId="0" applyFont="1" applyBorder="1" applyAlignment="1" applyProtection="1">
      <alignment horizontal="distributed" vertical="center"/>
      <protection locked="0"/>
    </xf>
    <xf numFmtId="0" fontId="6" fillId="0" borderId="32" xfId="0" applyFont="1" applyBorder="1" applyAlignment="1" applyProtection="1">
      <alignment horizontal="distributed" vertical="center"/>
      <protection locked="0"/>
    </xf>
    <xf numFmtId="0" fontId="7" fillId="0" borderId="0" xfId="0" applyFont="1" applyAlignment="1" applyProtection="1">
      <alignment horizontal="distributed" vertical="center"/>
      <protection locked="0"/>
    </xf>
    <xf numFmtId="0" fontId="6" fillId="0" borderId="22" xfId="0" applyFont="1" applyBorder="1" applyAlignment="1" applyProtection="1">
      <alignment vertical="distributed" textRotation="255" indent="1"/>
      <protection locked="0"/>
    </xf>
    <xf numFmtId="0" fontId="6" fillId="0" borderId="22" xfId="0" applyFont="1" applyBorder="1" applyAlignment="1" applyProtection="1">
      <alignment vertical="distributed" textRotation="255"/>
      <protection locked="0"/>
    </xf>
    <xf numFmtId="0" fontId="6" fillId="0" borderId="31" xfId="0" applyFont="1" applyBorder="1" applyAlignment="1" applyProtection="1">
      <alignment horizontal="distributed" vertical="center" justifyLastLine="1"/>
      <protection locked="0"/>
    </xf>
    <xf numFmtId="0" fontId="6" fillId="0" borderId="8" xfId="0" applyFont="1" applyBorder="1" applyAlignment="1" applyProtection="1">
      <alignment horizontal="distributed" vertical="center"/>
      <protection locked="0"/>
    </xf>
    <xf numFmtId="0" fontId="6" fillId="0" borderId="19" xfId="0" applyFont="1" applyBorder="1" applyAlignment="1" applyProtection="1">
      <alignment horizontal="distributed" vertical="center"/>
      <protection locked="0"/>
    </xf>
    <xf numFmtId="0" fontId="6" fillId="0" borderId="31" xfId="0" applyFont="1" applyBorder="1" applyAlignment="1" applyProtection="1">
      <alignment horizontal="distributed" vertical="center"/>
      <protection locked="0"/>
    </xf>
    <xf numFmtId="0" fontId="6" fillId="0" borderId="50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distributed" textRotation="255"/>
      <protection locked="0"/>
    </xf>
    <xf numFmtId="0" fontId="6" fillId="0" borderId="99" xfId="0" applyFont="1" applyBorder="1" applyAlignment="1" applyProtection="1">
      <alignment horizontal="distributed" vertical="center"/>
      <protection locked="0"/>
    </xf>
    <xf numFmtId="178" fontId="6" fillId="0" borderId="34" xfId="9" applyNumberFormat="1" applyFont="1" applyBorder="1" applyProtection="1">
      <protection locked="0"/>
    </xf>
    <xf numFmtId="178" fontId="6" fillId="0" borderId="36" xfId="9" applyNumberFormat="1" applyFont="1" applyBorder="1" applyProtection="1">
      <protection locked="0"/>
    </xf>
    <xf numFmtId="178" fontId="6" fillId="0" borderId="37" xfId="9" applyNumberFormat="1" applyFont="1" applyBorder="1" applyProtection="1">
      <protection locked="0"/>
    </xf>
    <xf numFmtId="178" fontId="6" fillId="0" borderId="42" xfId="9" applyNumberFormat="1" applyFont="1" applyBorder="1" applyProtection="1">
      <protection locked="0"/>
    </xf>
    <xf numFmtId="178" fontId="7" fillId="0" borderId="37" xfId="9" applyNumberFormat="1" applyFont="1" applyBorder="1" applyProtection="1">
      <protection locked="0"/>
    </xf>
    <xf numFmtId="178" fontId="7" fillId="0" borderId="42" xfId="9" applyNumberFormat="1" applyFont="1" applyBorder="1" applyProtection="1">
      <protection locked="0"/>
    </xf>
    <xf numFmtId="178" fontId="6" fillId="0" borderId="45" xfId="9" applyNumberFormat="1" applyFont="1" applyBorder="1" applyProtection="1">
      <protection locked="0"/>
    </xf>
    <xf numFmtId="178" fontId="6" fillId="0" borderId="46" xfId="9" applyNumberFormat="1" applyFont="1" applyBorder="1" applyProtection="1">
      <protection locked="0"/>
    </xf>
    <xf numFmtId="178" fontId="6" fillId="0" borderId="37" xfId="0" applyNumberFormat="1" applyFont="1" applyBorder="1" applyAlignment="1" applyProtection="1">
      <alignment vertical="center"/>
      <protection locked="0"/>
    </xf>
    <xf numFmtId="178" fontId="6" fillId="0" borderId="11" xfId="9" applyNumberFormat="1" applyFont="1" applyBorder="1" applyAlignment="1">
      <alignment vertical="center"/>
    </xf>
    <xf numFmtId="178" fontId="6" fillId="0" borderId="45" xfId="0" applyNumberFormat="1" applyFont="1" applyBorder="1" applyAlignment="1" applyProtection="1">
      <alignment vertical="center"/>
      <protection locked="0"/>
    </xf>
    <xf numFmtId="178" fontId="6" fillId="0" borderId="39" xfId="0" applyNumberFormat="1" applyFont="1" applyBorder="1" applyAlignment="1" applyProtection="1">
      <alignment vertical="center"/>
      <protection locked="0"/>
    </xf>
    <xf numFmtId="178" fontId="6" fillId="0" borderId="72" xfId="9" applyNumberFormat="1" applyFont="1" applyBorder="1" applyAlignment="1" applyProtection="1">
      <alignment vertical="center"/>
      <protection locked="0"/>
    </xf>
    <xf numFmtId="178" fontId="6" fillId="0" borderId="70" xfId="9" applyNumberFormat="1" applyFont="1" applyBorder="1" applyAlignment="1">
      <alignment vertical="center"/>
    </xf>
    <xf numFmtId="178" fontId="6" fillId="0" borderId="77" xfId="9" applyNumberFormat="1" applyFont="1" applyBorder="1" applyAlignment="1" applyProtection="1">
      <alignment vertical="center"/>
      <protection locked="0"/>
    </xf>
    <xf numFmtId="178" fontId="6" fillId="0" borderId="42" xfId="0" applyNumberFormat="1" applyFont="1" applyBorder="1" applyAlignment="1" applyProtection="1">
      <alignment vertical="center"/>
      <protection locked="0"/>
    </xf>
    <xf numFmtId="178" fontId="6" fillId="0" borderId="67" xfId="0" applyNumberFormat="1" applyFont="1" applyBorder="1" applyAlignment="1" applyProtection="1">
      <alignment vertical="center"/>
      <protection locked="0"/>
    </xf>
    <xf numFmtId="178" fontId="6" fillId="0" borderId="46" xfId="0" applyNumberFormat="1" applyFont="1" applyBorder="1" applyAlignment="1" applyProtection="1">
      <alignment vertical="center"/>
      <protection locked="0"/>
    </xf>
    <xf numFmtId="178" fontId="6" fillId="0" borderId="71" xfId="0" applyNumberFormat="1" applyFont="1" applyBorder="1" applyAlignment="1" applyProtection="1">
      <alignment vertical="center"/>
      <protection locked="0"/>
    </xf>
    <xf numFmtId="178" fontId="6" fillId="0" borderId="72" xfId="0" applyNumberFormat="1" applyFont="1" applyBorder="1" applyAlignment="1" applyProtection="1">
      <alignment vertical="center"/>
      <protection locked="0"/>
    </xf>
    <xf numFmtId="178" fontId="6" fillId="0" borderId="77" xfId="0" applyNumberFormat="1" applyFont="1" applyBorder="1" applyAlignment="1" applyProtection="1">
      <alignment vertical="center"/>
      <protection locked="0"/>
    </xf>
    <xf numFmtId="176" fontId="6" fillId="0" borderId="55" xfId="0" applyNumberFormat="1" applyFont="1" applyBorder="1" applyAlignment="1">
      <alignment vertical="center" shrinkToFit="1"/>
    </xf>
    <xf numFmtId="176" fontId="6" fillId="0" borderId="21" xfId="0" applyNumberFormat="1" applyFont="1" applyBorder="1" applyAlignment="1">
      <alignment vertical="center" shrinkToFit="1"/>
    </xf>
    <xf numFmtId="178" fontId="6" fillId="0" borderId="76" xfId="0" applyNumberFormat="1" applyFont="1" applyBorder="1" applyProtection="1">
      <protection locked="0"/>
    </xf>
    <xf numFmtId="178" fontId="6" fillId="0" borderId="183" xfId="0" applyNumberFormat="1" applyFont="1" applyBorder="1" applyProtection="1">
      <protection locked="0"/>
    </xf>
    <xf numFmtId="178" fontId="6" fillId="0" borderId="184" xfId="0" applyNumberFormat="1" applyFont="1" applyBorder="1" applyProtection="1">
      <protection locked="0"/>
    </xf>
    <xf numFmtId="178" fontId="6" fillId="0" borderId="113" xfId="0" applyNumberFormat="1" applyFont="1" applyBorder="1" applyProtection="1">
      <protection locked="0"/>
    </xf>
    <xf numFmtId="178" fontId="6" fillId="0" borderId="118" xfId="0" applyNumberFormat="1" applyFont="1" applyBorder="1" applyProtection="1">
      <protection locked="0"/>
    </xf>
    <xf numFmtId="178" fontId="6" fillId="0" borderId="131" xfId="0" applyNumberFormat="1" applyFont="1" applyBorder="1" applyProtection="1">
      <protection locked="0"/>
    </xf>
    <xf numFmtId="178" fontId="6" fillId="0" borderId="130" xfId="0" applyNumberFormat="1" applyFont="1" applyBorder="1" applyProtection="1">
      <protection locked="0"/>
    </xf>
    <xf numFmtId="178" fontId="6" fillId="0" borderId="185" xfId="0" applyNumberFormat="1" applyFont="1" applyBorder="1" applyProtection="1">
      <protection locked="0"/>
    </xf>
    <xf numFmtId="178" fontId="6" fillId="0" borderId="186" xfId="0" applyNumberFormat="1" applyFont="1" applyBorder="1" applyProtection="1">
      <protection locked="0"/>
    </xf>
    <xf numFmtId="178" fontId="6" fillId="0" borderId="0" xfId="0" applyNumberFormat="1" applyFont="1" applyProtection="1">
      <protection locked="0"/>
    </xf>
    <xf numFmtId="178" fontId="6" fillId="0" borderId="102" xfId="0" applyNumberFormat="1" applyFont="1" applyBorder="1" applyProtection="1">
      <protection locked="0"/>
    </xf>
    <xf numFmtId="178" fontId="6" fillId="0" borderId="88" xfId="0" applyNumberFormat="1" applyFont="1" applyBorder="1" applyProtection="1">
      <protection locked="0"/>
    </xf>
    <xf numFmtId="178" fontId="6" fillId="0" borderId="89" xfId="0" applyNumberFormat="1" applyFont="1" applyBorder="1" applyProtection="1">
      <protection locked="0"/>
    </xf>
    <xf numFmtId="178" fontId="6" fillId="0" borderId="92" xfId="0" applyNumberFormat="1" applyFont="1" applyBorder="1" applyProtection="1">
      <protection locked="0"/>
    </xf>
    <xf numFmtId="178" fontId="6" fillId="0" borderId="91" xfId="0" applyNumberFormat="1" applyFont="1" applyBorder="1" applyProtection="1">
      <protection locked="0"/>
    </xf>
    <xf numFmtId="178" fontId="6" fillId="0" borderId="90" xfId="0" applyNumberFormat="1" applyFont="1" applyBorder="1" applyProtection="1">
      <protection locked="0"/>
    </xf>
    <xf numFmtId="178" fontId="6" fillId="0" borderId="114" xfId="0" applyNumberFormat="1" applyFont="1" applyBorder="1" applyProtection="1"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176" fontId="6" fillId="0" borderId="32" xfId="0" applyNumberFormat="1" applyFont="1" applyBorder="1" applyAlignment="1">
      <alignment horizontal="right"/>
    </xf>
    <xf numFmtId="176" fontId="6" fillId="0" borderId="32" xfId="0" applyNumberFormat="1" applyFont="1" applyBorder="1" applyAlignment="1">
      <alignment horizontal="right" vertical="center"/>
    </xf>
    <xf numFmtId="0" fontId="6" fillId="0" borderId="58" xfId="0" applyFont="1" applyBorder="1" applyProtection="1">
      <protection locked="0"/>
    </xf>
    <xf numFmtId="0" fontId="6" fillId="0" borderId="0" xfId="0" applyFont="1" applyAlignment="1" applyProtection="1">
      <alignment horizontal="centerContinuous" vertical="center"/>
      <protection locked="0"/>
    </xf>
    <xf numFmtId="176" fontId="6" fillId="0" borderId="0" xfId="0" applyNumberFormat="1" applyFont="1"/>
    <xf numFmtId="176" fontId="9" fillId="0" borderId="32" xfId="0" applyNumberFormat="1" applyFont="1" applyBorder="1"/>
    <xf numFmtId="176" fontId="9" fillId="0" borderId="0" xfId="0" applyNumberFormat="1" applyFont="1"/>
    <xf numFmtId="0" fontId="16" fillId="0" borderId="0" xfId="0" applyFont="1" applyProtection="1">
      <protection locked="0"/>
    </xf>
    <xf numFmtId="0" fontId="6" fillId="0" borderId="153" xfId="0" applyFont="1" applyBorder="1" applyAlignment="1" applyProtection="1">
      <alignment horizontal="distributed" vertical="center"/>
      <protection locked="0"/>
    </xf>
    <xf numFmtId="0" fontId="6" fillId="0" borderId="150" xfId="0" applyFont="1" applyBorder="1" applyAlignment="1" applyProtection="1">
      <alignment horizontal="distributed" vertical="center"/>
      <protection locked="0"/>
    </xf>
    <xf numFmtId="178" fontId="6" fillId="0" borderId="11" xfId="1" applyNumberFormat="1" applyFont="1" applyFill="1" applyBorder="1" applyAlignment="1" applyProtection="1">
      <alignment vertical="center" shrinkToFit="1"/>
    </xf>
    <xf numFmtId="178" fontId="6" fillId="0" borderId="3" xfId="1" applyNumberFormat="1" applyFont="1" applyFill="1" applyBorder="1" applyAlignment="1" applyProtection="1">
      <alignment vertical="center" shrinkToFit="1"/>
    </xf>
    <xf numFmtId="178" fontId="7" fillId="0" borderId="11" xfId="1" applyNumberFormat="1" applyFont="1" applyFill="1" applyBorder="1" applyAlignment="1" applyProtection="1">
      <alignment vertical="center" shrinkToFit="1"/>
    </xf>
    <xf numFmtId="178" fontId="6" fillId="0" borderId="58" xfId="1" applyNumberFormat="1" applyFont="1" applyFill="1" applyBorder="1" applyAlignment="1" applyProtection="1">
      <alignment vertical="center" shrinkToFit="1"/>
    </xf>
    <xf numFmtId="176" fontId="6" fillId="0" borderId="53" xfId="1" applyNumberFormat="1" applyFont="1" applyFill="1" applyBorder="1" applyAlignment="1" applyProtection="1">
      <alignment vertical="center" shrinkToFit="1"/>
    </xf>
    <xf numFmtId="176" fontId="6" fillId="0" borderId="54" xfId="1" applyNumberFormat="1" applyFont="1" applyFill="1" applyBorder="1" applyAlignment="1" applyProtection="1">
      <alignment vertical="center" shrinkToFit="1"/>
    </xf>
    <xf numFmtId="176" fontId="6" fillId="0" borderId="55" xfId="1" applyNumberFormat="1" applyFont="1" applyFill="1" applyBorder="1" applyAlignment="1" applyProtection="1">
      <alignment vertical="center" shrinkToFit="1"/>
    </xf>
    <xf numFmtId="176" fontId="6" fillId="0" borderId="22" xfId="1" applyNumberFormat="1" applyFont="1" applyFill="1" applyBorder="1" applyAlignment="1" applyProtection="1">
      <alignment vertical="center" shrinkToFit="1"/>
    </xf>
    <xf numFmtId="176" fontId="6" fillId="0" borderId="57" xfId="1" applyNumberFormat="1" applyFont="1" applyFill="1" applyBorder="1" applyAlignment="1" applyProtection="1">
      <alignment vertical="center" shrinkToFit="1"/>
    </xf>
    <xf numFmtId="178" fontId="6" fillId="0" borderId="67" xfId="9" applyNumberFormat="1" applyFont="1" applyBorder="1" applyAlignment="1" applyProtection="1">
      <alignment vertical="center"/>
      <protection locked="0"/>
    </xf>
    <xf numFmtId="0" fontId="11" fillId="0" borderId="109" xfId="0" applyFont="1" applyBorder="1" applyAlignment="1" applyProtection="1">
      <alignment horizontal="distributed" vertical="center"/>
      <protection locked="0"/>
    </xf>
    <xf numFmtId="0" fontId="11" fillId="0" borderId="18" xfId="0" applyFont="1" applyBorder="1" applyAlignment="1" applyProtection="1">
      <alignment horizontal="distributed" vertical="center"/>
      <protection locked="0"/>
    </xf>
    <xf numFmtId="0" fontId="0" fillId="0" borderId="96" xfId="0" applyBorder="1" applyProtection="1"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95" xfId="0" applyFont="1" applyBorder="1" applyAlignment="1" applyProtection="1">
      <alignment horizontal="distributed" vertical="center"/>
      <protection locked="0"/>
    </xf>
    <xf numFmtId="0" fontId="6" fillId="0" borderId="96" xfId="0" applyFont="1" applyBorder="1" applyAlignment="1" applyProtection="1">
      <alignment horizontal="center" vertical="center"/>
      <protection locked="0"/>
    </xf>
    <xf numFmtId="0" fontId="6" fillId="0" borderId="32" xfId="0" applyFont="1" applyBorder="1" applyAlignment="1" applyProtection="1">
      <alignment horizontal="center" vertical="center" justifyLastLine="1"/>
      <protection locked="0"/>
    </xf>
    <xf numFmtId="0" fontId="6" fillId="0" borderId="27" xfId="0" applyFont="1" applyBorder="1" applyAlignment="1" applyProtection="1">
      <alignment horizontal="center" vertical="center" shrinkToFit="1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3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distributed" vertical="center" justifyLastLine="1"/>
      <protection locked="0"/>
    </xf>
    <xf numFmtId="0" fontId="6" fillId="0" borderId="99" xfId="0" applyFont="1" applyBorder="1" applyAlignment="1" applyProtection="1">
      <alignment horizontal="center" vertical="center"/>
      <protection locked="0"/>
    </xf>
    <xf numFmtId="0" fontId="6" fillId="0" borderId="32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distributed" vertical="center" justifyLastLine="1"/>
      <protection locked="0"/>
    </xf>
    <xf numFmtId="0" fontId="6" fillId="0" borderId="38" xfId="0" applyFont="1" applyBorder="1" applyAlignment="1" applyProtection="1">
      <alignment horizontal="distributed" vertical="center"/>
      <protection locked="0"/>
    </xf>
    <xf numFmtId="0" fontId="7" fillId="0" borderId="32" xfId="0" applyFont="1" applyBorder="1" applyAlignment="1" applyProtection="1">
      <alignment horizontal="distributed" vertical="center"/>
      <protection locked="0"/>
    </xf>
    <xf numFmtId="0" fontId="6" fillId="0" borderId="6" xfId="0" applyFont="1" applyBorder="1" applyAlignment="1" applyProtection="1">
      <alignment horizontal="distributed" vertical="center" justifyLastLine="1"/>
      <protection locked="0"/>
    </xf>
    <xf numFmtId="0" fontId="6" fillId="0" borderId="43" xfId="0" applyFont="1" applyBorder="1" applyAlignment="1" applyProtection="1">
      <alignment horizontal="distributed" vertical="center" shrinkToFit="1"/>
      <protection locked="0"/>
    </xf>
    <xf numFmtId="0" fontId="6" fillId="0" borderId="40" xfId="0" applyFont="1" applyBorder="1" applyAlignment="1" applyProtection="1">
      <alignment horizontal="center" vertical="distributed" textRotation="255"/>
      <protection locked="0"/>
    </xf>
    <xf numFmtId="0" fontId="6" fillId="0" borderId="0" xfId="0" applyFont="1" applyAlignment="1" applyProtection="1">
      <alignment horizontal="distributed" vertical="center" justifyLastLine="1"/>
      <protection locked="0"/>
    </xf>
    <xf numFmtId="0" fontId="6" fillId="0" borderId="11" xfId="0" applyFont="1" applyBorder="1" applyAlignment="1" applyProtection="1">
      <alignment vertical="distributed" textRotation="255"/>
      <protection locked="0"/>
    </xf>
    <xf numFmtId="0" fontId="6" fillId="0" borderId="21" xfId="0" applyFont="1" applyBorder="1" applyAlignment="1" applyProtection="1">
      <alignment vertical="distributed" textRotation="255"/>
      <protection locked="0"/>
    </xf>
    <xf numFmtId="0" fontId="6" fillId="0" borderId="74" xfId="0" applyFont="1" applyBorder="1" applyAlignment="1" applyProtection="1">
      <alignment horizontal="center" vertical="center" wrapText="1"/>
      <protection locked="0"/>
    </xf>
    <xf numFmtId="0" fontId="6" fillId="0" borderId="19" xfId="0" quotePrefix="1" applyFont="1" applyBorder="1" applyAlignment="1" applyProtection="1">
      <alignment horizontal="center" vertical="center"/>
      <protection locked="0"/>
    </xf>
    <xf numFmtId="0" fontId="6" fillId="0" borderId="73" xfId="0" applyFont="1" applyBorder="1" applyAlignment="1" applyProtection="1">
      <alignment horizontal="center" vertical="center" wrapText="1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32" xfId="0" applyFont="1" applyBorder="1" applyAlignment="1" applyProtection="1">
      <alignment horizontal="distributed" vertical="center" shrinkToFit="1"/>
      <protection locked="0"/>
    </xf>
    <xf numFmtId="0" fontId="6" fillId="0" borderId="10" xfId="0" applyFont="1" applyBorder="1" applyAlignment="1" applyProtection="1">
      <alignment horizontal="center" vertical="distributed" textRotation="255"/>
      <protection locked="0"/>
    </xf>
    <xf numFmtId="181" fontId="6" fillId="0" borderId="40" xfId="0" applyNumberFormat="1" applyFont="1" applyBorder="1" applyProtection="1">
      <protection locked="0"/>
    </xf>
    <xf numFmtId="181" fontId="6" fillId="0" borderId="37" xfId="0" applyNumberFormat="1" applyFont="1" applyBorder="1" applyProtection="1">
      <protection locked="0"/>
    </xf>
    <xf numFmtId="181" fontId="6" fillId="0" borderId="42" xfId="0" applyNumberFormat="1" applyFont="1" applyBorder="1" applyProtection="1">
      <protection locked="0"/>
    </xf>
    <xf numFmtId="181" fontId="6" fillId="0" borderId="33" xfId="0" applyNumberFormat="1" applyFont="1" applyBorder="1" applyProtection="1">
      <protection locked="0"/>
    </xf>
    <xf numFmtId="181" fontId="6" fillId="0" borderId="203" xfId="0" applyNumberFormat="1" applyFont="1" applyBorder="1" applyProtection="1">
      <protection locked="0"/>
    </xf>
    <xf numFmtId="181" fontId="6" fillId="0" borderId="11" xfId="0" applyNumberFormat="1" applyFont="1" applyBorder="1" applyProtection="1">
      <protection locked="0"/>
    </xf>
    <xf numFmtId="181" fontId="6" fillId="0" borderId="102" xfId="0" applyNumberFormat="1" applyFont="1" applyBorder="1" applyProtection="1">
      <protection locked="0"/>
    </xf>
    <xf numFmtId="181" fontId="6" fillId="0" borderId="68" xfId="0" applyNumberFormat="1" applyFont="1" applyBorder="1" applyProtection="1">
      <protection locked="0"/>
    </xf>
    <xf numFmtId="181" fontId="6" fillId="0" borderId="45" xfId="0" applyNumberFormat="1" applyFont="1" applyBorder="1" applyProtection="1">
      <protection locked="0"/>
    </xf>
    <xf numFmtId="181" fontId="6" fillId="0" borderId="46" xfId="0" applyNumberFormat="1" applyFont="1" applyBorder="1" applyProtection="1">
      <protection locked="0"/>
    </xf>
    <xf numFmtId="181" fontId="6" fillId="0" borderId="202" xfId="0" applyNumberFormat="1" applyFont="1" applyBorder="1" applyProtection="1">
      <protection locked="0"/>
    </xf>
    <xf numFmtId="181" fontId="6" fillId="0" borderId="58" xfId="0" applyNumberFormat="1" applyFont="1" applyBorder="1" applyProtection="1">
      <protection locked="0"/>
    </xf>
    <xf numFmtId="181" fontId="6" fillId="0" borderId="103" xfId="0" applyNumberFormat="1" applyFont="1" applyBorder="1" applyProtection="1">
      <protection locked="0"/>
    </xf>
    <xf numFmtId="181" fontId="6" fillId="0" borderId="34" xfId="0" applyNumberFormat="1" applyFont="1" applyBorder="1" applyProtection="1">
      <protection locked="0"/>
    </xf>
    <xf numFmtId="181" fontId="6" fillId="0" borderId="36" xfId="0" applyNumberFormat="1" applyFont="1" applyBorder="1" applyProtection="1">
      <protection locked="0"/>
    </xf>
    <xf numFmtId="181" fontId="6" fillId="0" borderId="105" xfId="0" applyNumberFormat="1" applyFont="1" applyBorder="1" applyProtection="1">
      <protection locked="0"/>
    </xf>
    <xf numFmtId="181" fontId="6" fillId="0" borderId="3" xfId="0" applyNumberFormat="1" applyFont="1" applyBorder="1" applyProtection="1">
      <protection locked="0"/>
    </xf>
    <xf numFmtId="181" fontId="6" fillId="0" borderId="41" xfId="0" applyNumberFormat="1" applyFont="1" applyBorder="1" applyProtection="1">
      <protection locked="0"/>
    </xf>
    <xf numFmtId="181" fontId="6" fillId="0" borderId="54" xfId="0" applyNumberFormat="1" applyFont="1" applyBorder="1" applyProtection="1">
      <protection locked="0"/>
    </xf>
    <xf numFmtId="181" fontId="6" fillId="0" borderId="55" xfId="0" applyNumberFormat="1" applyFont="1" applyBorder="1" applyProtection="1">
      <protection locked="0"/>
    </xf>
    <xf numFmtId="181" fontId="6" fillId="0" borderId="57" xfId="0" applyNumberFormat="1" applyFont="1" applyBorder="1" applyProtection="1">
      <protection locked="0"/>
    </xf>
    <xf numFmtId="181" fontId="6" fillId="0" borderId="104" xfId="0" applyNumberFormat="1" applyFont="1" applyBorder="1" applyProtection="1">
      <protection locked="0"/>
    </xf>
    <xf numFmtId="181" fontId="6" fillId="0" borderId="22" xfId="0" applyNumberFormat="1" applyFont="1" applyBorder="1" applyProtection="1">
      <protection locked="0"/>
    </xf>
    <xf numFmtId="181" fontId="6" fillId="0" borderId="101" xfId="0" applyNumberFormat="1" applyFont="1" applyBorder="1" applyProtection="1">
      <protection locked="0"/>
    </xf>
    <xf numFmtId="181" fontId="6" fillId="0" borderId="106" xfId="0" applyNumberFormat="1" applyFont="1" applyBorder="1" applyProtection="1">
      <protection locked="0"/>
    </xf>
    <xf numFmtId="181" fontId="7" fillId="0" borderId="40" xfId="0" applyNumberFormat="1" applyFont="1" applyBorder="1" applyProtection="1">
      <protection locked="0"/>
    </xf>
    <xf numFmtId="181" fontId="7" fillId="0" borderId="37" xfId="0" applyNumberFormat="1" applyFont="1" applyBorder="1" applyProtection="1">
      <protection locked="0"/>
    </xf>
    <xf numFmtId="181" fontId="7" fillId="0" borderId="42" xfId="0" applyNumberFormat="1" applyFont="1" applyBorder="1" applyProtection="1">
      <protection locked="0"/>
    </xf>
    <xf numFmtId="181" fontId="7" fillId="0" borderId="203" xfId="0" applyNumberFormat="1" applyFont="1" applyBorder="1" applyProtection="1">
      <protection locked="0"/>
    </xf>
    <xf numFmtId="181" fontId="7" fillId="0" borderId="11" xfId="0" applyNumberFormat="1" applyFont="1" applyBorder="1" applyProtection="1">
      <protection locked="0"/>
    </xf>
    <xf numFmtId="181" fontId="7" fillId="0" borderId="102" xfId="0" applyNumberFormat="1" applyFont="1" applyBorder="1" applyProtection="1">
      <protection locked="0"/>
    </xf>
    <xf numFmtId="181" fontId="6" fillId="0" borderId="36" xfId="0" applyNumberFormat="1" applyFont="1" applyBorder="1" applyAlignment="1" applyProtection="1">
      <alignment horizontal="right"/>
      <protection locked="0"/>
    </xf>
    <xf numFmtId="181" fontId="6" fillId="0" borderId="33" xfId="0" applyNumberFormat="1" applyFont="1" applyBorder="1" applyAlignment="1" applyProtection="1">
      <alignment horizontal="right"/>
      <protection locked="0"/>
    </xf>
    <xf numFmtId="181" fontId="6" fillId="0" borderId="42" xfId="0" applyNumberFormat="1" applyFont="1" applyBorder="1" applyAlignment="1" applyProtection="1">
      <alignment horizontal="right"/>
      <protection locked="0"/>
    </xf>
    <xf numFmtId="181" fontId="6" fillId="0" borderId="40" xfId="0" applyNumberFormat="1" applyFont="1" applyBorder="1" applyAlignment="1" applyProtection="1">
      <alignment horizontal="right"/>
      <protection locked="0"/>
    </xf>
    <xf numFmtId="181" fontId="6" fillId="0" borderId="60" xfId="0" applyNumberFormat="1" applyFont="1" applyBorder="1" applyProtection="1">
      <protection locked="0"/>
    </xf>
    <xf numFmtId="181" fontId="6" fillId="0" borderId="37" xfId="0" applyNumberFormat="1" applyFont="1" applyBorder="1" applyAlignment="1" applyProtection="1">
      <alignment horizontal="right"/>
      <protection locked="0"/>
    </xf>
    <xf numFmtId="181" fontId="6" fillId="0" borderId="201" xfId="0" applyNumberFormat="1" applyFont="1" applyBorder="1" applyProtection="1">
      <protection locked="0"/>
    </xf>
    <xf numFmtId="181" fontId="6" fillId="0" borderId="72" xfId="0" applyNumberFormat="1" applyFont="1" applyBorder="1" applyProtection="1">
      <protection locked="0"/>
    </xf>
    <xf numFmtId="181" fontId="6" fillId="0" borderId="77" xfId="0" applyNumberFormat="1" applyFont="1" applyBorder="1" applyProtection="1">
      <protection locked="0"/>
    </xf>
    <xf numFmtId="181" fontId="6" fillId="0" borderId="207" xfId="0" applyNumberFormat="1" applyFont="1" applyBorder="1" applyProtection="1">
      <protection locked="0"/>
    </xf>
    <xf numFmtId="181" fontId="6" fillId="0" borderId="70" xfId="0" applyNumberFormat="1" applyFont="1" applyBorder="1" applyProtection="1">
      <protection locked="0"/>
    </xf>
    <xf numFmtId="181" fontId="6" fillId="0" borderId="256" xfId="0" applyNumberFormat="1" applyFont="1" applyBorder="1" applyProtection="1">
      <protection locked="0"/>
    </xf>
    <xf numFmtId="178" fontId="6" fillId="0" borderId="35" xfId="0" applyNumberFormat="1" applyFont="1" applyBorder="1" applyAlignment="1" applyProtection="1">
      <alignment vertical="center"/>
      <protection locked="0"/>
    </xf>
    <xf numFmtId="178" fontId="6" fillId="0" borderId="33" xfId="0" applyNumberFormat="1" applyFont="1" applyBorder="1" applyAlignment="1" applyProtection="1">
      <alignment vertical="center"/>
      <protection locked="0"/>
    </xf>
    <xf numFmtId="178" fontId="6" fillId="0" borderId="34" xfId="0" applyNumberFormat="1" applyFont="1" applyBorder="1" applyAlignment="1" applyProtection="1">
      <alignment vertical="center"/>
      <protection locked="0"/>
    </xf>
    <xf numFmtId="178" fontId="6" fillId="0" borderId="41" xfId="0" applyNumberFormat="1" applyFont="1" applyBorder="1" applyAlignment="1" applyProtection="1">
      <alignment vertical="center"/>
      <protection locked="0"/>
    </xf>
    <xf numFmtId="178" fontId="6" fillId="0" borderId="40" xfId="0" applyNumberFormat="1" applyFont="1" applyBorder="1" applyAlignment="1" applyProtection="1">
      <alignment vertical="center"/>
      <protection locked="0"/>
    </xf>
    <xf numFmtId="178" fontId="6" fillId="0" borderId="44" xfId="0" applyNumberFormat="1" applyFont="1" applyBorder="1" applyAlignment="1" applyProtection="1">
      <alignment vertical="center"/>
      <protection locked="0"/>
    </xf>
    <xf numFmtId="178" fontId="6" fillId="0" borderId="68" xfId="0" applyNumberFormat="1" applyFont="1" applyBorder="1" applyAlignment="1" applyProtection="1">
      <alignment vertical="center"/>
      <protection locked="0"/>
    </xf>
    <xf numFmtId="178" fontId="6" fillId="0" borderId="58" xfId="9" applyNumberFormat="1" applyFont="1" applyBorder="1" applyAlignment="1" applyProtection="1">
      <alignment vertical="center"/>
      <protection locked="0"/>
    </xf>
    <xf numFmtId="178" fontId="7" fillId="0" borderId="41" xfId="0" applyNumberFormat="1" applyFont="1" applyBorder="1" applyAlignment="1" applyProtection="1">
      <alignment vertical="center"/>
      <protection locked="0"/>
    </xf>
    <xf numFmtId="178" fontId="7" fillId="0" borderId="40" xfId="0" applyNumberFormat="1" applyFont="1" applyBorder="1" applyAlignment="1" applyProtection="1">
      <alignment vertical="center"/>
      <protection locked="0"/>
    </xf>
    <xf numFmtId="178" fontId="7" fillId="0" borderId="37" xfId="0" applyNumberFormat="1" applyFont="1" applyBorder="1" applyAlignment="1" applyProtection="1">
      <alignment vertical="center"/>
      <protection locked="0"/>
    </xf>
    <xf numFmtId="178" fontId="6" fillId="0" borderId="53" xfId="0" applyNumberFormat="1" applyFont="1" applyBorder="1" applyAlignment="1" applyProtection="1">
      <alignment vertical="center"/>
      <protection locked="0"/>
    </xf>
    <xf numFmtId="178" fontId="6" fillId="0" borderId="54" xfId="0" applyNumberFormat="1" applyFont="1" applyBorder="1" applyAlignment="1" applyProtection="1">
      <alignment vertical="center"/>
      <protection locked="0"/>
    </xf>
    <xf numFmtId="178" fontId="6" fillId="0" borderId="55" xfId="0" applyNumberFormat="1" applyFont="1" applyBorder="1" applyAlignment="1" applyProtection="1">
      <alignment vertical="center"/>
      <protection locked="0"/>
    </xf>
    <xf numFmtId="178" fontId="6" fillId="0" borderId="79" xfId="0" applyNumberFormat="1" applyFont="1" applyBorder="1" applyAlignment="1" applyProtection="1">
      <alignment vertical="center"/>
      <protection locked="0"/>
    </xf>
    <xf numFmtId="178" fontId="6" fillId="0" borderId="201" xfId="0" applyNumberFormat="1" applyFont="1" applyBorder="1" applyAlignment="1" applyProtection="1">
      <alignment vertical="center"/>
      <protection locked="0"/>
    </xf>
    <xf numFmtId="176" fontId="11" fillId="0" borderId="113" xfId="1" applyNumberFormat="1" applyFont="1" applyFill="1" applyBorder="1" applyAlignment="1" applyProtection="1">
      <alignment vertical="center"/>
      <protection locked="0"/>
    </xf>
    <xf numFmtId="176" fontId="11" fillId="0" borderId="98" xfId="1" applyNumberFormat="1" applyFont="1" applyFill="1" applyBorder="1" applyAlignment="1" applyProtection="1">
      <alignment vertical="center"/>
      <protection locked="0"/>
    </xf>
    <xf numFmtId="178" fontId="11" fillId="0" borderId="40" xfId="0" applyNumberFormat="1" applyFont="1" applyBorder="1" applyAlignment="1" applyProtection="1">
      <alignment vertical="center"/>
      <protection locked="0"/>
    </xf>
    <xf numFmtId="178" fontId="11" fillId="0" borderId="37" xfId="0" applyNumberFormat="1" applyFont="1" applyBorder="1" applyAlignment="1" applyProtection="1">
      <alignment vertical="center"/>
      <protection locked="0"/>
    </xf>
    <xf numFmtId="178" fontId="11" fillId="0" borderId="42" xfId="0" applyNumberFormat="1" applyFont="1" applyBorder="1" applyAlignment="1" applyProtection="1">
      <alignment vertical="center"/>
      <protection locked="0"/>
    </xf>
    <xf numFmtId="178" fontId="27" fillId="0" borderId="0" xfId="10" applyNumberFormat="1" applyFont="1" applyAlignment="1">
      <alignment vertical="center" shrinkToFit="1"/>
    </xf>
    <xf numFmtId="178" fontId="27" fillId="0" borderId="33" xfId="10" applyNumberFormat="1" applyFont="1" applyBorder="1" applyAlignment="1">
      <alignment vertical="center" shrinkToFit="1"/>
    </xf>
    <xf numFmtId="178" fontId="11" fillId="0" borderId="11" xfId="0" applyNumberFormat="1" applyFont="1" applyBorder="1" applyAlignment="1" applyProtection="1">
      <alignment vertical="center"/>
      <protection locked="0"/>
    </xf>
    <xf numFmtId="178" fontId="11" fillId="0" borderId="10" xfId="0" applyNumberFormat="1" applyFont="1" applyBorder="1" applyAlignment="1" applyProtection="1">
      <alignment vertical="center"/>
      <protection locked="0"/>
    </xf>
    <xf numFmtId="178" fontId="11" fillId="0" borderId="102" xfId="0" applyNumberFormat="1" applyFont="1" applyBorder="1" applyAlignment="1" applyProtection="1">
      <alignment vertical="center"/>
      <protection locked="0"/>
    </xf>
    <xf numFmtId="178" fontId="27" fillId="0" borderId="40" xfId="10" applyNumberFormat="1" applyFont="1" applyBorder="1" applyAlignment="1">
      <alignment vertical="center" shrinkToFit="1"/>
    </xf>
    <xf numFmtId="178" fontId="11" fillId="0" borderId="0" xfId="10" applyNumberFormat="1" applyFont="1" applyAlignment="1">
      <alignment vertical="center" shrinkToFit="1"/>
    </xf>
    <xf numFmtId="178" fontId="11" fillId="0" borderId="68" xfId="0" applyNumberFormat="1" applyFont="1" applyBorder="1" applyAlignment="1" applyProtection="1">
      <alignment vertical="center"/>
      <protection locked="0"/>
    </xf>
    <xf numFmtId="178" fontId="11" fillId="0" borderId="45" xfId="0" applyNumberFormat="1" applyFont="1" applyBorder="1" applyAlignment="1" applyProtection="1">
      <alignment vertical="center"/>
      <protection locked="0"/>
    </xf>
    <xf numFmtId="178" fontId="11" fillId="0" borderId="46" xfId="0" applyNumberFormat="1" applyFont="1" applyBorder="1" applyAlignment="1" applyProtection="1">
      <alignment vertical="center"/>
      <protection locked="0"/>
    </xf>
    <xf numFmtId="178" fontId="27" fillId="0" borderId="68" xfId="10" applyNumberFormat="1" applyFont="1" applyBorder="1" applyAlignment="1">
      <alignment vertical="center" shrinkToFit="1"/>
    </xf>
    <xf numFmtId="178" fontId="11" fillId="0" borderId="58" xfId="0" applyNumberFormat="1" applyFont="1" applyBorder="1" applyAlignment="1" applyProtection="1">
      <alignment vertical="center"/>
      <protection locked="0"/>
    </xf>
    <xf numFmtId="178" fontId="11" fillId="0" borderId="64" xfId="0" applyNumberFormat="1" applyFont="1" applyBorder="1" applyAlignment="1" applyProtection="1">
      <alignment vertical="center"/>
      <protection locked="0"/>
    </xf>
    <xf numFmtId="178" fontId="11" fillId="0" borderId="103" xfId="0" applyNumberFormat="1" applyFont="1" applyBorder="1" applyAlignment="1" applyProtection="1">
      <alignment vertical="center"/>
      <protection locked="0"/>
    </xf>
    <xf numFmtId="178" fontId="11" fillId="0" borderId="203" xfId="0" applyNumberFormat="1" applyFont="1" applyBorder="1" applyAlignment="1" applyProtection="1">
      <alignment vertical="center"/>
      <protection locked="0"/>
    </xf>
    <xf numFmtId="178" fontId="11" fillId="0" borderId="202" xfId="0" applyNumberFormat="1" applyFont="1" applyBorder="1" applyAlignment="1" applyProtection="1">
      <alignment vertical="center"/>
      <protection locked="0"/>
    </xf>
    <xf numFmtId="178" fontId="13" fillId="0" borderId="40" xfId="0" applyNumberFormat="1" applyFont="1" applyBorder="1" applyAlignment="1" applyProtection="1">
      <alignment vertical="center"/>
      <protection locked="0"/>
    </xf>
    <xf numFmtId="178" fontId="13" fillId="0" borderId="37" xfId="0" applyNumberFormat="1" applyFont="1" applyBorder="1" applyAlignment="1" applyProtection="1">
      <alignment vertical="center"/>
      <protection locked="0"/>
    </xf>
    <xf numFmtId="178" fontId="13" fillId="0" borderId="42" xfId="0" applyNumberFormat="1" applyFont="1" applyBorder="1" applyAlignment="1" applyProtection="1">
      <alignment vertical="center"/>
      <protection locked="0"/>
    </xf>
    <xf numFmtId="178" fontId="13" fillId="0" borderId="203" xfId="0" applyNumberFormat="1" applyFont="1" applyBorder="1" applyAlignment="1" applyProtection="1">
      <alignment vertical="center"/>
      <protection locked="0"/>
    </xf>
    <xf numFmtId="178" fontId="13" fillId="0" borderId="11" xfId="0" applyNumberFormat="1" applyFont="1" applyBorder="1" applyAlignment="1" applyProtection="1">
      <alignment vertical="center"/>
      <protection locked="0"/>
    </xf>
    <xf numFmtId="178" fontId="13" fillId="0" borderId="10" xfId="0" applyNumberFormat="1" applyFont="1" applyBorder="1" applyAlignment="1" applyProtection="1">
      <alignment vertical="center"/>
      <protection locked="0"/>
    </xf>
    <xf numFmtId="178" fontId="13" fillId="0" borderId="102" xfId="0" applyNumberFormat="1" applyFont="1" applyBorder="1" applyAlignment="1" applyProtection="1">
      <alignment vertical="center"/>
      <protection locked="0"/>
    </xf>
    <xf numFmtId="178" fontId="11" fillId="0" borderId="54" xfId="0" applyNumberFormat="1" applyFont="1" applyBorder="1" applyAlignment="1" applyProtection="1">
      <alignment vertical="center"/>
      <protection locked="0"/>
    </xf>
    <xf numFmtId="178" fontId="11" fillId="0" borderId="55" xfId="0" applyNumberFormat="1" applyFont="1" applyBorder="1" applyAlignment="1" applyProtection="1">
      <alignment vertical="center"/>
      <protection locked="0"/>
    </xf>
    <xf numFmtId="178" fontId="11" fillId="0" borderId="57" xfId="0" applyNumberFormat="1" applyFont="1" applyBorder="1" applyAlignment="1" applyProtection="1">
      <alignment vertical="center"/>
      <protection locked="0"/>
    </xf>
    <xf numFmtId="178" fontId="11" fillId="0" borderId="104" xfId="0" applyNumberFormat="1" applyFont="1" applyBorder="1" applyAlignment="1" applyProtection="1">
      <alignment vertical="center"/>
      <protection locked="0"/>
    </xf>
    <xf numFmtId="178" fontId="11" fillId="0" borderId="22" xfId="0" applyNumberFormat="1" applyFont="1" applyBorder="1" applyAlignment="1" applyProtection="1">
      <alignment vertical="center"/>
      <protection locked="0"/>
    </xf>
    <xf numFmtId="178" fontId="11" fillId="0" borderId="21" xfId="0" applyNumberFormat="1" applyFont="1" applyBorder="1" applyAlignment="1" applyProtection="1">
      <alignment vertical="center"/>
      <protection locked="0"/>
    </xf>
    <xf numFmtId="178" fontId="11" fillId="0" borderId="56" xfId="0" applyNumberFormat="1" applyFont="1" applyBorder="1" applyAlignment="1" applyProtection="1">
      <alignment vertical="center"/>
      <protection locked="0"/>
    </xf>
    <xf numFmtId="178" fontId="11" fillId="0" borderId="101" xfId="0" applyNumberFormat="1" applyFont="1" applyBorder="1" applyAlignment="1" applyProtection="1">
      <alignment vertical="center"/>
      <protection locked="0"/>
    </xf>
    <xf numFmtId="178" fontId="11" fillId="0" borderId="33" xfId="0" applyNumberFormat="1" applyFont="1" applyBorder="1" applyAlignment="1" applyProtection="1">
      <alignment vertical="center"/>
      <protection locked="0"/>
    </xf>
    <xf numFmtId="178" fontId="11" fillId="0" borderId="34" xfId="0" applyNumberFormat="1" applyFont="1" applyBorder="1" applyAlignment="1" applyProtection="1">
      <alignment vertical="center"/>
      <protection locked="0"/>
    </xf>
    <xf numFmtId="178" fontId="11" fillId="0" borderId="36" xfId="0" applyNumberFormat="1" applyFont="1" applyBorder="1" applyAlignment="1" applyProtection="1">
      <alignment vertical="center"/>
      <protection locked="0"/>
    </xf>
    <xf numFmtId="178" fontId="11" fillId="0" borderId="105" xfId="0" applyNumberFormat="1" applyFont="1" applyBorder="1" applyAlignment="1" applyProtection="1">
      <alignment vertical="center"/>
      <protection locked="0"/>
    </xf>
    <xf numFmtId="178" fontId="11" fillId="0" borderId="3" xfId="0" applyNumberFormat="1" applyFont="1" applyBorder="1" applyAlignment="1" applyProtection="1">
      <alignment vertical="center"/>
      <protection locked="0"/>
    </xf>
    <xf numFmtId="178" fontId="11" fillId="0" borderId="2" xfId="0" applyNumberFormat="1" applyFont="1" applyBorder="1" applyAlignment="1" applyProtection="1">
      <alignment vertical="center"/>
      <protection locked="0"/>
    </xf>
    <xf numFmtId="178" fontId="11" fillId="0" borderId="35" xfId="0" applyNumberFormat="1" applyFont="1" applyBorder="1" applyAlignment="1" applyProtection="1">
      <alignment vertical="center"/>
      <protection locked="0"/>
    </xf>
    <xf numFmtId="178" fontId="11" fillId="0" borderId="106" xfId="0" applyNumberFormat="1" applyFont="1" applyBorder="1" applyAlignment="1" applyProtection="1">
      <alignment vertical="center"/>
      <protection locked="0"/>
    </xf>
    <xf numFmtId="178" fontId="11" fillId="0" borderId="41" xfId="0" applyNumberFormat="1" applyFont="1" applyBorder="1" applyAlignment="1" applyProtection="1">
      <alignment vertical="center"/>
      <protection locked="0"/>
    </xf>
    <xf numFmtId="178" fontId="11" fillId="0" borderId="44" xfId="0" applyNumberFormat="1" applyFont="1" applyBorder="1" applyAlignment="1" applyProtection="1">
      <alignment vertical="center"/>
      <protection locked="0"/>
    </xf>
    <xf numFmtId="178" fontId="11" fillId="0" borderId="217" xfId="0" applyNumberFormat="1" applyFont="1" applyBorder="1" applyAlignment="1" applyProtection="1">
      <alignment vertical="center"/>
      <protection locked="0"/>
    </xf>
    <xf numFmtId="178" fontId="11" fillId="0" borderId="218" xfId="0" applyNumberFormat="1" applyFont="1" applyBorder="1" applyAlignment="1" applyProtection="1">
      <alignment vertical="center"/>
      <protection locked="0"/>
    </xf>
    <xf numFmtId="178" fontId="11" fillId="0" borderId="221" xfId="0" applyNumberFormat="1" applyFont="1" applyBorder="1" applyAlignment="1" applyProtection="1">
      <alignment vertical="center"/>
      <protection locked="0"/>
    </xf>
    <xf numFmtId="178" fontId="11" fillId="0" borderId="264" xfId="0" applyNumberFormat="1" applyFont="1" applyBorder="1" applyAlignment="1" applyProtection="1">
      <alignment vertical="center"/>
      <protection locked="0"/>
    </xf>
    <xf numFmtId="178" fontId="11" fillId="0" borderId="111" xfId="0" applyNumberFormat="1" applyFont="1" applyBorder="1" applyAlignment="1" applyProtection="1">
      <alignment vertical="center"/>
      <protection locked="0"/>
    </xf>
    <xf numFmtId="178" fontId="11" fillId="0" borderId="108" xfId="0" applyNumberFormat="1" applyFont="1" applyBorder="1" applyAlignment="1" applyProtection="1">
      <alignment vertical="center"/>
      <protection locked="0"/>
    </xf>
    <xf numFmtId="178" fontId="11" fillId="0" borderId="65" xfId="0" applyNumberFormat="1" applyFont="1" applyBorder="1" applyAlignment="1" applyProtection="1">
      <alignment vertical="center"/>
      <protection locked="0"/>
    </xf>
    <xf numFmtId="178" fontId="11" fillId="0" borderId="59" xfId="0" applyNumberFormat="1" applyFont="1" applyBorder="1" applyAlignment="1" applyProtection="1">
      <alignment vertical="center"/>
      <protection locked="0"/>
    </xf>
    <xf numFmtId="178" fontId="11" fillId="0" borderId="201" xfId="0" applyNumberFormat="1" applyFont="1" applyBorder="1" applyAlignment="1" applyProtection="1">
      <alignment vertical="center"/>
      <protection locked="0"/>
    </xf>
    <xf numFmtId="178" fontId="11" fillId="0" borderId="72" xfId="0" applyNumberFormat="1" applyFont="1" applyBorder="1" applyAlignment="1" applyProtection="1">
      <alignment vertical="center"/>
      <protection locked="0"/>
    </xf>
    <xf numFmtId="178" fontId="11" fillId="0" borderId="77" xfId="0" applyNumberFormat="1" applyFont="1" applyBorder="1" applyAlignment="1" applyProtection="1">
      <alignment vertical="center"/>
      <protection locked="0"/>
    </xf>
    <xf numFmtId="178" fontId="11" fillId="0" borderId="207" xfId="0" applyNumberFormat="1" applyFont="1" applyBorder="1" applyAlignment="1" applyProtection="1">
      <alignment vertical="center"/>
      <protection locked="0"/>
    </xf>
    <xf numFmtId="178" fontId="11" fillId="0" borderId="70" xfId="0" applyNumberFormat="1" applyFont="1" applyBorder="1" applyAlignment="1" applyProtection="1">
      <alignment vertical="center"/>
      <protection locked="0"/>
    </xf>
    <xf numFmtId="178" fontId="11" fillId="0" borderId="15" xfId="0" applyNumberFormat="1" applyFont="1" applyBorder="1" applyAlignment="1" applyProtection="1">
      <alignment vertical="center"/>
      <protection locked="0"/>
    </xf>
    <xf numFmtId="178" fontId="11" fillId="0" borderId="256" xfId="0" applyNumberFormat="1" applyFont="1" applyBorder="1" applyAlignment="1" applyProtection="1">
      <alignment vertical="center"/>
      <protection locked="0"/>
    </xf>
    <xf numFmtId="178" fontId="6" fillId="0" borderId="41" xfId="9" applyNumberFormat="1" applyFont="1" applyBorder="1" applyAlignment="1" applyProtection="1">
      <alignment vertical="center" justifyLastLine="1"/>
      <protection locked="0"/>
    </xf>
    <xf numFmtId="178" fontId="6" fillId="0" borderId="40" xfId="9" applyNumberFormat="1" applyFont="1" applyBorder="1" applyAlignment="1" applyProtection="1">
      <alignment vertical="center" justifyLastLine="1"/>
      <protection locked="0"/>
    </xf>
    <xf numFmtId="178" fontId="6" fillId="0" borderId="203" xfId="9" applyNumberFormat="1" applyFont="1" applyBorder="1" applyAlignment="1" applyProtection="1">
      <alignment vertical="center" justifyLastLine="1"/>
      <protection locked="0"/>
    </xf>
    <xf numFmtId="178" fontId="6" fillId="0" borderId="37" xfId="9" applyNumberFormat="1" applyFont="1" applyBorder="1" applyAlignment="1" applyProtection="1">
      <alignment vertical="center" justifyLastLine="1"/>
      <protection locked="0"/>
    </xf>
    <xf numFmtId="178" fontId="6" fillId="0" borderId="39" xfId="9" applyNumberFormat="1" applyFont="1" applyBorder="1" applyAlignment="1" applyProtection="1">
      <alignment vertical="center"/>
      <protection locked="0"/>
    </xf>
    <xf numFmtId="178" fontId="6" fillId="0" borderId="73" xfId="9" applyNumberFormat="1" applyFont="1" applyBorder="1" applyAlignment="1" applyProtection="1">
      <alignment vertical="center" justifyLastLine="1"/>
      <protection locked="0"/>
    </xf>
    <xf numFmtId="178" fontId="6" fillId="0" borderId="82" xfId="9" applyNumberFormat="1" applyFont="1" applyBorder="1" applyAlignment="1" applyProtection="1">
      <alignment vertical="center" justifyLastLine="1"/>
      <protection locked="0"/>
    </xf>
    <xf numFmtId="178" fontId="6" fillId="0" borderId="112" xfId="9" applyNumberFormat="1" applyFont="1" applyBorder="1" applyAlignment="1" applyProtection="1">
      <alignment vertical="center" justifyLastLine="1"/>
      <protection locked="0"/>
    </xf>
    <xf numFmtId="178" fontId="6" fillId="0" borderId="74" xfId="9" applyNumberFormat="1" applyFont="1" applyBorder="1" applyAlignment="1" applyProtection="1">
      <alignment vertical="center" justifyLastLine="1"/>
      <protection locked="0"/>
    </xf>
    <xf numFmtId="178" fontId="6" fillId="0" borderId="75" xfId="9" applyNumberFormat="1" applyFont="1" applyBorder="1" applyAlignment="1" applyProtection="1">
      <alignment vertical="center" wrapText="1" justifyLastLine="1"/>
      <protection locked="0"/>
    </xf>
    <xf numFmtId="178" fontId="6" fillId="0" borderId="81" xfId="9" applyNumberFormat="1" applyFont="1" applyBorder="1" applyAlignment="1" applyProtection="1">
      <alignment vertical="center"/>
      <protection locked="0"/>
    </xf>
    <xf numFmtId="178" fontId="6" fillId="0" borderId="28" xfId="9" applyNumberFormat="1" applyFont="1" applyBorder="1" applyAlignment="1" applyProtection="1">
      <alignment vertical="center"/>
      <protection locked="0"/>
    </xf>
    <xf numFmtId="178" fontId="6" fillId="0" borderId="25" xfId="9" applyNumberFormat="1" applyFont="1" applyBorder="1" applyAlignment="1" applyProtection="1">
      <alignment vertical="center"/>
      <protection locked="0"/>
    </xf>
    <xf numFmtId="178" fontId="6" fillId="0" borderId="100" xfId="9" applyNumberFormat="1" applyFont="1" applyBorder="1" applyAlignment="1" applyProtection="1">
      <alignment vertical="center"/>
      <protection locked="0"/>
    </xf>
    <xf numFmtId="178" fontId="6" fillId="0" borderId="26" xfId="9" applyNumberFormat="1" applyFont="1" applyBorder="1" applyAlignment="1" applyProtection="1">
      <alignment vertical="center"/>
      <protection locked="0"/>
    </xf>
    <xf numFmtId="178" fontId="6" fillId="0" borderId="41" xfId="9" applyNumberFormat="1" applyFont="1" applyBorder="1" applyAlignment="1" applyProtection="1">
      <alignment vertical="center"/>
      <protection locked="0"/>
    </xf>
    <xf numFmtId="178" fontId="6" fillId="0" borderId="71" xfId="9" applyNumberFormat="1" applyFont="1" applyBorder="1" applyAlignment="1" applyProtection="1">
      <alignment vertical="center"/>
      <protection locked="0"/>
    </xf>
    <xf numFmtId="178" fontId="6" fillId="0" borderId="203" xfId="0" applyNumberFormat="1" applyFont="1" applyBorder="1" applyAlignment="1" applyProtection="1">
      <alignment vertical="center"/>
      <protection locked="0"/>
    </xf>
    <xf numFmtId="178" fontId="6" fillId="0" borderId="11" xfId="0" applyNumberFormat="1" applyFont="1" applyBorder="1" applyAlignment="1" applyProtection="1">
      <alignment vertical="center"/>
      <protection locked="0"/>
    </xf>
    <xf numFmtId="178" fontId="6" fillId="0" borderId="102" xfId="0" applyNumberFormat="1" applyFont="1" applyBorder="1" applyAlignment="1" applyProtection="1">
      <alignment vertical="center"/>
      <protection locked="0"/>
    </xf>
    <xf numFmtId="178" fontId="6" fillId="0" borderId="207" xfId="0" applyNumberFormat="1" applyFont="1" applyBorder="1" applyAlignment="1" applyProtection="1">
      <alignment vertical="center"/>
      <protection locked="0"/>
    </xf>
    <xf numFmtId="178" fontId="6" fillId="0" borderId="70" xfId="0" applyNumberFormat="1" applyFont="1" applyBorder="1" applyAlignment="1" applyProtection="1">
      <alignment vertical="center"/>
      <protection locked="0"/>
    </xf>
    <xf numFmtId="178" fontId="6" fillId="0" borderId="256" xfId="0" applyNumberFormat="1" applyFont="1" applyBorder="1" applyAlignment="1" applyProtection="1">
      <alignment vertical="center"/>
      <protection locked="0"/>
    </xf>
    <xf numFmtId="176" fontId="6" fillId="0" borderId="45" xfId="0" applyNumberFormat="1" applyFont="1" applyBorder="1" applyAlignment="1" applyProtection="1">
      <alignment horizontal="right" vertical="center" shrinkToFit="1"/>
      <protection locked="0"/>
    </xf>
    <xf numFmtId="176" fontId="6" fillId="0" borderId="37" xfId="0" applyNumberFormat="1" applyFont="1" applyBorder="1" applyAlignment="1" applyProtection="1">
      <alignment horizontal="right" vertical="center" shrinkToFit="1"/>
      <protection locked="0"/>
    </xf>
    <xf numFmtId="176" fontId="6" fillId="0" borderId="79" xfId="0" applyNumberFormat="1" applyFont="1" applyBorder="1" applyAlignment="1" applyProtection="1">
      <alignment vertical="center"/>
      <protection locked="0"/>
    </xf>
    <xf numFmtId="176" fontId="6" fillId="0" borderId="72" xfId="0" applyNumberFormat="1" applyFont="1" applyBorder="1" applyAlignment="1" applyProtection="1">
      <alignment vertical="center"/>
      <protection locked="0"/>
    </xf>
    <xf numFmtId="177" fontId="6" fillId="0" borderId="78" xfId="0" applyNumberFormat="1" applyFont="1" applyBorder="1" applyAlignment="1" applyProtection="1">
      <alignment vertical="center"/>
      <protection locked="0"/>
    </xf>
    <xf numFmtId="176" fontId="6" fillId="0" borderId="41" xfId="0" applyNumberFormat="1" applyFont="1" applyBorder="1" applyAlignment="1" applyProtection="1">
      <alignment vertical="center"/>
      <protection locked="0"/>
    </xf>
    <xf numFmtId="176" fontId="6" fillId="0" borderId="37" xfId="0" applyNumberFormat="1" applyFont="1" applyBorder="1" applyAlignment="1" applyProtection="1">
      <alignment vertical="center"/>
      <protection locked="0"/>
    </xf>
    <xf numFmtId="177" fontId="6" fillId="0" borderId="19" xfId="0" applyNumberFormat="1" applyFont="1" applyBorder="1" applyAlignment="1" applyProtection="1">
      <alignment vertical="center"/>
      <protection locked="0"/>
    </xf>
    <xf numFmtId="176" fontId="6" fillId="0" borderId="58" xfId="0" applyNumberFormat="1" applyFont="1" applyBorder="1" applyAlignment="1" applyProtection="1">
      <alignment vertical="center"/>
      <protection locked="0"/>
    </xf>
    <xf numFmtId="176" fontId="6" fillId="0" borderId="16" xfId="0" applyNumberFormat="1" applyFont="1" applyBorder="1" applyAlignment="1" applyProtection="1">
      <alignment vertical="center"/>
      <protection locked="0"/>
    </xf>
    <xf numFmtId="176" fontId="6" fillId="0" borderId="125" xfId="0" applyNumberFormat="1" applyFont="1" applyBorder="1" applyAlignment="1" applyProtection="1">
      <alignment vertical="center"/>
      <protection locked="0"/>
    </xf>
    <xf numFmtId="178" fontId="6" fillId="0" borderId="35" xfId="0" applyNumberFormat="1" applyFont="1" applyBorder="1" applyProtection="1">
      <protection locked="0"/>
    </xf>
    <xf numFmtId="178" fontId="6" fillId="0" borderId="33" xfId="0" applyNumberFormat="1" applyFont="1" applyBorder="1" applyProtection="1">
      <protection locked="0"/>
    </xf>
    <xf numFmtId="178" fontId="6" fillId="0" borderId="105" xfId="0" applyNumberFormat="1" applyFont="1" applyBorder="1" applyProtection="1">
      <protection locked="0"/>
    </xf>
    <xf numFmtId="178" fontId="6" fillId="0" borderId="34" xfId="0" applyNumberFormat="1" applyFont="1" applyBorder="1" applyProtection="1">
      <protection locked="0"/>
    </xf>
    <xf numFmtId="178" fontId="6" fillId="0" borderId="36" xfId="0" applyNumberFormat="1" applyFont="1" applyBorder="1" applyProtection="1">
      <protection locked="0"/>
    </xf>
    <xf numFmtId="178" fontId="6" fillId="0" borderId="2" xfId="0" applyNumberFormat="1" applyFont="1" applyBorder="1" applyProtection="1">
      <protection locked="0"/>
    </xf>
    <xf numFmtId="178" fontId="6" fillId="0" borderId="95" xfId="0" applyNumberFormat="1" applyFont="1" applyBorder="1" applyProtection="1">
      <protection locked="0"/>
    </xf>
    <xf numFmtId="178" fontId="6" fillId="0" borderId="106" xfId="0" applyNumberFormat="1" applyFont="1" applyBorder="1" applyProtection="1">
      <protection locked="0"/>
    </xf>
    <xf numFmtId="178" fontId="6" fillId="0" borderId="156" xfId="0" applyNumberFormat="1" applyFont="1" applyBorder="1" applyProtection="1">
      <protection locked="0"/>
    </xf>
    <xf numFmtId="178" fontId="6" fillId="0" borderId="178" xfId="0" applyNumberFormat="1" applyFont="1" applyBorder="1" applyProtection="1">
      <protection locked="0"/>
    </xf>
    <xf numFmtId="178" fontId="6" fillId="0" borderId="177" xfId="0" applyNumberFormat="1" applyFont="1" applyBorder="1" applyProtection="1">
      <protection locked="0"/>
    </xf>
    <xf numFmtId="178" fontId="6" fillId="0" borderId="173" xfId="0" applyNumberFormat="1" applyFont="1" applyBorder="1" applyProtection="1">
      <protection locked="0"/>
    </xf>
    <xf numFmtId="178" fontId="6" fillId="0" borderId="174" xfId="0" applyNumberFormat="1" applyFont="1" applyBorder="1" applyProtection="1">
      <protection locked="0"/>
    </xf>
    <xf numFmtId="178" fontId="6" fillId="0" borderId="175" xfId="0" applyNumberFormat="1" applyFont="1" applyBorder="1" applyProtection="1">
      <protection locked="0"/>
    </xf>
    <xf numFmtId="178" fontId="6" fillId="0" borderId="176" xfId="0" applyNumberFormat="1" applyFont="1" applyBorder="1" applyProtection="1">
      <protection locked="0"/>
    </xf>
    <xf numFmtId="178" fontId="6" fillId="0" borderId="122" xfId="0" applyNumberFormat="1" applyFont="1" applyBorder="1" applyProtection="1">
      <protection locked="0"/>
    </xf>
    <xf numFmtId="178" fontId="6" fillId="0" borderId="120" xfId="0" applyNumberFormat="1" applyFont="1" applyBorder="1" applyProtection="1">
      <protection locked="0"/>
    </xf>
    <xf numFmtId="178" fontId="6" fillId="0" borderId="123" xfId="0" applyNumberFormat="1" applyFont="1" applyBorder="1" applyProtection="1">
      <protection locked="0"/>
    </xf>
    <xf numFmtId="178" fontId="6" fillId="0" borderId="129" xfId="0" applyNumberFormat="1" applyFont="1" applyBorder="1" applyProtection="1">
      <protection locked="0"/>
    </xf>
    <xf numFmtId="178" fontId="6" fillId="0" borderId="121" xfId="0" applyNumberFormat="1" applyFont="1" applyBorder="1" applyProtection="1">
      <protection locked="0"/>
    </xf>
    <xf numFmtId="178" fontId="6" fillId="0" borderId="119" xfId="0" applyNumberFormat="1" applyFont="1" applyBorder="1" applyProtection="1">
      <protection locked="0"/>
    </xf>
    <xf numFmtId="178" fontId="6" fillId="0" borderId="149" xfId="0" applyNumberFormat="1" applyFont="1" applyBorder="1" applyProtection="1">
      <protection locked="0"/>
    </xf>
    <xf numFmtId="178" fontId="6" fillId="0" borderId="40" xfId="0" applyNumberFormat="1" applyFont="1" applyBorder="1" applyProtection="1">
      <protection locked="0"/>
    </xf>
    <xf numFmtId="178" fontId="6" fillId="0" borderId="82" xfId="0" applyNumberFormat="1" applyFont="1" applyBorder="1" applyProtection="1">
      <protection locked="0"/>
    </xf>
    <xf numFmtId="178" fontId="6" fillId="0" borderId="46" xfId="0" applyNumberFormat="1" applyFont="1" applyBorder="1" applyProtection="1">
      <protection locked="0"/>
    </xf>
    <xf numFmtId="178" fontId="6" fillId="0" borderId="68" xfId="0" applyNumberFormat="1" applyFont="1" applyBorder="1" applyProtection="1">
      <protection locked="0"/>
    </xf>
    <xf numFmtId="178" fontId="6" fillId="0" borderId="87" xfId="0" applyNumberFormat="1" applyFont="1" applyBorder="1" applyProtection="1">
      <protection locked="0"/>
    </xf>
    <xf numFmtId="176" fontId="11" fillId="0" borderId="37" xfId="5" applyNumberFormat="1" applyFont="1" applyBorder="1" applyAlignment="1" applyProtection="1">
      <alignment vertical="center"/>
      <protection locked="0"/>
    </xf>
    <xf numFmtId="176" fontId="11" fillId="0" borderId="41" xfId="0" applyNumberFormat="1" applyFont="1" applyBorder="1" applyAlignment="1">
      <alignment vertical="center"/>
    </xf>
    <xf numFmtId="176" fontId="11" fillId="0" borderId="37" xfId="0" applyNumberFormat="1" applyFont="1" applyBorder="1" applyAlignment="1">
      <alignment vertical="center"/>
    </xf>
    <xf numFmtId="176" fontId="11" fillId="0" borderId="32" xfId="0" applyNumberFormat="1" applyFont="1" applyBorder="1" applyAlignment="1" applyProtection="1">
      <alignment vertical="center"/>
      <protection locked="0"/>
    </xf>
    <xf numFmtId="176" fontId="11" fillId="0" borderId="84" xfId="0" applyNumberFormat="1" applyFont="1" applyBorder="1" applyAlignment="1" applyProtection="1">
      <alignment vertical="center"/>
      <protection locked="0"/>
    </xf>
    <xf numFmtId="176" fontId="11" fillId="0" borderId="42" xfId="5" applyNumberFormat="1" applyFont="1" applyBorder="1" applyAlignment="1" applyProtection="1">
      <alignment vertical="center"/>
      <protection locked="0"/>
    </xf>
    <xf numFmtId="176" fontId="11" fillId="0" borderId="19" xfId="0" applyNumberFormat="1" applyFont="1" applyBorder="1" applyAlignment="1" applyProtection="1">
      <alignment vertical="center"/>
      <protection locked="0"/>
    </xf>
    <xf numFmtId="176" fontId="11" fillId="0" borderId="46" xfId="5" applyNumberFormat="1" applyFont="1" applyBorder="1" applyAlignment="1" applyProtection="1">
      <alignment vertical="center"/>
      <protection locked="0"/>
    </xf>
    <xf numFmtId="176" fontId="11" fillId="0" borderId="45" xfId="5" applyNumberFormat="1" applyFont="1" applyBorder="1" applyAlignment="1" applyProtection="1">
      <alignment vertical="center"/>
      <protection locked="0"/>
    </xf>
    <xf numFmtId="176" fontId="11" fillId="0" borderId="44" xfId="0" applyNumberFormat="1" applyFont="1" applyBorder="1" applyAlignment="1">
      <alignment vertical="center"/>
    </xf>
    <xf numFmtId="176" fontId="11" fillId="0" borderId="45" xfId="0" applyNumberFormat="1" applyFont="1" applyBorder="1" applyAlignment="1">
      <alignment vertical="center"/>
    </xf>
    <xf numFmtId="176" fontId="11" fillId="0" borderId="43" xfId="0" applyNumberFormat="1" applyFont="1" applyBorder="1" applyAlignment="1" applyProtection="1">
      <alignment vertical="center"/>
      <protection locked="0"/>
    </xf>
    <xf numFmtId="176" fontId="6" fillId="0" borderId="42" xfId="6" applyNumberFormat="1" applyFont="1" applyBorder="1" applyAlignment="1" applyProtection="1">
      <alignment horizontal="right" vertical="center"/>
      <protection locked="0"/>
    </xf>
    <xf numFmtId="176" fontId="6" fillId="0" borderId="74" xfId="6" applyNumberFormat="1" applyFont="1" applyBorder="1" applyAlignment="1" applyProtection="1">
      <alignment horizontal="right" vertical="center"/>
      <protection locked="0"/>
    </xf>
    <xf numFmtId="176" fontId="6" fillId="0" borderId="37" xfId="6" applyNumberFormat="1" applyFont="1" applyBorder="1" applyAlignment="1" applyProtection="1">
      <alignment horizontal="right" vertical="center"/>
      <protection locked="0"/>
    </xf>
    <xf numFmtId="176" fontId="6" fillId="0" borderId="46" xfId="6" applyNumberFormat="1" applyFont="1" applyBorder="1" applyAlignment="1" applyProtection="1">
      <alignment horizontal="right" vertical="center"/>
      <protection locked="0"/>
    </xf>
    <xf numFmtId="176" fontId="6" fillId="0" borderId="45" xfId="6" applyNumberFormat="1" applyFont="1" applyBorder="1" applyAlignment="1" applyProtection="1">
      <alignment horizontal="right" vertical="center"/>
      <protection locked="0"/>
    </xf>
    <xf numFmtId="176" fontId="6" fillId="0" borderId="44" xfId="6" applyNumberFormat="1" applyFont="1" applyBorder="1" applyAlignment="1" applyProtection="1">
      <alignment horizontal="right" vertical="center"/>
      <protection locked="0"/>
    </xf>
    <xf numFmtId="176" fontId="13" fillId="0" borderId="41" xfId="0" applyNumberFormat="1" applyFont="1" applyBorder="1" applyAlignment="1">
      <alignment vertical="center"/>
    </xf>
    <xf numFmtId="176" fontId="13" fillId="0" borderId="37" xfId="0" applyNumberFormat="1" applyFont="1" applyBorder="1" applyAlignment="1">
      <alignment vertical="center"/>
    </xf>
    <xf numFmtId="176" fontId="13" fillId="0" borderId="32" xfId="0" applyNumberFormat="1" applyFont="1" applyBorder="1" applyAlignment="1" applyProtection="1">
      <alignment vertical="center"/>
      <protection locked="0"/>
    </xf>
    <xf numFmtId="176" fontId="13" fillId="0" borderId="44" xfId="0" applyNumberFormat="1" applyFont="1" applyBorder="1" applyAlignment="1">
      <alignment vertical="center"/>
    </xf>
    <xf numFmtId="176" fontId="13" fillId="0" borderId="45" xfId="0" applyNumberFormat="1" applyFont="1" applyBorder="1" applyAlignment="1">
      <alignment vertical="center"/>
    </xf>
    <xf numFmtId="176" fontId="13" fillId="0" borderId="43" xfId="0" applyNumberFormat="1" applyFont="1" applyBorder="1" applyAlignment="1" applyProtection="1">
      <alignment vertical="center"/>
      <protection locked="0"/>
    </xf>
    <xf numFmtId="176" fontId="11" fillId="0" borderId="32" xfId="0" applyNumberFormat="1" applyFont="1" applyBorder="1" applyAlignment="1" applyProtection="1">
      <alignment horizontal="right" vertical="center"/>
      <protection locked="0"/>
    </xf>
    <xf numFmtId="176" fontId="6" fillId="0" borderId="76" xfId="6" applyNumberFormat="1" applyFont="1" applyBorder="1" applyAlignment="1" applyProtection="1">
      <alignment horizontal="right" vertical="center"/>
      <protection locked="0"/>
    </xf>
    <xf numFmtId="176" fontId="6" fillId="0" borderId="10" xfId="6" applyNumberFormat="1" applyFont="1" applyBorder="1" applyAlignment="1" applyProtection="1">
      <alignment horizontal="right" vertical="center" shrinkToFit="1"/>
      <protection locked="0"/>
    </xf>
    <xf numFmtId="176" fontId="6" fillId="0" borderId="42" xfId="6" applyNumberFormat="1" applyFont="1" applyBorder="1" applyAlignment="1" applyProtection="1">
      <alignment horizontal="right" vertical="center" shrinkToFit="1"/>
      <protection locked="0"/>
    </xf>
    <xf numFmtId="176" fontId="6" fillId="0" borderId="40" xfId="6" applyNumberFormat="1" applyFont="1" applyBorder="1" applyAlignment="1" applyProtection="1">
      <alignment horizontal="right" vertical="center" shrinkToFit="1"/>
      <protection locked="0"/>
    </xf>
    <xf numFmtId="176" fontId="6" fillId="0" borderId="37" xfId="6" applyNumberFormat="1" applyFont="1" applyBorder="1" applyAlignment="1" applyProtection="1">
      <alignment horizontal="right" vertical="center" shrinkToFit="1"/>
      <protection locked="0"/>
    </xf>
    <xf numFmtId="176" fontId="6" fillId="0" borderId="2" xfId="0" applyNumberFormat="1" applyFont="1" applyBorder="1" applyAlignment="1">
      <alignment horizontal="right" vertical="center" shrinkToFit="1"/>
    </xf>
    <xf numFmtId="176" fontId="6" fillId="0" borderId="95" xfId="0" applyNumberFormat="1" applyFont="1" applyBorder="1" applyAlignment="1" applyProtection="1">
      <alignment horizontal="right" vertical="center" shrinkToFit="1"/>
      <protection locked="0"/>
    </xf>
    <xf numFmtId="176" fontId="6" fillId="0" borderId="2" xfId="0" applyNumberFormat="1" applyFont="1" applyBorder="1" applyAlignment="1" applyProtection="1">
      <alignment horizontal="right" vertical="center" shrinkToFit="1"/>
      <protection locked="0"/>
    </xf>
    <xf numFmtId="176" fontId="6" fillId="0" borderId="36" xfId="0" applyNumberFormat="1" applyFont="1" applyBorder="1" applyAlignment="1" applyProtection="1">
      <alignment horizontal="right" vertical="center" shrinkToFit="1"/>
      <protection locked="0"/>
    </xf>
    <xf numFmtId="176" fontId="6" fillId="0" borderId="33" xfId="0" applyNumberFormat="1" applyFont="1" applyBorder="1" applyAlignment="1" applyProtection="1">
      <alignment horizontal="right" vertical="center" shrinkToFit="1"/>
      <protection locked="0"/>
    </xf>
    <xf numFmtId="176" fontId="6" fillId="0" borderId="34" xfId="0" applyNumberFormat="1" applyFont="1" applyBorder="1" applyAlignment="1" applyProtection="1">
      <alignment horizontal="right" vertical="center" shrinkToFit="1"/>
      <protection locked="0"/>
    </xf>
    <xf numFmtId="176" fontId="6" fillId="0" borderId="59" xfId="0" applyNumberFormat="1" applyFont="1" applyBorder="1" applyAlignment="1" applyProtection="1">
      <alignment horizontal="right" vertical="center" shrinkToFit="1"/>
      <protection locked="0"/>
    </xf>
    <xf numFmtId="176" fontId="6" fillId="0" borderId="9" xfId="6" applyNumberFormat="1" applyFont="1" applyBorder="1" applyAlignment="1" applyProtection="1">
      <alignment horizontal="right" vertical="center" shrinkToFit="1"/>
      <protection locked="0"/>
    </xf>
    <xf numFmtId="176" fontId="6" fillId="0" borderId="10" xfId="0" applyNumberFormat="1" applyFont="1" applyBorder="1" applyAlignment="1">
      <alignment horizontal="right" vertical="center" shrinkToFit="1"/>
    </xf>
    <xf numFmtId="176" fontId="6" fillId="0" borderId="0" xfId="0" applyNumberFormat="1" applyFont="1" applyAlignment="1" applyProtection="1">
      <alignment horizontal="right" vertical="center" shrinkToFit="1"/>
      <protection locked="0"/>
    </xf>
    <xf numFmtId="176" fontId="6" fillId="0" borderId="10" xfId="0" applyNumberFormat="1" applyFont="1" applyBorder="1" applyAlignment="1" applyProtection="1">
      <alignment horizontal="right" vertical="center" shrinkToFit="1"/>
      <protection locked="0"/>
    </xf>
    <xf numFmtId="176" fontId="6" fillId="0" borderId="42" xfId="0" applyNumberFormat="1" applyFont="1" applyBorder="1" applyAlignment="1" applyProtection="1">
      <alignment horizontal="right" vertical="center" shrinkToFit="1"/>
      <protection locked="0"/>
    </xf>
    <xf numFmtId="176" fontId="6" fillId="0" borderId="40" xfId="0" applyNumberFormat="1" applyFont="1" applyBorder="1" applyAlignment="1" applyProtection="1">
      <alignment horizontal="right" vertical="center" shrinkToFit="1"/>
      <protection locked="0"/>
    </xf>
    <xf numFmtId="176" fontId="6" fillId="0" borderId="60" xfId="0" applyNumberFormat="1" applyFont="1" applyBorder="1" applyAlignment="1" applyProtection="1">
      <alignment horizontal="right" vertical="center" shrinkToFit="1"/>
      <protection locked="0"/>
    </xf>
    <xf numFmtId="176" fontId="7" fillId="0" borderId="9" xfId="6" applyNumberFormat="1" applyFont="1" applyBorder="1" applyAlignment="1" applyProtection="1">
      <alignment horizontal="right" vertical="center" shrinkToFit="1"/>
      <protection locked="0"/>
    </xf>
    <xf numFmtId="176" fontId="7" fillId="0" borderId="42" xfId="6" applyNumberFormat="1" applyFont="1" applyBorder="1" applyAlignment="1" applyProtection="1">
      <alignment horizontal="right" vertical="center" shrinkToFit="1"/>
      <protection locked="0"/>
    </xf>
    <xf numFmtId="176" fontId="7" fillId="0" borderId="40" xfId="6" applyNumberFormat="1" applyFont="1" applyBorder="1" applyAlignment="1" applyProtection="1">
      <alignment horizontal="right" vertical="center" shrinkToFit="1"/>
      <protection locked="0"/>
    </xf>
    <xf numFmtId="176" fontId="7" fillId="0" borderId="37" xfId="6" applyNumberFormat="1" applyFont="1" applyBorder="1" applyAlignment="1" applyProtection="1">
      <alignment horizontal="right" vertical="center" shrinkToFit="1"/>
      <protection locked="0"/>
    </xf>
    <xf numFmtId="176" fontId="7" fillId="0" borderId="10" xfId="6" applyNumberFormat="1" applyFont="1" applyBorder="1" applyAlignment="1" applyProtection="1">
      <alignment horizontal="right" vertical="center" shrinkToFit="1"/>
      <protection locked="0"/>
    </xf>
    <xf numFmtId="176" fontId="7" fillId="0" borderId="10" xfId="0" applyNumberFormat="1" applyFont="1" applyBorder="1" applyAlignment="1">
      <alignment horizontal="right" vertical="center" shrinkToFit="1"/>
    </xf>
    <xf numFmtId="176" fontId="7" fillId="0" borderId="0" xfId="0" applyNumberFormat="1" applyFont="1" applyAlignment="1" applyProtection="1">
      <alignment horizontal="right" vertical="center" shrinkToFit="1"/>
      <protection locked="0"/>
    </xf>
    <xf numFmtId="176" fontId="7" fillId="0" borderId="10" xfId="0" applyNumberFormat="1" applyFont="1" applyBorder="1" applyAlignment="1" applyProtection="1">
      <alignment horizontal="right" vertical="center" shrinkToFit="1"/>
      <protection locked="0"/>
    </xf>
    <xf numFmtId="176" fontId="7" fillId="0" borderId="42" xfId="0" applyNumberFormat="1" applyFont="1" applyBorder="1" applyAlignment="1" applyProtection="1">
      <alignment horizontal="right" vertical="center" shrinkToFit="1"/>
      <protection locked="0"/>
    </xf>
    <xf numFmtId="176" fontId="7" fillId="0" borderId="40" xfId="0" applyNumberFormat="1" applyFont="1" applyBorder="1" applyAlignment="1" applyProtection="1">
      <alignment horizontal="right" vertical="center" shrinkToFit="1"/>
      <protection locked="0"/>
    </xf>
    <xf numFmtId="176" fontId="7" fillId="0" borderId="37" xfId="0" applyNumberFormat="1" applyFont="1" applyBorder="1" applyAlignment="1" applyProtection="1">
      <alignment horizontal="right" vertical="center" shrinkToFit="1"/>
      <protection locked="0"/>
    </xf>
    <xf numFmtId="176" fontId="7" fillId="0" borderId="60" xfId="0" applyNumberFormat="1" applyFont="1" applyBorder="1" applyAlignment="1" applyProtection="1">
      <alignment horizontal="right" vertical="center" shrinkToFit="1"/>
      <protection locked="0"/>
    </xf>
    <xf numFmtId="176" fontId="6" fillId="0" borderId="64" xfId="6" applyNumberFormat="1" applyFont="1" applyBorder="1" applyAlignment="1" applyProtection="1">
      <alignment horizontal="right" vertical="center" shrinkToFit="1"/>
      <protection locked="0"/>
    </xf>
    <xf numFmtId="176" fontId="6" fillId="0" borderId="46" xfId="6" applyNumberFormat="1" applyFont="1" applyBorder="1" applyAlignment="1" applyProtection="1">
      <alignment horizontal="right" vertical="center" shrinkToFit="1"/>
      <protection locked="0"/>
    </xf>
    <xf numFmtId="176" fontId="6" fillId="0" borderId="68" xfId="6" applyNumberFormat="1" applyFont="1" applyBorder="1" applyAlignment="1" applyProtection="1">
      <alignment horizontal="right" vertical="center" shrinkToFit="1"/>
      <protection locked="0"/>
    </xf>
    <xf numFmtId="176" fontId="6" fillId="0" borderId="45" xfId="6" applyNumberFormat="1" applyFont="1" applyBorder="1" applyAlignment="1" applyProtection="1">
      <alignment horizontal="right" vertical="center" shrinkToFit="1"/>
      <protection locked="0"/>
    </xf>
    <xf numFmtId="176" fontId="6" fillId="0" borderId="98" xfId="0" applyNumberFormat="1" applyFont="1" applyBorder="1" applyAlignment="1" applyProtection="1">
      <alignment horizontal="right" vertical="center" shrinkToFit="1"/>
      <protection locked="0"/>
    </xf>
    <xf numFmtId="176" fontId="6" fillId="0" borderId="64" xfId="0" applyNumberFormat="1" applyFont="1" applyBorder="1" applyAlignment="1" applyProtection="1">
      <alignment horizontal="right" vertical="center" shrinkToFit="1"/>
      <protection locked="0"/>
    </xf>
    <xf numFmtId="176" fontId="6" fillId="0" borderId="46" xfId="0" applyNumberFormat="1" applyFont="1" applyBorder="1" applyAlignment="1" applyProtection="1">
      <alignment horizontal="right" vertical="center" shrinkToFit="1"/>
      <protection locked="0"/>
    </xf>
    <xf numFmtId="176" fontId="6" fillId="0" borderId="68" xfId="0" applyNumberFormat="1" applyFont="1" applyBorder="1" applyAlignment="1" applyProtection="1">
      <alignment horizontal="right" vertical="center" shrinkToFit="1"/>
      <protection locked="0"/>
    </xf>
    <xf numFmtId="176" fontId="6" fillId="0" borderId="64" xfId="0" applyNumberFormat="1" applyFont="1" applyBorder="1" applyAlignment="1">
      <alignment horizontal="right" vertical="center" shrinkToFit="1"/>
    </xf>
    <xf numFmtId="176" fontId="6" fillId="0" borderId="65" xfId="0" applyNumberFormat="1" applyFont="1" applyBorder="1" applyAlignment="1" applyProtection="1">
      <alignment horizontal="right" vertical="center" shrinkToFit="1"/>
      <protection locked="0"/>
    </xf>
    <xf numFmtId="178" fontId="6" fillId="0" borderId="39" xfId="1" applyNumberFormat="1" applyFont="1" applyFill="1" applyBorder="1" applyAlignment="1" applyProtection="1">
      <alignment vertical="center" shrinkToFit="1"/>
      <protection locked="0"/>
    </xf>
    <xf numFmtId="178" fontId="6" fillId="0" borderId="40" xfId="1" applyNumberFormat="1" applyFont="1" applyFill="1" applyBorder="1" applyAlignment="1" applyProtection="1">
      <alignment vertical="center" shrinkToFit="1"/>
      <protection locked="0"/>
    </xf>
    <xf numFmtId="178" fontId="6" fillId="0" borderId="37" xfId="1" applyNumberFormat="1" applyFont="1" applyFill="1" applyBorder="1" applyAlignment="1" applyProtection="1">
      <alignment vertical="center" shrinkToFit="1"/>
      <protection locked="0"/>
    </xf>
    <xf numFmtId="178" fontId="6" fillId="0" borderId="42" xfId="1" applyNumberFormat="1" applyFont="1" applyFill="1" applyBorder="1" applyAlignment="1" applyProtection="1">
      <alignment vertical="center" shrinkToFit="1"/>
      <protection locked="0"/>
    </xf>
    <xf numFmtId="178" fontId="6" fillId="0" borderId="42" xfId="0" applyNumberFormat="1" applyFont="1" applyBorder="1" applyAlignment="1" applyProtection="1">
      <alignment vertical="center" shrinkToFit="1"/>
      <protection locked="0"/>
    </xf>
    <xf numFmtId="178" fontId="6" fillId="0" borderId="40" xfId="0" applyNumberFormat="1" applyFont="1" applyBorder="1" applyAlignment="1" applyProtection="1">
      <alignment vertical="center" shrinkToFit="1"/>
      <protection locked="0"/>
    </xf>
    <xf numFmtId="178" fontId="6" fillId="0" borderId="37" xfId="0" applyNumberFormat="1" applyFont="1" applyBorder="1" applyAlignment="1" applyProtection="1">
      <alignment vertical="center" shrinkToFit="1"/>
      <protection locked="0"/>
    </xf>
    <xf numFmtId="178" fontId="6" fillId="0" borderId="41" xfId="0" applyNumberFormat="1" applyFont="1" applyBorder="1" applyAlignment="1" applyProtection="1">
      <alignment vertical="center" shrinkToFit="1"/>
      <protection locked="0"/>
    </xf>
    <xf numFmtId="178" fontId="6" fillId="0" borderId="10" xfId="0" applyNumberFormat="1" applyFont="1" applyBorder="1" applyAlignment="1" applyProtection="1">
      <alignment vertical="center" shrinkToFit="1"/>
      <protection locked="0"/>
    </xf>
    <xf numFmtId="178" fontId="6" fillId="0" borderId="0" xfId="0" applyNumberFormat="1" applyFont="1" applyAlignment="1" applyProtection="1">
      <alignment vertical="center" shrinkToFit="1"/>
      <protection locked="0"/>
    </xf>
    <xf numFmtId="178" fontId="6" fillId="0" borderId="102" xfId="0" applyNumberFormat="1" applyFont="1" applyBorder="1" applyAlignment="1" applyProtection="1">
      <alignment vertical="center" shrinkToFit="1"/>
      <protection locked="0"/>
    </xf>
    <xf numFmtId="178" fontId="7" fillId="0" borderId="42" xfId="1" applyNumberFormat="1" applyFont="1" applyFill="1" applyBorder="1" applyAlignment="1" applyProtection="1">
      <alignment vertical="center" shrinkToFit="1"/>
      <protection locked="0"/>
    </xf>
    <xf numFmtId="178" fontId="7" fillId="0" borderId="39" xfId="1" applyNumberFormat="1" applyFont="1" applyFill="1" applyBorder="1" applyAlignment="1" applyProtection="1">
      <alignment vertical="center" shrinkToFit="1"/>
      <protection locked="0"/>
    </xf>
    <xf numFmtId="178" fontId="7" fillId="0" borderId="40" xfId="1" applyNumberFormat="1" applyFont="1" applyFill="1" applyBorder="1" applyAlignment="1" applyProtection="1">
      <alignment vertical="center" shrinkToFit="1"/>
      <protection locked="0"/>
    </xf>
    <xf numFmtId="178" fontId="7" fillId="0" borderId="37" xfId="1" applyNumberFormat="1" applyFont="1" applyFill="1" applyBorder="1" applyAlignment="1" applyProtection="1">
      <alignment vertical="center" shrinkToFit="1"/>
      <protection locked="0"/>
    </xf>
    <xf numFmtId="178" fontId="7" fillId="0" borderId="40" xfId="0" applyNumberFormat="1" applyFont="1" applyBorder="1" applyAlignment="1" applyProtection="1">
      <alignment vertical="center" shrinkToFit="1"/>
      <protection locked="0"/>
    </xf>
    <xf numFmtId="178" fontId="7" fillId="0" borderId="37" xfId="0" applyNumberFormat="1" applyFont="1" applyBorder="1" applyAlignment="1" applyProtection="1">
      <alignment vertical="center" shrinkToFit="1"/>
      <protection locked="0"/>
    </xf>
    <xf numFmtId="178" fontId="7" fillId="0" borderId="42" xfId="0" applyNumberFormat="1" applyFont="1" applyBorder="1" applyAlignment="1" applyProtection="1">
      <alignment vertical="center" shrinkToFit="1"/>
      <protection locked="0"/>
    </xf>
    <xf numFmtId="178" fontId="7" fillId="0" borderId="41" xfId="0" applyNumberFormat="1" applyFont="1" applyBorder="1" applyAlignment="1" applyProtection="1">
      <alignment vertical="center" shrinkToFit="1"/>
      <protection locked="0"/>
    </xf>
    <xf numFmtId="178" fontId="7" fillId="0" borderId="10" xfId="0" applyNumberFormat="1" applyFont="1" applyBorder="1" applyAlignment="1" applyProtection="1">
      <alignment vertical="center" shrinkToFit="1"/>
      <protection locked="0"/>
    </xf>
    <xf numFmtId="178" fontId="7" fillId="0" borderId="0" xfId="0" applyNumberFormat="1" applyFont="1" applyAlignment="1" applyProtection="1">
      <alignment vertical="center" shrinkToFit="1"/>
      <protection locked="0"/>
    </xf>
    <xf numFmtId="178" fontId="7" fillId="0" borderId="102" xfId="0" applyNumberFormat="1" applyFont="1" applyBorder="1" applyAlignment="1" applyProtection="1">
      <alignment vertical="center" shrinkToFit="1"/>
      <protection locked="0"/>
    </xf>
    <xf numFmtId="178" fontId="6" fillId="0" borderId="67" xfId="1" applyNumberFormat="1" applyFont="1" applyFill="1" applyBorder="1" applyAlignment="1" applyProtection="1">
      <alignment vertical="center" shrinkToFit="1"/>
      <protection locked="0"/>
    </xf>
    <xf numFmtId="178" fontId="6" fillId="0" borderId="68" xfId="1" applyNumberFormat="1" applyFont="1" applyFill="1" applyBorder="1" applyAlignment="1" applyProtection="1">
      <alignment vertical="center" shrinkToFit="1"/>
      <protection locked="0"/>
    </xf>
    <xf numFmtId="178" fontId="6" fillId="0" borderId="45" xfId="1" applyNumberFormat="1" applyFont="1" applyFill="1" applyBorder="1" applyAlignment="1" applyProtection="1">
      <alignment vertical="center" shrinkToFit="1"/>
      <protection locked="0"/>
    </xf>
    <xf numFmtId="178" fontId="6" fillId="0" borderId="46" xfId="1" applyNumberFormat="1" applyFont="1" applyFill="1" applyBorder="1" applyAlignment="1" applyProtection="1">
      <alignment vertical="center" shrinkToFit="1"/>
      <protection locked="0"/>
    </xf>
    <xf numFmtId="178" fontId="6" fillId="0" borderId="46" xfId="0" applyNumberFormat="1" applyFont="1" applyBorder="1" applyAlignment="1" applyProtection="1">
      <alignment vertical="center" shrinkToFit="1"/>
      <protection locked="0"/>
    </xf>
    <xf numFmtId="178" fontId="6" fillId="0" borderId="68" xfId="0" applyNumberFormat="1" applyFont="1" applyBorder="1" applyAlignment="1" applyProtection="1">
      <alignment vertical="center" shrinkToFit="1"/>
      <protection locked="0"/>
    </xf>
    <xf numFmtId="178" fontId="6" fillId="0" borderId="45" xfId="0" applyNumberFormat="1" applyFont="1" applyBorder="1" applyAlignment="1" applyProtection="1">
      <alignment vertical="center" shrinkToFit="1"/>
      <protection locked="0"/>
    </xf>
    <xf numFmtId="178" fontId="6" fillId="0" borderId="44" xfId="0" applyNumberFormat="1" applyFont="1" applyBorder="1" applyAlignment="1" applyProtection="1">
      <alignment vertical="center" shrinkToFit="1"/>
      <protection locked="0"/>
    </xf>
    <xf numFmtId="178" fontId="6" fillId="0" borderId="64" xfId="0" applyNumberFormat="1" applyFont="1" applyBorder="1" applyAlignment="1" applyProtection="1">
      <alignment vertical="center" shrinkToFit="1"/>
      <protection locked="0"/>
    </xf>
    <xf numFmtId="178" fontId="6" fillId="0" borderId="98" xfId="0" applyNumberFormat="1" applyFont="1" applyBorder="1" applyAlignment="1" applyProtection="1">
      <alignment vertical="center" shrinkToFit="1"/>
      <protection locked="0"/>
    </xf>
    <xf numFmtId="178" fontId="6" fillId="0" borderId="103" xfId="0" applyNumberFormat="1" applyFont="1" applyBorder="1" applyAlignment="1" applyProtection="1">
      <alignment vertical="center" shrinkToFit="1"/>
      <protection locked="0"/>
    </xf>
    <xf numFmtId="176" fontId="6" fillId="0" borderId="87" xfId="0" applyNumberFormat="1" applyFont="1" applyBorder="1" applyAlignment="1" applyProtection="1">
      <alignment vertical="center"/>
      <protection locked="0"/>
    </xf>
    <xf numFmtId="176" fontId="6" fillId="0" borderId="88" xfId="0" applyNumberFormat="1" applyFont="1" applyBorder="1" applyAlignment="1" applyProtection="1">
      <alignment vertical="center"/>
      <protection locked="0"/>
    </xf>
    <xf numFmtId="176" fontId="6" fillId="0" borderId="89" xfId="0" applyNumberFormat="1" applyFont="1" applyBorder="1" applyAlignment="1" applyProtection="1">
      <alignment vertical="center"/>
      <protection locked="0"/>
    </xf>
    <xf numFmtId="176" fontId="6" fillId="0" borderId="211" xfId="0" applyNumberFormat="1" applyFont="1" applyBorder="1" applyAlignment="1" applyProtection="1">
      <alignment vertical="center"/>
      <protection locked="0"/>
    </xf>
    <xf numFmtId="0" fontId="6" fillId="0" borderId="210" xfId="0" applyFont="1" applyBorder="1" applyAlignment="1" applyProtection="1">
      <alignment vertical="center"/>
      <protection locked="0"/>
    </xf>
    <xf numFmtId="176" fontId="6" fillId="0" borderId="220" xfId="1" applyNumberFormat="1" applyFont="1" applyBorder="1" applyAlignment="1" applyProtection="1">
      <alignment horizontal="right" vertical="center" wrapText="1"/>
      <protection locked="0"/>
    </xf>
    <xf numFmtId="176" fontId="6" fillId="0" borderId="218" xfId="1" applyNumberFormat="1" applyFont="1" applyFill="1" applyBorder="1" applyAlignment="1" applyProtection="1">
      <alignment horizontal="right" vertical="center" wrapText="1"/>
      <protection locked="0"/>
    </xf>
    <xf numFmtId="38" fontId="6" fillId="0" borderId="108" xfId="1" applyFont="1" applyFill="1" applyBorder="1" applyAlignment="1" applyProtection="1">
      <alignment horizontal="right" vertical="center" wrapText="1"/>
    </xf>
    <xf numFmtId="176" fontId="6" fillId="0" borderId="221" xfId="1" applyNumberFormat="1" applyFont="1" applyFill="1" applyBorder="1" applyAlignment="1" applyProtection="1">
      <alignment horizontal="right" vertical="center" wrapText="1"/>
      <protection locked="0"/>
    </xf>
    <xf numFmtId="38" fontId="6" fillId="0" borderId="222" xfId="1" applyFont="1" applyFill="1" applyBorder="1" applyAlignment="1" applyProtection="1">
      <alignment horizontal="right" vertical="center" wrapText="1"/>
    </xf>
    <xf numFmtId="38" fontId="6" fillId="0" borderId="218" xfId="1" applyFont="1" applyFill="1" applyBorder="1" applyAlignment="1" applyProtection="1">
      <alignment horizontal="right" vertical="center" wrapText="1"/>
    </xf>
    <xf numFmtId="38" fontId="6" fillId="0" borderId="7" xfId="1" applyFont="1" applyFill="1" applyBorder="1" applyAlignment="1" applyProtection="1">
      <alignment horizontal="right" vertical="center" wrapText="1"/>
    </xf>
    <xf numFmtId="176" fontId="6" fillId="0" borderId="226" xfId="0" applyNumberFormat="1" applyFont="1" applyBorder="1" applyAlignment="1" applyProtection="1">
      <alignment vertical="center" shrinkToFit="1"/>
      <protection locked="0"/>
    </xf>
    <xf numFmtId="176" fontId="6" fillId="0" borderId="26" xfId="0" applyNumberFormat="1" applyFont="1" applyBorder="1" applyAlignment="1" applyProtection="1">
      <alignment vertical="center" shrinkToFit="1"/>
      <protection locked="0"/>
    </xf>
    <xf numFmtId="38" fontId="6" fillId="0" borderId="50" xfId="1" applyFont="1" applyFill="1" applyBorder="1" applyAlignment="1" applyProtection="1">
      <alignment horizontal="right" vertical="center" wrapText="1"/>
    </xf>
    <xf numFmtId="176" fontId="6" fillId="0" borderId="29" xfId="1" applyNumberFormat="1" applyFont="1" applyFill="1" applyBorder="1" applyAlignment="1" applyProtection="1">
      <alignment horizontal="right" vertical="center" wrapText="1"/>
      <protection locked="0"/>
    </xf>
    <xf numFmtId="176" fontId="6" fillId="0" borderId="26" xfId="1" applyNumberFormat="1" applyFont="1" applyFill="1" applyBorder="1" applyAlignment="1" applyProtection="1">
      <alignment horizontal="right" vertical="center" wrapText="1"/>
      <protection locked="0"/>
    </xf>
    <xf numFmtId="38" fontId="6" fillId="0" borderId="227" xfId="1" applyFont="1" applyFill="1" applyBorder="1" applyAlignment="1" applyProtection="1">
      <alignment horizontal="right" vertical="center" wrapText="1"/>
      <protection locked="0"/>
    </xf>
    <xf numFmtId="38" fontId="6" fillId="0" borderId="224" xfId="1" applyFont="1" applyFill="1" applyBorder="1" applyAlignment="1" applyProtection="1">
      <alignment horizontal="right" vertical="center" wrapText="1"/>
      <protection locked="0"/>
    </xf>
    <xf numFmtId="38" fontId="6" fillId="0" borderId="228" xfId="1" applyFont="1" applyFill="1" applyBorder="1" applyAlignment="1" applyProtection="1">
      <alignment horizontal="right" vertical="center" wrapText="1"/>
      <protection locked="0"/>
    </xf>
    <xf numFmtId="38" fontId="6" fillId="0" borderId="28" xfId="1" applyFont="1" applyFill="1" applyBorder="1" applyAlignment="1" applyProtection="1">
      <alignment horizontal="right" vertical="center" wrapText="1"/>
    </xf>
    <xf numFmtId="38" fontId="6" fillId="0" borderId="26" xfId="1" applyFont="1" applyFill="1" applyBorder="1" applyAlignment="1" applyProtection="1">
      <alignment horizontal="right" vertical="center" wrapText="1"/>
    </xf>
    <xf numFmtId="38" fontId="6" fillId="0" borderId="49" xfId="1" applyFont="1" applyFill="1" applyBorder="1" applyAlignment="1" applyProtection="1">
      <alignment horizontal="right" vertical="center" wrapText="1"/>
    </xf>
    <xf numFmtId="176" fontId="6" fillId="0" borderId="67" xfId="0" applyNumberFormat="1" applyFont="1" applyBorder="1" applyAlignment="1" applyProtection="1">
      <alignment vertical="center"/>
      <protection locked="0"/>
    </xf>
    <xf numFmtId="176" fontId="6" fillId="0" borderId="68" xfId="0" applyNumberFormat="1" applyFont="1" applyBorder="1" applyAlignment="1" applyProtection="1">
      <alignment vertical="center"/>
      <protection locked="0"/>
    </xf>
    <xf numFmtId="176" fontId="6" fillId="0" borderId="45" xfId="0" applyNumberFormat="1" applyFont="1" applyBorder="1" applyAlignment="1" applyProtection="1">
      <alignment vertical="center"/>
      <protection locked="0"/>
    </xf>
    <xf numFmtId="176" fontId="6" fillId="0" borderId="44" xfId="0" applyNumberFormat="1" applyFont="1" applyBorder="1" applyAlignment="1" applyProtection="1">
      <alignment vertical="center"/>
      <protection locked="0"/>
    </xf>
    <xf numFmtId="176" fontId="6" fillId="0" borderId="64" xfId="0" applyNumberFormat="1" applyFont="1" applyBorder="1" applyAlignment="1" applyProtection="1">
      <alignment vertical="center"/>
      <protection locked="0"/>
    </xf>
    <xf numFmtId="176" fontId="6" fillId="0" borderId="62" xfId="0" applyNumberFormat="1" applyFont="1" applyBorder="1" applyAlignment="1" applyProtection="1">
      <alignment vertical="center"/>
      <protection locked="0"/>
    </xf>
    <xf numFmtId="176" fontId="6" fillId="0" borderId="53" xfId="0" applyNumberFormat="1" applyFont="1" applyBorder="1" applyAlignment="1" applyProtection="1">
      <alignment vertical="center"/>
      <protection locked="0"/>
    </xf>
    <xf numFmtId="176" fontId="6" fillId="0" borderId="54" xfId="0" applyNumberFormat="1" applyFont="1" applyBorder="1" applyAlignment="1" applyProtection="1">
      <alignment vertical="center"/>
      <protection locked="0"/>
    </xf>
    <xf numFmtId="176" fontId="6" fillId="0" borderId="55" xfId="0" applyNumberFormat="1" applyFont="1" applyBorder="1" applyAlignment="1" applyProtection="1">
      <alignment vertical="center"/>
      <protection locked="0"/>
    </xf>
    <xf numFmtId="176" fontId="6" fillId="0" borderId="22" xfId="0" applyNumberFormat="1" applyFont="1" applyBorder="1" applyAlignment="1" applyProtection="1">
      <alignment vertical="center"/>
      <protection locked="0"/>
    </xf>
    <xf numFmtId="176" fontId="6" fillId="0" borderId="56" xfId="0" applyNumberFormat="1" applyFont="1" applyBorder="1" applyAlignment="1" applyProtection="1">
      <alignment vertical="center"/>
      <protection locked="0"/>
    </xf>
    <xf numFmtId="176" fontId="6" fillId="0" borderId="21" xfId="0" applyNumberFormat="1" applyFont="1" applyBorder="1" applyAlignment="1" applyProtection="1">
      <alignment vertical="center"/>
      <protection locked="0"/>
    </xf>
    <xf numFmtId="176" fontId="6" fillId="0" borderId="23" xfId="0" applyNumberFormat="1" applyFont="1" applyBorder="1" applyAlignment="1" applyProtection="1">
      <alignment vertical="center"/>
      <protection locked="0"/>
    </xf>
    <xf numFmtId="176" fontId="6" fillId="0" borderId="20" xfId="0" applyNumberFormat="1" applyFont="1" applyBorder="1" applyAlignment="1" applyProtection="1">
      <alignment vertical="center"/>
      <protection locked="0"/>
    </xf>
    <xf numFmtId="176" fontId="6" fillId="0" borderId="52" xfId="0" applyNumberFormat="1" applyFont="1" applyBorder="1" applyAlignment="1" applyProtection="1">
      <alignment vertical="center"/>
      <protection locked="0"/>
    </xf>
    <xf numFmtId="176" fontId="6" fillId="0" borderId="119" xfId="0" applyNumberFormat="1" applyFont="1" applyBorder="1" applyProtection="1">
      <protection locked="0"/>
    </xf>
    <xf numFmtId="176" fontId="6" fillId="0" borderId="120" xfId="0" applyNumberFormat="1" applyFont="1" applyBorder="1" applyProtection="1">
      <protection locked="0"/>
    </xf>
    <xf numFmtId="176" fontId="6" fillId="0" borderId="121" xfId="0" applyNumberFormat="1" applyFont="1" applyBorder="1" applyProtection="1">
      <protection locked="0"/>
    </xf>
    <xf numFmtId="176" fontId="6" fillId="0" borderId="122" xfId="0" applyNumberFormat="1" applyFont="1" applyBorder="1" applyProtection="1">
      <protection locked="0"/>
    </xf>
    <xf numFmtId="176" fontId="6" fillId="0" borderId="123" xfId="0" applyNumberFormat="1" applyFont="1" applyBorder="1" applyProtection="1">
      <protection locked="0"/>
    </xf>
    <xf numFmtId="176" fontId="6" fillId="0" borderId="122" xfId="0" applyNumberFormat="1" applyFont="1" applyBorder="1"/>
    <xf numFmtId="176" fontId="6" fillId="0" borderId="123" xfId="0" applyNumberFormat="1" applyFont="1" applyBorder="1"/>
    <xf numFmtId="178" fontId="6" fillId="0" borderId="11" xfId="0" applyNumberFormat="1" applyFont="1" applyBorder="1" applyProtection="1">
      <protection locked="0"/>
    </xf>
    <xf numFmtId="178" fontId="6" fillId="0" borderId="192" xfId="0" applyNumberFormat="1" applyFont="1" applyBorder="1" applyProtection="1">
      <protection locked="0"/>
    </xf>
    <xf numFmtId="178" fontId="6" fillId="0" borderId="125" xfId="0" applyNumberFormat="1" applyFont="1" applyBorder="1" applyProtection="1">
      <protection locked="0"/>
    </xf>
    <xf numFmtId="176" fontId="6" fillId="0" borderId="42" xfId="0" applyNumberFormat="1" applyFont="1" applyBorder="1"/>
    <xf numFmtId="176" fontId="6" fillId="0" borderId="37" xfId="0" applyNumberFormat="1" applyFont="1" applyBorder="1"/>
    <xf numFmtId="176" fontId="6" fillId="0" borderId="153" xfId="0" applyNumberFormat="1" applyFont="1" applyBorder="1" applyProtection="1">
      <protection locked="0"/>
    </xf>
    <xf numFmtId="176" fontId="6" fillId="0" borderId="197" xfId="0" applyNumberFormat="1" applyFont="1" applyBorder="1" applyProtection="1">
      <protection locked="0"/>
    </xf>
    <xf numFmtId="176" fontId="6" fillId="0" borderId="198" xfId="0" applyNumberFormat="1" applyFont="1" applyBorder="1" applyProtection="1">
      <protection locked="0"/>
    </xf>
    <xf numFmtId="176" fontId="6" fillId="0" borderId="199" xfId="0" applyNumberFormat="1" applyFont="1" applyBorder="1" applyProtection="1">
      <protection locked="0"/>
    </xf>
    <xf numFmtId="176" fontId="6" fillId="0" borderId="200" xfId="0" applyNumberFormat="1" applyFont="1" applyBorder="1" applyProtection="1">
      <protection locked="0"/>
    </xf>
    <xf numFmtId="176" fontId="6" fillId="0" borderId="199" xfId="0" applyNumberFormat="1" applyFont="1" applyBorder="1"/>
    <xf numFmtId="176" fontId="6" fillId="0" borderId="200" xfId="0" applyNumberFormat="1" applyFont="1" applyBorder="1"/>
    <xf numFmtId="0" fontId="6" fillId="0" borderId="216" xfId="0" applyFont="1" applyBorder="1" applyAlignment="1" applyProtection="1">
      <alignment horizontal="right" vertical="center" shrinkToFit="1"/>
      <protection locked="0"/>
    </xf>
    <xf numFmtId="0" fontId="6" fillId="0" borderId="217" xfId="0" applyFont="1" applyBorder="1" applyAlignment="1" applyProtection="1">
      <alignment horizontal="right" vertical="center" shrinkToFit="1"/>
      <protection locked="0"/>
    </xf>
    <xf numFmtId="0" fontId="6" fillId="0" borderId="218" xfId="0" applyFont="1" applyBorder="1" applyAlignment="1" applyProtection="1">
      <alignment horizontal="right" vertical="center" shrinkToFit="1"/>
      <protection locked="0"/>
    </xf>
    <xf numFmtId="176" fontId="6" fillId="0" borderId="64" xfId="0" applyNumberFormat="1" applyFont="1" applyBorder="1" applyAlignment="1">
      <alignment horizontal="right"/>
    </xf>
    <xf numFmtId="0" fontId="6" fillId="0" borderId="39" xfId="0" applyFont="1" applyBorder="1" applyAlignment="1" applyProtection="1">
      <alignment horizontal="right" vertical="center" shrinkToFit="1"/>
      <protection locked="0"/>
    </xf>
    <xf numFmtId="0" fontId="6" fillId="0" borderId="40" xfId="0" applyFont="1" applyBorder="1" applyAlignment="1" applyProtection="1">
      <alignment horizontal="right" vertical="center" shrinkToFit="1"/>
      <protection locked="0"/>
    </xf>
    <xf numFmtId="0" fontId="6" fillId="0" borderId="10" xfId="0" applyFont="1" applyBorder="1" applyAlignment="1" applyProtection="1">
      <alignment horizontal="right" vertical="center" shrinkToFit="1"/>
      <protection locked="0"/>
    </xf>
    <xf numFmtId="176" fontId="6" fillId="0" borderId="41" xfId="0" applyNumberFormat="1" applyFont="1" applyBorder="1" applyAlignment="1" applyProtection="1">
      <alignment horizontal="right"/>
      <protection locked="0"/>
    </xf>
    <xf numFmtId="176" fontId="6" fillId="0" borderId="37" xfId="0" applyNumberFormat="1" applyFont="1" applyBorder="1" applyAlignment="1" applyProtection="1">
      <alignment horizontal="right"/>
      <protection locked="0"/>
    </xf>
    <xf numFmtId="176" fontId="6" fillId="0" borderId="10" xfId="0" applyNumberFormat="1" applyFont="1" applyBorder="1" applyAlignment="1">
      <alignment horizontal="right"/>
    </xf>
    <xf numFmtId="176" fontId="6" fillId="0" borderId="41" xfId="0" applyNumberFormat="1" applyFont="1" applyBorder="1" applyAlignment="1">
      <alignment horizontal="right"/>
    </xf>
    <xf numFmtId="179" fontId="6" fillId="0" borderId="203" xfId="0" applyNumberFormat="1" applyFont="1" applyBorder="1" applyAlignment="1">
      <alignment horizontal="right"/>
    </xf>
    <xf numFmtId="0" fontId="6" fillId="0" borderId="0" xfId="0" applyFont="1" applyAlignment="1" applyProtection="1">
      <alignment horizontal="center" vertical="distributed" textRotation="255"/>
      <protection locked="0"/>
    </xf>
    <xf numFmtId="38" fontId="6" fillId="0" borderId="40" xfId="1" applyFont="1" applyFill="1" applyBorder="1" applyAlignment="1" applyProtection="1">
      <alignment horizontal="center" vertical="distributed" textRotation="255"/>
      <protection locked="0"/>
    </xf>
    <xf numFmtId="0" fontId="6" fillId="0" borderId="40" xfId="0" applyFont="1" applyBorder="1" applyAlignment="1" applyProtection="1">
      <alignment horizontal="center" vertical="distributed" textRotation="255" wrapText="1"/>
      <protection locked="0"/>
    </xf>
    <xf numFmtId="0" fontId="6" fillId="0" borderId="40" xfId="0" applyFont="1" applyBorder="1" applyAlignment="1" applyProtection="1">
      <alignment horizontal="center" vertical="center" textRotation="255" shrinkToFit="1"/>
      <protection locked="0"/>
    </xf>
    <xf numFmtId="176" fontId="6" fillId="0" borderId="39" xfId="0" applyNumberFormat="1" applyFont="1" applyBorder="1" applyProtection="1">
      <protection locked="0"/>
    </xf>
    <xf numFmtId="176" fontId="6" fillId="0" borderId="40" xfId="0" applyNumberFormat="1" applyFont="1" applyBorder="1" applyProtection="1">
      <protection locked="0"/>
    </xf>
    <xf numFmtId="176" fontId="6" fillId="0" borderId="10" xfId="0" applyNumberFormat="1" applyFont="1" applyBorder="1" applyProtection="1">
      <protection locked="0"/>
    </xf>
    <xf numFmtId="176" fontId="6" fillId="0" borderId="42" xfId="0" applyNumberFormat="1" applyFont="1" applyBorder="1" applyProtection="1">
      <protection locked="0"/>
    </xf>
    <xf numFmtId="176" fontId="6" fillId="0" borderId="41" xfId="0" applyNumberFormat="1" applyFont="1" applyBorder="1" applyProtection="1">
      <protection locked="0"/>
    </xf>
    <xf numFmtId="179" fontId="9" fillId="0" borderId="203" xfId="0" applyNumberFormat="1" applyFont="1" applyBorder="1" applyAlignment="1">
      <alignment horizontal="right"/>
    </xf>
    <xf numFmtId="179" fontId="9" fillId="0" borderId="203" xfId="0" quotePrefix="1" applyNumberFormat="1" applyFont="1" applyBorder="1" applyAlignment="1" applyProtection="1">
      <alignment horizontal="right"/>
      <protection locked="0"/>
    </xf>
    <xf numFmtId="176" fontId="6" fillId="0" borderId="98" xfId="0" applyNumberFormat="1" applyFont="1" applyBorder="1" applyProtection="1">
      <protection locked="0"/>
    </xf>
    <xf numFmtId="176" fontId="6" fillId="0" borderId="68" xfId="0" applyNumberFormat="1" applyFont="1" applyBorder="1" applyProtection="1">
      <protection locked="0"/>
    </xf>
    <xf numFmtId="176" fontId="6" fillId="0" borderId="202" xfId="0" applyNumberFormat="1" applyFont="1" applyBorder="1" applyProtection="1">
      <protection locked="0"/>
    </xf>
    <xf numFmtId="176" fontId="6" fillId="0" borderId="64" xfId="0" applyNumberFormat="1" applyFont="1" applyBorder="1" applyProtection="1">
      <protection locked="0"/>
    </xf>
    <xf numFmtId="176" fontId="6" fillId="0" borderId="46" xfId="0" applyNumberFormat="1" applyFont="1" applyBorder="1" applyProtection="1">
      <protection locked="0"/>
    </xf>
    <xf numFmtId="176" fontId="6" fillId="0" borderId="54" xfId="1" applyNumberFormat="1" applyFont="1" applyFill="1" applyBorder="1" applyProtection="1"/>
    <xf numFmtId="176" fontId="6" fillId="0" borderId="40" xfId="1" applyNumberFormat="1" applyFont="1" applyFill="1" applyBorder="1" applyProtection="1">
      <protection locked="0"/>
    </xf>
    <xf numFmtId="176" fontId="6" fillId="0" borderId="129" xfId="0" applyNumberFormat="1" applyFont="1" applyBorder="1" applyAlignment="1" applyProtection="1">
      <alignment horizontal="right"/>
      <protection locked="0"/>
    </xf>
    <xf numFmtId="176" fontId="6" fillId="0" borderId="123" xfId="0" applyNumberFormat="1" applyFont="1" applyBorder="1" applyAlignment="1" applyProtection="1">
      <alignment horizontal="right"/>
      <protection locked="0"/>
    </xf>
    <xf numFmtId="176" fontId="6" fillId="0" borderId="121" xfId="0" applyNumberFormat="1" applyFont="1" applyBorder="1" applyAlignment="1">
      <alignment horizontal="right"/>
    </xf>
    <xf numFmtId="176" fontId="6" fillId="0" borderId="129" xfId="0" applyNumberFormat="1" applyFont="1" applyBorder="1" applyAlignment="1">
      <alignment horizontal="right"/>
    </xf>
    <xf numFmtId="179" fontId="6" fillId="0" borderId="270" xfId="0" applyNumberFormat="1" applyFont="1" applyBorder="1" applyAlignment="1">
      <alignment horizontal="right"/>
    </xf>
    <xf numFmtId="176" fontId="6" fillId="0" borderId="44" xfId="0" applyNumberFormat="1" applyFont="1" applyBorder="1" applyAlignment="1" applyProtection="1">
      <alignment horizontal="right"/>
      <protection locked="0"/>
    </xf>
    <xf numFmtId="176" fontId="6" fillId="0" borderId="45" xfId="0" applyNumberFormat="1" applyFont="1" applyBorder="1" applyAlignment="1" applyProtection="1">
      <alignment horizontal="right"/>
      <protection locked="0"/>
    </xf>
    <xf numFmtId="0" fontId="6" fillId="0" borderId="81" xfId="0" applyFont="1" applyBorder="1" applyAlignment="1" applyProtection="1">
      <alignment horizontal="right" vertical="center" shrinkToFit="1"/>
      <protection locked="0"/>
    </xf>
    <xf numFmtId="38" fontId="6" fillId="0" borderId="40" xfId="1" applyFont="1" applyFill="1" applyBorder="1" applyProtection="1">
      <protection locked="0"/>
    </xf>
    <xf numFmtId="176" fontId="6" fillId="0" borderId="95" xfId="0" applyNumberFormat="1" applyFont="1" applyBorder="1" applyProtection="1">
      <protection locked="0"/>
    </xf>
    <xf numFmtId="176" fontId="6" fillId="0" borderId="33" xfId="0" applyNumberFormat="1" applyFont="1" applyBorder="1" applyProtection="1">
      <protection locked="0"/>
    </xf>
    <xf numFmtId="38" fontId="6" fillId="0" borderId="33" xfId="1" applyFont="1" applyFill="1" applyBorder="1" applyProtection="1">
      <protection locked="0"/>
    </xf>
    <xf numFmtId="176" fontId="6" fillId="0" borderId="105" xfId="0" applyNumberFormat="1" applyFont="1" applyBorder="1" applyProtection="1">
      <protection locked="0"/>
    </xf>
    <xf numFmtId="176" fontId="6" fillId="0" borderId="35" xfId="0" applyNumberFormat="1" applyFont="1" applyBorder="1" applyProtection="1">
      <protection locked="0"/>
    </xf>
    <xf numFmtId="176" fontId="6" fillId="0" borderId="34" xfId="0" applyNumberFormat="1" applyFont="1" applyBorder="1" applyProtection="1">
      <protection locked="0"/>
    </xf>
    <xf numFmtId="176" fontId="6" fillId="0" borderId="42" xfId="0" applyNumberFormat="1" applyFont="1" applyBorder="1" applyAlignment="1">
      <alignment horizontal="right"/>
    </xf>
    <xf numFmtId="176" fontId="6" fillId="0" borderId="27" xfId="0" applyNumberFormat="1" applyFont="1" applyBorder="1" applyProtection="1">
      <protection locked="0"/>
    </xf>
    <xf numFmtId="176" fontId="14" fillId="0" borderId="54" xfId="0" applyNumberFormat="1" applyFont="1" applyBorder="1" applyProtection="1">
      <protection locked="0"/>
    </xf>
    <xf numFmtId="176" fontId="11" fillId="0" borderId="54" xfId="0" applyNumberFormat="1" applyFont="1" applyBorder="1" applyProtection="1">
      <protection locked="0"/>
    </xf>
    <xf numFmtId="176" fontId="11" fillId="0" borderId="104" xfId="0" applyNumberFormat="1" applyFont="1" applyBorder="1" applyProtection="1">
      <protection locked="0"/>
    </xf>
    <xf numFmtId="176" fontId="11" fillId="0" borderId="56" xfId="0" applyNumberFormat="1" applyFont="1" applyBorder="1" applyProtection="1">
      <protection locked="0"/>
    </xf>
    <xf numFmtId="176" fontId="11" fillId="0" borderId="55" xfId="0" applyNumberFormat="1" applyFont="1" applyBorder="1" applyProtection="1">
      <protection locked="0"/>
    </xf>
    <xf numFmtId="176" fontId="6" fillId="0" borderId="10" xfId="0" applyNumberFormat="1" applyFont="1" applyBorder="1" applyAlignment="1">
      <alignment horizontal="right" vertical="center"/>
    </xf>
    <xf numFmtId="176" fontId="6" fillId="0" borderId="42" xfId="0" applyNumberFormat="1" applyFont="1" applyBorder="1" applyAlignment="1">
      <alignment horizontal="right" vertical="center"/>
    </xf>
    <xf numFmtId="179" fontId="6" fillId="0" borderId="203" xfId="0" applyNumberFormat="1" applyFont="1" applyBorder="1" applyAlignment="1">
      <alignment horizontal="right" vertical="center"/>
    </xf>
    <xf numFmtId="179" fontId="6" fillId="0" borderId="112" xfId="0" applyNumberFormat="1" applyFont="1" applyBorder="1" applyAlignment="1">
      <alignment horizontal="right"/>
    </xf>
    <xf numFmtId="176" fontId="6" fillId="0" borderId="122" xfId="0" applyNumberFormat="1" applyFont="1" applyBorder="1" applyAlignment="1">
      <alignment horizontal="right"/>
    </xf>
    <xf numFmtId="176" fontId="6" fillId="0" borderId="79" xfId="0" applyNumberFormat="1" applyFont="1" applyBorder="1" applyAlignment="1" applyProtection="1">
      <alignment horizontal="right"/>
      <protection locked="0"/>
    </xf>
    <xf numFmtId="176" fontId="6" fillId="0" borderId="72" xfId="0" applyNumberFormat="1" applyFont="1" applyBorder="1" applyAlignment="1" applyProtection="1">
      <alignment horizontal="right"/>
      <protection locked="0"/>
    </xf>
    <xf numFmtId="176" fontId="6" fillId="0" borderId="15" xfId="0" applyNumberFormat="1" applyFont="1" applyBorder="1"/>
    <xf numFmtId="176" fontId="6" fillId="0" borderId="79" xfId="0" applyNumberFormat="1" applyFont="1" applyBorder="1"/>
    <xf numFmtId="179" fontId="6" fillId="0" borderId="207" xfId="0" quotePrefix="1" applyNumberFormat="1" applyFont="1" applyBorder="1" applyAlignment="1">
      <alignment horizontal="right"/>
    </xf>
    <xf numFmtId="0" fontId="6" fillId="0" borderId="82" xfId="0" applyFont="1" applyBorder="1" applyAlignment="1" applyProtection="1">
      <alignment horizontal="right" vertical="center" shrinkToFit="1"/>
      <protection locked="0"/>
    </xf>
    <xf numFmtId="0" fontId="6" fillId="0" borderId="74" xfId="0" applyFont="1" applyBorder="1" applyAlignment="1" applyProtection="1">
      <alignment horizontal="right" vertical="center" shrinkToFit="1"/>
      <protection locked="0"/>
    </xf>
    <xf numFmtId="176" fontId="6" fillId="0" borderId="46" xfId="0" applyNumberFormat="1" applyFont="1" applyBorder="1" applyAlignment="1">
      <alignment horizontal="right"/>
    </xf>
    <xf numFmtId="176" fontId="6" fillId="0" borderId="202" xfId="0" applyNumberFormat="1" applyFont="1" applyBorder="1" applyAlignment="1">
      <alignment horizontal="right"/>
    </xf>
    <xf numFmtId="0" fontId="6" fillId="0" borderId="201" xfId="0" applyFont="1" applyBorder="1" applyAlignment="1" applyProtection="1">
      <alignment horizontal="right" vertical="center" shrinkToFit="1"/>
      <protection locked="0"/>
    </xf>
    <xf numFmtId="0" fontId="6" fillId="0" borderId="72" xfId="0" applyFont="1" applyBorder="1" applyAlignment="1" applyProtection="1">
      <alignment horizontal="right" vertical="center" shrinkToFit="1"/>
      <protection locked="0"/>
    </xf>
    <xf numFmtId="176" fontId="6" fillId="0" borderId="77" xfId="0" applyNumberFormat="1" applyFont="1" applyBorder="1" applyAlignment="1">
      <alignment horizontal="right"/>
    </xf>
    <xf numFmtId="176" fontId="11" fillId="0" borderId="75" xfId="1" applyNumberFormat="1" applyFont="1" applyFill="1" applyBorder="1" applyAlignment="1" applyProtection="1">
      <alignment vertical="center"/>
      <protection locked="0"/>
    </xf>
    <xf numFmtId="176" fontId="11" fillId="0" borderId="64" xfId="1" applyNumberFormat="1" applyFont="1" applyFill="1" applyBorder="1" applyAlignment="1" applyProtection="1">
      <alignment vertical="center"/>
      <protection locked="0"/>
    </xf>
    <xf numFmtId="176" fontId="11" fillId="0" borderId="33" xfId="1" applyNumberFormat="1" applyFont="1" applyFill="1" applyBorder="1" applyAlignment="1" applyProtection="1">
      <alignment vertical="center"/>
      <protection locked="0"/>
    </xf>
    <xf numFmtId="176" fontId="11" fillId="0" borderId="68" xfId="1" applyNumberFormat="1" applyFont="1" applyFill="1" applyBorder="1" applyAlignment="1" applyProtection="1">
      <alignment vertical="center"/>
      <protection locked="0"/>
    </xf>
    <xf numFmtId="0" fontId="38" fillId="0" borderId="0" xfId="0" applyFont="1" applyProtection="1">
      <protection locked="0"/>
    </xf>
    <xf numFmtId="0" fontId="6" fillId="0" borderId="133" xfId="9" applyFont="1" applyBorder="1" applyAlignment="1" applyProtection="1">
      <alignment horizontal="distributed" vertical="center"/>
      <protection locked="0"/>
    </xf>
    <xf numFmtId="0" fontId="6" fillId="0" borderId="43" xfId="9" quotePrefix="1" applyFont="1" applyBorder="1" applyAlignment="1" applyProtection="1">
      <alignment horizontal="distributed" vertical="center"/>
      <protection locked="0"/>
    </xf>
    <xf numFmtId="178" fontId="6" fillId="0" borderId="58" xfId="9" applyNumberFormat="1" applyFont="1" applyBorder="1" applyAlignment="1" applyProtection="1">
      <alignment vertical="center" justifyLastLine="1"/>
      <protection locked="0"/>
    </xf>
    <xf numFmtId="178" fontId="6" fillId="0" borderId="64" xfId="9" applyNumberFormat="1" applyFont="1" applyBorder="1" applyAlignment="1" applyProtection="1">
      <alignment vertical="center" wrapText="1" justifyLastLine="1"/>
      <protection locked="0"/>
    </xf>
    <xf numFmtId="178" fontId="6" fillId="0" borderId="74" xfId="9" applyNumberFormat="1" applyFont="1" applyBorder="1" applyAlignment="1" applyProtection="1">
      <alignment vertical="center"/>
      <protection locked="0"/>
    </xf>
    <xf numFmtId="178" fontId="6" fillId="0" borderId="73" xfId="9" applyNumberFormat="1" applyFont="1" applyBorder="1" applyAlignment="1" applyProtection="1">
      <alignment vertical="center"/>
      <protection locked="0"/>
    </xf>
    <xf numFmtId="178" fontId="6" fillId="0" borderId="76" xfId="9" applyNumberFormat="1" applyFont="1" applyBorder="1" applyAlignment="1" applyProtection="1">
      <alignment vertical="center"/>
      <protection locked="0"/>
    </xf>
    <xf numFmtId="178" fontId="6" fillId="0" borderId="81" xfId="0" applyNumberFormat="1" applyFont="1" applyBorder="1" applyAlignment="1" applyProtection="1">
      <alignment vertical="center"/>
      <protection locked="0"/>
    </xf>
    <xf numFmtId="178" fontId="6" fillId="0" borderId="74" xfId="0" applyNumberFormat="1" applyFont="1" applyBorder="1" applyAlignment="1" applyProtection="1">
      <alignment vertical="center"/>
      <protection locked="0"/>
    </xf>
    <xf numFmtId="178" fontId="6" fillId="0" borderId="76" xfId="0" applyNumberFormat="1" applyFont="1" applyBorder="1" applyAlignment="1" applyProtection="1">
      <alignment vertical="center"/>
      <protection locked="0"/>
    </xf>
    <xf numFmtId="0" fontId="6" fillId="0" borderId="62" xfId="9" quotePrefix="1" applyFont="1" applyBorder="1" applyAlignment="1" applyProtection="1">
      <alignment horizontal="distributed" vertical="center"/>
      <protection locked="0"/>
    </xf>
    <xf numFmtId="178" fontId="6" fillId="0" borderId="44" xfId="9" applyNumberFormat="1" applyFont="1" applyBorder="1" applyAlignment="1" applyProtection="1">
      <alignment vertical="center"/>
      <protection locked="0"/>
    </xf>
    <xf numFmtId="178" fontId="6" fillId="0" borderId="82" xfId="0" applyNumberFormat="1" applyFont="1" applyBorder="1" applyAlignment="1" applyProtection="1">
      <alignment vertical="center"/>
      <protection locked="0"/>
    </xf>
    <xf numFmtId="178" fontId="6" fillId="0" borderId="112" xfId="0" applyNumberFormat="1" applyFont="1" applyBorder="1" applyAlignment="1" applyProtection="1">
      <alignment vertical="center"/>
      <protection locked="0"/>
    </xf>
    <xf numFmtId="178" fontId="6" fillId="0" borderId="16" xfId="0" applyNumberFormat="1" applyFont="1" applyBorder="1" applyAlignment="1" applyProtection="1">
      <alignment vertical="center"/>
      <protection locked="0"/>
    </xf>
    <xf numFmtId="178" fontId="6" fillId="0" borderId="118" xfId="0" applyNumberFormat="1" applyFont="1" applyBorder="1" applyAlignment="1" applyProtection="1">
      <alignment vertical="center"/>
      <protection locked="0"/>
    </xf>
    <xf numFmtId="178" fontId="6" fillId="0" borderId="202" xfId="0" applyNumberFormat="1" applyFont="1" applyBorder="1" applyAlignment="1" applyProtection="1">
      <alignment vertical="center"/>
      <protection locked="0"/>
    </xf>
    <xf numFmtId="178" fontId="6" fillId="0" borderId="58" xfId="0" applyNumberFormat="1" applyFont="1" applyBorder="1" applyAlignment="1" applyProtection="1">
      <alignment vertical="center"/>
      <protection locked="0"/>
    </xf>
    <xf numFmtId="178" fontId="6" fillId="0" borderId="103" xfId="0" applyNumberFormat="1" applyFont="1" applyBorder="1" applyAlignment="1" applyProtection="1">
      <alignment vertical="center"/>
      <protection locked="0"/>
    </xf>
    <xf numFmtId="178" fontId="6" fillId="0" borderId="32" xfId="9" applyNumberFormat="1" applyFont="1" applyBorder="1" applyAlignment="1" applyProtection="1">
      <alignment vertical="center"/>
      <protection locked="0"/>
    </xf>
    <xf numFmtId="178" fontId="6" fillId="0" borderId="103" xfId="9" applyNumberFormat="1" applyFont="1" applyBorder="1" applyAlignment="1" applyProtection="1">
      <alignment vertical="center"/>
      <protection locked="0"/>
    </xf>
    <xf numFmtId="178" fontId="6" fillId="0" borderId="118" xfId="9" applyNumberFormat="1" applyFont="1" applyBorder="1" applyAlignment="1" applyProtection="1">
      <alignment vertical="center"/>
      <protection locked="0"/>
    </xf>
    <xf numFmtId="178" fontId="6" fillId="0" borderId="24" xfId="9" applyNumberFormat="1" applyFont="1" applyBorder="1" applyAlignment="1" applyProtection="1">
      <alignment vertical="center"/>
      <protection locked="0"/>
    </xf>
    <xf numFmtId="178" fontId="6" fillId="0" borderId="107" xfId="9" applyNumberFormat="1" applyFont="1" applyBorder="1" applyAlignment="1" applyProtection="1">
      <alignment vertical="center"/>
      <protection locked="0"/>
    </xf>
    <xf numFmtId="0" fontId="9" fillId="0" borderId="24" xfId="9" applyFont="1" applyBorder="1" applyAlignment="1" applyProtection="1">
      <alignment horizontal="distributed" vertical="center" justifyLastLine="1"/>
      <protection locked="0"/>
    </xf>
    <xf numFmtId="0" fontId="6" fillId="0" borderId="56" xfId="9" applyFont="1" applyBorder="1" applyAlignment="1" applyProtection="1">
      <alignment horizontal="center" vertical="center"/>
      <protection locked="0"/>
    </xf>
    <xf numFmtId="176" fontId="6" fillId="0" borderId="244" xfId="9" applyNumberFormat="1" applyFont="1" applyBorder="1" applyProtection="1">
      <protection locked="0"/>
    </xf>
    <xf numFmtId="176" fontId="6" fillId="0" borderId="33" xfId="9" applyNumberFormat="1" applyFont="1" applyBorder="1" applyProtection="1">
      <protection locked="0"/>
    </xf>
    <xf numFmtId="178" fontId="6" fillId="0" borderId="33" xfId="9" applyNumberFormat="1" applyFont="1" applyBorder="1" applyProtection="1">
      <protection locked="0"/>
    </xf>
    <xf numFmtId="178" fontId="6" fillId="0" borderId="2" xfId="9" applyNumberFormat="1" applyFont="1" applyBorder="1" applyProtection="1">
      <protection locked="0"/>
    </xf>
    <xf numFmtId="178" fontId="6" fillId="0" borderId="35" xfId="9" applyNumberFormat="1" applyFont="1" applyBorder="1" applyProtection="1">
      <protection locked="0"/>
    </xf>
    <xf numFmtId="176" fontId="6" fillId="0" borderId="39" xfId="9" applyNumberFormat="1" applyFont="1" applyBorder="1" applyProtection="1">
      <protection locked="0"/>
    </xf>
    <xf numFmtId="176" fontId="6" fillId="0" borderId="40" xfId="9" applyNumberFormat="1" applyFont="1" applyBorder="1" applyProtection="1">
      <protection locked="0"/>
    </xf>
    <xf numFmtId="178" fontId="6" fillId="0" borderId="40" xfId="9" applyNumberFormat="1" applyFont="1" applyBorder="1" applyProtection="1">
      <protection locked="0"/>
    </xf>
    <xf numFmtId="178" fontId="6" fillId="0" borderId="10" xfId="9" applyNumberFormat="1" applyFont="1" applyBorder="1" applyProtection="1">
      <protection locked="0"/>
    </xf>
    <xf numFmtId="178" fontId="6" fillId="0" borderId="41" xfId="9" applyNumberFormat="1" applyFont="1" applyBorder="1" applyProtection="1">
      <protection locked="0"/>
    </xf>
    <xf numFmtId="0" fontId="6" fillId="0" borderId="12" xfId="9" applyFont="1" applyBorder="1" applyAlignment="1" applyProtection="1">
      <alignment horizontal="distributed" vertical="center"/>
      <protection locked="0"/>
    </xf>
    <xf numFmtId="178" fontId="6" fillId="0" borderId="247" xfId="9" applyNumberFormat="1" applyFont="1" applyBorder="1" applyProtection="1">
      <protection locked="0"/>
    </xf>
    <xf numFmtId="176" fontId="7" fillId="0" borderId="39" xfId="9" applyNumberFormat="1" applyFont="1" applyBorder="1" applyProtection="1">
      <protection locked="0"/>
    </xf>
    <xf numFmtId="176" fontId="7" fillId="0" borderId="40" xfId="9" applyNumberFormat="1" applyFont="1" applyBorder="1" applyProtection="1">
      <protection locked="0"/>
    </xf>
    <xf numFmtId="178" fontId="7" fillId="0" borderId="40" xfId="9" applyNumberFormat="1" applyFont="1" applyBorder="1" applyProtection="1">
      <protection locked="0"/>
    </xf>
    <xf numFmtId="178" fontId="7" fillId="0" borderId="10" xfId="9" applyNumberFormat="1" applyFont="1" applyBorder="1" applyProtection="1">
      <protection locked="0"/>
    </xf>
    <xf numFmtId="178" fontId="7" fillId="0" borderId="41" xfId="9" applyNumberFormat="1" applyFont="1" applyBorder="1" applyProtection="1">
      <protection locked="0"/>
    </xf>
    <xf numFmtId="178" fontId="6" fillId="0" borderId="44" xfId="9" applyNumberFormat="1" applyFont="1" applyBorder="1" applyProtection="1">
      <protection locked="0"/>
    </xf>
    <xf numFmtId="178" fontId="6" fillId="0" borderId="73" xfId="9" applyNumberFormat="1" applyFont="1" applyBorder="1"/>
    <xf numFmtId="178" fontId="6" fillId="0" borderId="73" xfId="9" applyNumberFormat="1" applyFont="1" applyBorder="1" applyProtection="1">
      <protection locked="0"/>
    </xf>
    <xf numFmtId="178" fontId="6" fillId="0" borderId="74" xfId="9" applyNumberFormat="1" applyFont="1" applyBorder="1" applyProtection="1">
      <protection locked="0"/>
    </xf>
    <xf numFmtId="178" fontId="6" fillId="0" borderId="76" xfId="9" applyNumberFormat="1" applyFont="1" applyBorder="1" applyProtection="1">
      <protection locked="0"/>
    </xf>
    <xf numFmtId="0" fontId="6" fillId="0" borderId="226" xfId="9" applyFont="1" applyBorder="1" applyAlignment="1" applyProtection="1">
      <alignment horizontal="center" vertical="center"/>
      <protection locked="0"/>
    </xf>
    <xf numFmtId="178" fontId="6" fillId="0" borderId="257" xfId="9" applyNumberFormat="1" applyFont="1" applyBorder="1" applyAlignment="1" applyProtection="1">
      <alignment vertical="center"/>
      <protection locked="0"/>
    </xf>
    <xf numFmtId="178" fontId="6" fillId="0" borderId="247" xfId="9" applyNumberFormat="1" applyFont="1" applyBorder="1" applyAlignment="1" applyProtection="1">
      <alignment vertical="center"/>
      <protection locked="0"/>
    </xf>
    <xf numFmtId="178" fontId="6" fillId="0" borderId="258" xfId="9" applyNumberFormat="1" applyFont="1" applyBorder="1" applyAlignment="1" applyProtection="1">
      <alignment vertical="center"/>
      <protection locked="0"/>
    </xf>
    <xf numFmtId="178" fontId="6" fillId="0" borderId="220" xfId="9" applyNumberFormat="1" applyFont="1" applyBorder="1" applyAlignment="1" applyProtection="1">
      <alignment vertical="center"/>
      <protection locked="0"/>
    </xf>
    <xf numFmtId="178" fontId="6" fillId="0" borderId="262" xfId="9" applyNumberFormat="1" applyFont="1" applyBorder="1" applyAlignment="1" applyProtection="1">
      <alignment vertical="center"/>
      <protection locked="0"/>
    </xf>
    <xf numFmtId="0" fontId="6" fillId="0" borderId="17" xfId="9" applyFont="1" applyBorder="1" applyAlignment="1" applyProtection="1">
      <alignment horizontal="centerContinuous" vertical="center"/>
      <protection locked="0"/>
    </xf>
    <xf numFmtId="178" fontId="6" fillId="0" borderId="218" xfId="9" applyNumberFormat="1" applyFont="1" applyBorder="1" applyAlignment="1" applyProtection="1">
      <alignment vertical="center"/>
      <protection locked="0"/>
    </xf>
    <xf numFmtId="0" fontId="7" fillId="0" borderId="12" xfId="9" applyFont="1" applyBorder="1" applyAlignment="1" applyProtection="1">
      <alignment horizontal="distributed" vertical="center" shrinkToFit="1"/>
      <protection locked="0"/>
    </xf>
    <xf numFmtId="0" fontId="6" fillId="0" borderId="23" xfId="9" applyFont="1" applyBorder="1" applyAlignment="1" applyProtection="1">
      <alignment horizontal="distributed" vertical="center"/>
      <protection locked="0"/>
    </xf>
    <xf numFmtId="0" fontId="6" fillId="0" borderId="115" xfId="9" applyFont="1" applyBorder="1" applyAlignment="1" applyProtection="1">
      <alignment horizontal="distributed" vertical="center"/>
      <protection locked="0"/>
    </xf>
    <xf numFmtId="0" fontId="6" fillId="0" borderId="2" xfId="0" applyFont="1" applyBorder="1" applyAlignment="1" applyProtection="1">
      <alignment horizontal="distributed" vertical="center"/>
      <protection locked="0"/>
    </xf>
    <xf numFmtId="0" fontId="6" fillId="0" borderId="1" xfId="0" applyFont="1" applyBorder="1" applyAlignment="1" applyProtection="1">
      <alignment horizontal="distributed" vertical="center"/>
      <protection locked="0"/>
    </xf>
    <xf numFmtId="0" fontId="6" fillId="0" borderId="32" xfId="0" applyFont="1" applyBorder="1" applyAlignment="1" applyProtection="1">
      <alignment horizontal="center" vertical="center" shrinkToFit="1"/>
      <protection locked="0"/>
    </xf>
    <xf numFmtId="0" fontId="6" fillId="0" borderId="80" xfId="0" applyFont="1" applyBorder="1" applyAlignment="1" applyProtection="1">
      <alignment horizontal="distributed" vertical="center" shrinkToFit="1"/>
      <protection locked="0"/>
    </xf>
    <xf numFmtId="180" fontId="6" fillId="0" borderId="9" xfId="0" applyNumberFormat="1" applyFont="1" applyBorder="1" applyAlignment="1" applyProtection="1">
      <alignment horizontal="distributed" vertical="center"/>
      <protection locked="0"/>
    </xf>
    <xf numFmtId="0" fontId="7" fillId="0" borderId="9" xfId="0" applyFont="1" applyBorder="1" applyAlignment="1" applyProtection="1">
      <alignment horizontal="distributed" vertical="center"/>
      <protection locked="0"/>
    </xf>
    <xf numFmtId="0" fontId="6" fillId="0" borderId="1" xfId="0" applyFont="1" applyBorder="1" applyAlignment="1" applyProtection="1">
      <alignment vertical="center" shrinkToFit="1"/>
      <protection locked="0"/>
    </xf>
    <xf numFmtId="0" fontId="6" fillId="0" borderId="80" xfId="0" applyFont="1" applyBorder="1" applyAlignment="1" applyProtection="1">
      <alignment horizontal="distributed" vertical="center"/>
      <protection locked="0"/>
    </xf>
    <xf numFmtId="0" fontId="6" fillId="0" borderId="23" xfId="0" quotePrefix="1" applyFont="1" applyBorder="1" applyAlignment="1" applyProtection="1">
      <alignment horizontal="distributed" vertical="center" textRotation="255"/>
      <protection locked="0"/>
    </xf>
    <xf numFmtId="181" fontId="6" fillId="0" borderId="39" xfId="0" applyNumberFormat="1" applyFont="1" applyBorder="1" applyProtection="1">
      <protection locked="0"/>
    </xf>
    <xf numFmtId="181" fontId="6" fillId="0" borderId="67" xfId="0" applyNumberFormat="1" applyFont="1" applyBorder="1" applyProtection="1">
      <protection locked="0"/>
    </xf>
    <xf numFmtId="181" fontId="6" fillId="0" borderId="244" xfId="0" applyNumberFormat="1" applyFont="1" applyBorder="1" applyProtection="1">
      <protection locked="0"/>
    </xf>
    <xf numFmtId="181" fontId="6" fillId="0" borderId="53" xfId="0" applyNumberFormat="1" applyFont="1" applyBorder="1" applyProtection="1">
      <protection locked="0"/>
    </xf>
    <xf numFmtId="181" fontId="7" fillId="0" borderId="39" xfId="0" applyNumberFormat="1" applyFont="1" applyBorder="1" applyProtection="1">
      <protection locked="0"/>
    </xf>
    <xf numFmtId="181" fontId="6" fillId="0" borderId="45" xfId="0" applyNumberFormat="1" applyFont="1" applyBorder="1" applyAlignment="1" applyProtection="1">
      <alignment horizontal="right"/>
      <protection locked="0"/>
    </xf>
    <xf numFmtId="181" fontId="6" fillId="0" borderId="71" xfId="0" applyNumberFormat="1" applyFont="1" applyBorder="1" applyProtection="1">
      <protection locked="0"/>
    </xf>
    <xf numFmtId="0" fontId="11" fillId="0" borderId="12" xfId="0" applyFont="1" applyBorder="1" applyAlignment="1" applyProtection="1">
      <alignment horizontal="distributed" vertical="center"/>
      <protection locked="0"/>
    </xf>
    <xf numFmtId="178" fontId="11" fillId="0" borderId="39" xfId="0" applyNumberFormat="1" applyFont="1" applyBorder="1" applyAlignment="1" applyProtection="1">
      <alignment vertical="center"/>
      <protection locked="0"/>
    </xf>
    <xf numFmtId="178" fontId="11" fillId="0" borderId="67" xfId="0" applyNumberFormat="1" applyFont="1" applyBorder="1" applyAlignment="1" applyProtection="1">
      <alignment vertical="center"/>
      <protection locked="0"/>
    </xf>
    <xf numFmtId="0" fontId="11" fillId="0" borderId="62" xfId="0" applyFont="1" applyBorder="1" applyAlignment="1" applyProtection="1">
      <alignment horizontal="distributed" vertical="center"/>
      <protection locked="0"/>
    </xf>
    <xf numFmtId="178" fontId="13" fillId="0" borderId="39" xfId="0" applyNumberFormat="1" applyFont="1" applyBorder="1" applyAlignment="1" applyProtection="1">
      <alignment vertical="center"/>
      <protection locked="0"/>
    </xf>
    <xf numFmtId="178" fontId="11" fillId="0" borderId="53" xfId="0" applyNumberFormat="1" applyFont="1" applyBorder="1" applyAlignment="1" applyProtection="1">
      <alignment vertical="center"/>
      <protection locked="0"/>
    </xf>
    <xf numFmtId="178" fontId="11" fillId="0" borderId="244" xfId="0" applyNumberFormat="1" applyFont="1" applyBorder="1" applyAlignment="1" applyProtection="1">
      <alignment vertical="center"/>
      <protection locked="0"/>
    </xf>
    <xf numFmtId="0" fontId="11" fillId="0" borderId="117" xfId="0" applyFont="1" applyBorder="1" applyAlignment="1" applyProtection="1">
      <alignment horizontal="distributed" vertical="center"/>
      <protection locked="0"/>
    </xf>
    <xf numFmtId="178" fontId="11" fillId="0" borderId="216" xfId="0" applyNumberFormat="1" applyFont="1" applyBorder="1" applyAlignment="1" applyProtection="1">
      <alignment vertical="center"/>
      <protection locked="0"/>
    </xf>
    <xf numFmtId="0" fontId="11" fillId="0" borderId="115" xfId="0" applyFont="1" applyBorder="1" applyAlignment="1" applyProtection="1">
      <alignment horizontal="distributed" vertical="center"/>
      <protection locked="0"/>
    </xf>
    <xf numFmtId="178" fontId="11" fillId="0" borderId="71" xfId="0" applyNumberFormat="1" applyFont="1" applyBorder="1" applyAlignment="1" applyProtection="1">
      <alignment vertical="center"/>
      <protection locked="0"/>
    </xf>
    <xf numFmtId="176" fontId="6" fillId="0" borderId="44" xfId="0" applyNumberFormat="1" applyFont="1" applyBorder="1" applyAlignment="1" applyProtection="1">
      <alignment vertical="center" shrinkToFit="1"/>
      <protection locked="0"/>
    </xf>
    <xf numFmtId="176" fontId="6" fillId="0" borderId="45" xfId="0" applyNumberFormat="1" applyFont="1" applyBorder="1" applyAlignment="1" applyProtection="1">
      <alignment vertical="center" shrinkToFit="1"/>
      <protection locked="0"/>
    </xf>
    <xf numFmtId="176" fontId="6" fillId="0" borderId="44" xfId="0" applyNumberFormat="1" applyFont="1" applyBorder="1" applyAlignment="1">
      <alignment vertical="center" shrinkToFit="1"/>
    </xf>
    <xf numFmtId="176" fontId="6" fillId="0" borderId="45" xfId="0" applyNumberFormat="1" applyFont="1" applyBorder="1" applyAlignment="1">
      <alignment vertical="center" shrinkToFit="1"/>
    </xf>
    <xf numFmtId="177" fontId="6" fillId="0" borderId="8" xfId="0" applyNumberFormat="1" applyFont="1" applyBorder="1" applyAlignment="1" applyProtection="1">
      <alignment vertical="center" shrinkToFit="1"/>
      <protection locked="0"/>
    </xf>
    <xf numFmtId="0" fontId="6" fillId="0" borderId="10" xfId="0" applyFont="1" applyBorder="1" applyAlignment="1" applyProtection="1">
      <alignment horizontal="distributed" vertical="center"/>
      <protection locked="0"/>
    </xf>
    <xf numFmtId="177" fontId="6" fillId="0" borderId="43" xfId="0" applyNumberFormat="1" applyFont="1" applyBorder="1" applyAlignment="1" applyProtection="1">
      <alignment vertical="center" shrinkToFit="1"/>
      <protection locked="0"/>
    </xf>
    <xf numFmtId="176" fontId="6" fillId="0" borderId="41" xfId="0" applyNumberFormat="1" applyFont="1" applyBorder="1" applyAlignment="1" applyProtection="1">
      <alignment vertical="center" shrinkToFit="1"/>
      <protection locked="0"/>
    </xf>
    <xf numFmtId="176" fontId="6" fillId="0" borderId="37" xfId="0" applyNumberFormat="1" applyFont="1" applyBorder="1" applyAlignment="1" applyProtection="1">
      <alignment vertical="center" shrinkToFit="1"/>
      <protection locked="0"/>
    </xf>
    <xf numFmtId="176" fontId="6" fillId="0" borderId="41" xfId="0" applyNumberFormat="1" applyFont="1" applyBorder="1" applyAlignment="1">
      <alignment vertical="center" shrinkToFit="1"/>
    </xf>
    <xf numFmtId="176" fontId="6" fillId="0" borderId="37" xfId="0" applyNumberFormat="1" applyFont="1" applyBorder="1" applyAlignment="1">
      <alignment vertical="center" shrinkToFit="1"/>
    </xf>
    <xf numFmtId="177" fontId="6" fillId="0" borderId="32" xfId="0" applyNumberFormat="1" applyFont="1" applyBorder="1" applyAlignment="1" applyProtection="1">
      <alignment vertical="center" shrinkToFit="1"/>
      <protection locked="0"/>
    </xf>
    <xf numFmtId="0" fontId="6" fillId="0" borderId="58" xfId="0" applyFont="1" applyBorder="1" applyAlignment="1" applyProtection="1">
      <alignment horizontal="distributed" vertical="center"/>
      <protection locked="0"/>
    </xf>
    <xf numFmtId="176" fontId="6" fillId="0" borderId="79" xfId="0" applyNumberFormat="1" applyFont="1" applyBorder="1" applyAlignment="1">
      <alignment vertical="center" shrinkToFit="1"/>
    </xf>
    <xf numFmtId="176" fontId="6" fillId="0" borderId="72" xfId="0" applyNumberFormat="1" applyFont="1" applyBorder="1" applyAlignment="1">
      <alignment vertical="center" shrinkToFit="1"/>
    </xf>
    <xf numFmtId="176" fontId="6" fillId="0" borderId="77" xfId="0" applyNumberFormat="1" applyFont="1" applyBorder="1" applyAlignment="1">
      <alignment vertical="center" shrinkToFit="1"/>
    </xf>
    <xf numFmtId="0" fontId="6" fillId="0" borderId="133" xfId="0" applyFont="1" applyBorder="1" applyAlignment="1" applyProtection="1">
      <alignment horizontal="distributed" vertical="center"/>
      <protection locked="0"/>
    </xf>
    <xf numFmtId="0" fontId="6" fillId="0" borderId="70" xfId="0" applyFont="1" applyBorder="1" applyAlignment="1" applyProtection="1">
      <alignment horizontal="distributed" vertical="center"/>
      <protection locked="0"/>
    </xf>
    <xf numFmtId="176" fontId="6" fillId="0" borderId="71" xfId="0" applyNumberFormat="1" applyFont="1" applyBorder="1" applyAlignment="1" applyProtection="1">
      <alignment vertical="center" shrinkToFit="1"/>
      <protection locked="0"/>
    </xf>
    <xf numFmtId="176" fontId="6" fillId="0" borderId="72" xfId="0" applyNumberFormat="1" applyFont="1" applyBorder="1" applyAlignment="1" applyProtection="1">
      <alignment vertical="center" shrinkToFit="1"/>
      <protection locked="0"/>
    </xf>
    <xf numFmtId="176" fontId="6" fillId="0" borderId="79" xfId="0" applyNumberFormat="1" applyFont="1" applyBorder="1" applyAlignment="1" applyProtection="1">
      <alignment vertical="center" shrinkToFit="1"/>
      <protection locked="0"/>
    </xf>
    <xf numFmtId="177" fontId="6" fillId="0" borderId="78" xfId="0" applyNumberFormat="1" applyFont="1" applyBorder="1" applyAlignment="1" applyProtection="1">
      <alignment vertical="center" shrinkToFit="1"/>
      <protection locked="0"/>
    </xf>
    <xf numFmtId="176" fontId="6" fillId="0" borderId="39" xfId="0" applyNumberFormat="1" applyFont="1" applyBorder="1" applyAlignment="1" applyProtection="1">
      <alignment vertical="center" shrinkToFit="1"/>
      <protection locked="0"/>
    </xf>
    <xf numFmtId="176" fontId="6" fillId="0" borderId="42" xfId="0" applyNumberFormat="1" applyFont="1" applyBorder="1" applyAlignment="1" applyProtection="1">
      <alignment vertical="center" shrinkToFit="1"/>
      <protection locked="0"/>
    </xf>
    <xf numFmtId="176" fontId="6" fillId="0" borderId="42" xfId="0" applyNumberFormat="1" applyFont="1" applyBorder="1" applyAlignment="1">
      <alignment vertical="center" shrinkToFit="1"/>
    </xf>
    <xf numFmtId="177" fontId="6" fillId="0" borderId="19" xfId="0" applyNumberFormat="1" applyFont="1" applyBorder="1" applyAlignment="1" applyProtection="1">
      <alignment vertical="center" shrinkToFit="1"/>
      <protection locked="0"/>
    </xf>
    <xf numFmtId="177" fontId="6" fillId="0" borderId="69" xfId="0" applyNumberFormat="1" applyFont="1" applyBorder="1" applyAlignment="1" applyProtection="1">
      <alignment vertical="center" shrinkToFit="1"/>
      <protection locked="0"/>
    </xf>
    <xf numFmtId="0" fontId="6" fillId="0" borderId="70" xfId="0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176" fontId="6" fillId="0" borderId="74" xfId="0" applyNumberFormat="1" applyFont="1" applyBorder="1" applyAlignment="1" applyProtection="1">
      <alignment horizontal="right" vertical="center" shrinkToFit="1"/>
      <protection locked="0"/>
    </xf>
    <xf numFmtId="176" fontId="6" fillId="0" borderId="73" xfId="0" applyNumberFormat="1" applyFont="1" applyBorder="1" applyAlignment="1" applyProtection="1">
      <alignment horizontal="right" vertical="center" shrinkToFit="1"/>
      <protection locked="0"/>
    </xf>
    <xf numFmtId="0" fontId="6" fillId="0" borderId="43" xfId="0" applyFont="1" applyBorder="1" applyAlignment="1" applyProtection="1">
      <alignment horizontal="center" vertical="center" shrinkToFit="1"/>
      <protection locked="0"/>
    </xf>
    <xf numFmtId="176" fontId="6" fillId="0" borderId="44" xfId="0" applyNumberFormat="1" applyFont="1" applyBorder="1" applyAlignment="1" applyProtection="1">
      <alignment horizontal="right" vertical="center" shrinkToFit="1"/>
      <protection locked="0"/>
    </xf>
    <xf numFmtId="176" fontId="6" fillId="0" borderId="73" xfId="0" applyNumberFormat="1" applyFont="1" applyBorder="1" applyAlignment="1" applyProtection="1">
      <alignment vertical="center" shrinkToFit="1"/>
      <protection locked="0"/>
    </xf>
    <xf numFmtId="176" fontId="6" fillId="0" borderId="74" xfId="0" applyNumberFormat="1" applyFont="1" applyBorder="1" applyAlignment="1" applyProtection="1">
      <alignment vertical="center" shrinkToFit="1"/>
      <protection locked="0"/>
    </xf>
    <xf numFmtId="176" fontId="6" fillId="0" borderId="73" xfId="0" applyNumberFormat="1" applyFont="1" applyBorder="1" applyAlignment="1">
      <alignment vertical="center" shrinkToFit="1"/>
    </xf>
    <xf numFmtId="176" fontId="6" fillId="0" borderId="74" xfId="0" applyNumberFormat="1" applyFont="1" applyBorder="1" applyAlignment="1">
      <alignment vertical="center" shrinkToFit="1"/>
    </xf>
    <xf numFmtId="177" fontId="6" fillId="0" borderId="84" xfId="0" applyNumberFormat="1" applyFont="1" applyBorder="1" applyAlignment="1" applyProtection="1">
      <alignment vertical="center" shrinkToFit="1"/>
      <protection locked="0"/>
    </xf>
    <xf numFmtId="0" fontId="12" fillId="0" borderId="132" xfId="0" applyFont="1" applyBorder="1" applyAlignment="1" applyProtection="1">
      <alignment horizontal="distributed" vertical="center"/>
      <protection locked="0"/>
    </xf>
    <xf numFmtId="0" fontId="6" fillId="0" borderId="16" xfId="0" applyFont="1" applyBorder="1" applyAlignment="1" applyProtection="1">
      <alignment horizontal="center" vertical="center" shrinkToFit="1"/>
      <protection locked="0"/>
    </xf>
    <xf numFmtId="0" fontId="6" fillId="0" borderId="16" xfId="0" applyFont="1" applyBorder="1" applyAlignment="1" applyProtection="1">
      <alignment horizontal="distributed" vertical="center"/>
      <protection locked="0"/>
    </xf>
    <xf numFmtId="177" fontId="6" fillId="0" borderId="80" xfId="0" applyNumberFormat="1" applyFont="1" applyBorder="1" applyAlignment="1" applyProtection="1">
      <alignment vertical="center" shrinkToFit="1"/>
      <protection locked="0"/>
    </xf>
    <xf numFmtId="0" fontId="6" fillId="0" borderId="43" xfId="0" quotePrefix="1" applyFont="1" applyBorder="1" applyAlignment="1" applyProtection="1">
      <alignment horizontal="distributed" vertical="center"/>
      <protection locked="0"/>
    </xf>
    <xf numFmtId="0" fontId="6" fillId="0" borderId="32" xfId="0" quotePrefix="1" applyFont="1" applyBorder="1" applyAlignment="1" applyProtection="1">
      <alignment horizontal="distributed" vertical="center"/>
      <protection locked="0"/>
    </xf>
    <xf numFmtId="176" fontId="6" fillId="0" borderId="35" xfId="0" applyNumberFormat="1" applyFont="1" applyBorder="1" applyAlignment="1" applyProtection="1">
      <alignment vertical="center" shrinkToFit="1"/>
      <protection locked="0"/>
    </xf>
    <xf numFmtId="176" fontId="6" fillId="0" borderId="34" xfId="0" applyNumberFormat="1" applyFont="1" applyBorder="1" applyAlignment="1" applyProtection="1">
      <alignment vertical="center" shrinkToFit="1"/>
      <protection locked="0"/>
    </xf>
    <xf numFmtId="176" fontId="6" fillId="0" borderId="35" xfId="0" applyNumberFormat="1" applyFont="1" applyBorder="1" applyAlignment="1">
      <alignment vertical="center" shrinkToFit="1"/>
    </xf>
    <xf numFmtId="176" fontId="6" fillId="0" borderId="34" xfId="0" applyNumberFormat="1" applyFont="1" applyBorder="1" applyAlignment="1">
      <alignment vertical="center" shrinkToFit="1"/>
    </xf>
    <xf numFmtId="176" fontId="6" fillId="0" borderId="41" xfId="0" applyNumberFormat="1" applyFont="1" applyBorder="1" applyAlignment="1" applyProtection="1">
      <alignment horizontal="right" vertical="center" shrinkToFit="1"/>
      <protection locked="0"/>
    </xf>
    <xf numFmtId="0" fontId="12" fillId="0" borderId="64" xfId="0" applyFont="1" applyBorder="1" applyAlignment="1" applyProtection="1">
      <alignment horizontal="distributed" vertical="center"/>
      <protection locked="0"/>
    </xf>
    <xf numFmtId="176" fontId="6" fillId="0" borderId="81" xfId="0" applyNumberFormat="1" applyFont="1" applyBorder="1" applyAlignment="1" applyProtection="1">
      <alignment vertical="center" shrinkToFit="1"/>
      <protection locked="0"/>
    </xf>
    <xf numFmtId="176" fontId="6" fillId="0" borderId="67" xfId="0" applyNumberFormat="1" applyFont="1" applyBorder="1" applyAlignment="1" applyProtection="1">
      <alignment vertical="center" shrinkToFit="1"/>
      <protection locked="0"/>
    </xf>
    <xf numFmtId="0" fontId="12" fillId="0" borderId="60" xfId="0" applyFont="1" applyBorder="1" applyAlignment="1" applyProtection="1">
      <alignment horizontal="distributed" vertical="center" justifyLastLine="1"/>
      <protection locked="0"/>
    </xf>
    <xf numFmtId="0" fontId="6" fillId="0" borderId="19" xfId="0" applyFont="1" applyBorder="1" applyAlignment="1" applyProtection="1">
      <alignment horizontal="center" vertical="center" shrinkToFit="1"/>
      <protection locked="0"/>
    </xf>
    <xf numFmtId="0" fontId="6" fillId="0" borderId="31" xfId="0" applyFont="1" applyBorder="1" applyAlignment="1" applyProtection="1">
      <alignment horizontal="center" vertical="center" shrinkToFit="1"/>
      <protection locked="0"/>
    </xf>
    <xf numFmtId="0" fontId="12" fillId="0" borderId="9" xfId="0" applyFont="1" applyBorder="1" applyAlignment="1" applyProtection="1">
      <alignment horizontal="distributed" vertical="center"/>
      <protection locked="0"/>
    </xf>
    <xf numFmtId="0" fontId="12" fillId="0" borderId="18" xfId="0" quotePrefix="1" applyFont="1" applyBorder="1" applyAlignment="1" applyProtection="1">
      <alignment horizontal="distributed" vertical="center" wrapText="1"/>
      <protection locked="0"/>
    </xf>
    <xf numFmtId="0" fontId="6" fillId="0" borderId="124" xfId="0" applyFont="1" applyBorder="1" applyAlignment="1" applyProtection="1">
      <alignment horizontal="distributed" vertical="center"/>
      <protection locked="0"/>
    </xf>
    <xf numFmtId="0" fontId="6" fillId="0" borderId="152" xfId="0" applyFont="1" applyBorder="1" applyAlignment="1" applyProtection="1">
      <alignment horizontal="distributed" vertical="center"/>
      <protection locked="0"/>
    </xf>
    <xf numFmtId="0" fontId="9" fillId="0" borderId="124" xfId="0" applyFont="1" applyBorder="1" applyAlignment="1" applyProtection="1">
      <alignment horizontal="center" vertical="center"/>
      <protection locked="0"/>
    </xf>
    <xf numFmtId="0" fontId="9" fillId="0" borderId="151" xfId="0" applyFont="1" applyBorder="1" applyAlignment="1" applyProtection="1">
      <alignment horizontal="distributed" vertical="center" shrinkToFit="1"/>
      <protection locked="0"/>
    </xf>
    <xf numFmtId="0" fontId="9" fillId="0" borderId="152" xfId="0" applyFont="1" applyBorder="1" applyAlignment="1" applyProtection="1">
      <alignment horizontal="distributed" vertical="center"/>
      <protection locked="0"/>
    </xf>
    <xf numFmtId="0" fontId="39" fillId="0" borderId="127" xfId="0" applyFont="1" applyBorder="1" applyAlignment="1" applyProtection="1">
      <alignment horizontal="distributed" vertical="center"/>
      <protection locked="0"/>
    </xf>
    <xf numFmtId="0" fontId="1" fillId="3" borderId="0" xfId="0" applyFont="1" applyFill="1" applyProtection="1">
      <protection locked="0"/>
    </xf>
    <xf numFmtId="0" fontId="33" fillId="0" borderId="0" xfId="9" applyFont="1" applyProtection="1">
      <protection locked="0"/>
    </xf>
    <xf numFmtId="178" fontId="6" fillId="0" borderId="244" xfId="9" applyNumberFormat="1" applyFont="1" applyBorder="1" applyProtection="1">
      <protection locked="0"/>
    </xf>
    <xf numFmtId="178" fontId="6" fillId="0" borderId="39" xfId="9" applyNumberFormat="1" applyFont="1" applyBorder="1" applyProtection="1">
      <protection locked="0"/>
    </xf>
    <xf numFmtId="178" fontId="7" fillId="0" borderId="39" xfId="9" applyNumberFormat="1" applyFont="1" applyBorder="1" applyProtection="1">
      <protection locked="0"/>
    </xf>
    <xf numFmtId="178" fontId="6" fillId="0" borderId="10" xfId="9" applyNumberFormat="1" applyFont="1" applyBorder="1"/>
    <xf numFmtId="178" fontId="6" fillId="0" borderId="2" xfId="9" applyNumberFormat="1" applyFont="1" applyBorder="1"/>
    <xf numFmtId="178" fontId="6" fillId="0" borderId="40" xfId="9" applyNumberFormat="1" applyFont="1" applyBorder="1" applyAlignment="1" applyProtection="1">
      <alignment horizontal="right"/>
      <protection locked="0"/>
    </xf>
    <xf numFmtId="178" fontId="6" fillId="0" borderId="37" xfId="9" applyNumberFormat="1" applyFont="1" applyBorder="1" applyAlignment="1" applyProtection="1">
      <alignment horizontal="right"/>
      <protection locked="0"/>
    </xf>
    <xf numFmtId="176" fontId="6" fillId="0" borderId="40" xfId="9" applyNumberFormat="1" applyFont="1" applyBorder="1" applyAlignment="1" applyProtection="1">
      <alignment horizontal="right"/>
      <protection locked="0"/>
    </xf>
    <xf numFmtId="178" fontId="6" fillId="0" borderId="245" xfId="9" applyNumberFormat="1" applyFont="1" applyBorder="1"/>
    <xf numFmtId="178" fontId="6" fillId="0" borderId="246" xfId="9" applyNumberFormat="1" applyFont="1" applyBorder="1"/>
    <xf numFmtId="0" fontId="6" fillId="0" borderId="27" xfId="9" applyFont="1" applyBorder="1" applyAlignment="1" applyProtection="1">
      <alignment horizontal="distributed" vertical="center" justifyLastLine="1"/>
      <protection locked="0"/>
    </xf>
    <xf numFmtId="178" fontId="6" fillId="0" borderId="3" xfId="9" applyNumberFormat="1" applyFont="1" applyBorder="1"/>
    <xf numFmtId="178" fontId="6" fillId="0" borderId="11" xfId="9" applyNumberFormat="1" applyFont="1" applyBorder="1"/>
    <xf numFmtId="178" fontId="6" fillId="0" borderId="60" xfId="9" applyNumberFormat="1" applyFont="1" applyBorder="1"/>
    <xf numFmtId="178" fontId="6" fillId="0" borderId="0" xfId="9" applyNumberFormat="1" applyFont="1" applyProtection="1">
      <protection locked="0"/>
    </xf>
    <xf numFmtId="0" fontId="6" fillId="0" borderId="80" xfId="9" applyFont="1" applyBorder="1" applyAlignment="1" applyProtection="1">
      <alignment horizontal="centerContinuous" vertical="center"/>
      <protection locked="0"/>
    </xf>
    <xf numFmtId="0" fontId="6" fillId="0" borderId="21" xfId="9" applyFont="1" applyBorder="1" applyAlignment="1" applyProtection="1">
      <alignment horizontal="center" vertical="center"/>
      <protection locked="0"/>
    </xf>
    <xf numFmtId="0" fontId="6" fillId="0" borderId="132" xfId="9" applyFont="1" applyBorder="1" applyAlignment="1" applyProtection="1">
      <alignment horizontal="centerContinuous" vertical="center"/>
      <protection locked="0"/>
    </xf>
    <xf numFmtId="178" fontId="6" fillId="0" borderId="59" xfId="9" applyNumberFormat="1" applyFont="1" applyBorder="1"/>
    <xf numFmtId="178" fontId="6" fillId="0" borderId="4" xfId="9" applyNumberFormat="1" applyFont="1" applyBorder="1"/>
    <xf numFmtId="178" fontId="6" fillId="0" borderId="12" xfId="9" applyNumberFormat="1" applyFont="1" applyBorder="1"/>
    <xf numFmtId="0" fontId="6" fillId="0" borderId="47" xfId="9" applyFont="1" applyBorder="1" applyAlignment="1" applyProtection="1">
      <alignment horizontal="centerContinuous" vertical="center"/>
      <protection locked="0"/>
    </xf>
    <xf numFmtId="0" fontId="6" fillId="0" borderId="49" xfId="9" applyFont="1" applyBorder="1" applyAlignment="1" applyProtection="1">
      <alignment horizontal="centerContinuous" vertical="center"/>
      <protection locked="0"/>
    </xf>
    <xf numFmtId="176" fontId="9" fillId="0" borderId="24" xfId="9" applyNumberFormat="1" applyFont="1" applyBorder="1"/>
    <xf numFmtId="176" fontId="9" fillId="0" borderId="25" xfId="9" applyNumberFormat="1" applyFont="1" applyBorder="1"/>
    <xf numFmtId="178" fontId="9" fillId="0" borderId="25" xfId="9" applyNumberFormat="1" applyFont="1" applyBorder="1"/>
    <xf numFmtId="178" fontId="9" fillId="0" borderId="26" xfId="9" applyNumberFormat="1" applyFont="1" applyBorder="1"/>
    <xf numFmtId="178" fontId="7" fillId="0" borderId="10" xfId="9" applyNumberFormat="1" applyFont="1" applyBorder="1"/>
    <xf numFmtId="178" fontId="9" fillId="0" borderId="50" xfId="9" applyNumberFormat="1" applyFont="1" applyBorder="1"/>
    <xf numFmtId="178" fontId="9" fillId="0" borderId="250" xfId="9" applyNumberFormat="1" applyFont="1" applyBorder="1"/>
    <xf numFmtId="178" fontId="6" fillId="0" borderId="214" xfId="9" applyNumberFormat="1" applyFont="1" applyBorder="1"/>
    <xf numFmtId="178" fontId="7" fillId="0" borderId="246" xfId="9" applyNumberFormat="1" applyFont="1" applyBorder="1"/>
    <xf numFmtId="178" fontId="9" fillId="0" borderId="28" xfId="9" applyNumberFormat="1" applyFont="1" applyBorder="1"/>
    <xf numFmtId="178" fontId="7" fillId="0" borderId="11" xfId="9" applyNumberFormat="1" applyFont="1" applyBorder="1"/>
    <xf numFmtId="178" fontId="9" fillId="0" borderId="29" xfId="9" applyNumberFormat="1" applyFont="1" applyBorder="1"/>
    <xf numFmtId="178" fontId="9" fillId="0" borderId="30" xfId="9" applyNumberFormat="1" applyFont="1" applyBorder="1"/>
    <xf numFmtId="178" fontId="9" fillId="0" borderId="194" xfId="9" applyNumberFormat="1" applyFont="1" applyBorder="1"/>
    <xf numFmtId="178" fontId="7" fillId="0" borderId="60" xfId="9" applyNumberFormat="1" applyFont="1" applyBorder="1"/>
    <xf numFmtId="178" fontId="9" fillId="0" borderId="24" xfId="9" applyNumberFormat="1" applyFont="1" applyBorder="1"/>
    <xf numFmtId="178" fontId="9" fillId="0" borderId="51" xfId="9" applyNumberFormat="1" applyFont="1" applyBorder="1"/>
    <xf numFmtId="178" fontId="7" fillId="0" borderId="12" xfId="9" applyNumberFormat="1" applyFont="1" applyBorder="1"/>
    <xf numFmtId="176" fontId="6" fillId="0" borderId="81" xfId="9" applyNumberFormat="1" applyFont="1" applyBorder="1"/>
    <xf numFmtId="176" fontId="6" fillId="0" borderId="82" xfId="9" applyNumberFormat="1" applyFont="1" applyBorder="1"/>
    <xf numFmtId="178" fontId="6" fillId="0" borderId="82" xfId="9" applyNumberFormat="1" applyFont="1" applyBorder="1"/>
    <xf numFmtId="178" fontId="6" fillId="0" borderId="75" xfId="9" applyNumberFormat="1" applyFont="1" applyBorder="1"/>
    <xf numFmtId="178" fontId="6" fillId="0" borderId="50" xfId="9" applyNumberFormat="1" applyFont="1" applyBorder="1"/>
    <xf numFmtId="178" fontId="6" fillId="0" borderId="248" xfId="9" applyNumberFormat="1" applyFont="1" applyBorder="1"/>
    <xf numFmtId="178" fontId="6" fillId="0" borderId="58" xfId="9" applyNumberFormat="1" applyFont="1" applyBorder="1"/>
    <xf numFmtId="178" fontId="6" fillId="0" borderId="16" xfId="9" applyNumberFormat="1" applyFont="1" applyBorder="1"/>
    <xf numFmtId="178" fontId="6" fillId="0" borderId="64" xfId="9" applyNumberFormat="1" applyFont="1" applyBorder="1"/>
    <xf numFmtId="178" fontId="6" fillId="0" borderId="83" xfId="9" applyNumberFormat="1" applyFont="1" applyBorder="1"/>
    <xf numFmtId="178" fontId="6" fillId="0" borderId="81" xfId="9" applyNumberFormat="1" applyFont="1" applyBorder="1"/>
    <xf numFmtId="178" fontId="6" fillId="0" borderId="134" xfId="9" applyNumberFormat="1" applyFont="1" applyBorder="1"/>
    <xf numFmtId="176" fontId="6" fillId="0" borderId="24" xfId="9" applyNumberFormat="1" applyFont="1" applyBorder="1"/>
    <xf numFmtId="176" fontId="6" fillId="0" borderId="25" xfId="9" applyNumberFormat="1" applyFont="1" applyBorder="1"/>
    <xf numFmtId="178" fontId="6" fillId="0" borderId="25" xfId="9" applyNumberFormat="1" applyFont="1" applyBorder="1"/>
    <xf numFmtId="178" fontId="6" fillId="0" borderId="26" xfId="9" applyNumberFormat="1" applyFont="1" applyBorder="1"/>
    <xf numFmtId="178" fontId="6" fillId="0" borderId="250" xfId="9" applyNumberFormat="1" applyFont="1" applyBorder="1"/>
    <xf numFmtId="178" fontId="6" fillId="0" borderId="28" xfId="9" applyNumberFormat="1" applyFont="1" applyBorder="1"/>
    <xf numFmtId="178" fontId="6" fillId="0" borderId="29" xfId="9" applyNumberFormat="1" applyFont="1" applyBorder="1"/>
    <xf numFmtId="178" fontId="6" fillId="0" borderId="30" xfId="9" applyNumberFormat="1" applyFont="1" applyBorder="1"/>
    <xf numFmtId="178" fontId="6" fillId="0" borderId="194" xfId="9" applyNumberFormat="1" applyFont="1" applyBorder="1"/>
    <xf numFmtId="178" fontId="6" fillId="0" borderId="24" xfId="9" applyNumberFormat="1" applyFont="1" applyBorder="1"/>
    <xf numFmtId="178" fontId="6" fillId="0" borderId="51" xfId="9" applyNumberFormat="1" applyFont="1" applyBorder="1"/>
    <xf numFmtId="0" fontId="6" fillId="0" borderId="63" xfId="9" applyFont="1" applyBorder="1" applyAlignment="1" applyProtection="1">
      <alignment horizontal="centerContinuous" vertical="center"/>
      <protection locked="0"/>
    </xf>
    <xf numFmtId="178" fontId="6" fillId="0" borderId="0" xfId="9" applyNumberFormat="1" applyFont="1"/>
    <xf numFmtId="178" fontId="6" fillId="0" borderId="65" xfId="9" applyNumberFormat="1" applyFont="1" applyBorder="1"/>
    <xf numFmtId="178" fontId="6" fillId="0" borderId="62" xfId="9" applyNumberFormat="1" applyFont="1" applyBorder="1"/>
    <xf numFmtId="0" fontId="6" fillId="0" borderId="49" xfId="9" applyFont="1" applyBorder="1" applyAlignment="1" applyProtection="1">
      <alignment horizontal="center" vertical="center"/>
      <protection locked="0"/>
    </xf>
    <xf numFmtId="0" fontId="6" fillId="0" borderId="93" xfId="9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distributed" vertical="center"/>
      <protection locked="0"/>
    </xf>
    <xf numFmtId="0" fontId="6" fillId="0" borderId="18" xfId="9" applyFont="1" applyBorder="1" applyAlignment="1" applyProtection="1">
      <alignment horizontal="center" vertical="center"/>
      <protection locked="0"/>
    </xf>
    <xf numFmtId="176" fontId="6" fillId="0" borderId="67" xfId="9" applyNumberFormat="1" applyFont="1" applyBorder="1" applyProtection="1">
      <protection locked="0"/>
    </xf>
    <xf numFmtId="176" fontId="6" fillId="0" borderId="68" xfId="9" applyNumberFormat="1" applyFont="1" applyBorder="1" applyProtection="1">
      <protection locked="0"/>
    </xf>
    <xf numFmtId="178" fontId="6" fillId="0" borderId="68" xfId="9" applyNumberFormat="1" applyFont="1" applyBorder="1" applyProtection="1">
      <protection locked="0"/>
    </xf>
    <xf numFmtId="176" fontId="6" fillId="0" borderId="71" xfId="9" applyNumberFormat="1" applyFont="1" applyBorder="1"/>
    <xf numFmtId="176" fontId="6" fillId="0" borderId="201" xfId="9" applyNumberFormat="1" applyFont="1" applyBorder="1"/>
    <xf numFmtId="178" fontId="6" fillId="0" borderId="201" xfId="9" applyNumberFormat="1" applyFont="1" applyBorder="1"/>
    <xf numFmtId="178" fontId="6" fillId="0" borderId="72" xfId="9" applyNumberFormat="1" applyFont="1" applyBorder="1"/>
    <xf numFmtId="178" fontId="6" fillId="0" borderId="15" xfId="9" applyNumberFormat="1" applyFont="1" applyBorder="1"/>
    <xf numFmtId="176" fontId="6" fillId="0" borderId="71" xfId="9" applyNumberFormat="1" applyFont="1" applyBorder="1" applyProtection="1">
      <protection locked="0"/>
    </xf>
    <xf numFmtId="176" fontId="6" fillId="0" borderId="201" xfId="9" applyNumberFormat="1" applyFont="1" applyBorder="1" applyProtection="1">
      <protection locked="0"/>
    </xf>
    <xf numFmtId="178" fontId="6" fillId="0" borderId="201" xfId="9" applyNumberFormat="1" applyFont="1" applyBorder="1" applyProtection="1">
      <protection locked="0"/>
    </xf>
    <xf numFmtId="178" fontId="6" fillId="0" borderId="72" xfId="9" applyNumberFormat="1" applyFont="1" applyBorder="1" applyProtection="1">
      <protection locked="0"/>
    </xf>
    <xf numFmtId="178" fontId="6" fillId="0" borderId="64" xfId="9" applyNumberFormat="1" applyFont="1" applyBorder="1" applyProtection="1">
      <protection locked="0"/>
    </xf>
    <xf numFmtId="178" fontId="6" fillId="0" borderId="251" xfId="9" applyNumberFormat="1" applyFont="1" applyBorder="1"/>
    <xf numFmtId="178" fontId="6" fillId="0" borderId="252" xfId="9" applyNumberFormat="1" applyFont="1" applyBorder="1"/>
    <xf numFmtId="178" fontId="6" fillId="0" borderId="15" xfId="9" applyNumberFormat="1" applyFont="1" applyBorder="1" applyProtection="1">
      <protection locked="0"/>
    </xf>
    <xf numFmtId="178" fontId="6" fillId="0" borderId="79" xfId="9" applyNumberFormat="1" applyFont="1" applyBorder="1" applyProtection="1">
      <protection locked="0"/>
    </xf>
    <xf numFmtId="178" fontId="6" fillId="0" borderId="70" xfId="9" applyNumberFormat="1" applyFont="1" applyBorder="1"/>
    <xf numFmtId="178" fontId="6" fillId="0" borderId="77" xfId="9" applyNumberFormat="1" applyFont="1" applyBorder="1"/>
    <xf numFmtId="178" fontId="6" fillId="0" borderId="17" xfId="9" applyNumberFormat="1" applyFont="1" applyBorder="1"/>
    <xf numFmtId="178" fontId="6" fillId="0" borderId="67" xfId="9" applyNumberFormat="1" applyFont="1" applyBorder="1" applyProtection="1">
      <protection locked="0"/>
    </xf>
    <xf numFmtId="178" fontId="6" fillId="0" borderId="71" xfId="9" applyNumberFormat="1" applyFont="1" applyBorder="1"/>
    <xf numFmtId="178" fontId="6" fillId="0" borderId="115" xfId="9" applyNumberFormat="1" applyFont="1" applyBorder="1"/>
    <xf numFmtId="0" fontId="6" fillId="0" borderId="78" xfId="9" applyFont="1" applyBorder="1" applyAlignment="1" applyProtection="1">
      <alignment horizontal="center" vertical="center"/>
      <protection locked="0"/>
    </xf>
    <xf numFmtId="178" fontId="6" fillId="0" borderId="77" xfId="9" applyNumberFormat="1" applyFont="1" applyBorder="1" applyProtection="1">
      <protection locked="0"/>
    </xf>
    <xf numFmtId="178" fontId="6" fillId="0" borderId="71" xfId="9" applyNumberFormat="1" applyFont="1" applyBorder="1" applyProtection="1">
      <protection locked="0"/>
    </xf>
    <xf numFmtId="178" fontId="6" fillId="0" borderId="79" xfId="9" applyNumberFormat="1" applyFont="1" applyBorder="1"/>
    <xf numFmtId="0" fontId="6" fillId="0" borderId="84" xfId="9" applyFont="1" applyBorder="1" applyAlignment="1" applyProtection="1">
      <alignment horizontal="centerContinuous" vertical="center"/>
      <protection locked="0"/>
    </xf>
    <xf numFmtId="176" fontId="9" fillId="0" borderId="87" xfId="9" applyNumberFormat="1" applyFont="1" applyBorder="1" applyAlignment="1">
      <alignment vertical="center"/>
    </xf>
    <xf numFmtId="176" fontId="9" fillId="0" borderId="88" xfId="9" applyNumberFormat="1" applyFont="1" applyBorder="1" applyAlignment="1">
      <alignment vertical="center"/>
    </xf>
    <xf numFmtId="178" fontId="9" fillId="0" borderId="88" xfId="9" applyNumberFormat="1" applyFont="1" applyBorder="1" applyAlignment="1">
      <alignment vertical="center"/>
    </xf>
    <xf numFmtId="178" fontId="9" fillId="0" borderId="89" xfId="9" applyNumberFormat="1" applyFont="1" applyBorder="1" applyAlignment="1">
      <alignment vertical="center"/>
    </xf>
    <xf numFmtId="178" fontId="9" fillId="0" borderId="90" xfId="9" applyNumberFormat="1" applyFont="1" applyBorder="1" applyAlignment="1">
      <alignment vertical="center"/>
    </xf>
    <xf numFmtId="178" fontId="9" fillId="0" borderId="253" xfId="9" applyNumberFormat="1" applyFont="1" applyBorder="1" applyAlignment="1">
      <alignment vertical="center"/>
    </xf>
    <xf numFmtId="178" fontId="9" fillId="0" borderId="91" xfId="9" applyNumberFormat="1" applyFont="1" applyBorder="1" applyAlignment="1">
      <alignment vertical="center"/>
    </xf>
    <xf numFmtId="178" fontId="9" fillId="0" borderId="92" xfId="9" applyNumberFormat="1" applyFont="1" applyBorder="1" applyAlignment="1">
      <alignment vertical="center"/>
    </xf>
    <xf numFmtId="178" fontId="9" fillId="0" borderId="211" xfId="9" applyNumberFormat="1" applyFont="1" applyBorder="1" applyAlignment="1">
      <alignment vertical="center"/>
    </xf>
    <xf numFmtId="178" fontId="9" fillId="0" borderId="254" xfId="9" applyNumberFormat="1" applyFont="1" applyBorder="1" applyAlignment="1">
      <alignment vertical="center"/>
    </xf>
    <xf numFmtId="178" fontId="9" fillId="0" borderId="87" xfId="9" applyNumberFormat="1" applyFont="1" applyBorder="1" applyAlignment="1">
      <alignment vertical="center"/>
    </xf>
    <xf numFmtId="178" fontId="9" fillId="0" borderId="255" xfId="9" applyNumberFormat="1" applyFont="1" applyBorder="1" applyAlignment="1">
      <alignment vertical="center"/>
    </xf>
    <xf numFmtId="0" fontId="6" fillId="0" borderId="210" xfId="9" applyFont="1" applyBorder="1" applyAlignment="1" applyProtection="1">
      <alignment horizontal="centerContinuous" vertical="center"/>
      <protection locked="0"/>
    </xf>
    <xf numFmtId="176" fontId="9" fillId="0" borderId="87" xfId="9" applyNumberFormat="1" applyFont="1" applyBorder="1"/>
    <xf numFmtId="176" fontId="9" fillId="0" borderId="88" xfId="9" applyNumberFormat="1" applyFont="1" applyBorder="1"/>
    <xf numFmtId="178" fontId="9" fillId="0" borderId="88" xfId="9" applyNumberFormat="1" applyFont="1" applyBorder="1"/>
    <xf numFmtId="178" fontId="9" fillId="0" borderId="89" xfId="9" applyNumberFormat="1" applyFont="1" applyBorder="1"/>
    <xf numFmtId="178" fontId="9" fillId="0" borderId="90" xfId="9" applyNumberFormat="1" applyFont="1" applyBorder="1"/>
    <xf numFmtId="178" fontId="9" fillId="0" borderId="253" xfId="9" applyNumberFormat="1" applyFont="1" applyBorder="1"/>
    <xf numFmtId="178" fontId="9" fillId="0" borderId="91" xfId="9" applyNumberFormat="1" applyFont="1" applyBorder="1"/>
    <xf numFmtId="178" fontId="9" fillId="0" borderId="92" xfId="9" applyNumberFormat="1" applyFont="1" applyBorder="1"/>
    <xf numFmtId="178" fontId="9" fillId="0" borderId="211" xfId="9" applyNumberFormat="1" applyFont="1" applyBorder="1"/>
    <xf numFmtId="178" fontId="9" fillId="0" borderId="254" xfId="9" applyNumberFormat="1" applyFont="1" applyBorder="1"/>
    <xf numFmtId="178" fontId="9" fillId="0" borderId="87" xfId="9" applyNumberFormat="1" applyFont="1" applyBorder="1"/>
    <xf numFmtId="178" fontId="9" fillId="0" borderId="255" xfId="9" applyNumberFormat="1" applyFont="1" applyBorder="1"/>
    <xf numFmtId="181" fontId="6" fillId="0" borderId="64" xfId="0" applyNumberFormat="1" applyFont="1" applyBorder="1"/>
    <xf numFmtId="0" fontId="1" fillId="3" borderId="0" xfId="0" applyFont="1" applyFill="1" applyAlignment="1" applyProtection="1">
      <alignment vertical="center"/>
      <protection locked="0"/>
    </xf>
    <xf numFmtId="181" fontId="6" fillId="0" borderId="10" xfId="0" applyNumberFormat="1" applyFont="1" applyBorder="1"/>
    <xf numFmtId="180" fontId="6" fillId="0" borderId="9" xfId="0" applyNumberFormat="1" applyFont="1" applyBorder="1" applyAlignment="1" applyProtection="1">
      <alignment horizontal="center" vertical="center"/>
      <protection locked="0"/>
    </xf>
    <xf numFmtId="0" fontId="6" fillId="0" borderId="47" xfId="0" applyFont="1" applyBorder="1" applyAlignment="1" applyProtection="1">
      <alignment horizontal="centerContinuous" vertical="center"/>
      <protection locked="0"/>
    </xf>
    <xf numFmtId="181" fontId="6" fillId="0" borderId="53" xfId="0" applyNumberFormat="1" applyFont="1" applyBorder="1"/>
    <xf numFmtId="181" fontId="6" fillId="0" borderId="54" xfId="0" applyNumberFormat="1" applyFont="1" applyBorder="1"/>
    <xf numFmtId="181" fontId="6" fillId="0" borderId="55" xfId="0" applyNumberFormat="1" applyFont="1" applyBorder="1"/>
    <xf numFmtId="181" fontId="6" fillId="0" borderId="21" xfId="0" applyNumberFormat="1" applyFont="1" applyBorder="1"/>
    <xf numFmtId="181" fontId="6" fillId="0" borderId="57" xfId="0" applyNumberFormat="1" applyFont="1" applyBorder="1"/>
    <xf numFmtId="181" fontId="6" fillId="0" borderId="29" xfId="0" applyNumberFormat="1" applyFont="1" applyBorder="1"/>
    <xf numFmtId="181" fontId="6" fillId="0" borderId="25" xfId="0" applyNumberFormat="1" applyFont="1" applyBorder="1"/>
    <xf numFmtId="0" fontId="6" fillId="0" borderId="22" xfId="0" applyFont="1" applyBorder="1" applyAlignment="1" applyProtection="1">
      <alignment vertical="distributed" textRotation="255" justifyLastLine="1"/>
      <protection locked="0"/>
    </xf>
    <xf numFmtId="0" fontId="6" fillId="0" borderId="10" xfId="0" applyFont="1" applyBorder="1" applyAlignment="1" applyProtection="1">
      <alignment vertical="center"/>
      <protection locked="0"/>
    </xf>
    <xf numFmtId="181" fontId="6" fillId="0" borderId="104" xfId="0" applyNumberFormat="1" applyFont="1" applyBorder="1"/>
    <xf numFmtId="181" fontId="6" fillId="0" borderId="22" xfId="0" applyNumberFormat="1" applyFont="1" applyBorder="1"/>
    <xf numFmtId="181" fontId="6" fillId="0" borderId="101" xfId="0" applyNumberFormat="1" applyFont="1" applyBorder="1"/>
    <xf numFmtId="0" fontId="7" fillId="0" borderId="32" xfId="0" applyFont="1" applyBorder="1" applyAlignment="1" applyProtection="1">
      <alignment horizontal="center" vertical="center" shrinkToFit="1"/>
      <protection locked="0"/>
    </xf>
    <xf numFmtId="0" fontId="6" fillId="0" borderId="99" xfId="0" applyFont="1" applyBorder="1" applyAlignment="1" applyProtection="1">
      <alignment horizontal="centerContinuous" vertical="center"/>
      <protection locked="0"/>
    </xf>
    <xf numFmtId="0" fontId="6" fillId="0" borderId="52" xfId="0" applyFont="1" applyBorder="1" applyAlignment="1" applyProtection="1">
      <alignment horizontal="centerContinuous" vertical="center"/>
      <protection locked="0"/>
    </xf>
    <xf numFmtId="181" fontId="6" fillId="0" borderId="2" xfId="0" applyNumberFormat="1" applyFont="1" applyBorder="1"/>
    <xf numFmtId="181" fontId="7" fillId="0" borderId="10" xfId="0" applyNumberFormat="1" applyFont="1" applyBorder="1"/>
    <xf numFmtId="181" fontId="6" fillId="0" borderId="24" xfId="0" applyNumberFormat="1" applyFont="1" applyBorder="1"/>
    <xf numFmtId="181" fontId="6" fillId="0" borderId="26" xfId="0" applyNumberFormat="1" applyFont="1" applyBorder="1"/>
    <xf numFmtId="181" fontId="6" fillId="0" borderId="50" xfId="0" applyNumberFormat="1" applyFont="1" applyBorder="1"/>
    <xf numFmtId="181" fontId="6" fillId="0" borderId="100" xfId="0" applyNumberFormat="1" applyFont="1" applyBorder="1"/>
    <xf numFmtId="181" fontId="6" fillId="0" borderId="30" xfId="0" applyNumberFormat="1" applyFont="1" applyBorder="1"/>
    <xf numFmtId="181" fontId="6" fillId="0" borderId="107" xfId="0" applyNumberFormat="1" applyFont="1" applyBorder="1"/>
    <xf numFmtId="181" fontId="6" fillId="0" borderId="67" xfId="0" applyNumberFormat="1" applyFont="1" applyBorder="1"/>
    <xf numFmtId="181" fontId="6" fillId="0" borderId="68" xfId="0" applyNumberFormat="1" applyFont="1" applyBorder="1"/>
    <xf numFmtId="181" fontId="6" fillId="0" borderId="45" xfId="0" applyNumberFormat="1" applyFont="1" applyBorder="1"/>
    <xf numFmtId="181" fontId="6" fillId="0" borderId="46" xfId="0" applyNumberFormat="1" applyFont="1" applyBorder="1"/>
    <xf numFmtId="181" fontId="6" fillId="0" borderId="202" xfId="0" applyNumberFormat="1" applyFont="1" applyBorder="1"/>
    <xf numFmtId="181" fontId="6" fillId="0" borderId="58" xfId="0" applyNumberFormat="1" applyFont="1" applyBorder="1"/>
    <xf numFmtId="181" fontId="6" fillId="0" borderId="103" xfId="0" applyNumberFormat="1" applyFont="1" applyBorder="1"/>
    <xf numFmtId="181" fontId="6" fillId="0" borderId="15" xfId="0" applyNumberFormat="1" applyFont="1" applyBorder="1"/>
    <xf numFmtId="181" fontId="6" fillId="0" borderId="57" xfId="0" applyNumberFormat="1" applyFont="1" applyBorder="1" applyAlignment="1">
      <alignment vertical="center"/>
    </xf>
    <xf numFmtId="181" fontId="6" fillId="0" borderId="54" xfId="0" applyNumberFormat="1" applyFont="1" applyBorder="1" applyAlignment="1">
      <alignment vertical="center"/>
    </xf>
    <xf numFmtId="181" fontId="6" fillId="0" borderId="55" xfId="0" applyNumberFormat="1" applyFont="1" applyBorder="1" applyAlignment="1">
      <alignment vertical="center"/>
    </xf>
    <xf numFmtId="181" fontId="6" fillId="0" borderId="104" xfId="0" applyNumberFormat="1" applyFont="1" applyBorder="1" applyAlignment="1">
      <alignment vertical="center"/>
    </xf>
    <xf numFmtId="181" fontId="6" fillId="0" borderId="22" xfId="0" applyNumberFormat="1" applyFont="1" applyBorder="1" applyAlignment="1">
      <alignment vertical="center"/>
    </xf>
    <xf numFmtId="181" fontId="6" fillId="0" borderId="101" xfId="0" applyNumberFormat="1" applyFont="1" applyBorder="1" applyAlignment="1">
      <alignment vertical="center"/>
    </xf>
    <xf numFmtId="181" fontId="6" fillId="0" borderId="53" xfId="0" applyNumberFormat="1" applyFont="1" applyBorder="1" applyAlignment="1">
      <alignment vertical="center"/>
    </xf>
    <xf numFmtId="181" fontId="6" fillId="0" borderId="21" xfId="0" applyNumberFormat="1" applyFont="1" applyBorder="1" applyAlignment="1">
      <alignment vertical="center"/>
    </xf>
    <xf numFmtId="176" fontId="0" fillId="3" borderId="0" xfId="0" applyNumberFormat="1" applyFill="1" applyProtection="1">
      <protection locked="0"/>
    </xf>
    <xf numFmtId="0" fontId="0" fillId="3" borderId="0" xfId="0" applyFill="1" applyProtection="1">
      <protection locked="0"/>
    </xf>
    <xf numFmtId="0" fontId="0" fillId="3" borderId="96" xfId="0" applyFill="1" applyBorder="1" applyProtection="1">
      <protection locked="0"/>
    </xf>
    <xf numFmtId="0" fontId="6" fillId="0" borderId="9" xfId="9" applyFont="1" applyBorder="1" applyAlignment="1" applyProtection="1">
      <alignment vertical="center"/>
      <protection locked="0"/>
    </xf>
    <xf numFmtId="0" fontId="6" fillId="0" borderId="66" xfId="9" applyFont="1" applyBorder="1" applyAlignment="1" applyProtection="1">
      <alignment vertical="center"/>
      <protection locked="0"/>
    </xf>
    <xf numFmtId="0" fontId="6" fillId="0" borderId="20" xfId="9" applyFont="1" applyBorder="1" applyAlignment="1" applyProtection="1">
      <alignment horizontal="centerContinuous" vertical="center"/>
      <protection locked="0"/>
    </xf>
    <xf numFmtId="0" fontId="6" fillId="0" borderId="23" xfId="9" applyFont="1" applyBorder="1" applyAlignment="1" applyProtection="1">
      <alignment horizontal="centerContinuous" vertical="center"/>
      <protection locked="0"/>
    </xf>
    <xf numFmtId="178" fontId="6" fillId="0" borderId="10" xfId="9" applyNumberFormat="1" applyFont="1" applyBorder="1" applyAlignment="1">
      <alignment vertical="center"/>
    </xf>
    <xf numFmtId="178" fontId="6" fillId="0" borderId="56" xfId="0" applyNumberFormat="1" applyFont="1" applyBorder="1" applyAlignment="1">
      <alignment vertical="center"/>
    </xf>
    <xf numFmtId="178" fontId="6" fillId="0" borderId="54" xfId="0" applyNumberFormat="1" applyFont="1" applyBorder="1" applyAlignment="1">
      <alignment vertical="center"/>
    </xf>
    <xf numFmtId="178" fontId="6" fillId="0" borderId="55" xfId="0" applyNumberFormat="1" applyFont="1" applyBorder="1" applyAlignment="1">
      <alignment vertical="center"/>
    </xf>
    <xf numFmtId="178" fontId="6" fillId="0" borderId="21" xfId="9" applyNumberFormat="1" applyFont="1" applyBorder="1" applyAlignment="1">
      <alignment vertical="center"/>
    </xf>
    <xf numFmtId="0" fontId="6" fillId="0" borderId="212" xfId="9" applyFont="1" applyBorder="1" applyAlignment="1" applyProtection="1">
      <alignment horizontal="centerContinuous" vertical="center"/>
      <protection locked="0"/>
    </xf>
    <xf numFmtId="178" fontId="6" fillId="0" borderId="245" xfId="9" applyNumberFormat="1" applyFont="1" applyBorder="1" applyAlignment="1">
      <alignment vertical="center"/>
    </xf>
    <xf numFmtId="178" fontId="6" fillId="0" borderId="246" xfId="9" applyNumberFormat="1" applyFont="1" applyBorder="1" applyAlignment="1">
      <alignment vertical="center"/>
    </xf>
    <xf numFmtId="178" fontId="6" fillId="0" borderId="271" xfId="9" applyNumberFormat="1" applyFont="1" applyBorder="1" applyAlignment="1">
      <alignment vertical="center"/>
    </xf>
    <xf numFmtId="178" fontId="6" fillId="0" borderId="249" xfId="9" applyNumberFormat="1" applyFont="1" applyBorder="1" applyAlignment="1">
      <alignment vertical="center"/>
    </xf>
    <xf numFmtId="178" fontId="6" fillId="0" borderId="259" xfId="9" applyNumberFormat="1" applyFont="1" applyBorder="1" applyAlignment="1">
      <alignment vertical="center"/>
    </xf>
    <xf numFmtId="178" fontId="6" fillId="0" borderId="26" xfId="9" applyNumberFormat="1" applyFont="1" applyBorder="1" applyAlignment="1">
      <alignment vertical="center"/>
    </xf>
    <xf numFmtId="178" fontId="6" fillId="0" borderId="62" xfId="9" applyNumberFormat="1" applyFont="1" applyBorder="1" applyAlignment="1">
      <alignment vertical="center"/>
    </xf>
    <xf numFmtId="0" fontId="6" fillId="0" borderId="15" xfId="9" applyFont="1" applyBorder="1" applyAlignment="1" applyProtection="1">
      <alignment horizontal="centerContinuous" vertical="center"/>
      <protection locked="0"/>
    </xf>
    <xf numFmtId="178" fontId="6" fillId="0" borderId="30" xfId="9" applyNumberFormat="1" applyFont="1" applyBorder="1" applyAlignment="1">
      <alignment vertical="center"/>
    </xf>
    <xf numFmtId="0" fontId="6" fillId="0" borderId="65" xfId="9" applyFont="1" applyBorder="1" applyAlignment="1" applyProtection="1">
      <alignment horizontal="centerContinuous" vertical="center"/>
      <protection locked="0"/>
    </xf>
    <xf numFmtId="0" fontId="6" fillId="0" borderId="64" xfId="9" applyFont="1" applyBorder="1" applyAlignment="1" applyProtection="1">
      <alignment horizontal="centerContinuous" vertical="center"/>
      <protection locked="0"/>
    </xf>
    <xf numFmtId="0" fontId="6" fillId="0" borderId="7" xfId="9" applyFont="1" applyBorder="1" applyAlignment="1" applyProtection="1">
      <alignment horizontal="centerContinuous" vertical="center"/>
      <protection locked="0"/>
    </xf>
    <xf numFmtId="0" fontId="6" fillId="0" borderId="43" xfId="9" applyFont="1" applyBorder="1" applyAlignment="1" applyProtection="1">
      <alignment horizontal="centerContinuous" vertical="center"/>
      <protection locked="0"/>
    </xf>
    <xf numFmtId="0" fontId="6" fillId="0" borderId="43" xfId="9" applyFont="1" applyBorder="1" applyAlignment="1" applyProtection="1">
      <alignment horizontal="center" vertical="center"/>
      <protection locked="0"/>
    </xf>
    <xf numFmtId="178" fontId="6" fillId="0" borderId="38" xfId="9" applyNumberFormat="1" applyFont="1" applyBorder="1" applyAlignment="1">
      <alignment vertical="center"/>
    </xf>
    <xf numFmtId="178" fontId="6" fillId="0" borderId="32" xfId="9" applyNumberFormat="1" applyFont="1" applyBorder="1" applyAlignment="1">
      <alignment vertical="center"/>
    </xf>
    <xf numFmtId="178" fontId="6" fillId="0" borderId="57" xfId="9" applyNumberFormat="1" applyFont="1" applyBorder="1" applyAlignment="1">
      <alignment vertical="center"/>
    </xf>
    <xf numFmtId="178" fontId="6" fillId="0" borderId="55" xfId="9" applyNumberFormat="1" applyFont="1" applyBorder="1" applyAlignment="1">
      <alignment vertical="center"/>
    </xf>
    <xf numFmtId="0" fontId="6" fillId="0" borderId="52" xfId="9" applyFont="1" applyBorder="1" applyAlignment="1" applyProtection="1">
      <alignment horizontal="center" vertical="center"/>
      <protection locked="0"/>
    </xf>
    <xf numFmtId="178" fontId="6" fillId="0" borderId="64" xfId="9" applyNumberFormat="1" applyFont="1" applyBorder="1" applyAlignment="1">
      <alignment vertical="center"/>
    </xf>
    <xf numFmtId="178" fontId="6" fillId="0" borderId="251" xfId="9" applyNumberFormat="1" applyFont="1" applyBorder="1" applyAlignment="1">
      <alignment vertical="center"/>
    </xf>
    <xf numFmtId="178" fontId="6" fillId="0" borderId="43" xfId="9" applyNumberFormat="1" applyFont="1" applyBorder="1" applyAlignment="1">
      <alignment vertical="center"/>
    </xf>
    <xf numFmtId="0" fontId="6" fillId="0" borderId="110" xfId="9" applyFont="1" applyBorder="1" applyAlignment="1" applyProtection="1">
      <alignment horizontal="centerContinuous" vertical="center"/>
      <protection locked="0"/>
    </xf>
    <xf numFmtId="0" fontId="6" fillId="0" borderId="51" xfId="9" applyFont="1" applyBorder="1" applyAlignment="1" applyProtection="1">
      <alignment horizontal="centerContinuous" vertical="center"/>
      <protection locked="0"/>
    </xf>
    <xf numFmtId="178" fontId="6" fillId="0" borderId="28" xfId="0" applyNumberFormat="1" applyFont="1" applyBorder="1" applyAlignment="1">
      <alignment vertical="center"/>
    </xf>
    <xf numFmtId="178" fontId="6" fillId="0" borderId="25" xfId="0" applyNumberFormat="1" applyFont="1" applyBorder="1" applyAlignment="1">
      <alignment vertical="center"/>
    </xf>
    <xf numFmtId="178" fontId="6" fillId="0" borderId="26" xfId="0" applyNumberFormat="1" applyFont="1" applyBorder="1" applyAlignment="1">
      <alignment vertical="center"/>
    </xf>
    <xf numFmtId="178" fontId="7" fillId="0" borderId="10" xfId="9" applyNumberFormat="1" applyFont="1" applyBorder="1" applyAlignment="1">
      <alignment vertical="center"/>
    </xf>
    <xf numFmtId="178" fontId="6" fillId="0" borderId="50" xfId="9" applyNumberFormat="1" applyFont="1" applyBorder="1" applyAlignment="1">
      <alignment vertical="center"/>
    </xf>
    <xf numFmtId="178" fontId="7" fillId="0" borderId="10" xfId="9" applyNumberFormat="1" applyFont="1" applyBorder="1" applyAlignment="1" applyProtection="1">
      <alignment vertical="center"/>
      <protection locked="0"/>
    </xf>
    <xf numFmtId="178" fontId="6" fillId="0" borderId="21" xfId="9" applyNumberFormat="1" applyFont="1" applyBorder="1" applyAlignment="1" applyProtection="1">
      <alignment vertical="center"/>
      <protection locked="0"/>
    </xf>
    <xf numFmtId="178" fontId="7" fillId="0" borderId="246" xfId="9" applyNumberFormat="1" applyFont="1" applyBorder="1" applyAlignment="1">
      <alignment vertical="center"/>
    </xf>
    <xf numFmtId="178" fontId="6" fillId="0" borderId="250" xfId="9" applyNumberFormat="1" applyFont="1" applyBorder="1" applyAlignment="1">
      <alignment vertical="center"/>
    </xf>
    <xf numFmtId="178" fontId="6" fillId="0" borderId="226" xfId="9" applyNumberFormat="1" applyFont="1" applyBorder="1" applyAlignment="1">
      <alignment vertical="center"/>
    </xf>
    <xf numFmtId="178" fontId="6" fillId="0" borderId="259" xfId="9" applyNumberFormat="1" applyFont="1" applyBorder="1" applyAlignment="1" applyProtection="1">
      <alignment vertical="center"/>
      <protection locked="0"/>
    </xf>
    <xf numFmtId="178" fontId="7" fillId="0" borderId="247" xfId="9" applyNumberFormat="1" applyFont="1" applyBorder="1" applyAlignment="1" applyProtection="1">
      <alignment vertical="center"/>
      <protection locked="0"/>
    </xf>
    <xf numFmtId="178" fontId="7" fillId="0" borderId="11" xfId="9" applyNumberFormat="1" applyFont="1" applyBorder="1" applyAlignment="1">
      <alignment vertical="center"/>
    </xf>
    <xf numFmtId="178" fontId="6" fillId="0" borderId="29" xfId="9" applyNumberFormat="1" applyFont="1" applyBorder="1" applyAlignment="1">
      <alignment vertical="center"/>
    </xf>
    <xf numFmtId="178" fontId="7" fillId="0" borderId="32" xfId="9" applyNumberFormat="1" applyFont="1" applyBorder="1" applyAlignment="1">
      <alignment vertical="center"/>
    </xf>
    <xf numFmtId="178" fontId="6" fillId="0" borderId="2" xfId="9" applyNumberFormat="1" applyFont="1" applyBorder="1" applyAlignment="1">
      <alignment vertical="center"/>
    </xf>
    <xf numFmtId="178" fontId="6" fillId="0" borderId="51" xfId="9" applyNumberFormat="1" applyFont="1" applyBorder="1" applyAlignment="1">
      <alignment vertical="center"/>
    </xf>
    <xf numFmtId="180" fontId="6" fillId="0" borderId="66" xfId="9" applyNumberFormat="1" applyFont="1" applyBorder="1" applyAlignment="1" applyProtection="1">
      <alignment horizontal="center" vertical="center"/>
      <protection locked="0"/>
    </xf>
    <xf numFmtId="0" fontId="6" fillId="0" borderId="260" xfId="9" applyFont="1" applyBorder="1" applyAlignment="1" applyProtection="1">
      <alignment horizontal="centerContinuous" vertical="center"/>
      <protection locked="0"/>
    </xf>
    <xf numFmtId="0" fontId="6" fillId="0" borderId="255" xfId="9" applyFont="1" applyBorder="1" applyAlignment="1" applyProtection="1">
      <alignment horizontal="centerContinuous" vertical="center"/>
      <protection locked="0"/>
    </xf>
    <xf numFmtId="178" fontId="6" fillId="0" borderId="91" xfId="0" applyNumberFormat="1" applyFont="1" applyBorder="1" applyAlignment="1">
      <alignment vertical="center"/>
    </xf>
    <xf numFmtId="178" fontId="6" fillId="0" borderId="253" xfId="9" applyNumberFormat="1" applyFont="1" applyBorder="1" applyAlignment="1">
      <alignment vertical="center"/>
    </xf>
    <xf numFmtId="178" fontId="6" fillId="0" borderId="261" xfId="9" applyNumberFormat="1" applyFont="1" applyBorder="1" applyAlignment="1">
      <alignment vertical="center"/>
    </xf>
    <xf numFmtId="178" fontId="6" fillId="0" borderId="93" xfId="9" applyNumberFormat="1" applyFont="1" applyBorder="1" applyAlignment="1">
      <alignment vertical="center"/>
    </xf>
    <xf numFmtId="178" fontId="6" fillId="0" borderId="111" xfId="9" applyNumberFormat="1" applyFont="1" applyBorder="1" applyAlignment="1">
      <alignment vertical="center"/>
    </xf>
    <xf numFmtId="178" fontId="6" fillId="0" borderId="221" xfId="9" applyNumberFormat="1" applyFont="1" applyBorder="1" applyAlignment="1" applyProtection="1">
      <alignment vertical="center"/>
      <protection locked="0"/>
    </xf>
    <xf numFmtId="0" fontId="6" fillId="0" borderId="62" xfId="9" applyFont="1" applyBorder="1" applyAlignment="1" applyProtection="1">
      <alignment horizontal="center" vertical="center"/>
      <protection locked="0"/>
    </xf>
    <xf numFmtId="178" fontId="6" fillId="0" borderId="44" xfId="0" applyNumberFormat="1" applyFont="1" applyBorder="1" applyAlignment="1">
      <alignment vertical="center"/>
    </xf>
    <xf numFmtId="178" fontId="6" fillId="0" borderId="68" xfId="0" applyNumberFormat="1" applyFont="1" applyBorder="1" applyAlignment="1">
      <alignment vertical="center"/>
    </xf>
    <xf numFmtId="178" fontId="6" fillId="0" borderId="45" xfId="0" applyNumberFormat="1" applyFont="1" applyBorder="1" applyAlignment="1">
      <alignment vertical="center"/>
    </xf>
    <xf numFmtId="178" fontId="6" fillId="0" borderId="258" xfId="9" applyNumberFormat="1" applyFont="1" applyBorder="1" applyAlignment="1">
      <alignment vertical="center"/>
    </xf>
    <xf numFmtId="178" fontId="6" fillId="0" borderId="45" xfId="9" applyNumberFormat="1" applyFont="1" applyBorder="1" applyAlignment="1">
      <alignment vertical="center"/>
    </xf>
    <xf numFmtId="178" fontId="6" fillId="0" borderId="46" xfId="9" applyNumberFormat="1" applyFont="1" applyBorder="1" applyAlignment="1">
      <alignment vertical="center"/>
    </xf>
    <xf numFmtId="178" fontId="6" fillId="0" borderId="15" xfId="9" applyNumberFormat="1" applyFont="1" applyBorder="1" applyAlignment="1">
      <alignment vertical="center"/>
    </xf>
    <xf numFmtId="178" fontId="6" fillId="0" borderId="15" xfId="9" applyNumberFormat="1" applyFont="1" applyBorder="1" applyAlignment="1" applyProtection="1">
      <alignment vertical="center"/>
      <protection locked="0"/>
    </xf>
    <xf numFmtId="178" fontId="6" fillId="0" borderId="252" xfId="9" applyNumberFormat="1" applyFont="1" applyBorder="1" applyAlignment="1">
      <alignment vertical="center"/>
    </xf>
    <xf numFmtId="178" fontId="6" fillId="0" borderId="18" xfId="9" applyNumberFormat="1" applyFont="1" applyBorder="1" applyAlignment="1">
      <alignment vertical="center"/>
    </xf>
    <xf numFmtId="178" fontId="6" fillId="0" borderId="104" xfId="0" applyNumberFormat="1" applyFont="1" applyBorder="1" applyAlignment="1">
      <alignment vertical="center"/>
    </xf>
    <xf numFmtId="178" fontId="6" fillId="0" borderId="30" xfId="0" applyNumberFormat="1" applyFont="1" applyBorder="1" applyAlignment="1">
      <alignment vertical="center"/>
    </xf>
    <xf numFmtId="178" fontId="6" fillId="0" borderId="27" xfId="0" applyNumberFormat="1" applyFont="1" applyBorder="1" applyAlignment="1">
      <alignment vertical="center"/>
    </xf>
    <xf numFmtId="178" fontId="6" fillId="0" borderId="272" xfId="9" applyNumberFormat="1" applyFont="1" applyBorder="1" applyAlignment="1">
      <alignment vertical="center"/>
    </xf>
    <xf numFmtId="178" fontId="6" fillId="0" borderId="56" xfId="9" applyNumberFormat="1" applyFont="1" applyBorder="1" applyAlignment="1">
      <alignment vertical="center"/>
    </xf>
    <xf numFmtId="178" fontId="6" fillId="0" borderId="104" xfId="9" applyNumberFormat="1" applyFont="1" applyBorder="1" applyAlignment="1">
      <alignment vertical="center"/>
    </xf>
    <xf numFmtId="178" fontId="6" fillId="0" borderId="61" xfId="9" applyNumberFormat="1" applyFont="1" applyBorder="1" applyAlignment="1">
      <alignment vertical="center"/>
    </xf>
    <xf numFmtId="0" fontId="6" fillId="0" borderId="63" xfId="9" applyFont="1" applyBorder="1" applyAlignment="1" applyProtection="1">
      <alignment horizontal="center" vertical="center"/>
      <protection locked="0"/>
    </xf>
    <xf numFmtId="0" fontId="6" fillId="0" borderId="31" xfId="9" applyFont="1" applyBorder="1" applyAlignment="1" applyProtection="1">
      <alignment horizontal="centerContinuous" vertical="center"/>
      <protection locked="0"/>
    </xf>
    <xf numFmtId="178" fontId="6" fillId="0" borderId="54" xfId="9" applyNumberFormat="1" applyFont="1" applyBorder="1" applyAlignment="1">
      <alignment vertical="center"/>
    </xf>
    <xf numFmtId="0" fontId="31" fillId="3" borderId="0" xfId="0" applyFont="1" applyFill="1" applyProtection="1">
      <protection locked="0"/>
    </xf>
    <xf numFmtId="0" fontId="11" fillId="0" borderId="20" xfId="0" applyFont="1" applyBorder="1" applyAlignment="1" applyProtection="1">
      <alignment horizontal="centerContinuous" vertical="center"/>
      <protection locked="0"/>
    </xf>
    <xf numFmtId="0" fontId="11" fillId="0" borderId="23" xfId="0" applyFont="1" applyBorder="1" applyAlignment="1" applyProtection="1">
      <alignment horizontal="centerContinuous" vertical="center"/>
      <protection locked="0"/>
    </xf>
    <xf numFmtId="178" fontId="11" fillId="0" borderId="53" xfId="0" applyNumberFormat="1" applyFont="1" applyBorder="1" applyAlignment="1">
      <alignment vertical="center"/>
    </xf>
    <xf numFmtId="178" fontId="11" fillId="0" borderId="54" xfId="0" applyNumberFormat="1" applyFont="1" applyBorder="1" applyAlignment="1">
      <alignment vertical="center"/>
    </xf>
    <xf numFmtId="178" fontId="11" fillId="0" borderId="55" xfId="0" applyNumberFormat="1" applyFont="1" applyBorder="1" applyAlignment="1">
      <alignment vertical="center"/>
    </xf>
    <xf numFmtId="0" fontId="11" fillId="0" borderId="24" xfId="0" quotePrefix="1" applyFont="1" applyBorder="1" applyAlignment="1" applyProtection="1">
      <alignment vertical="distributed" textRotation="255" indent="1"/>
      <protection locked="0"/>
    </xf>
    <xf numFmtId="0" fontId="11" fillId="0" borderId="25" xfId="0" quotePrefix="1" applyFont="1" applyBorder="1" applyAlignment="1" applyProtection="1">
      <alignment vertical="distributed" textRotation="255" indent="1"/>
      <protection locked="0"/>
    </xf>
    <xf numFmtId="0" fontId="11" fillId="0" borderId="26" xfId="0" quotePrefix="1" applyFont="1" applyBorder="1" applyAlignment="1" applyProtection="1">
      <alignment vertical="distributed" textRotation="255" indent="1"/>
      <protection locked="0"/>
    </xf>
    <xf numFmtId="0" fontId="11" fillId="0" borderId="22" xfId="0" quotePrefix="1" applyFont="1" applyBorder="1" applyAlignment="1" applyProtection="1">
      <alignment vertical="center" textRotation="255"/>
      <protection locked="0"/>
    </xf>
    <xf numFmtId="178" fontId="11" fillId="0" borderId="11" xfId="0" applyNumberFormat="1" applyFont="1" applyBorder="1" applyAlignment="1">
      <alignment vertical="center"/>
    </xf>
    <xf numFmtId="178" fontId="11" fillId="0" borderId="58" xfId="0" applyNumberFormat="1" applyFont="1" applyBorder="1" applyAlignment="1">
      <alignment vertical="center"/>
    </xf>
    <xf numFmtId="178" fontId="11" fillId="0" borderId="21" xfId="0" applyNumberFormat="1" applyFont="1" applyBorder="1" applyAlignment="1">
      <alignment vertical="center"/>
    </xf>
    <xf numFmtId="178" fontId="11" fillId="0" borderId="57" xfId="0" applyNumberFormat="1" applyFont="1" applyBorder="1" applyAlignment="1">
      <alignment vertical="center"/>
    </xf>
    <xf numFmtId="0" fontId="11" fillId="0" borderId="10" xfId="0" applyFont="1" applyBorder="1" applyAlignment="1" applyProtection="1">
      <alignment vertical="center"/>
      <protection locked="0"/>
    </xf>
    <xf numFmtId="0" fontId="11" fillId="0" borderId="22" xfId="0" applyFont="1" applyBorder="1" applyAlignment="1" applyProtection="1">
      <alignment horizontal="center" vertical="center" textRotation="255"/>
      <protection locked="0"/>
    </xf>
    <xf numFmtId="178" fontId="11" fillId="0" borderId="10" xfId="0" applyNumberFormat="1" applyFont="1" applyBorder="1" applyAlignment="1">
      <alignment vertical="center"/>
    </xf>
    <xf numFmtId="178" fontId="11" fillId="0" borderId="64" xfId="0" applyNumberFormat="1" applyFont="1" applyBorder="1" applyAlignment="1">
      <alignment vertical="center"/>
    </xf>
    <xf numFmtId="178" fontId="11" fillId="0" borderId="29" xfId="0" applyNumberFormat="1" applyFont="1" applyBorder="1" applyAlignment="1">
      <alignment vertical="center"/>
    </xf>
    <xf numFmtId="178" fontId="11" fillId="0" borderId="25" xfId="0" applyNumberFormat="1" applyFont="1" applyBorder="1" applyAlignment="1">
      <alignment vertical="center"/>
    </xf>
    <xf numFmtId="178" fontId="11" fillId="0" borderId="100" xfId="0" applyNumberFormat="1" applyFont="1" applyBorder="1" applyAlignment="1">
      <alignment vertical="center"/>
    </xf>
    <xf numFmtId="178" fontId="11" fillId="0" borderId="30" xfId="0" applyNumberFormat="1" applyFont="1" applyBorder="1" applyAlignment="1">
      <alignment vertical="center"/>
    </xf>
    <xf numFmtId="178" fontId="11" fillId="0" borderId="50" xfId="0" applyNumberFormat="1" applyFont="1" applyBorder="1" applyAlignment="1">
      <alignment vertical="center"/>
    </xf>
    <xf numFmtId="178" fontId="11" fillId="0" borderId="101" xfId="0" applyNumberFormat="1" applyFont="1" applyBorder="1" applyAlignment="1">
      <alignment vertical="center"/>
    </xf>
    <xf numFmtId="0" fontId="11" fillId="0" borderId="52" xfId="0" applyFont="1" applyBorder="1" applyAlignment="1" applyProtection="1">
      <alignment horizontal="center" vertical="center"/>
      <protection locked="0"/>
    </xf>
    <xf numFmtId="178" fontId="11" fillId="0" borderId="104" xfId="0" applyNumberFormat="1" applyFont="1" applyBorder="1" applyAlignment="1">
      <alignment vertical="center"/>
    </xf>
    <xf numFmtId="178" fontId="11" fillId="0" borderId="22" xfId="0" applyNumberFormat="1" applyFont="1" applyBorder="1" applyAlignment="1">
      <alignment vertical="center"/>
    </xf>
    <xf numFmtId="0" fontId="13" fillId="0" borderId="9" xfId="0" applyFont="1" applyBorder="1" applyAlignment="1" applyProtection="1">
      <alignment horizontal="distributed" vertical="center"/>
      <protection locked="0"/>
    </xf>
    <xf numFmtId="0" fontId="13" fillId="0" borderId="12" xfId="0" applyFont="1" applyBorder="1" applyAlignment="1" applyProtection="1">
      <alignment horizontal="distributed" vertical="center" shrinkToFit="1"/>
      <protection locked="0"/>
    </xf>
    <xf numFmtId="0" fontId="11" fillId="0" borderId="20" xfId="0" applyFont="1" applyBorder="1" applyAlignment="1" applyProtection="1">
      <alignment horizontal="distributed" vertical="center"/>
      <protection locked="0"/>
    </xf>
    <xf numFmtId="0" fontId="11" fillId="0" borderId="23" xfId="0" applyFont="1" applyBorder="1" applyAlignment="1" applyProtection="1">
      <alignment horizontal="distributed" vertical="center"/>
      <protection locked="0"/>
    </xf>
    <xf numFmtId="178" fontId="13" fillId="0" borderId="10" xfId="0" applyNumberFormat="1" applyFont="1" applyBorder="1" applyAlignment="1">
      <alignment vertical="center"/>
    </xf>
    <xf numFmtId="178" fontId="11" fillId="0" borderId="2" xfId="0" applyNumberFormat="1" applyFont="1" applyBorder="1" applyAlignment="1">
      <alignment vertical="center"/>
    </xf>
    <xf numFmtId="178" fontId="11" fillId="0" borderId="56" xfId="0" applyNumberFormat="1" applyFont="1" applyBorder="1" applyAlignment="1">
      <alignment vertical="center"/>
    </xf>
    <xf numFmtId="178" fontId="11" fillId="0" borderId="26" xfId="0" applyNumberFormat="1" applyFont="1" applyBorder="1" applyAlignment="1">
      <alignment vertical="center"/>
    </xf>
    <xf numFmtId="180" fontId="11" fillId="0" borderId="66" xfId="0" applyNumberFormat="1" applyFont="1" applyBorder="1" applyAlignment="1" applyProtection="1">
      <alignment horizontal="center" vertical="center"/>
      <protection locked="0"/>
    </xf>
    <xf numFmtId="0" fontId="11" fillId="0" borderId="133" xfId="0" applyFont="1" applyBorder="1" applyAlignment="1" applyProtection="1">
      <alignment horizontal="centerContinuous" vertical="center"/>
      <protection locked="0"/>
    </xf>
    <xf numFmtId="0" fontId="11" fillId="0" borderId="12" xfId="0" applyFont="1" applyBorder="1" applyAlignment="1" applyProtection="1">
      <alignment horizontal="centerContinuous" vertical="center"/>
      <protection locked="0"/>
    </xf>
    <xf numFmtId="178" fontId="11" fillId="0" borderId="39" xfId="0" applyNumberFormat="1" applyFont="1" applyBorder="1" applyAlignment="1">
      <alignment vertical="center"/>
    </xf>
    <xf numFmtId="178" fontId="11" fillId="0" borderId="40" xfId="0" applyNumberFormat="1" applyFont="1" applyBorder="1" applyAlignment="1">
      <alignment vertical="center"/>
    </xf>
    <xf numFmtId="178" fontId="11" fillId="0" borderId="37" xfId="0" applyNumberFormat="1" applyFont="1" applyBorder="1" applyAlignment="1">
      <alignment vertical="center"/>
    </xf>
    <xf numFmtId="178" fontId="11" fillId="0" borderId="42" xfId="0" applyNumberFormat="1" applyFont="1" applyBorder="1" applyAlignment="1">
      <alignment vertical="center"/>
    </xf>
    <xf numFmtId="178" fontId="11" fillId="0" borderId="203" xfId="0" applyNumberFormat="1" applyFont="1" applyBorder="1" applyAlignment="1">
      <alignment vertical="center"/>
    </xf>
    <xf numFmtId="178" fontId="11" fillId="0" borderId="108" xfId="0" applyNumberFormat="1" applyFont="1" applyBorder="1" applyAlignment="1">
      <alignment vertical="center"/>
    </xf>
    <xf numFmtId="0" fontId="11" fillId="0" borderId="62" xfId="0" applyFont="1" applyBorder="1" applyAlignment="1" applyProtection="1">
      <alignment horizontal="center" vertical="center"/>
      <protection locked="0"/>
    </xf>
    <xf numFmtId="178" fontId="11" fillId="0" borderId="67" xfId="0" applyNumberFormat="1" applyFont="1" applyBorder="1" applyAlignment="1">
      <alignment vertical="center"/>
    </xf>
    <xf numFmtId="178" fontId="11" fillId="0" borderId="68" xfId="0" applyNumberFormat="1" applyFont="1" applyBorder="1" applyAlignment="1">
      <alignment vertical="center"/>
    </xf>
    <xf numFmtId="178" fontId="11" fillId="0" borderId="45" xfId="0" applyNumberFormat="1" applyFont="1" applyBorder="1" applyAlignment="1">
      <alignment vertical="center"/>
    </xf>
    <xf numFmtId="178" fontId="11" fillId="0" borderId="46" xfId="0" applyNumberFormat="1" applyFont="1" applyBorder="1" applyAlignment="1">
      <alignment vertical="center"/>
    </xf>
    <xf numFmtId="178" fontId="11" fillId="0" borderId="202" xfId="0" applyNumberFormat="1" applyFont="1" applyBorder="1" applyAlignment="1">
      <alignment vertical="center"/>
    </xf>
    <xf numFmtId="178" fontId="11" fillId="0" borderId="65" xfId="0" applyNumberFormat="1" applyFont="1" applyBorder="1" applyAlignment="1">
      <alignment vertical="center"/>
    </xf>
    <xf numFmtId="178" fontId="11" fillId="0" borderId="201" xfId="0" applyNumberFormat="1" applyFont="1" applyBorder="1" applyAlignment="1">
      <alignment vertical="center"/>
    </xf>
    <xf numFmtId="178" fontId="11" fillId="0" borderId="103" xfId="0" applyNumberFormat="1" applyFont="1" applyBorder="1" applyAlignment="1">
      <alignment vertical="center"/>
    </xf>
    <xf numFmtId="0" fontId="11" fillId="0" borderId="43" xfId="0" applyFont="1" applyBorder="1" applyAlignment="1" applyProtection="1">
      <alignment horizontal="center" vertical="center"/>
      <protection locked="0"/>
    </xf>
    <xf numFmtId="0" fontId="11" fillId="0" borderId="110" xfId="0" applyFont="1" applyBorder="1" applyAlignment="1" applyProtection="1">
      <alignment horizontal="centerContinuous" vertical="center"/>
      <protection locked="0"/>
    </xf>
    <xf numFmtId="178" fontId="11" fillId="0" borderId="15" xfId="0" applyNumberFormat="1" applyFont="1" applyBorder="1" applyAlignment="1">
      <alignment vertical="center"/>
    </xf>
    <xf numFmtId="178" fontId="11" fillId="0" borderId="27" xfId="0" applyNumberFormat="1" applyFont="1" applyBorder="1" applyAlignment="1">
      <alignment vertical="center"/>
    </xf>
    <xf numFmtId="178" fontId="11" fillId="0" borderId="61" xfId="0" applyNumberFormat="1" applyFont="1" applyBorder="1" applyAlignment="1">
      <alignment vertical="center"/>
    </xf>
    <xf numFmtId="0" fontId="11" fillId="0" borderId="63" xfId="0" applyFont="1" applyBorder="1" applyAlignment="1" applyProtection="1">
      <alignment horizontal="center" vertical="center"/>
      <protection locked="0"/>
    </xf>
    <xf numFmtId="0" fontId="6" fillId="0" borderId="64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distributed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distributed" vertical="center" justifyLastLine="1"/>
      <protection locked="0"/>
    </xf>
    <xf numFmtId="0" fontId="6" fillId="0" borderId="19" xfId="0" applyFont="1" applyBorder="1" applyAlignment="1" applyProtection="1">
      <alignment horizontal="distributed" vertical="center" justifyLastLine="1"/>
      <protection locked="0"/>
    </xf>
    <xf numFmtId="178" fontId="6" fillId="0" borderId="79" xfId="9" applyNumberFormat="1" applyFont="1" applyBorder="1" applyAlignment="1">
      <alignment vertical="center" justifyLastLine="1"/>
    </xf>
    <xf numFmtId="178" fontId="6" fillId="0" borderId="201" xfId="9" applyNumberFormat="1" applyFont="1" applyBorder="1" applyAlignment="1">
      <alignment vertical="center" justifyLastLine="1"/>
    </xf>
    <xf numFmtId="178" fontId="6" fillId="0" borderId="207" xfId="9" applyNumberFormat="1" applyFont="1" applyBorder="1" applyAlignment="1">
      <alignment vertical="center" justifyLastLine="1"/>
    </xf>
    <xf numFmtId="178" fontId="6" fillId="0" borderId="72" xfId="9" applyNumberFormat="1" applyFont="1" applyBorder="1" applyAlignment="1">
      <alignment vertical="center" justifyLastLine="1"/>
    </xf>
    <xf numFmtId="0" fontId="9" fillId="0" borderId="27" xfId="9" applyFont="1" applyBorder="1" applyAlignment="1" applyProtection="1">
      <alignment horizontal="distributed" vertical="center" justifyLastLine="1"/>
      <protection locked="0"/>
    </xf>
    <xf numFmtId="178" fontId="6" fillId="0" borderId="0" xfId="9" applyNumberFormat="1" applyFont="1" applyAlignment="1">
      <alignment vertical="center" justifyLastLine="1"/>
    </xf>
    <xf numFmtId="178" fontId="6" fillId="0" borderId="14" xfId="9" applyNumberFormat="1" applyFont="1" applyBorder="1" applyAlignment="1">
      <alignment vertical="center" justifyLastLine="1"/>
    </xf>
    <xf numFmtId="178" fontId="6" fillId="0" borderId="11" xfId="9" applyNumberFormat="1" applyFont="1" applyBorder="1" applyAlignment="1" applyProtection="1">
      <alignment vertical="center" justifyLastLine="1"/>
      <protection locked="0"/>
    </xf>
    <xf numFmtId="178" fontId="6" fillId="0" borderId="10" xfId="9" applyNumberFormat="1" applyFont="1" applyBorder="1" applyAlignment="1" applyProtection="1">
      <alignment vertical="center" wrapText="1" justifyLastLine="1"/>
      <protection locked="0"/>
    </xf>
    <xf numFmtId="178" fontId="6" fillId="0" borderId="70" xfId="9" applyNumberFormat="1" applyFont="1" applyBorder="1" applyAlignment="1">
      <alignment vertical="center" justifyLastLine="1"/>
    </xf>
    <xf numFmtId="178" fontId="6" fillId="0" borderId="15" xfId="9" applyNumberFormat="1" applyFont="1" applyBorder="1" applyAlignment="1">
      <alignment vertical="center" wrapText="1" justifyLastLine="1"/>
    </xf>
    <xf numFmtId="178" fontId="6" fillId="0" borderId="18" xfId="9" applyNumberFormat="1" applyFont="1" applyBorder="1" applyAlignment="1">
      <alignment vertical="center" justifyLastLine="1"/>
    </xf>
    <xf numFmtId="178" fontId="6" fillId="0" borderId="71" xfId="9" applyNumberFormat="1" applyFont="1" applyBorder="1" applyAlignment="1">
      <alignment vertical="center"/>
    </xf>
    <xf numFmtId="178" fontId="6" fillId="0" borderId="256" xfId="9" applyNumberFormat="1" applyFont="1" applyBorder="1" applyAlignment="1">
      <alignment vertical="center"/>
    </xf>
    <xf numFmtId="178" fontId="6" fillId="0" borderId="113" xfId="9" applyNumberFormat="1" applyFont="1" applyBorder="1" applyAlignment="1">
      <alignment vertical="center" justifyLastLine="1"/>
    </xf>
    <xf numFmtId="178" fontId="6" fillId="0" borderId="67" xfId="9" applyNumberFormat="1" applyFont="1" applyBorder="1" applyAlignment="1" applyProtection="1">
      <alignment vertical="center" justifyLastLine="1"/>
      <protection locked="0"/>
    </xf>
    <xf numFmtId="178" fontId="6" fillId="0" borderId="68" xfId="9" applyNumberFormat="1" applyFont="1" applyBorder="1" applyAlignment="1" applyProtection="1">
      <alignment vertical="center" justifyLastLine="1"/>
      <protection locked="0"/>
    </xf>
    <xf numFmtId="178" fontId="6" fillId="0" borderId="202" xfId="9" applyNumberFormat="1" applyFont="1" applyBorder="1" applyAlignment="1" applyProtection="1">
      <alignment vertical="center" justifyLastLine="1"/>
      <protection locked="0"/>
    </xf>
    <xf numFmtId="178" fontId="6" fillId="0" borderId="45" xfId="9" applyNumberFormat="1" applyFont="1" applyBorder="1" applyAlignment="1" applyProtection="1">
      <alignment vertical="center" justifyLastLine="1"/>
      <protection locked="0"/>
    </xf>
    <xf numFmtId="178" fontId="6" fillId="0" borderId="98" xfId="9" applyNumberFormat="1" applyFont="1" applyBorder="1" applyAlignment="1">
      <alignment vertical="center" justifyLastLine="1"/>
    </xf>
    <xf numFmtId="178" fontId="6" fillId="0" borderId="80" xfId="9" applyNumberFormat="1" applyFont="1" applyBorder="1" applyAlignment="1">
      <alignment vertical="center" justifyLastLine="1"/>
    </xf>
    <xf numFmtId="178" fontId="6" fillId="0" borderId="43" xfId="9" applyNumberFormat="1" applyFont="1" applyBorder="1" applyAlignment="1">
      <alignment vertical="center" justifyLastLine="1"/>
    </xf>
    <xf numFmtId="178" fontId="6" fillId="0" borderId="48" xfId="9" applyNumberFormat="1" applyFont="1" applyBorder="1" applyAlignment="1">
      <alignment vertical="center"/>
    </xf>
    <xf numFmtId="178" fontId="6" fillId="0" borderId="30" xfId="9" applyNumberFormat="1" applyFont="1" applyBorder="1" applyAlignment="1" applyProtection="1">
      <alignment vertical="center"/>
      <protection locked="0"/>
    </xf>
    <xf numFmtId="178" fontId="6" fillId="0" borderId="50" xfId="9" applyNumberFormat="1" applyFont="1" applyBorder="1" applyAlignment="1" applyProtection="1">
      <alignment vertical="center"/>
      <protection locked="0"/>
    </xf>
    <xf numFmtId="178" fontId="6" fillId="0" borderId="91" xfId="9" applyNumberFormat="1" applyFont="1" applyBorder="1" applyAlignment="1">
      <alignment vertical="center"/>
    </xf>
    <xf numFmtId="178" fontId="6" fillId="0" borderId="88" xfId="9" applyNumberFormat="1" applyFont="1" applyBorder="1" applyAlignment="1">
      <alignment vertical="center"/>
    </xf>
    <xf numFmtId="178" fontId="6" fillId="0" borderId="265" xfId="9" applyNumberFormat="1" applyFont="1" applyBorder="1" applyAlignment="1">
      <alignment vertical="center"/>
    </xf>
    <xf numFmtId="178" fontId="6" fillId="0" borderId="86" xfId="9" applyNumberFormat="1" applyFont="1" applyBorder="1" applyAlignment="1">
      <alignment vertical="center"/>
    </xf>
    <xf numFmtId="178" fontId="6" fillId="0" borderId="72" xfId="9" applyNumberFormat="1" applyFont="1" applyBorder="1" applyAlignment="1">
      <alignment vertical="center"/>
    </xf>
    <xf numFmtId="178" fontId="6" fillId="0" borderId="77" xfId="9" applyNumberFormat="1" applyFont="1" applyBorder="1" applyAlignment="1">
      <alignment vertical="center"/>
    </xf>
    <xf numFmtId="178" fontId="6" fillId="0" borderId="29" xfId="9" applyNumberFormat="1" applyFont="1" applyBorder="1" applyAlignment="1" applyProtection="1">
      <alignment vertical="center"/>
      <protection locked="0"/>
    </xf>
    <xf numFmtId="178" fontId="6" fillId="0" borderId="14" xfId="9" applyNumberFormat="1" applyFont="1" applyBorder="1" applyAlignment="1" applyProtection="1">
      <alignment vertical="center"/>
      <protection locked="0"/>
    </xf>
    <xf numFmtId="178" fontId="6" fillId="0" borderId="48" xfId="9" applyNumberFormat="1" applyFont="1" applyBorder="1" applyAlignment="1" applyProtection="1">
      <alignment vertical="center"/>
      <protection locked="0"/>
    </xf>
    <xf numFmtId="178" fontId="6" fillId="0" borderId="113" xfId="9" applyNumberFormat="1" applyFont="1" applyBorder="1" applyAlignment="1" applyProtection="1">
      <alignment vertical="center"/>
      <protection locked="0"/>
    </xf>
    <xf numFmtId="178" fontId="6" fillId="0" borderId="98" xfId="9" applyNumberFormat="1" applyFont="1" applyBorder="1" applyAlignment="1" applyProtection="1">
      <alignment vertical="center"/>
      <protection locked="0"/>
    </xf>
    <xf numFmtId="178" fontId="6" fillId="0" borderId="0" xfId="9" applyNumberFormat="1" applyFont="1" applyAlignment="1" applyProtection="1">
      <alignment vertical="center"/>
      <protection locked="0"/>
    </xf>
    <xf numFmtId="178" fontId="6" fillId="0" borderId="14" xfId="9" applyNumberFormat="1" applyFont="1" applyBorder="1" applyAlignment="1">
      <alignment vertical="center"/>
    </xf>
    <xf numFmtId="0" fontId="6" fillId="0" borderId="24" xfId="0" applyFont="1" applyBorder="1" applyAlignment="1" applyProtection="1">
      <alignment horizontal="center" vertical="center"/>
      <protection locked="0"/>
    </xf>
    <xf numFmtId="178" fontId="6" fillId="0" borderId="10" xfId="0" applyNumberFormat="1" applyFont="1" applyBorder="1" applyAlignment="1">
      <alignment vertical="center"/>
    </xf>
    <xf numFmtId="178" fontId="6" fillId="0" borderId="64" xfId="0" applyNumberFormat="1" applyFont="1" applyBorder="1" applyAlignment="1">
      <alignment vertical="center"/>
    </xf>
    <xf numFmtId="178" fontId="6" fillId="0" borderId="71" xfId="0" applyNumberFormat="1" applyFont="1" applyBorder="1" applyAlignment="1">
      <alignment vertical="center"/>
    </xf>
    <xf numFmtId="178" fontId="6" fillId="0" borderId="72" xfId="0" applyNumberFormat="1" applyFont="1" applyBorder="1" applyAlignment="1">
      <alignment vertical="center"/>
    </xf>
    <xf numFmtId="178" fontId="6" fillId="0" borderId="15" xfId="0" applyNumberFormat="1" applyFont="1" applyBorder="1" applyAlignment="1">
      <alignment vertical="center"/>
    </xf>
    <xf numFmtId="178" fontId="6" fillId="0" borderId="32" xfId="0" applyNumberFormat="1" applyFont="1" applyBorder="1" applyAlignment="1">
      <alignment vertical="center"/>
    </xf>
    <xf numFmtId="178" fontId="6" fillId="0" borderId="43" xfId="0" applyNumberFormat="1" applyFont="1" applyBorder="1" applyAlignment="1">
      <alignment vertical="center"/>
    </xf>
    <xf numFmtId="178" fontId="6" fillId="0" borderId="77" xfId="0" applyNumberFormat="1" applyFont="1" applyBorder="1" applyAlignment="1">
      <alignment vertical="center"/>
    </xf>
    <xf numFmtId="178" fontId="6" fillId="0" borderId="18" xfId="0" applyNumberFormat="1" applyFont="1" applyBorder="1" applyAlignment="1">
      <alignment vertical="center"/>
    </xf>
    <xf numFmtId="178" fontId="6" fillId="0" borderId="16" xfId="9" applyNumberFormat="1" applyFont="1" applyBorder="1" applyAlignment="1">
      <alignment vertical="center"/>
    </xf>
    <xf numFmtId="178" fontId="6" fillId="0" borderId="75" xfId="0" applyNumberFormat="1" applyFont="1" applyBorder="1" applyAlignment="1">
      <alignment vertical="center"/>
    </xf>
    <xf numFmtId="178" fontId="6" fillId="0" borderId="80" xfId="0" applyNumberFormat="1" applyFont="1" applyBorder="1" applyAlignment="1">
      <alignment vertical="center"/>
    </xf>
    <xf numFmtId="178" fontId="6" fillId="0" borderId="79" xfId="9" applyNumberFormat="1" applyFont="1" applyBorder="1" applyAlignment="1" applyProtection="1">
      <alignment vertical="center"/>
      <protection locked="0"/>
    </xf>
    <xf numFmtId="178" fontId="6" fillId="0" borderId="87" xfId="9" applyNumberFormat="1" applyFont="1" applyBorder="1" applyAlignment="1">
      <alignment vertical="center"/>
    </xf>
    <xf numFmtId="178" fontId="6" fillId="0" borderId="92" xfId="9" applyNumberFormat="1" applyFont="1" applyBorder="1" applyAlignment="1">
      <alignment vertical="center" shrinkToFit="1"/>
    </xf>
    <xf numFmtId="178" fontId="6" fillId="0" borderId="86" xfId="9" applyNumberFormat="1" applyFont="1" applyBorder="1" applyAlignment="1">
      <alignment vertical="center" shrinkToFit="1"/>
    </xf>
    <xf numFmtId="178" fontId="6" fillId="0" borderId="254" xfId="9" applyNumberFormat="1" applyFont="1" applyBorder="1" applyAlignment="1">
      <alignment vertical="center" shrinkToFit="1"/>
    </xf>
    <xf numFmtId="178" fontId="6" fillId="0" borderId="255" xfId="9" applyNumberFormat="1" applyFont="1" applyBorder="1" applyAlignment="1">
      <alignment vertical="center" shrinkToFit="1"/>
    </xf>
    <xf numFmtId="178" fontId="6" fillId="0" borderId="201" xfId="0" applyNumberFormat="1" applyFont="1" applyBorder="1" applyAlignment="1">
      <alignment vertical="center"/>
    </xf>
    <xf numFmtId="0" fontId="6" fillId="0" borderId="23" xfId="0" applyFont="1" applyBorder="1" applyAlignment="1" applyProtection="1">
      <alignment vertical="distributed" textRotation="255" justifyLastLine="1"/>
      <protection locked="0"/>
    </xf>
    <xf numFmtId="178" fontId="6" fillId="0" borderId="207" xfId="0" applyNumberFormat="1" applyFont="1" applyBorder="1" applyAlignment="1">
      <alignment vertical="center"/>
    </xf>
    <xf numFmtId="178" fontId="6" fillId="0" borderId="70" xfId="0" applyNumberFormat="1" applyFont="1" applyBorder="1" applyAlignment="1">
      <alignment vertical="center"/>
    </xf>
    <xf numFmtId="178" fontId="6" fillId="0" borderId="256" xfId="0" applyNumberFormat="1" applyFont="1" applyBorder="1" applyAlignment="1">
      <alignment vertical="center"/>
    </xf>
    <xf numFmtId="178" fontId="6" fillId="0" borderId="87" xfId="0" applyNumberFormat="1" applyFont="1" applyBorder="1" applyAlignment="1">
      <alignment vertical="center"/>
    </xf>
    <xf numFmtId="178" fontId="6" fillId="0" borderId="90" xfId="0" applyNumberFormat="1" applyFont="1" applyBorder="1" applyAlignment="1">
      <alignment vertical="center"/>
    </xf>
    <xf numFmtId="178" fontId="6" fillId="0" borderId="92" xfId="0" applyNumberFormat="1" applyFont="1" applyBorder="1" applyAlignment="1">
      <alignment vertical="center"/>
    </xf>
    <xf numFmtId="178" fontId="6" fillId="0" borderId="93" xfId="0" applyNumberFormat="1" applyFont="1" applyBorder="1" applyAlignment="1">
      <alignment vertical="center"/>
    </xf>
    <xf numFmtId="178" fontId="6" fillId="0" borderId="265" xfId="0" applyNumberFormat="1" applyFont="1" applyBorder="1" applyAlignment="1">
      <alignment vertical="center"/>
    </xf>
    <xf numFmtId="178" fontId="6" fillId="0" borderId="211" xfId="0" applyNumberFormat="1" applyFont="1" applyBorder="1" applyAlignment="1">
      <alignment vertical="center"/>
    </xf>
    <xf numFmtId="178" fontId="6" fillId="0" borderId="114" xfId="0" applyNumberFormat="1" applyFont="1" applyBorder="1" applyAlignment="1">
      <alignment vertical="center"/>
    </xf>
    <xf numFmtId="0" fontId="2" fillId="3" borderId="0" xfId="0" applyFont="1" applyFill="1" applyProtection="1">
      <protection locked="0"/>
    </xf>
    <xf numFmtId="176" fontId="6" fillId="3" borderId="43" xfId="0" applyNumberFormat="1" applyFont="1" applyFill="1" applyBorder="1" applyAlignment="1">
      <alignment vertical="center" shrinkToFit="1"/>
    </xf>
    <xf numFmtId="176" fontId="11" fillId="3" borderId="0" xfId="0" applyNumberFormat="1" applyFont="1" applyFill="1" applyProtection="1">
      <protection locked="0"/>
    </xf>
    <xf numFmtId="0" fontId="11" fillId="3" borderId="0" xfId="0" applyFont="1" applyFill="1" applyProtection="1">
      <protection locked="0"/>
    </xf>
    <xf numFmtId="176" fontId="6" fillId="3" borderId="64" xfId="0" applyNumberFormat="1" applyFont="1" applyFill="1" applyBorder="1" applyAlignment="1">
      <alignment vertical="center" shrinkToFit="1"/>
    </xf>
    <xf numFmtId="176" fontId="6" fillId="0" borderId="64" xfId="0" applyNumberFormat="1" applyFont="1" applyBorder="1" applyAlignment="1">
      <alignment vertical="center" shrinkToFit="1"/>
    </xf>
    <xf numFmtId="0" fontId="6" fillId="0" borderId="27" xfId="0" applyFont="1" applyBorder="1" applyAlignment="1" applyProtection="1">
      <alignment vertical="center"/>
      <protection locked="0"/>
    </xf>
    <xf numFmtId="0" fontId="12" fillId="0" borderId="64" xfId="0" applyFont="1" applyBorder="1" applyAlignment="1" applyProtection="1">
      <alignment horizontal="distributed" vertical="center" wrapText="1"/>
      <protection locked="0"/>
    </xf>
    <xf numFmtId="0" fontId="6" fillId="0" borderId="97" xfId="0" applyFont="1" applyBorder="1" applyAlignment="1" applyProtection="1">
      <alignment horizontal="distributed" vertical="center"/>
      <protection locked="0"/>
    </xf>
    <xf numFmtId="0" fontId="6" fillId="0" borderId="95" xfId="0" applyFont="1" applyBorder="1" applyAlignment="1" applyProtection="1">
      <alignment vertical="center"/>
      <protection locked="0"/>
    </xf>
    <xf numFmtId="0" fontId="6" fillId="0" borderId="8" xfId="0" applyFont="1" applyBorder="1" applyAlignment="1" applyProtection="1">
      <alignment horizontal="center" vertical="center" shrinkToFit="1"/>
      <protection locked="0"/>
    </xf>
    <xf numFmtId="176" fontId="6" fillId="0" borderId="43" xfId="0" applyNumberFormat="1" applyFont="1" applyBorder="1" applyAlignment="1">
      <alignment vertical="center" shrinkToFit="1"/>
    </xf>
    <xf numFmtId="176" fontId="6" fillId="0" borderId="10" xfId="0" applyNumberFormat="1" applyFont="1" applyBorder="1" applyAlignment="1">
      <alignment vertical="center" shrinkToFit="1"/>
    </xf>
    <xf numFmtId="176" fontId="6" fillId="0" borderId="15" xfId="0" applyNumberFormat="1" applyFont="1" applyBorder="1" applyAlignment="1">
      <alignment vertical="center" shrinkToFit="1"/>
    </xf>
    <xf numFmtId="176" fontId="6" fillId="0" borderId="32" xfId="0" applyNumberFormat="1" applyFont="1" applyBorder="1" applyAlignment="1">
      <alignment vertical="center" shrinkToFit="1"/>
    </xf>
    <xf numFmtId="176" fontId="6" fillId="0" borderId="18" xfId="0" applyNumberFormat="1" applyFont="1" applyBorder="1" applyAlignment="1">
      <alignment vertical="center" shrinkToFit="1"/>
    </xf>
    <xf numFmtId="177" fontId="6" fillId="0" borderId="18" xfId="0" applyNumberFormat="1" applyFont="1" applyBorder="1" applyAlignment="1">
      <alignment vertical="center" shrinkToFit="1"/>
    </xf>
    <xf numFmtId="177" fontId="6" fillId="0" borderId="43" xfId="0" applyNumberFormat="1" applyFont="1" applyBorder="1" applyAlignment="1">
      <alignment vertical="center" shrinkToFit="1"/>
    </xf>
    <xf numFmtId="176" fontId="6" fillId="0" borderId="70" xfId="0" applyNumberFormat="1" applyFont="1" applyBorder="1" applyAlignment="1">
      <alignment vertical="center" shrinkToFit="1"/>
    </xf>
    <xf numFmtId="176" fontId="6" fillId="0" borderId="98" xfId="0" applyNumberFormat="1" applyFont="1" applyBorder="1" applyAlignment="1">
      <alignment vertical="center" shrinkToFit="1"/>
    </xf>
    <xf numFmtId="176" fontId="6" fillId="0" borderId="58" xfId="0" applyNumberFormat="1" applyFont="1" applyBorder="1" applyAlignment="1">
      <alignment vertical="center" shrinkToFit="1"/>
    </xf>
    <xf numFmtId="176" fontId="6" fillId="0" borderId="115" xfId="0" applyNumberFormat="1" applyFont="1" applyBorder="1" applyAlignment="1">
      <alignment vertical="center" shrinkToFit="1"/>
    </xf>
    <xf numFmtId="0" fontId="12" fillId="0" borderId="11" xfId="0" applyFont="1" applyBorder="1" applyAlignment="1" applyProtection="1">
      <alignment horizontal="distributed" vertical="center"/>
      <protection locked="0"/>
    </xf>
    <xf numFmtId="176" fontId="6" fillId="0" borderId="11" xfId="0" applyNumberFormat="1" applyFont="1" applyBorder="1" applyAlignment="1">
      <alignment vertical="center" shrinkToFit="1"/>
    </xf>
    <xf numFmtId="176" fontId="6" fillId="0" borderId="62" xfId="0" applyNumberFormat="1" applyFont="1" applyBorder="1" applyAlignment="1">
      <alignment vertical="center" shrinkToFit="1"/>
    </xf>
    <xf numFmtId="176" fontId="6" fillId="0" borderId="11" xfId="0" applyNumberFormat="1" applyFont="1" applyBorder="1" applyAlignment="1">
      <alignment horizontal="right" vertical="center" shrinkToFit="1"/>
    </xf>
    <xf numFmtId="176" fontId="6" fillId="0" borderId="16" xfId="0" applyNumberFormat="1" applyFont="1" applyBorder="1" applyAlignment="1">
      <alignment horizontal="right" vertical="center" shrinkToFit="1"/>
    </xf>
    <xf numFmtId="176" fontId="6" fillId="0" borderId="58" xfId="0" applyNumberFormat="1" applyFont="1" applyBorder="1" applyAlignment="1">
      <alignment horizontal="right" vertical="center" shrinkToFit="1"/>
    </xf>
    <xf numFmtId="176" fontId="6" fillId="0" borderId="75" xfId="0" applyNumberFormat="1" applyFont="1" applyBorder="1" applyAlignment="1">
      <alignment vertical="center" shrinkToFit="1"/>
    </xf>
    <xf numFmtId="176" fontId="6" fillId="0" borderId="80" xfId="0" applyNumberFormat="1" applyFont="1" applyBorder="1" applyAlignment="1">
      <alignment vertical="center" shrinkToFit="1"/>
    </xf>
    <xf numFmtId="177" fontId="6" fillId="0" borderId="78" xfId="0" applyNumberFormat="1" applyFont="1" applyBorder="1" applyAlignment="1">
      <alignment vertical="center" shrinkToFit="1"/>
    </xf>
    <xf numFmtId="0" fontId="6" fillId="0" borderId="43" xfId="0" quotePrefix="1" applyFont="1" applyBorder="1" applyAlignment="1" applyProtection="1">
      <alignment horizontal="center" vertical="center"/>
      <protection locked="0"/>
    </xf>
    <xf numFmtId="0" fontId="6" fillId="0" borderId="171" xfId="0" applyFont="1" applyBorder="1" applyAlignment="1" applyProtection="1">
      <alignment horizontal="center" vertical="center" shrinkToFit="1"/>
      <protection locked="0"/>
    </xf>
    <xf numFmtId="0" fontId="6" fillId="0" borderId="171" xfId="0" applyFont="1" applyBorder="1" applyAlignment="1" applyProtection="1">
      <alignment horizontal="distributed" vertical="center"/>
      <protection locked="0"/>
    </xf>
    <xf numFmtId="0" fontId="6" fillId="0" borderId="170" xfId="0" applyFont="1" applyBorder="1" applyAlignment="1" applyProtection="1">
      <alignment horizontal="distributed" vertical="center"/>
      <protection locked="0"/>
    </xf>
    <xf numFmtId="176" fontId="6" fillId="0" borderId="137" xfId="0" applyNumberFormat="1" applyFont="1" applyBorder="1" applyAlignment="1">
      <alignment vertical="center" shrinkToFit="1"/>
    </xf>
    <xf numFmtId="176" fontId="6" fillId="0" borderId="138" xfId="0" applyNumberFormat="1" applyFont="1" applyBorder="1" applyAlignment="1">
      <alignment vertical="center" shrinkToFit="1"/>
    </xf>
    <xf numFmtId="176" fontId="6" fillId="0" borderId="139" xfId="0" applyNumberFormat="1" applyFont="1" applyBorder="1" applyAlignment="1">
      <alignment vertical="center" shrinkToFit="1"/>
    </xf>
    <xf numFmtId="176" fontId="6" fillId="0" borderId="136" xfId="0" applyNumberFormat="1" applyFont="1" applyBorder="1" applyAlignment="1">
      <alignment vertical="center" shrinkToFit="1"/>
    </xf>
    <xf numFmtId="177" fontId="6" fillId="0" borderId="136" xfId="0" applyNumberFormat="1" applyFont="1" applyBorder="1" applyAlignment="1">
      <alignment vertical="center" shrinkToFit="1"/>
    </xf>
    <xf numFmtId="0" fontId="6" fillId="0" borderId="58" xfId="0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6" fillId="0" borderId="58" xfId="0" applyFont="1" applyBorder="1" applyAlignment="1" applyProtection="1">
      <alignment horizontal="center" vertical="center"/>
      <protection locked="0"/>
    </xf>
    <xf numFmtId="177" fontId="6" fillId="0" borderId="52" xfId="0" applyNumberFormat="1" applyFont="1" applyBorder="1" applyAlignment="1">
      <alignment vertical="center" shrinkToFit="1"/>
    </xf>
    <xf numFmtId="177" fontId="6" fillId="0" borderId="38" xfId="0" applyNumberFormat="1" applyFont="1" applyBorder="1" applyAlignment="1" applyProtection="1">
      <alignment vertical="center" shrinkToFit="1"/>
      <protection locked="0"/>
    </xf>
    <xf numFmtId="176" fontId="6" fillId="0" borderId="56" xfId="0" applyNumberFormat="1" applyFont="1" applyBorder="1" applyAlignment="1">
      <alignment vertical="center" shrinkToFit="1"/>
    </xf>
    <xf numFmtId="176" fontId="6" fillId="0" borderId="52" xfId="0" applyNumberFormat="1" applyFont="1" applyBorder="1" applyAlignment="1">
      <alignment vertical="center" shrinkToFit="1"/>
    </xf>
    <xf numFmtId="176" fontId="6" fillId="0" borderId="2" xfId="0" applyNumberFormat="1" applyFont="1" applyBorder="1" applyAlignment="1">
      <alignment vertical="center" shrinkToFit="1"/>
    </xf>
    <xf numFmtId="176" fontId="6" fillId="0" borderId="38" xfId="0" applyNumberFormat="1" applyFont="1" applyBorder="1" applyAlignment="1">
      <alignment vertical="center" shrinkToFit="1"/>
    </xf>
    <xf numFmtId="177" fontId="6" fillId="0" borderId="18" xfId="0" applyNumberFormat="1" applyFont="1" applyBorder="1" applyAlignment="1">
      <alignment horizontal="right" vertical="center" shrinkToFit="1"/>
    </xf>
    <xf numFmtId="0" fontId="6" fillId="0" borderId="115" xfId="0" applyFont="1" applyBorder="1" applyAlignment="1" applyProtection="1">
      <alignment horizontal="center" vertical="center"/>
      <protection locked="0"/>
    </xf>
    <xf numFmtId="176" fontId="6" fillId="0" borderId="16" xfId="0" applyNumberFormat="1" applyFont="1" applyBorder="1" applyAlignment="1">
      <alignment vertical="center" shrinkToFit="1"/>
    </xf>
    <xf numFmtId="176" fontId="6" fillId="0" borderId="12" xfId="0" applyNumberFormat="1" applyFont="1" applyBorder="1" applyAlignment="1">
      <alignment vertical="center" shrinkToFit="1"/>
    </xf>
    <xf numFmtId="177" fontId="2" fillId="0" borderId="0" xfId="0" applyNumberFormat="1" applyFont="1" applyProtection="1">
      <protection locked="0"/>
    </xf>
    <xf numFmtId="0" fontId="6" fillId="0" borderId="43" xfId="0" applyFont="1" applyBorder="1" applyAlignment="1" applyProtection="1">
      <alignment horizontal="centerContinuous" vertical="center"/>
      <protection locked="0"/>
    </xf>
    <xf numFmtId="0" fontId="6" fillId="0" borderId="97" xfId="0" applyFont="1" applyBorder="1" applyAlignment="1" applyProtection="1">
      <alignment vertical="center"/>
      <protection locked="0"/>
    </xf>
    <xf numFmtId="0" fontId="6" fillId="0" borderId="98" xfId="0" applyFont="1" applyBorder="1" applyAlignment="1" applyProtection="1">
      <alignment vertical="center"/>
      <protection locked="0"/>
    </xf>
    <xf numFmtId="0" fontId="6" fillId="0" borderId="72" xfId="0" applyFont="1" applyBorder="1" applyAlignment="1" applyProtection="1">
      <alignment horizontal="distributed" vertical="center"/>
      <protection locked="0"/>
    </xf>
    <xf numFmtId="0" fontId="6" fillId="0" borderId="65" xfId="0" applyFont="1" applyBorder="1" applyAlignment="1" applyProtection="1">
      <alignment horizontal="distributed" vertical="center"/>
      <protection locked="0"/>
    </xf>
    <xf numFmtId="0" fontId="6" fillId="0" borderId="46" xfId="0" applyFont="1" applyBorder="1" applyAlignment="1" applyProtection="1">
      <alignment horizontal="distributed" vertical="center"/>
      <protection locked="0"/>
    </xf>
    <xf numFmtId="176" fontId="6" fillId="0" borderId="187" xfId="0" applyNumberFormat="1" applyFont="1" applyBorder="1" applyAlignment="1" applyProtection="1">
      <alignment vertical="center" shrinkToFit="1"/>
      <protection locked="0"/>
    </xf>
    <xf numFmtId="176" fontId="6" fillId="0" borderId="21" xfId="0" applyNumberFormat="1" applyFont="1" applyBorder="1" applyAlignment="1" applyProtection="1">
      <alignment vertical="center" shrinkToFit="1"/>
      <protection locked="0"/>
    </xf>
    <xf numFmtId="176" fontId="6" fillId="0" borderId="139" xfId="0" applyNumberFormat="1" applyFont="1" applyBorder="1" applyAlignment="1" applyProtection="1">
      <alignment vertical="center" shrinkToFit="1"/>
      <protection locked="0"/>
    </xf>
    <xf numFmtId="176" fontId="6" fillId="0" borderId="124" xfId="0" applyNumberFormat="1" applyFont="1" applyBorder="1" applyAlignment="1" applyProtection="1">
      <alignment vertical="center" shrinkToFit="1"/>
      <protection locked="0"/>
    </xf>
    <xf numFmtId="176" fontId="6" fillId="0" borderId="52" xfId="0" applyNumberFormat="1" applyFont="1" applyBorder="1" applyAlignment="1" applyProtection="1">
      <alignment vertical="center" shrinkToFit="1"/>
      <protection locked="0"/>
    </xf>
    <xf numFmtId="0" fontId="6" fillId="3" borderId="0" xfId="0" applyFont="1" applyFill="1" applyProtection="1">
      <protection locked="0"/>
    </xf>
    <xf numFmtId="176" fontId="6" fillId="3" borderId="0" xfId="0" applyNumberFormat="1" applyFont="1" applyFill="1" applyProtection="1">
      <protection locked="0"/>
    </xf>
    <xf numFmtId="176" fontId="6" fillId="0" borderId="15" xfId="0" applyNumberFormat="1" applyFont="1" applyBorder="1" applyAlignment="1">
      <alignment vertical="center"/>
    </xf>
    <xf numFmtId="176" fontId="6" fillId="0" borderId="14" xfId="0" applyNumberFormat="1" applyFont="1" applyBorder="1" applyAlignment="1">
      <alignment vertical="center"/>
    </xf>
    <xf numFmtId="176" fontId="6" fillId="0" borderId="10" xfId="0" applyNumberFormat="1" applyFont="1" applyBorder="1" applyAlignment="1">
      <alignment vertical="center"/>
    </xf>
    <xf numFmtId="176" fontId="6" fillId="0" borderId="0" xfId="0" applyNumberFormat="1" applyFont="1" applyAlignment="1">
      <alignment vertical="center"/>
    </xf>
    <xf numFmtId="176" fontId="6" fillId="0" borderId="28" xfId="0" applyNumberFormat="1" applyFont="1" applyBorder="1" applyAlignment="1">
      <alignment vertical="center"/>
    </xf>
    <xf numFmtId="176" fontId="6" fillId="0" borderId="26" xfId="0" applyNumberFormat="1" applyFont="1" applyBorder="1" applyAlignment="1">
      <alignment vertical="center"/>
    </xf>
    <xf numFmtId="176" fontId="6" fillId="0" borderId="50" xfId="0" applyNumberFormat="1" applyFont="1" applyBorder="1" applyAlignment="1">
      <alignment vertical="center"/>
    </xf>
    <xf numFmtId="176" fontId="6" fillId="0" borderId="48" xfId="0" applyNumberFormat="1" applyFont="1" applyBorder="1" applyAlignment="1">
      <alignment vertical="center"/>
    </xf>
    <xf numFmtId="177" fontId="6" fillId="0" borderId="63" xfId="0" applyNumberFormat="1" applyFont="1" applyBorder="1" applyAlignment="1" applyProtection="1">
      <alignment vertical="center"/>
      <protection locked="0"/>
    </xf>
    <xf numFmtId="0" fontId="2" fillId="0" borderId="0" xfId="0" quotePrefix="1" applyFont="1" applyAlignment="1" applyProtection="1">
      <alignment horizontal="left"/>
      <protection locked="0"/>
    </xf>
    <xf numFmtId="176" fontId="6" fillId="0" borderId="32" xfId="0" applyNumberFormat="1" applyFont="1" applyBorder="1" applyAlignment="1">
      <alignment vertical="center"/>
    </xf>
    <xf numFmtId="176" fontId="6" fillId="0" borderId="18" xfId="0" applyNumberFormat="1" applyFont="1" applyBorder="1" applyAlignment="1">
      <alignment vertical="center"/>
    </xf>
    <xf numFmtId="0" fontId="6" fillId="0" borderId="11" xfId="0" applyFont="1" applyBorder="1" applyAlignment="1" applyProtection="1">
      <alignment vertical="center"/>
      <protection locked="0"/>
    </xf>
    <xf numFmtId="0" fontId="6" fillId="0" borderId="125" xfId="0" applyFont="1" applyBorder="1" applyAlignment="1" applyProtection="1">
      <alignment vertical="center"/>
      <protection locked="0"/>
    </xf>
    <xf numFmtId="176" fontId="6" fillId="0" borderId="70" xfId="0" applyNumberFormat="1" applyFont="1" applyBorder="1" applyAlignment="1" applyProtection="1">
      <alignment vertical="center"/>
      <protection locked="0"/>
    </xf>
    <xf numFmtId="176" fontId="6" fillId="0" borderId="146" xfId="0" applyNumberFormat="1" applyFont="1" applyBorder="1" applyAlignment="1" applyProtection="1">
      <alignment vertical="center"/>
      <protection locked="0"/>
    </xf>
    <xf numFmtId="176" fontId="6" fillId="0" borderId="30" xfId="0" applyNumberFormat="1" applyFont="1" applyBorder="1" applyAlignment="1" applyProtection="1">
      <alignment vertical="center"/>
      <protection locked="0"/>
    </xf>
    <xf numFmtId="0" fontId="19" fillId="3" borderId="0" xfId="0" applyFont="1" applyFill="1" applyProtection="1">
      <protection locked="0"/>
    </xf>
    <xf numFmtId="0" fontId="6" fillId="3" borderId="0" xfId="0" applyFont="1" applyFill="1"/>
    <xf numFmtId="0" fontId="8" fillId="0" borderId="6" xfId="0" applyFont="1" applyBorder="1" applyAlignment="1" applyProtection="1">
      <alignment horizontal="center" vertical="distributed" wrapText="1"/>
      <protection locked="0"/>
    </xf>
    <xf numFmtId="0" fontId="8" fillId="0" borderId="6" xfId="0" applyFont="1" applyBorder="1" applyAlignment="1" applyProtection="1">
      <alignment vertical="distributed" wrapText="1"/>
      <protection locked="0"/>
    </xf>
    <xf numFmtId="0" fontId="6" fillId="0" borderId="86" xfId="0" applyFont="1" applyBorder="1" applyAlignment="1" applyProtection="1">
      <alignment horizontal="center" vertical="distributed" textRotation="255" wrapText="1"/>
      <protection locked="0"/>
    </xf>
    <xf numFmtId="178" fontId="6" fillId="0" borderId="3" xfId="0" applyNumberFormat="1" applyFont="1" applyBorder="1"/>
    <xf numFmtId="178" fontId="6" fillId="0" borderId="177" xfId="0" quotePrefix="1" applyNumberFormat="1" applyFont="1" applyBorder="1" applyProtection="1">
      <protection locked="0"/>
    </xf>
    <xf numFmtId="178" fontId="6" fillId="0" borderId="156" xfId="0" quotePrefix="1" applyNumberFormat="1" applyFont="1" applyBorder="1" applyAlignment="1" applyProtection="1">
      <alignment horizontal="right"/>
      <protection locked="0"/>
    </xf>
    <xf numFmtId="178" fontId="6" fillId="0" borderId="156" xfId="0" quotePrefix="1" applyNumberFormat="1" applyFont="1" applyBorder="1" applyProtection="1">
      <protection locked="0"/>
    </xf>
    <xf numFmtId="178" fontId="6" fillId="0" borderId="178" xfId="0" quotePrefix="1" applyNumberFormat="1" applyFont="1" applyBorder="1" applyProtection="1">
      <protection locked="0"/>
    </xf>
    <xf numFmtId="178" fontId="6" fillId="0" borderId="179" xfId="0" applyNumberFormat="1" applyFont="1" applyBorder="1"/>
    <xf numFmtId="178" fontId="6" fillId="0" borderId="156" xfId="0" applyNumberFormat="1" applyFont="1" applyBorder="1" applyAlignment="1" applyProtection="1">
      <alignment horizontal="right"/>
      <protection locked="0"/>
    </xf>
    <xf numFmtId="178" fontId="6" fillId="0" borderId="58" xfId="0" applyNumberFormat="1" applyFont="1" applyBorder="1"/>
    <xf numFmtId="178" fontId="6" fillId="0" borderId="277" xfId="0" applyNumberFormat="1" applyFont="1" applyBorder="1"/>
    <xf numFmtId="178" fontId="6" fillId="0" borderId="171" xfId="0" applyNumberFormat="1" applyFont="1" applyBorder="1"/>
    <xf numFmtId="0" fontId="6" fillId="0" borderId="6" xfId="0" quotePrefix="1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justify"/>
      <protection locked="0"/>
    </xf>
    <xf numFmtId="0" fontId="6" fillId="0" borderId="6" xfId="0" applyFont="1" applyBorder="1" applyAlignment="1" applyProtection="1">
      <alignment horizontal="center" vertical="distributed" wrapText="1"/>
      <protection locked="0"/>
    </xf>
    <xf numFmtId="0" fontId="6" fillId="0" borderId="0" xfId="0" applyFont="1"/>
    <xf numFmtId="178" fontId="6" fillId="0" borderId="28" xfId="0" applyNumberFormat="1" applyFont="1" applyBorder="1"/>
    <xf numFmtId="178" fontId="6" fillId="0" borderId="25" xfId="0" applyNumberFormat="1" applyFont="1" applyBorder="1"/>
    <xf numFmtId="178" fontId="6" fillId="0" borderId="100" xfId="0" applyNumberFormat="1" applyFont="1" applyBorder="1"/>
    <xf numFmtId="178" fontId="6" fillId="0" borderId="30" xfId="0" applyNumberFormat="1" applyFont="1" applyBorder="1"/>
    <xf numFmtId="178" fontId="6" fillId="0" borderId="29" xfId="0" applyNumberFormat="1" applyFont="1" applyBorder="1"/>
    <xf numFmtId="178" fontId="6" fillId="0" borderId="26" xfId="0" applyNumberFormat="1" applyFont="1" applyBorder="1"/>
    <xf numFmtId="178" fontId="6" fillId="0" borderId="50" xfId="0" applyNumberFormat="1" applyFont="1" applyBorder="1"/>
    <xf numFmtId="178" fontId="6" fillId="0" borderId="48" xfId="0" applyNumberFormat="1" applyFont="1" applyBorder="1"/>
    <xf numFmtId="178" fontId="6" fillId="0" borderId="107" xfId="0" applyNumberFormat="1" applyFont="1" applyBorder="1"/>
    <xf numFmtId="178" fontId="6" fillId="0" borderId="98" xfId="0" applyNumberFormat="1" applyFont="1" applyBorder="1"/>
    <xf numFmtId="178" fontId="6" fillId="0" borderId="10" xfId="0" applyNumberFormat="1" applyFont="1" applyBorder="1"/>
    <xf numFmtId="178" fontId="6" fillId="0" borderId="158" xfId="0" applyNumberFormat="1" applyFont="1" applyBorder="1"/>
    <xf numFmtId="178" fontId="6" fillId="0" borderId="180" xfId="0" applyNumberFormat="1" applyFont="1" applyBorder="1"/>
    <xf numFmtId="178" fontId="6" fillId="0" borderId="181" xfId="0" applyNumberFormat="1" applyFont="1" applyBorder="1"/>
    <xf numFmtId="178" fontId="6" fillId="0" borderId="182" xfId="0" applyNumberFormat="1" applyFont="1" applyBorder="1"/>
    <xf numFmtId="178" fontId="6" fillId="0" borderId="177" xfId="0" applyNumberFormat="1" applyFont="1" applyBorder="1"/>
    <xf numFmtId="178" fontId="6" fillId="0" borderId="156" xfId="0" applyNumberFormat="1" applyFont="1" applyBorder="1"/>
    <xf numFmtId="178" fontId="6" fillId="0" borderId="157" xfId="0" applyNumberFormat="1" applyFont="1" applyBorder="1"/>
    <xf numFmtId="0" fontId="39" fillId="0" borderId="96" xfId="0" applyFont="1" applyBorder="1" applyAlignment="1" applyProtection="1">
      <alignment horizontal="distributed" vertical="center" shrinkToFit="1"/>
      <protection locked="0"/>
    </xf>
    <xf numFmtId="178" fontId="6" fillId="0" borderId="41" xfId="0" applyNumberFormat="1" applyFont="1" applyBorder="1"/>
    <xf numFmtId="178" fontId="6" fillId="0" borderId="40" xfId="0" applyNumberFormat="1" applyFont="1" applyBorder="1"/>
    <xf numFmtId="178" fontId="6" fillId="0" borderId="37" xfId="0" applyNumberFormat="1" applyFont="1" applyBorder="1"/>
    <xf numFmtId="178" fontId="6" fillId="0" borderId="24" xfId="0" applyNumberFormat="1" applyFont="1" applyBorder="1"/>
    <xf numFmtId="0" fontId="6" fillId="0" borderId="98" xfId="0" applyFont="1" applyBorder="1" applyAlignment="1" applyProtection="1">
      <alignment horizontal="center" vertical="center"/>
      <protection locked="0"/>
    </xf>
    <xf numFmtId="0" fontId="6" fillId="0" borderId="49" xfId="0" applyFont="1" applyBorder="1" applyAlignment="1" applyProtection="1">
      <alignment horizontal="center" vertical="center"/>
      <protection locked="0"/>
    </xf>
    <xf numFmtId="176" fontId="6" fillId="0" borderId="67" xfId="0" applyNumberFormat="1" applyFont="1" applyBorder="1" applyAlignment="1" applyProtection="1">
      <alignment horizontal="right" vertical="center" shrinkToFit="1"/>
      <protection locked="0"/>
    </xf>
    <xf numFmtId="0" fontId="6" fillId="0" borderId="21" xfId="0" applyFont="1" applyBorder="1" applyAlignment="1" applyProtection="1">
      <alignment horizontal="distributed" vertical="center"/>
      <protection locked="0"/>
    </xf>
    <xf numFmtId="178" fontId="6" fillId="0" borderId="86" xfId="0" applyNumberFormat="1" applyFont="1" applyBorder="1"/>
    <xf numFmtId="178" fontId="6" fillId="0" borderId="90" xfId="0" applyNumberFormat="1" applyFont="1" applyBorder="1"/>
    <xf numFmtId="0" fontId="2" fillId="3" borderId="0" xfId="0" applyFont="1" applyFill="1" applyAlignment="1" applyProtection="1">
      <alignment shrinkToFit="1"/>
      <protection locked="0"/>
    </xf>
    <xf numFmtId="176" fontId="11" fillId="0" borderId="41" xfId="5" applyNumberFormat="1" applyFont="1" applyBorder="1" applyAlignment="1" applyProtection="1">
      <alignment vertical="center"/>
      <protection locked="0"/>
    </xf>
    <xf numFmtId="176" fontId="11" fillId="0" borderId="10" xfId="5" applyNumberFormat="1" applyFont="1" applyBorder="1" applyAlignment="1">
      <alignment vertical="center"/>
    </xf>
    <xf numFmtId="176" fontId="11" fillId="0" borderId="41" xfId="5" applyNumberFormat="1" applyFont="1" applyBorder="1" applyAlignment="1">
      <alignment vertical="center"/>
    </xf>
    <xf numFmtId="176" fontId="11" fillId="0" borderId="37" xfId="5" applyNumberFormat="1" applyFont="1" applyBorder="1" applyAlignment="1">
      <alignment vertical="center"/>
    </xf>
    <xf numFmtId="176" fontId="11" fillId="0" borderId="44" xfId="5" applyNumberFormat="1" applyFont="1" applyBorder="1" applyAlignment="1">
      <alignment vertical="center"/>
    </xf>
    <xf numFmtId="176" fontId="11" fillId="0" borderId="45" xfId="5" applyNumberFormat="1" applyFont="1" applyBorder="1" applyAlignment="1">
      <alignment vertical="center"/>
    </xf>
    <xf numFmtId="0" fontId="6" fillId="0" borderId="62" xfId="0" applyFont="1" applyBorder="1" applyAlignment="1">
      <alignment horizontal="distributed" vertical="center"/>
    </xf>
    <xf numFmtId="176" fontId="11" fillId="0" borderId="16" xfId="5" applyNumberFormat="1" applyFont="1" applyBorder="1" applyAlignment="1">
      <alignment vertical="center"/>
    </xf>
    <xf numFmtId="176" fontId="11" fillId="0" borderId="42" xfId="5" applyNumberFormat="1" applyFont="1" applyBorder="1" applyAlignment="1">
      <alignment vertical="center"/>
    </xf>
    <xf numFmtId="176" fontId="11" fillId="0" borderId="37" xfId="5" applyNumberFormat="1" applyFont="1" applyBorder="1" applyAlignment="1" applyProtection="1">
      <alignment horizontal="right" vertical="center"/>
      <protection locked="0"/>
    </xf>
    <xf numFmtId="176" fontId="11" fillId="0" borderId="70" xfId="5" applyNumberFormat="1" applyFont="1" applyBorder="1" applyAlignment="1">
      <alignment vertical="center"/>
    </xf>
    <xf numFmtId="176" fontId="11" fillId="0" borderId="42" xfId="5" applyNumberFormat="1" applyFont="1" applyBorder="1" applyAlignment="1" applyProtection="1">
      <alignment horizontal="right" vertical="center"/>
      <protection locked="0"/>
    </xf>
    <xf numFmtId="176" fontId="11" fillId="0" borderId="46" xfId="5" applyNumberFormat="1" applyFont="1" applyBorder="1" applyAlignment="1">
      <alignment vertical="center"/>
    </xf>
    <xf numFmtId="176" fontId="11" fillId="0" borderId="32" xfId="0" applyNumberFormat="1" applyFont="1" applyBorder="1" applyAlignment="1">
      <alignment vertical="center"/>
    </xf>
    <xf numFmtId="176" fontId="11" fillId="0" borderId="43" xfId="0" applyNumberFormat="1" applyFont="1" applyBorder="1" applyAlignment="1">
      <alignment vertical="center"/>
    </xf>
    <xf numFmtId="176" fontId="11" fillId="0" borderId="77" xfId="0" applyNumberFormat="1" applyFont="1" applyBorder="1" applyAlignment="1">
      <alignment vertical="center"/>
    </xf>
    <xf numFmtId="0" fontId="6" fillId="0" borderId="98" xfId="0" applyFont="1" applyBorder="1" applyAlignment="1">
      <alignment horizontal="distributed" vertical="center"/>
    </xf>
    <xf numFmtId="176" fontId="11" fillId="0" borderId="58" xfId="5" applyNumberFormat="1" applyFont="1" applyBorder="1" applyAlignment="1">
      <alignment vertical="center"/>
    </xf>
    <xf numFmtId="176" fontId="11" fillId="0" borderId="10" xfId="0" applyNumberFormat="1" applyFont="1" applyBorder="1" applyAlignment="1">
      <alignment vertical="center"/>
    </xf>
    <xf numFmtId="176" fontId="11" fillId="0" borderId="64" xfId="0" applyNumberFormat="1" applyFont="1" applyBorder="1" applyAlignment="1">
      <alignment vertical="center"/>
    </xf>
    <xf numFmtId="0" fontId="7" fillId="0" borderId="12" xfId="0" applyFont="1" applyBorder="1" applyAlignment="1" applyProtection="1">
      <alignment horizontal="distributed" vertical="center"/>
      <protection locked="0"/>
    </xf>
    <xf numFmtId="176" fontId="13" fillId="0" borderId="10" xfId="0" applyNumberFormat="1" applyFont="1" applyBorder="1" applyAlignment="1">
      <alignment vertical="center"/>
    </xf>
    <xf numFmtId="0" fontId="7" fillId="0" borderId="62" xfId="0" applyFont="1" applyBorder="1" applyAlignment="1" applyProtection="1">
      <alignment horizontal="distributed" vertical="center"/>
      <protection locked="0"/>
    </xf>
    <xf numFmtId="176" fontId="13" fillId="0" borderId="64" xfId="0" applyNumberFormat="1" applyFont="1" applyBorder="1" applyAlignment="1">
      <alignment vertical="center"/>
    </xf>
    <xf numFmtId="0" fontId="7" fillId="0" borderId="62" xfId="0" applyFont="1" applyBorder="1" applyAlignment="1">
      <alignment horizontal="distributed" vertical="center"/>
    </xf>
    <xf numFmtId="176" fontId="11" fillId="0" borderId="16" xfId="0" applyNumberFormat="1" applyFont="1" applyBorder="1" applyAlignment="1">
      <alignment vertical="center"/>
    </xf>
    <xf numFmtId="176" fontId="11" fillId="0" borderId="70" xfId="0" applyNumberFormat="1" applyFont="1" applyBorder="1" applyAlignment="1">
      <alignment vertical="center"/>
    </xf>
    <xf numFmtId="176" fontId="6" fillId="0" borderId="44" xfId="6" applyNumberFormat="1" applyFont="1" applyBorder="1" applyAlignment="1">
      <alignment horizontal="right" vertical="center"/>
    </xf>
    <xf numFmtId="176" fontId="6" fillId="0" borderId="45" xfId="6" applyNumberFormat="1" applyFont="1" applyBorder="1" applyAlignment="1">
      <alignment horizontal="right" vertical="center"/>
    </xf>
    <xf numFmtId="176" fontId="6" fillId="0" borderId="16" xfId="6" applyNumberFormat="1" applyFont="1" applyBorder="1" applyAlignment="1">
      <alignment horizontal="right" vertical="center"/>
    </xf>
    <xf numFmtId="176" fontId="6" fillId="0" borderId="11" xfId="6" applyNumberFormat="1" applyFont="1" applyBorder="1" applyAlignment="1">
      <alignment horizontal="right" vertical="center"/>
    </xf>
    <xf numFmtId="176" fontId="6" fillId="0" borderId="58" xfId="6" applyNumberFormat="1" applyFont="1" applyBorder="1" applyAlignment="1">
      <alignment horizontal="right" vertical="center"/>
    </xf>
    <xf numFmtId="176" fontId="6" fillId="0" borderId="10" xfId="6" applyNumberFormat="1" applyFont="1" applyBorder="1" applyAlignment="1">
      <alignment horizontal="right" vertical="center"/>
    </xf>
    <xf numFmtId="176" fontId="6" fillId="0" borderId="64" xfId="6" applyNumberFormat="1" applyFont="1" applyBorder="1" applyAlignment="1">
      <alignment horizontal="right" vertical="center"/>
    </xf>
    <xf numFmtId="176" fontId="6" fillId="0" borderId="79" xfId="6" applyNumberFormat="1" applyFont="1" applyBorder="1" applyAlignment="1">
      <alignment horizontal="right" vertical="center"/>
    </xf>
    <xf numFmtId="176" fontId="6" fillId="0" borderId="72" xfId="6" applyNumberFormat="1" applyFont="1" applyBorder="1" applyAlignment="1">
      <alignment horizontal="right" vertical="center"/>
    </xf>
    <xf numFmtId="176" fontId="6" fillId="0" borderId="70" xfId="6" applyNumberFormat="1" applyFont="1" applyBorder="1" applyAlignment="1">
      <alignment horizontal="right" vertical="center"/>
    </xf>
    <xf numFmtId="176" fontId="6" fillId="0" borderId="15" xfId="6" applyNumberFormat="1" applyFont="1" applyBorder="1" applyAlignment="1">
      <alignment horizontal="right" vertical="center"/>
    </xf>
    <xf numFmtId="176" fontId="13" fillId="0" borderId="32" xfId="0" applyNumberFormat="1" applyFont="1" applyBorder="1" applyAlignment="1">
      <alignment vertical="center"/>
    </xf>
    <xf numFmtId="176" fontId="13" fillId="0" borderId="43" xfId="0" applyNumberFormat="1" applyFont="1" applyBorder="1" applyAlignment="1">
      <alignment vertical="center"/>
    </xf>
    <xf numFmtId="0" fontId="7" fillId="0" borderId="98" xfId="0" applyFont="1" applyBorder="1" applyAlignment="1">
      <alignment horizontal="distributed" vertical="center"/>
    </xf>
    <xf numFmtId="176" fontId="11" fillId="0" borderId="166" xfId="0" applyNumberFormat="1" applyFont="1" applyBorder="1" applyAlignment="1">
      <alignment vertical="center"/>
    </xf>
    <xf numFmtId="0" fontId="6" fillId="0" borderId="167" xfId="0" applyFont="1" applyBorder="1" applyAlignment="1">
      <alignment horizontal="distributed" vertical="center"/>
    </xf>
    <xf numFmtId="176" fontId="7" fillId="0" borderId="42" xfId="6" applyNumberFormat="1" applyFont="1" applyBorder="1" applyAlignment="1" applyProtection="1">
      <alignment horizontal="right" vertical="center"/>
      <protection locked="0"/>
    </xf>
    <xf numFmtId="176" fontId="7" fillId="0" borderId="37" xfId="6" applyNumberFormat="1" applyFont="1" applyBorder="1" applyAlignment="1" applyProtection="1">
      <alignment horizontal="right" vertical="center"/>
      <protection locked="0"/>
    </xf>
    <xf numFmtId="176" fontId="7" fillId="0" borderId="11" xfId="6" applyNumberFormat="1" applyFont="1" applyBorder="1" applyAlignment="1">
      <alignment horizontal="right" vertical="center"/>
    </xf>
    <xf numFmtId="176" fontId="7" fillId="0" borderId="10" xfId="6" applyNumberFormat="1" applyFont="1" applyBorder="1" applyAlignment="1">
      <alignment horizontal="right" vertical="center"/>
    </xf>
    <xf numFmtId="176" fontId="7" fillId="0" borderId="46" xfId="6" applyNumberFormat="1" applyFont="1" applyBorder="1" applyAlignment="1" applyProtection="1">
      <alignment horizontal="right" vertical="center"/>
      <protection locked="0"/>
    </xf>
    <xf numFmtId="176" fontId="7" fillId="0" borderId="45" xfId="6" applyNumberFormat="1" applyFont="1" applyBorder="1" applyAlignment="1" applyProtection="1">
      <alignment horizontal="right" vertical="center"/>
      <protection locked="0"/>
    </xf>
    <xf numFmtId="176" fontId="7" fillId="0" borderId="58" xfId="6" applyNumberFormat="1" applyFont="1" applyBorder="1" applyAlignment="1">
      <alignment horizontal="right" vertical="center"/>
    </xf>
    <xf numFmtId="176" fontId="7" fillId="0" borderId="64" xfId="6" applyNumberFormat="1" applyFont="1" applyBorder="1" applyAlignment="1">
      <alignment horizontal="right" vertical="center"/>
    </xf>
    <xf numFmtId="176" fontId="7" fillId="0" borderId="44" xfId="6" applyNumberFormat="1" applyFont="1" applyBorder="1" applyAlignment="1">
      <alignment horizontal="right" vertical="center"/>
    </xf>
    <xf numFmtId="176" fontId="7" fillId="0" borderId="45" xfId="6" applyNumberFormat="1" applyFont="1" applyBorder="1" applyAlignment="1">
      <alignment horizontal="right" vertical="center"/>
    </xf>
    <xf numFmtId="176" fontId="6" fillId="0" borderId="75" xfId="6" applyNumberFormat="1" applyFont="1" applyBorder="1" applyAlignment="1">
      <alignment horizontal="right" vertical="center"/>
    </xf>
    <xf numFmtId="176" fontId="13" fillId="0" borderId="16" xfId="0" applyNumberFormat="1" applyFont="1" applyBorder="1" applyAlignment="1">
      <alignment vertical="center"/>
    </xf>
    <xf numFmtId="0" fontId="6" fillId="0" borderId="162" xfId="0" applyFont="1" applyBorder="1" applyAlignment="1">
      <alignment horizontal="distributed" vertical="center"/>
    </xf>
    <xf numFmtId="176" fontId="11" fillId="0" borderId="163" xfId="0" applyNumberFormat="1" applyFont="1" applyBorder="1" applyAlignment="1">
      <alignment vertical="center"/>
    </xf>
    <xf numFmtId="176" fontId="11" fillId="0" borderId="164" xfId="0" applyNumberFormat="1" applyFont="1" applyBorder="1" applyAlignment="1">
      <alignment vertical="center"/>
    </xf>
    <xf numFmtId="176" fontId="11" fillId="0" borderId="165" xfId="0" applyNumberFormat="1" applyFont="1" applyBorder="1" applyAlignment="1">
      <alignment vertical="center"/>
    </xf>
    <xf numFmtId="176" fontId="13" fillId="0" borderId="42" xfId="5" applyNumberFormat="1" applyFont="1" applyBorder="1" applyAlignment="1" applyProtection="1">
      <alignment vertical="center"/>
      <protection locked="0"/>
    </xf>
    <xf numFmtId="176" fontId="13" fillId="0" borderId="37" xfId="5" applyNumberFormat="1" applyFont="1" applyBorder="1" applyAlignment="1" applyProtection="1">
      <alignment vertical="center"/>
      <protection locked="0"/>
    </xf>
    <xf numFmtId="176" fontId="13" fillId="0" borderId="11" xfId="5" applyNumberFormat="1" applyFont="1" applyBorder="1" applyAlignment="1">
      <alignment vertical="center"/>
    </xf>
    <xf numFmtId="176" fontId="13" fillId="0" borderId="46" xfId="5" applyNumberFormat="1" applyFont="1" applyBorder="1" applyAlignment="1" applyProtection="1">
      <alignment vertical="center"/>
      <protection locked="0"/>
    </xf>
    <xf numFmtId="176" fontId="13" fillId="0" borderId="45" xfId="5" applyNumberFormat="1" applyFont="1" applyBorder="1" applyAlignment="1" applyProtection="1">
      <alignment vertical="center"/>
      <protection locked="0"/>
    </xf>
    <xf numFmtId="176" fontId="13" fillId="0" borderId="44" xfId="5" applyNumberFormat="1" applyFont="1" applyBorder="1" applyAlignment="1">
      <alignment vertical="center"/>
    </xf>
    <xf numFmtId="176" fontId="13" fillId="0" borderId="45" xfId="5" applyNumberFormat="1" applyFont="1" applyBorder="1" applyAlignment="1">
      <alignment vertical="center"/>
    </xf>
    <xf numFmtId="176" fontId="13" fillId="0" borderId="70" xfId="5" applyNumberFormat="1" applyFont="1" applyBorder="1" applyAlignment="1">
      <alignment vertical="center"/>
    </xf>
    <xf numFmtId="176" fontId="13" fillId="0" borderId="10" xfId="5" applyNumberFormat="1" applyFont="1" applyBorder="1" applyAlignment="1">
      <alignment vertical="center"/>
    </xf>
    <xf numFmtId="176" fontId="13" fillId="0" borderId="58" xfId="5" applyNumberFormat="1" applyFont="1" applyBorder="1" applyAlignment="1">
      <alignment vertical="center"/>
    </xf>
    <xf numFmtId="176" fontId="13" fillId="0" borderId="64" xfId="5" applyNumberFormat="1" applyFont="1" applyBorder="1" applyAlignment="1">
      <alignment vertical="center"/>
    </xf>
    <xf numFmtId="176" fontId="13" fillId="0" borderId="79" xfId="5" applyNumberFormat="1" applyFont="1" applyBorder="1" applyAlignment="1">
      <alignment vertical="center"/>
    </xf>
    <xf numFmtId="176" fontId="13" fillId="0" borderId="72" xfId="5" applyNumberFormat="1" applyFont="1" applyBorder="1" applyAlignment="1">
      <alignment vertical="center"/>
    </xf>
    <xf numFmtId="176" fontId="13" fillId="0" borderId="15" xfId="5" applyNumberFormat="1" applyFont="1" applyBorder="1" applyAlignment="1">
      <alignment vertical="center"/>
    </xf>
    <xf numFmtId="176" fontId="13" fillId="0" borderId="46" xfId="5" applyNumberFormat="1" applyFont="1" applyBorder="1" applyAlignment="1">
      <alignment vertical="center"/>
    </xf>
    <xf numFmtId="176" fontId="13" fillId="0" borderId="77" xfId="5" applyNumberFormat="1" applyFont="1" applyBorder="1" applyAlignment="1">
      <alignment vertical="center"/>
    </xf>
    <xf numFmtId="176" fontId="6" fillId="0" borderId="273" xfId="6" applyNumberFormat="1" applyFont="1" applyBorder="1" applyAlignment="1">
      <alignment horizontal="right" vertical="center"/>
    </xf>
    <xf numFmtId="176" fontId="6" fillId="0" borderId="275" xfId="6" applyNumberFormat="1" applyFont="1" applyBorder="1" applyAlignment="1">
      <alignment horizontal="right" vertical="center"/>
    </xf>
    <xf numFmtId="176" fontId="6" fillId="0" borderId="274" xfId="6" applyNumberFormat="1" applyFont="1" applyBorder="1" applyAlignment="1">
      <alignment horizontal="right" vertical="center"/>
    </xf>
    <xf numFmtId="176" fontId="6" fillId="0" borderId="279" xfId="6" applyNumberFormat="1" applyFont="1" applyBorder="1" applyAlignment="1">
      <alignment horizontal="right" vertical="center"/>
    </xf>
    <xf numFmtId="176" fontId="6" fillId="0" borderId="278" xfId="6" applyNumberFormat="1" applyFont="1" applyBorder="1" applyAlignment="1">
      <alignment horizontal="right" vertical="center"/>
    </xf>
    <xf numFmtId="176" fontId="6" fillId="0" borderId="280" xfId="6" applyNumberFormat="1" applyFont="1" applyBorder="1" applyAlignment="1">
      <alignment horizontal="right" vertical="center"/>
    </xf>
    <xf numFmtId="176" fontId="6" fillId="0" borderId="276" xfId="6" applyNumberFormat="1" applyFont="1" applyBorder="1" applyAlignment="1">
      <alignment horizontal="right" vertical="center"/>
    </xf>
    <xf numFmtId="176" fontId="11" fillId="0" borderId="274" xfId="0" applyNumberFormat="1" applyFont="1" applyBorder="1" applyAlignment="1">
      <alignment vertical="center"/>
    </xf>
    <xf numFmtId="0" fontId="6" fillId="0" borderId="12" xfId="0" applyFont="1" applyBorder="1" applyAlignment="1">
      <alignment horizontal="distributed" vertical="center"/>
    </xf>
    <xf numFmtId="0" fontId="6" fillId="0" borderId="23" xfId="0" applyFont="1" applyBorder="1" applyAlignment="1">
      <alignment horizontal="distributed" vertical="center" shrinkToFit="1"/>
    </xf>
    <xf numFmtId="176" fontId="11" fillId="0" borderId="56" xfId="0" applyNumberFormat="1" applyFont="1" applyBorder="1" applyAlignment="1">
      <alignment vertical="center" shrinkToFit="1"/>
    </xf>
    <xf numFmtId="176" fontId="11" fillId="0" borderId="55" xfId="0" applyNumberFormat="1" applyFont="1" applyBorder="1" applyAlignment="1">
      <alignment vertical="center" shrinkToFit="1"/>
    </xf>
    <xf numFmtId="176" fontId="11" fillId="0" borderId="21" xfId="0" applyNumberFormat="1" applyFont="1" applyBorder="1" applyAlignment="1">
      <alignment vertical="center" shrinkToFit="1"/>
    </xf>
    <xf numFmtId="176" fontId="11" fillId="0" borderId="11" xfId="0" applyNumberFormat="1" applyFont="1" applyBorder="1" applyAlignment="1">
      <alignment vertical="center"/>
    </xf>
    <xf numFmtId="0" fontId="6" fillId="0" borderId="0" xfId="0" applyFont="1" applyAlignment="1">
      <alignment horizontal="distributed" vertical="center"/>
    </xf>
    <xf numFmtId="0" fontId="6" fillId="0" borderId="27" xfId="0" applyFont="1" applyBorder="1" applyAlignment="1">
      <alignment horizontal="distributed" vertical="center" shrinkToFit="1"/>
    </xf>
    <xf numFmtId="176" fontId="11" fillId="0" borderId="58" xfId="0" applyNumberFormat="1" applyFont="1" applyBorder="1" applyAlignment="1">
      <alignment vertical="center"/>
    </xf>
    <xf numFmtId="176" fontId="11" fillId="0" borderId="46" xfId="0" applyNumberFormat="1" applyFont="1" applyBorder="1" applyAlignment="1">
      <alignment vertical="center"/>
    </xf>
    <xf numFmtId="176" fontId="11" fillId="0" borderId="52" xfId="0" applyNumberFormat="1" applyFont="1" applyBorder="1" applyAlignment="1">
      <alignment vertical="center" shrinkToFit="1"/>
    </xf>
    <xf numFmtId="176" fontId="11" fillId="0" borderId="22" xfId="0" applyNumberFormat="1" applyFont="1" applyBorder="1" applyAlignment="1">
      <alignment vertical="center" shrinkToFit="1"/>
    </xf>
    <xf numFmtId="0" fontId="6" fillId="3" borderId="0" xfId="0" applyFont="1" applyFill="1" applyAlignment="1" applyProtection="1">
      <alignment vertical="center"/>
      <protection locked="0"/>
    </xf>
    <xf numFmtId="0" fontId="6" fillId="0" borderId="31" xfId="0" applyFont="1" applyBorder="1" applyAlignment="1">
      <alignment horizontal="distributed" vertical="center"/>
    </xf>
    <xf numFmtId="176" fontId="6" fillId="0" borderId="20" xfId="0" applyNumberFormat="1" applyFont="1" applyBorder="1" applyAlignment="1">
      <alignment horizontal="right" vertical="center" shrinkToFit="1"/>
    </xf>
    <xf numFmtId="176" fontId="6" fillId="0" borderId="57" xfId="0" applyNumberFormat="1" applyFont="1" applyBorder="1" applyAlignment="1">
      <alignment horizontal="right" vertical="center" shrinkToFit="1"/>
    </xf>
    <xf numFmtId="176" fontId="6" fillId="0" borderId="54" xfId="0" applyNumberFormat="1" applyFont="1" applyBorder="1" applyAlignment="1">
      <alignment horizontal="right" vertical="center" shrinkToFit="1"/>
    </xf>
    <xf numFmtId="176" fontId="6" fillId="0" borderId="55" xfId="0" applyNumberFormat="1" applyFont="1" applyBorder="1" applyAlignment="1">
      <alignment horizontal="right" vertical="center" shrinkToFit="1"/>
    </xf>
    <xf numFmtId="176" fontId="6" fillId="0" borderId="21" xfId="0" applyNumberFormat="1" applyFont="1" applyBorder="1" applyAlignment="1">
      <alignment horizontal="right" vertical="center" shrinkToFit="1"/>
    </xf>
    <xf numFmtId="176" fontId="6" fillId="0" borderId="30" xfId="0" applyNumberFormat="1" applyFont="1" applyBorder="1" applyAlignment="1">
      <alignment horizontal="right" vertical="center" shrinkToFit="1"/>
    </xf>
    <xf numFmtId="0" fontId="14" fillId="0" borderId="10" xfId="0" applyFont="1" applyBorder="1" applyProtection="1">
      <protection locked="0"/>
    </xf>
    <xf numFmtId="176" fontId="6" fillId="0" borderId="27" xfId="0" applyNumberFormat="1" applyFont="1" applyBorder="1" applyAlignment="1">
      <alignment horizontal="right" vertical="center" shrinkToFit="1"/>
    </xf>
    <xf numFmtId="0" fontId="6" fillId="0" borderId="61" xfId="0" applyFont="1" applyBorder="1" applyAlignment="1" applyProtection="1">
      <alignment horizontal="center" vertical="distributed" textRotation="255"/>
      <protection locked="0"/>
    </xf>
    <xf numFmtId="176" fontId="6" fillId="0" borderId="95" xfId="0" applyNumberFormat="1" applyFont="1" applyBorder="1" applyAlignment="1">
      <alignment horizontal="right" vertical="center" shrinkToFit="1"/>
    </xf>
    <xf numFmtId="176" fontId="6" fillId="0" borderId="0" xfId="0" applyNumberFormat="1" applyFont="1" applyAlignment="1">
      <alignment horizontal="right" vertical="center" shrinkToFit="1"/>
    </xf>
    <xf numFmtId="176" fontId="7" fillId="0" borderId="0" xfId="0" applyNumberFormat="1" applyFont="1" applyAlignment="1">
      <alignment horizontal="right" vertical="center" shrinkToFit="1"/>
    </xf>
    <xf numFmtId="176" fontId="6" fillId="0" borderId="98" xfId="0" applyNumberFormat="1" applyFont="1" applyBorder="1" applyAlignment="1">
      <alignment horizontal="right" vertical="center" shrinkToFit="1"/>
    </xf>
    <xf numFmtId="176" fontId="6" fillId="0" borderId="6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right" vertical="center"/>
    </xf>
    <xf numFmtId="176" fontId="6" fillId="0" borderId="57" xfId="0" applyNumberFormat="1" applyFont="1" applyBorder="1" applyAlignment="1">
      <alignment vertical="center" shrinkToFit="1"/>
    </xf>
    <xf numFmtId="176" fontId="6" fillId="0" borderId="54" xfId="0" applyNumberFormat="1" applyFont="1" applyBorder="1" applyAlignment="1">
      <alignment vertical="center" shrinkToFit="1"/>
    </xf>
    <xf numFmtId="176" fontId="6" fillId="0" borderId="25" xfId="0" applyNumberFormat="1" applyFont="1" applyBorder="1" applyAlignment="1">
      <alignment vertical="center" shrinkToFit="1"/>
    </xf>
    <xf numFmtId="176" fontId="6" fillId="0" borderId="104" xfId="0" applyNumberFormat="1" applyFont="1" applyBorder="1" applyAlignment="1">
      <alignment vertical="center" shrinkToFit="1"/>
    </xf>
    <xf numFmtId="176" fontId="6" fillId="0" borderId="29" xfId="0" applyNumberFormat="1" applyFont="1" applyBorder="1" applyAlignment="1">
      <alignment vertical="center" shrinkToFit="1"/>
    </xf>
    <xf numFmtId="176" fontId="6" fillId="0" borderId="27" xfId="0" applyNumberFormat="1" applyFont="1" applyBorder="1" applyAlignment="1">
      <alignment vertical="center" shrinkToFit="1"/>
    </xf>
    <xf numFmtId="176" fontId="6" fillId="0" borderId="101" xfId="0" applyNumberFormat="1" applyFont="1" applyBorder="1" applyAlignment="1">
      <alignment vertical="center" shrinkToFit="1"/>
    </xf>
    <xf numFmtId="176" fontId="6" fillId="0" borderId="90" xfId="0" applyNumberFormat="1" applyFont="1" applyBorder="1" applyAlignment="1">
      <alignment vertical="center"/>
    </xf>
    <xf numFmtId="176" fontId="6" fillId="0" borderId="91" xfId="0" applyNumberFormat="1" applyFont="1" applyBorder="1" applyAlignment="1" applyProtection="1">
      <alignment vertical="center"/>
      <protection locked="0"/>
    </xf>
    <xf numFmtId="176" fontId="6" fillId="0" borderId="86" xfId="0" applyNumberFormat="1" applyFont="1" applyBorder="1" applyAlignment="1">
      <alignment vertical="center"/>
    </xf>
    <xf numFmtId="176" fontId="6" fillId="0" borderId="92" xfId="0" applyNumberFormat="1" applyFont="1" applyBorder="1" applyAlignment="1" applyProtection="1">
      <alignment vertical="center"/>
      <protection locked="0"/>
    </xf>
    <xf numFmtId="176" fontId="6" fillId="0" borderId="254" xfId="0" applyNumberFormat="1" applyFont="1" applyBorder="1" applyAlignment="1" applyProtection="1">
      <alignment vertical="center"/>
      <protection locked="0"/>
    </xf>
    <xf numFmtId="176" fontId="6" fillId="0" borderId="255" xfId="0" applyNumberFormat="1" applyFont="1" applyBorder="1" applyAlignment="1">
      <alignment vertical="center"/>
    </xf>
    <xf numFmtId="0" fontId="6" fillId="0" borderId="216" xfId="0" applyFont="1" applyBorder="1" applyAlignment="1" applyProtection="1">
      <alignment vertical="center" wrapText="1"/>
      <protection locked="0"/>
    </xf>
    <xf numFmtId="0" fontId="6" fillId="0" borderId="217" xfId="0" applyFont="1" applyBorder="1" applyAlignment="1" applyProtection="1">
      <alignment vertical="center" wrapText="1"/>
      <protection locked="0"/>
    </xf>
    <xf numFmtId="0" fontId="6" fillId="0" borderId="218" xfId="0" applyFont="1" applyBorder="1" applyAlignment="1" applyProtection="1">
      <alignment vertical="center" wrapText="1"/>
      <protection locked="0"/>
    </xf>
    <xf numFmtId="0" fontId="6" fillId="0" borderId="219" xfId="0" applyFont="1" applyBorder="1" applyAlignment="1">
      <alignment vertical="center" wrapText="1"/>
    </xf>
    <xf numFmtId="0" fontId="6" fillId="0" borderId="24" xfId="0" applyFont="1" applyBorder="1" applyAlignment="1" applyProtection="1">
      <alignment vertical="center" wrapText="1"/>
      <protection locked="0"/>
    </xf>
    <xf numFmtId="0" fontId="6" fillId="0" borderId="25" xfId="0" applyFont="1" applyBorder="1" applyAlignment="1" applyProtection="1">
      <alignment vertical="center" wrapText="1"/>
      <protection locked="0"/>
    </xf>
    <xf numFmtId="0" fontId="6" fillId="0" borderId="223" xfId="0" applyFont="1" applyBorder="1" applyAlignment="1" applyProtection="1">
      <alignment vertical="center" wrapText="1"/>
      <protection locked="0"/>
    </xf>
    <xf numFmtId="0" fontId="6" fillId="0" borderId="224" xfId="0" applyFont="1" applyBorder="1" applyAlignment="1" applyProtection="1">
      <alignment vertical="center" wrapText="1"/>
      <protection locked="0"/>
    </xf>
    <xf numFmtId="0" fontId="6" fillId="0" borderId="225" xfId="0" applyFont="1" applyBorder="1" applyAlignment="1">
      <alignment vertical="center" wrapText="1"/>
    </xf>
    <xf numFmtId="176" fontId="6" fillId="0" borderId="64" xfId="0" applyNumberFormat="1" applyFont="1" applyBorder="1" applyAlignment="1">
      <alignment vertical="center"/>
    </xf>
    <xf numFmtId="176" fontId="6" fillId="0" borderId="27" xfId="0" applyNumberFormat="1" applyFont="1" applyBorder="1" applyAlignment="1" applyProtection="1">
      <alignment vertical="center"/>
      <protection locked="0"/>
    </xf>
    <xf numFmtId="0" fontId="6" fillId="0" borderId="229" xfId="0" applyFont="1" applyBorder="1" applyAlignment="1" applyProtection="1">
      <alignment horizontal="center" vertical="center" shrinkToFit="1"/>
      <protection locked="0"/>
    </xf>
    <xf numFmtId="176" fontId="6" fillId="0" borderId="230" xfId="0" applyNumberFormat="1" applyFont="1" applyBorder="1" applyAlignment="1" applyProtection="1">
      <alignment horizontal="right" vertical="center"/>
      <protection locked="0"/>
    </xf>
    <xf numFmtId="176" fontId="6" fillId="0" borderId="231" xfId="0" applyNumberFormat="1" applyFont="1" applyBorder="1" applyAlignment="1" applyProtection="1">
      <alignment horizontal="right" vertical="center"/>
      <protection locked="0"/>
    </xf>
    <xf numFmtId="176" fontId="6" fillId="0" borderId="232" xfId="0" applyNumberFormat="1" applyFont="1" applyBorder="1" applyAlignment="1">
      <alignment horizontal="right" vertical="center"/>
    </xf>
    <xf numFmtId="0" fontId="6" fillId="0" borderId="235" xfId="0" applyFont="1" applyBorder="1" applyAlignment="1" applyProtection="1">
      <alignment horizontal="center" vertical="center" shrinkToFit="1"/>
      <protection locked="0"/>
    </xf>
    <xf numFmtId="176" fontId="6" fillId="0" borderId="236" xfId="0" applyNumberFormat="1" applyFont="1" applyBorder="1" applyAlignment="1" applyProtection="1">
      <alignment horizontal="right" vertical="center"/>
      <protection locked="0"/>
    </xf>
    <xf numFmtId="176" fontId="6" fillId="0" borderId="123" xfId="0" applyNumberFormat="1" applyFont="1" applyBorder="1" applyAlignment="1" applyProtection="1">
      <alignment horizontal="right" vertical="center"/>
      <protection locked="0"/>
    </xf>
    <xf numFmtId="176" fontId="6" fillId="0" borderId="121" xfId="0" applyNumberFormat="1" applyFont="1" applyBorder="1" applyAlignment="1">
      <alignment horizontal="right" vertical="center"/>
    </xf>
    <xf numFmtId="0" fontId="6" fillId="0" borderId="62" xfId="0" applyFont="1" applyBorder="1" applyAlignment="1" applyProtection="1">
      <alignment horizontal="center" vertical="center" shrinkToFit="1"/>
      <protection locked="0"/>
    </xf>
    <xf numFmtId="176" fontId="6" fillId="0" borderId="67" xfId="0" applyNumberFormat="1" applyFont="1" applyBorder="1" applyAlignment="1" applyProtection="1">
      <alignment horizontal="right" vertical="center"/>
      <protection locked="0"/>
    </xf>
    <xf numFmtId="176" fontId="6" fillId="0" borderId="45" xfId="0" applyNumberFormat="1" applyFont="1" applyBorder="1" applyAlignment="1" applyProtection="1">
      <alignment horizontal="right" vertical="center"/>
      <protection locked="0"/>
    </xf>
    <xf numFmtId="176" fontId="6" fillId="0" borderId="64" xfId="0" applyNumberFormat="1" applyFont="1" applyBorder="1" applyAlignment="1">
      <alignment horizontal="right" vertical="center"/>
    </xf>
    <xf numFmtId="177" fontId="6" fillId="0" borderId="53" xfId="0" applyNumberFormat="1" applyFont="1" applyBorder="1" applyAlignment="1">
      <alignment horizontal="right" vertical="center"/>
    </xf>
    <xf numFmtId="177" fontId="6" fillId="0" borderId="55" xfId="0" applyNumberFormat="1" applyFont="1" applyBorder="1" applyAlignment="1">
      <alignment horizontal="right" vertical="center"/>
    </xf>
    <xf numFmtId="177" fontId="6" fillId="0" borderId="21" xfId="0" applyNumberFormat="1" applyFont="1" applyBorder="1" applyAlignment="1">
      <alignment horizontal="right" vertical="center"/>
    </xf>
    <xf numFmtId="176" fontId="6" fillId="0" borderId="233" xfId="0" applyNumberFormat="1" applyFont="1" applyBorder="1" applyAlignment="1" applyProtection="1">
      <alignment horizontal="right" vertical="center"/>
      <protection locked="0"/>
    </xf>
    <xf numFmtId="176" fontId="6" fillId="0" borderId="232" xfId="0" applyNumberFormat="1" applyFont="1" applyBorder="1" applyAlignment="1" applyProtection="1">
      <alignment horizontal="right" vertical="center"/>
      <protection locked="0"/>
    </xf>
    <xf numFmtId="176" fontId="6" fillId="0" borderId="129" xfId="0" applyNumberFormat="1" applyFont="1" applyBorder="1" applyAlignment="1" applyProtection="1">
      <alignment horizontal="right" vertical="center"/>
      <protection locked="0"/>
    </xf>
    <xf numFmtId="176" fontId="6" fillId="0" borderId="121" xfId="0" applyNumberFormat="1" applyFont="1" applyBorder="1" applyAlignment="1" applyProtection="1">
      <alignment horizontal="right" vertical="center"/>
      <protection locked="0"/>
    </xf>
    <xf numFmtId="176" fontId="6" fillId="0" borderId="44" xfId="0" applyNumberFormat="1" applyFont="1" applyBorder="1" applyAlignment="1" applyProtection="1">
      <alignment horizontal="right" vertical="center"/>
      <protection locked="0"/>
    </xf>
    <xf numFmtId="176" fontId="6" fillId="0" borderId="64" xfId="0" applyNumberFormat="1" applyFont="1" applyBorder="1" applyAlignment="1" applyProtection="1">
      <alignment horizontal="right" vertical="center"/>
      <protection locked="0"/>
    </xf>
    <xf numFmtId="177" fontId="6" fillId="0" borderId="56" xfId="0" applyNumberFormat="1" applyFont="1" applyBorder="1" applyAlignment="1">
      <alignment horizontal="right" vertical="center"/>
    </xf>
    <xf numFmtId="176" fontId="6" fillId="0" borderId="237" xfId="0" applyNumberFormat="1" applyFont="1" applyBorder="1" applyAlignment="1" applyProtection="1">
      <alignment horizontal="right" vertical="center"/>
      <protection locked="0"/>
    </xf>
    <xf numFmtId="176" fontId="6" fillId="0" borderId="130" xfId="0" applyNumberFormat="1" applyFont="1" applyBorder="1" applyAlignment="1" applyProtection="1">
      <alignment horizontal="right" vertical="center"/>
      <protection locked="0"/>
    </xf>
    <xf numFmtId="176" fontId="6" fillId="0" borderId="238" xfId="0" applyNumberFormat="1" applyFont="1" applyBorder="1" applyAlignment="1" applyProtection="1">
      <alignment horizontal="right" vertical="center"/>
      <protection locked="0"/>
    </xf>
    <xf numFmtId="176" fontId="6" fillId="0" borderId="240" xfId="0" applyNumberFormat="1" applyFont="1" applyBorder="1" applyAlignment="1" applyProtection="1">
      <alignment horizontal="right" vertical="center"/>
      <protection locked="0"/>
    </xf>
    <xf numFmtId="176" fontId="6" fillId="0" borderId="241" xfId="0" applyNumberFormat="1" applyFont="1" applyBorder="1" applyAlignment="1" applyProtection="1">
      <alignment horizontal="right" vertical="center"/>
      <protection locked="0"/>
    </xf>
    <xf numFmtId="176" fontId="6" fillId="0" borderId="242" xfId="0" applyNumberFormat="1" applyFont="1" applyBorder="1" applyAlignment="1" applyProtection="1">
      <alignment horizontal="right" vertical="center"/>
      <protection locked="0"/>
    </xf>
    <xf numFmtId="177" fontId="6" fillId="0" borderId="29" xfId="0" applyNumberFormat="1" applyFont="1" applyBorder="1" applyAlignment="1">
      <alignment horizontal="right" vertical="center"/>
    </xf>
    <xf numFmtId="176" fontId="6" fillId="0" borderId="26" xfId="0" applyNumberFormat="1" applyFont="1" applyBorder="1" applyAlignment="1">
      <alignment horizontal="right" vertical="center"/>
    </xf>
    <xf numFmtId="177" fontId="6" fillId="0" borderId="50" xfId="0" applyNumberFormat="1" applyFont="1" applyBorder="1" applyAlignment="1">
      <alignment horizontal="right" vertical="center"/>
    </xf>
    <xf numFmtId="176" fontId="6" fillId="0" borderId="234" xfId="0" applyNumberFormat="1" applyFont="1" applyBorder="1" applyAlignment="1" applyProtection="1">
      <alignment vertical="center"/>
      <protection locked="0"/>
    </xf>
    <xf numFmtId="176" fontId="6" fillId="0" borderId="231" xfId="0" applyNumberFormat="1" applyFont="1" applyBorder="1" applyAlignment="1" applyProtection="1">
      <alignment vertical="center"/>
      <protection locked="0"/>
    </xf>
    <xf numFmtId="176" fontId="6" fillId="0" borderId="232" xfId="0" applyNumberFormat="1" applyFont="1" applyBorder="1" applyAlignment="1">
      <alignment vertical="center"/>
    </xf>
    <xf numFmtId="176" fontId="6" fillId="0" borderId="239" xfId="0" applyNumberFormat="1" applyFont="1" applyBorder="1" applyAlignment="1" applyProtection="1">
      <alignment horizontal="right" vertical="center"/>
      <protection locked="0"/>
    </xf>
    <xf numFmtId="176" fontId="6" fillId="0" borderId="243" xfId="0" applyNumberFormat="1" applyFont="1" applyBorder="1" applyAlignment="1" applyProtection="1">
      <alignment horizontal="right" vertical="center"/>
      <protection locked="0"/>
    </xf>
    <xf numFmtId="177" fontId="6" fillId="0" borderId="61" xfId="0" applyNumberFormat="1" applyFont="1" applyBorder="1" applyAlignment="1">
      <alignment vertical="center"/>
    </xf>
    <xf numFmtId="177" fontId="6" fillId="0" borderId="21" xfId="0" applyNumberFormat="1" applyFont="1" applyBorder="1" applyAlignment="1">
      <alignment vertical="center"/>
    </xf>
    <xf numFmtId="176" fontId="6" fillId="0" borderId="233" xfId="0" applyNumberFormat="1" applyFont="1" applyBorder="1" applyAlignment="1" applyProtection="1">
      <alignment vertical="center"/>
      <protection locked="0"/>
    </xf>
    <xf numFmtId="177" fontId="6" fillId="0" borderId="56" xfId="0" applyNumberFormat="1" applyFont="1" applyBorder="1" applyAlignment="1">
      <alignment vertical="center"/>
    </xf>
    <xf numFmtId="176" fontId="6" fillId="0" borderId="233" xfId="0" applyNumberFormat="1" applyFont="1" applyBorder="1" applyAlignment="1">
      <alignment vertical="center"/>
    </xf>
    <xf numFmtId="176" fontId="6" fillId="0" borderId="231" xfId="0" applyNumberFormat="1" applyFont="1" applyBorder="1" applyAlignment="1">
      <alignment vertical="center"/>
    </xf>
    <xf numFmtId="176" fontId="6" fillId="0" borderId="128" xfId="0" applyNumberFormat="1" applyFont="1" applyBorder="1" applyAlignment="1">
      <alignment vertical="center"/>
    </xf>
    <xf numFmtId="176" fontId="6" fillId="0" borderId="129" xfId="0" applyNumberFormat="1" applyFont="1" applyBorder="1" applyAlignment="1">
      <alignment vertical="center"/>
    </xf>
    <xf numFmtId="176" fontId="6" fillId="0" borderId="123" xfId="0" applyNumberFormat="1" applyFont="1" applyBorder="1" applyAlignment="1">
      <alignment vertical="center"/>
    </xf>
    <xf numFmtId="176" fontId="6" fillId="0" borderId="124" xfId="0" applyNumberFormat="1" applyFont="1" applyBorder="1" applyAlignment="1">
      <alignment vertical="center"/>
    </xf>
    <xf numFmtId="176" fontId="6" fillId="0" borderId="44" xfId="0" applyNumberFormat="1" applyFont="1" applyBorder="1" applyAlignment="1">
      <alignment vertical="center"/>
    </xf>
    <xf numFmtId="176" fontId="6" fillId="0" borderId="45" xfId="0" applyNumberFormat="1" applyFont="1" applyBorder="1" applyAlignment="1">
      <alignment vertical="center"/>
    </xf>
    <xf numFmtId="176" fontId="6" fillId="0" borderId="43" xfId="0" applyNumberFormat="1" applyFont="1" applyBorder="1" applyAlignment="1">
      <alignment vertical="center"/>
    </xf>
    <xf numFmtId="176" fontId="6" fillId="0" borderId="121" xfId="0" applyNumberFormat="1" applyFont="1" applyBorder="1"/>
    <xf numFmtId="176" fontId="6" fillId="0" borderId="10" xfId="0" applyNumberFormat="1" applyFont="1" applyBorder="1"/>
    <xf numFmtId="176" fontId="6" fillId="0" borderId="198" xfId="0" applyNumberFormat="1" applyFont="1" applyBorder="1"/>
    <xf numFmtId="176" fontId="6" fillId="0" borderId="27" xfId="0" applyNumberFormat="1" applyFont="1" applyBorder="1"/>
    <xf numFmtId="176" fontId="6" fillId="0" borderId="54" xfId="0" applyNumberFormat="1" applyFont="1" applyBorder="1"/>
    <xf numFmtId="176" fontId="6" fillId="0" borderId="21" xfId="0" applyNumberFormat="1" applyFont="1" applyBorder="1"/>
    <xf numFmtId="176" fontId="6" fillId="0" borderId="57" xfId="0" applyNumberFormat="1" applyFont="1" applyBorder="1"/>
    <xf numFmtId="176" fontId="6" fillId="0" borderId="55" xfId="0" applyNumberFormat="1" applyFont="1" applyBorder="1"/>
    <xf numFmtId="176" fontId="6" fillId="0" borderId="26" xfId="0" applyNumberFormat="1" applyFont="1" applyBorder="1"/>
    <xf numFmtId="176" fontId="6" fillId="0" borderId="124" xfId="0" applyNumberFormat="1" applyFont="1" applyBorder="1"/>
    <xf numFmtId="176" fontId="6" fillId="0" borderId="32" xfId="0" applyNumberFormat="1" applyFont="1" applyBorder="1"/>
    <xf numFmtId="176" fontId="6" fillId="0" borderId="127" xfId="0" applyNumberFormat="1" applyFont="1" applyBorder="1"/>
    <xf numFmtId="176" fontId="9" fillId="0" borderId="52" xfId="0" applyNumberFormat="1" applyFont="1" applyBorder="1"/>
    <xf numFmtId="176" fontId="6" fillId="0" borderId="22" xfId="0" applyNumberFormat="1" applyFont="1" applyBorder="1"/>
    <xf numFmtId="176" fontId="6" fillId="0" borderId="108" xfId="0" applyNumberFormat="1" applyFont="1" applyBorder="1" applyAlignment="1" applyProtection="1">
      <alignment vertical="center" shrinkToFit="1"/>
      <protection locked="0"/>
    </xf>
    <xf numFmtId="176" fontId="6" fillId="0" borderId="10" xfId="0" applyNumberFormat="1" applyFont="1" applyBorder="1" applyAlignment="1" applyProtection="1">
      <alignment vertical="center" shrinkToFit="1"/>
      <protection locked="0"/>
    </xf>
    <xf numFmtId="176" fontId="6" fillId="0" borderId="269" xfId="0" applyNumberFormat="1" applyFont="1" applyBorder="1" applyAlignment="1" applyProtection="1">
      <alignment horizontal="right" vertical="center" shrinkToFit="1"/>
      <protection locked="0"/>
    </xf>
    <xf numFmtId="176" fontId="6" fillId="0" borderId="197" xfId="0" applyNumberFormat="1" applyFont="1" applyBorder="1" applyAlignment="1" applyProtection="1">
      <alignment horizontal="right" vertical="center" shrinkToFit="1"/>
      <protection locked="0"/>
    </xf>
    <xf numFmtId="176" fontId="6" fillId="0" borderId="198" xfId="0" applyNumberFormat="1" applyFont="1" applyBorder="1" applyAlignment="1" applyProtection="1">
      <alignment horizontal="right" vertical="center" shrinkToFit="1"/>
      <protection locked="0"/>
    </xf>
    <xf numFmtId="176" fontId="6" fillId="0" borderId="198" xfId="0" applyNumberFormat="1" applyFont="1" applyBorder="1" applyAlignment="1" applyProtection="1">
      <alignment vertical="center" shrinkToFit="1"/>
      <protection locked="0"/>
    </xf>
    <xf numFmtId="176" fontId="6" fillId="0" borderId="221" xfId="0" applyNumberFormat="1" applyFont="1" applyBorder="1" applyAlignment="1" applyProtection="1">
      <alignment horizontal="right"/>
      <protection locked="0"/>
    </xf>
    <xf numFmtId="176" fontId="6" fillId="0" borderId="218" xfId="0" applyNumberFormat="1" applyFont="1" applyBorder="1" applyAlignment="1" applyProtection="1">
      <alignment horizontal="right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176" fontId="6" fillId="0" borderId="44" xfId="0" applyNumberFormat="1" applyFont="1" applyBorder="1" applyAlignment="1">
      <alignment horizontal="right"/>
    </xf>
    <xf numFmtId="179" fontId="6" fillId="0" borderId="202" xfId="0" applyNumberFormat="1" applyFont="1" applyBorder="1" applyAlignment="1">
      <alignment horizontal="right"/>
    </xf>
    <xf numFmtId="179" fontId="6" fillId="0" borderId="98" xfId="0" applyNumberFormat="1" applyFont="1" applyBorder="1" applyAlignment="1">
      <alignment horizontal="right"/>
    </xf>
    <xf numFmtId="176" fontId="6" fillId="0" borderId="43" xfId="0" applyNumberFormat="1" applyFont="1" applyBorder="1" applyAlignment="1">
      <alignment horizontal="right"/>
    </xf>
    <xf numFmtId="176" fontId="6" fillId="0" borderId="205" xfId="0" applyNumberFormat="1" applyFont="1" applyBorder="1" applyAlignment="1">
      <alignment horizontal="right"/>
    </xf>
    <xf numFmtId="176" fontId="6" fillId="0" borderId="200" xfId="0" applyNumberFormat="1" applyFont="1" applyBorder="1" applyAlignment="1">
      <alignment horizontal="right"/>
    </xf>
    <xf numFmtId="176" fontId="6" fillId="0" borderId="198" xfId="0" applyNumberFormat="1" applyFont="1" applyBorder="1" applyAlignment="1">
      <alignment horizontal="right"/>
    </xf>
    <xf numFmtId="179" fontId="6" fillId="0" borderId="206" xfId="0" applyNumberFormat="1" applyFont="1" applyBorder="1" applyAlignment="1">
      <alignment horizontal="right"/>
    </xf>
    <xf numFmtId="179" fontId="6" fillId="0" borderId="196" xfId="0" applyNumberFormat="1" applyFont="1" applyBorder="1" applyAlignment="1">
      <alignment horizontal="right"/>
    </xf>
    <xf numFmtId="176" fontId="6" fillId="0" borderId="127" xfId="0" applyNumberFormat="1" applyFont="1" applyBorder="1" applyAlignment="1">
      <alignment horizontal="right"/>
    </xf>
    <xf numFmtId="176" fontId="6" fillId="0" borderId="11" xfId="0" applyNumberFormat="1" applyFont="1" applyBorder="1" applyAlignment="1" applyProtection="1">
      <alignment vertical="center" shrinkToFit="1"/>
      <protection locked="0"/>
    </xf>
    <xf numFmtId="179" fontId="9" fillId="0" borderId="0" xfId="0" applyNumberFormat="1" applyFont="1" applyAlignment="1">
      <alignment horizontal="right"/>
    </xf>
    <xf numFmtId="0" fontId="6" fillId="0" borderId="236" xfId="0" applyFont="1" applyBorder="1" applyAlignment="1" applyProtection="1">
      <alignment horizontal="right" vertical="center" shrinkToFit="1"/>
      <protection locked="0"/>
    </xf>
    <xf numFmtId="0" fontId="6" fillId="0" borderId="120" xfId="0" applyFont="1" applyBorder="1" applyAlignment="1" applyProtection="1">
      <alignment horizontal="right" vertical="center" shrinkToFit="1"/>
      <protection locked="0"/>
    </xf>
    <xf numFmtId="0" fontId="6" fillId="0" borderId="121" xfId="0" applyFont="1" applyBorder="1" applyAlignment="1" applyProtection="1">
      <alignment horizontal="right" vertical="center" shrinkToFit="1"/>
      <protection locked="0"/>
    </xf>
    <xf numFmtId="176" fontId="6" fillId="0" borderId="97" xfId="0" applyNumberFormat="1" applyFont="1" applyBorder="1" applyAlignment="1" applyProtection="1">
      <alignment horizontal="right" vertical="center" shrinkToFit="1"/>
      <protection locked="0"/>
    </xf>
    <xf numFmtId="176" fontId="6" fillId="0" borderId="202" xfId="0" applyNumberFormat="1" applyFont="1" applyBorder="1" applyAlignment="1" applyProtection="1">
      <alignment horizontal="right" vertical="center" shrinkToFit="1"/>
      <protection locked="0"/>
    </xf>
    <xf numFmtId="176" fontId="6" fillId="0" borderId="58" xfId="0" applyNumberFormat="1" applyFont="1" applyBorder="1" applyAlignment="1" applyProtection="1">
      <alignment vertical="center" shrinkToFit="1"/>
      <protection locked="0"/>
    </xf>
    <xf numFmtId="176" fontId="6" fillId="0" borderId="171" xfId="0" applyNumberFormat="1" applyFont="1" applyBorder="1" applyAlignment="1">
      <alignment horizontal="right"/>
    </xf>
    <xf numFmtId="179" fontId="6" fillId="0" borderId="119" xfId="0" applyNumberFormat="1" applyFont="1" applyBorder="1" applyAlignment="1">
      <alignment horizontal="right"/>
    </xf>
    <xf numFmtId="176" fontId="6" fillId="0" borderId="124" xfId="0" applyNumberFormat="1" applyFont="1" applyBorder="1" applyAlignment="1">
      <alignment horizontal="right"/>
    </xf>
    <xf numFmtId="176" fontId="6" fillId="0" borderId="10" xfId="0" applyNumberFormat="1" applyFont="1" applyBorder="1" applyAlignment="1" applyProtection="1">
      <alignment vertical="center" wrapText="1" shrinkToFit="1"/>
      <protection locked="0"/>
    </xf>
    <xf numFmtId="176" fontId="6" fillId="0" borderId="41" xfId="0" applyNumberFormat="1" applyFont="1" applyBorder="1" applyAlignment="1" applyProtection="1">
      <alignment horizontal="right" vertical="center"/>
      <protection locked="0"/>
    </xf>
    <xf numFmtId="176" fontId="6" fillId="0" borderId="205" xfId="0" applyNumberFormat="1" applyFont="1" applyBorder="1" applyAlignment="1" applyProtection="1">
      <alignment horizontal="right" vertical="center" shrinkToFit="1"/>
      <protection locked="0"/>
    </xf>
    <xf numFmtId="176" fontId="6" fillId="0" borderId="11" xfId="0" applyNumberFormat="1" applyFont="1" applyBorder="1" applyAlignment="1">
      <alignment horizontal="right"/>
    </xf>
    <xf numFmtId="179" fontId="6" fillId="0" borderId="60" xfId="0" applyNumberFormat="1" applyFont="1" applyBorder="1" applyAlignment="1">
      <alignment horizontal="right"/>
    </xf>
    <xf numFmtId="179" fontId="6" fillId="0" borderId="0" xfId="0" applyNumberFormat="1" applyFont="1" applyAlignment="1">
      <alignment horizontal="right" vertical="center"/>
    </xf>
    <xf numFmtId="176" fontId="6" fillId="0" borderId="171" xfId="0" applyNumberFormat="1" applyFont="1" applyBorder="1" applyAlignment="1" applyProtection="1">
      <alignment vertical="center" shrinkToFit="1"/>
      <protection locked="0"/>
    </xf>
    <xf numFmtId="176" fontId="6" fillId="0" borderId="64" xfId="0" applyNumberFormat="1" applyFont="1" applyBorder="1" applyAlignment="1" applyProtection="1">
      <alignment vertical="center" shrinkToFit="1"/>
      <protection locked="0"/>
    </xf>
    <xf numFmtId="179" fontId="6" fillId="0" borderId="83" xfId="0" applyNumberFormat="1" applyFont="1" applyBorder="1" applyAlignment="1">
      <alignment horizontal="right"/>
    </xf>
    <xf numFmtId="179" fontId="6" fillId="0" borderId="266" xfId="0" quotePrefix="1" applyNumberFormat="1" applyFont="1" applyBorder="1" applyAlignment="1">
      <alignment horizontal="left"/>
    </xf>
    <xf numFmtId="179" fontId="6" fillId="0" borderId="98" xfId="0" quotePrefix="1" applyNumberFormat="1" applyFont="1" applyBorder="1" applyAlignment="1">
      <alignment horizontal="left"/>
    </xf>
    <xf numFmtId="176" fontId="6" fillId="0" borderId="70" xfId="0" applyNumberFormat="1" applyFont="1" applyBorder="1"/>
    <xf numFmtId="176" fontId="6" fillId="0" borderId="15" xfId="0" applyNumberFormat="1" applyFont="1" applyBorder="1" applyAlignment="1" applyProtection="1">
      <alignment horizontal="right"/>
      <protection locked="0"/>
    </xf>
    <xf numFmtId="176" fontId="9" fillId="0" borderId="15" xfId="0" applyNumberFormat="1" applyFont="1" applyBorder="1"/>
    <xf numFmtId="176" fontId="6" fillId="0" borderId="70" xfId="0" applyNumberFormat="1" applyFont="1" applyBorder="1" applyAlignment="1" applyProtection="1">
      <alignment horizontal="right"/>
      <protection locked="0"/>
    </xf>
    <xf numFmtId="176" fontId="6" fillId="0" borderId="58" xfId="0" applyNumberFormat="1" applyFont="1" applyBorder="1" applyAlignment="1" applyProtection="1">
      <alignment horizontal="right"/>
      <protection locked="0"/>
    </xf>
    <xf numFmtId="176" fontId="6" fillId="0" borderId="58" xfId="0" applyNumberFormat="1" applyFont="1" applyBorder="1" applyAlignment="1">
      <alignment horizontal="right"/>
    </xf>
    <xf numFmtId="176" fontId="6" fillId="0" borderId="58" xfId="0" quotePrefix="1" applyNumberFormat="1" applyFont="1" applyBorder="1" applyAlignment="1">
      <alignment horizontal="right"/>
    </xf>
    <xf numFmtId="176" fontId="6" fillId="0" borderId="70" xfId="0" quotePrefix="1" applyNumberFormat="1" applyFont="1" applyBorder="1" applyAlignment="1">
      <alignment horizontal="right"/>
    </xf>
    <xf numFmtId="179" fontId="6" fillId="0" borderId="14" xfId="0" quotePrefix="1" applyNumberFormat="1" applyFont="1" applyBorder="1" applyAlignment="1">
      <alignment horizontal="right"/>
    </xf>
    <xf numFmtId="176" fontId="6" fillId="0" borderId="18" xfId="0" applyNumberFormat="1" applyFont="1" applyBorder="1"/>
    <xf numFmtId="176" fontId="6" fillId="0" borderId="98" xfId="0" applyNumberFormat="1" applyFont="1" applyBorder="1" applyAlignment="1">
      <alignment horizontal="right"/>
    </xf>
    <xf numFmtId="176" fontId="6" fillId="0" borderId="18" xfId="0" applyNumberFormat="1" applyFont="1" applyBorder="1" applyAlignment="1">
      <alignment horizontal="right"/>
    </xf>
    <xf numFmtId="176" fontId="6" fillId="0" borderId="24" xfId="0" applyNumberFormat="1" applyFont="1" applyBorder="1"/>
    <xf numFmtId="176" fontId="6" fillId="0" borderId="56" xfId="0" applyNumberFormat="1" applyFont="1" applyBorder="1"/>
    <xf numFmtId="176" fontId="6" fillId="0" borderId="30" xfId="0" applyNumberFormat="1" applyFont="1" applyBorder="1"/>
    <xf numFmtId="176" fontId="6" fillId="0" borderId="29" xfId="0" quotePrefix="1" applyNumberFormat="1" applyFont="1" applyBorder="1" applyAlignment="1">
      <alignment horizontal="right"/>
    </xf>
    <xf numFmtId="176" fontId="6" fillId="0" borderId="27" xfId="0" quotePrefix="1" applyNumberFormat="1" applyFont="1" applyBorder="1" applyAlignment="1">
      <alignment horizontal="right"/>
    </xf>
    <xf numFmtId="176" fontId="6" fillId="0" borderId="22" xfId="0" quotePrefix="1" applyNumberFormat="1" applyFont="1" applyBorder="1" applyAlignment="1">
      <alignment horizontal="right"/>
    </xf>
    <xf numFmtId="176" fontId="6" fillId="0" borderId="61" xfId="0" applyNumberFormat="1" applyFont="1" applyBorder="1"/>
    <xf numFmtId="179" fontId="6" fillId="0" borderId="100" xfId="0" applyNumberFormat="1" applyFont="1" applyBorder="1"/>
    <xf numFmtId="176" fontId="6" fillId="0" borderId="50" xfId="0" applyNumberFormat="1" applyFont="1" applyBorder="1"/>
    <xf numFmtId="179" fontId="6" fillId="0" borderId="48" xfId="0" applyNumberFormat="1" applyFont="1" applyBorder="1"/>
    <xf numFmtId="176" fontId="6" fillId="0" borderId="49" xfId="0" applyNumberFormat="1" applyFont="1" applyBorder="1"/>
    <xf numFmtId="0" fontId="6" fillId="0" borderId="10" xfId="0" applyFont="1" applyBorder="1" applyAlignment="1">
      <alignment horizontal="center" vertical="distributed" textRotation="255"/>
    </xf>
    <xf numFmtId="176" fontId="6" fillId="0" borderId="64" xfId="0" applyNumberFormat="1" applyFont="1" applyBorder="1"/>
    <xf numFmtId="0" fontId="6" fillId="0" borderId="32" xfId="0" quotePrefix="1" applyFont="1" applyBorder="1" applyAlignment="1">
      <alignment horizontal="center" vertical="center" textRotation="255"/>
    </xf>
    <xf numFmtId="176" fontId="6" fillId="0" borderId="43" xfId="0" applyNumberFormat="1" applyFont="1" applyBorder="1"/>
    <xf numFmtId="176" fontId="6" fillId="0" borderId="52" xfId="0" applyNumberFormat="1" applyFont="1" applyBorder="1"/>
    <xf numFmtId="176" fontId="6" fillId="0" borderId="3" xfId="0" applyNumberFormat="1" applyFont="1" applyBorder="1"/>
    <xf numFmtId="176" fontId="11" fillId="0" borderId="22" xfId="0" applyNumberFormat="1" applyFont="1" applyBorder="1"/>
    <xf numFmtId="176" fontId="6" fillId="0" borderId="38" xfId="0" applyNumberFormat="1" applyFont="1" applyBorder="1"/>
    <xf numFmtId="176" fontId="11" fillId="0" borderId="52" xfId="0" applyNumberFormat="1" applyFont="1" applyBorder="1"/>
    <xf numFmtId="178" fontId="6" fillId="0" borderId="85" xfId="9" applyNumberFormat="1" applyFont="1" applyBorder="1" applyAlignment="1">
      <alignment vertical="center" shrinkToFit="1"/>
    </xf>
    <xf numFmtId="178" fontId="6" fillId="0" borderId="89" xfId="9" applyNumberFormat="1" applyFont="1" applyBorder="1" applyAlignment="1">
      <alignment vertical="center" shrinkToFit="1"/>
    </xf>
    <xf numFmtId="0" fontId="6" fillId="0" borderId="8" xfId="9" applyFont="1" applyBorder="1" applyAlignment="1" applyProtection="1">
      <alignment horizontal="distributed" vertical="center" justifyLastLine="1"/>
      <protection locked="0"/>
    </xf>
    <xf numFmtId="0" fontId="6" fillId="0" borderId="19" xfId="9" applyFont="1" applyBorder="1" applyAlignment="1" applyProtection="1">
      <alignment horizontal="distributed" vertical="center" justifyLastLine="1"/>
      <protection locked="0"/>
    </xf>
    <xf numFmtId="0" fontId="6" fillId="0" borderId="31" xfId="9" applyFont="1" applyBorder="1" applyAlignment="1" applyProtection="1">
      <alignment horizontal="distributed" vertical="center" justifyLastLine="1"/>
      <protection locked="0"/>
    </xf>
    <xf numFmtId="0" fontId="6" fillId="0" borderId="13" xfId="9" applyFont="1" applyBorder="1" applyAlignment="1" applyProtection="1">
      <alignment horizontal="distributed" vertical="center" justifyLastLine="1"/>
      <protection locked="0"/>
    </xf>
    <xf numFmtId="0" fontId="6" fillId="0" borderId="14" xfId="9" applyFont="1" applyBorder="1" applyAlignment="1" applyProtection="1">
      <alignment horizontal="distributed" vertical="center" justifyLastLine="1"/>
      <protection locked="0"/>
    </xf>
    <xf numFmtId="0" fontId="6" fillId="0" borderId="15" xfId="9" applyFont="1" applyBorder="1" applyAlignment="1" applyProtection="1">
      <alignment horizontal="distributed" vertical="center" justifyLastLine="1"/>
      <protection locked="0"/>
    </xf>
    <xf numFmtId="0" fontId="6" fillId="0" borderId="16" xfId="9" applyFont="1" applyBorder="1" applyAlignment="1" applyProtection="1">
      <alignment horizontal="center" vertical="center" wrapText="1" justifyLastLine="1"/>
      <protection locked="0"/>
    </xf>
    <xf numFmtId="0" fontId="6" fillId="0" borderId="22" xfId="9" applyFont="1" applyBorder="1" applyAlignment="1" applyProtection="1">
      <alignment horizontal="center" vertical="center" justifyLastLine="1"/>
      <protection locked="0"/>
    </xf>
    <xf numFmtId="0" fontId="6" fillId="0" borderId="22" xfId="9" applyFont="1" applyBorder="1" applyAlignment="1" applyProtection="1">
      <alignment horizontal="center" vertical="center" wrapText="1" justifyLastLine="1"/>
      <protection locked="0"/>
    </xf>
    <xf numFmtId="0" fontId="6" fillId="0" borderId="213" xfId="9" applyFont="1" applyBorder="1" applyAlignment="1" applyProtection="1">
      <alignment horizontal="distributed" vertical="center" justifyLastLine="1"/>
      <protection locked="0"/>
    </xf>
    <xf numFmtId="0" fontId="6" fillId="0" borderId="225" xfId="9" applyFont="1" applyBorder="1" applyAlignment="1" applyProtection="1">
      <alignment horizontal="distributed" vertical="center" justifyLastLine="1"/>
      <protection locked="0"/>
    </xf>
    <xf numFmtId="0" fontId="6" fillId="0" borderId="1" xfId="9" applyFont="1" applyBorder="1" applyAlignment="1" applyProtection="1">
      <alignment horizontal="center" vertical="center"/>
      <protection locked="0"/>
    </xf>
    <xf numFmtId="0" fontId="6" fillId="0" borderId="9" xfId="9" applyFont="1" applyBorder="1" applyAlignment="1" applyProtection="1">
      <alignment horizontal="center" vertical="center"/>
      <protection locked="0"/>
    </xf>
    <xf numFmtId="0" fontId="6" fillId="0" borderId="20" xfId="9" applyFont="1" applyBorder="1" applyAlignment="1" applyProtection="1">
      <alignment horizontal="center" vertical="center"/>
      <protection locked="0"/>
    </xf>
    <xf numFmtId="0" fontId="6" fillId="0" borderId="4" xfId="9" quotePrefix="1" applyFont="1" applyBorder="1" applyAlignment="1" applyProtection="1">
      <alignment horizontal="distributed" vertical="center"/>
      <protection locked="0"/>
    </xf>
    <xf numFmtId="0" fontId="6" fillId="0" borderId="12" xfId="9" quotePrefix="1" applyFont="1" applyBorder="1" applyAlignment="1" applyProtection="1">
      <alignment horizontal="distributed" vertical="center"/>
      <protection locked="0"/>
    </xf>
    <xf numFmtId="0" fontId="6" fillId="0" borderId="23" xfId="9" quotePrefix="1" applyFont="1" applyBorder="1" applyAlignment="1" applyProtection="1">
      <alignment horizontal="distributed" vertical="center"/>
      <protection locked="0"/>
    </xf>
    <xf numFmtId="0" fontId="6" fillId="0" borderId="5" xfId="9" applyFont="1" applyBorder="1" applyAlignment="1" applyProtection="1">
      <alignment horizontal="center" vertical="center"/>
      <protection locked="0"/>
    </xf>
    <xf numFmtId="0" fontId="6" fillId="0" borderId="6" xfId="9" applyFont="1" applyBorder="1" applyAlignment="1" applyProtection="1">
      <alignment horizontal="center" vertical="center"/>
      <protection locked="0"/>
    </xf>
    <xf numFmtId="0" fontId="6" fillId="0" borderId="212" xfId="9" applyFont="1" applyBorder="1" applyAlignment="1" applyProtection="1">
      <alignment horizontal="center" vertical="center"/>
      <protection locked="0"/>
    </xf>
    <xf numFmtId="0" fontId="6" fillId="0" borderId="94" xfId="9" applyFont="1" applyBorder="1" applyAlignment="1" applyProtection="1">
      <alignment horizontal="center" vertical="center" wrapText="1" justifyLastLine="1"/>
      <protection locked="0"/>
    </xf>
    <xf numFmtId="0" fontId="6" fillId="0" borderId="95" xfId="9" applyFont="1" applyBorder="1" applyAlignment="1" applyProtection="1">
      <alignment horizontal="center" vertical="center" justifyLastLine="1"/>
      <protection locked="0"/>
    </xf>
    <xf numFmtId="0" fontId="6" fillId="0" borderId="38" xfId="9" applyFont="1" applyBorder="1" applyAlignment="1" applyProtection="1">
      <alignment horizontal="center" vertical="center" justifyLastLine="1"/>
      <protection locked="0"/>
    </xf>
    <xf numFmtId="0" fontId="6" fillId="0" borderId="97" xfId="9" applyFont="1" applyBorder="1" applyAlignment="1" applyProtection="1">
      <alignment horizontal="center" vertical="center" justifyLastLine="1"/>
      <protection locked="0"/>
    </xf>
    <xf numFmtId="0" fontId="6" fillId="0" borderId="98" xfId="9" applyFont="1" applyBorder="1" applyAlignment="1" applyProtection="1">
      <alignment horizontal="center" vertical="center" justifyLastLine="1"/>
      <protection locked="0"/>
    </xf>
    <xf numFmtId="0" fontId="6" fillId="0" borderId="43" xfId="9" applyFont="1" applyBorder="1" applyAlignment="1" applyProtection="1">
      <alignment horizontal="center" vertical="center" justifyLastLine="1"/>
      <protection locked="0"/>
    </xf>
    <xf numFmtId="0" fontId="6" fillId="0" borderId="17" xfId="9" applyFont="1" applyBorder="1" applyAlignment="1" applyProtection="1">
      <alignment horizontal="distributed" vertical="center" justifyLastLine="1"/>
      <protection locked="0"/>
    </xf>
    <xf numFmtId="0" fontId="6" fillId="0" borderId="59" xfId="0" applyFont="1" applyBorder="1" applyAlignment="1" applyProtection="1">
      <alignment horizontal="center" vertical="center"/>
      <protection locked="0"/>
    </xf>
    <xf numFmtId="0" fontId="6" fillId="0" borderId="95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65" xfId="0" applyFont="1" applyBorder="1" applyAlignment="1" applyProtection="1">
      <alignment horizontal="center" vertical="center"/>
      <protection locked="0"/>
    </xf>
    <xf numFmtId="0" fontId="6" fillId="0" borderId="98" xfId="0" applyFont="1" applyBorder="1" applyAlignment="1" applyProtection="1">
      <alignment horizontal="center" vertical="center"/>
      <protection locked="0"/>
    </xf>
    <xf numFmtId="0" fontId="6" fillId="0" borderId="64" xfId="0" applyFont="1" applyBorder="1" applyAlignment="1" applyProtection="1">
      <alignment horizontal="center" vertical="center"/>
      <protection locked="0"/>
    </xf>
    <xf numFmtId="0" fontId="8" fillId="0" borderId="59" xfId="0" applyFont="1" applyBorder="1" applyAlignment="1" applyProtection="1">
      <alignment horizontal="center" vertical="center" wrapText="1" shrinkToFit="1"/>
      <protection locked="0"/>
    </xf>
    <xf numFmtId="0" fontId="8" fillId="0" borderId="95" xfId="0" applyFont="1" applyBorder="1" applyAlignment="1" applyProtection="1">
      <alignment horizontal="center" vertical="center" shrinkToFit="1"/>
      <protection locked="0"/>
    </xf>
    <xf numFmtId="0" fontId="8" fillId="0" borderId="38" xfId="0" applyFont="1" applyBorder="1" applyAlignment="1" applyProtection="1">
      <alignment horizontal="center" vertical="center" shrinkToFit="1"/>
      <protection locked="0"/>
    </xf>
    <xf numFmtId="0" fontId="8" fillId="0" borderId="65" xfId="0" applyFont="1" applyBorder="1" applyAlignment="1" applyProtection="1">
      <alignment horizontal="center" vertical="center" shrinkToFit="1"/>
      <protection locked="0"/>
    </xf>
    <xf numFmtId="0" fontId="8" fillId="0" borderId="98" xfId="0" applyFont="1" applyBorder="1" applyAlignment="1" applyProtection="1">
      <alignment horizontal="center" vertical="center" shrinkToFit="1"/>
      <protection locked="0"/>
    </xf>
    <xf numFmtId="0" fontId="8" fillId="0" borderId="43" xfId="0" applyFont="1" applyBorder="1" applyAlignment="1" applyProtection="1">
      <alignment horizontal="center" vertical="center" shrinkToFit="1"/>
      <protection locked="0"/>
    </xf>
    <xf numFmtId="0" fontId="9" fillId="0" borderId="17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0" fontId="6" fillId="0" borderId="47" xfId="0" applyFont="1" applyBorder="1" applyAlignment="1" applyProtection="1">
      <alignment horizontal="center" vertical="center"/>
      <protection locked="0"/>
    </xf>
    <xf numFmtId="0" fontId="6" fillId="0" borderId="49" xfId="0" applyFont="1" applyBorder="1" applyAlignment="1" applyProtection="1">
      <alignment horizontal="center" vertical="center"/>
      <protection locked="0"/>
    </xf>
    <xf numFmtId="0" fontId="6" fillId="0" borderId="85" xfId="0" applyFont="1" applyBorder="1" applyAlignment="1" applyProtection="1">
      <alignment horizontal="center" vertical="center"/>
      <protection locked="0"/>
    </xf>
    <xf numFmtId="0" fontId="6" fillId="0" borderId="93" xfId="0" applyFont="1" applyBorder="1" applyAlignment="1" applyProtection="1">
      <alignment horizontal="center" vertical="center"/>
      <protection locked="0"/>
    </xf>
    <xf numFmtId="0" fontId="6" fillId="0" borderId="94" xfId="0" applyFont="1" applyBorder="1" applyAlignment="1" applyProtection="1">
      <alignment horizontal="center" vertical="center"/>
      <protection locked="0"/>
    </xf>
    <xf numFmtId="0" fontId="6" fillId="0" borderId="97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94" xfId="9" applyFont="1" applyBorder="1" applyAlignment="1" applyProtection="1">
      <alignment horizontal="center" vertical="center" wrapText="1"/>
      <protection locked="0"/>
    </xf>
    <xf numFmtId="0" fontId="6" fillId="0" borderId="95" xfId="9" applyFont="1" applyBorder="1" applyAlignment="1" applyProtection="1">
      <alignment horizontal="center" vertical="center"/>
      <protection locked="0"/>
    </xf>
    <xf numFmtId="0" fontId="6" fillId="0" borderId="38" xfId="9" applyFont="1" applyBorder="1" applyAlignment="1" applyProtection="1">
      <alignment horizontal="center" vertical="center"/>
      <protection locked="0"/>
    </xf>
    <xf numFmtId="0" fontId="6" fillId="0" borderId="97" xfId="9" applyFont="1" applyBorder="1" applyAlignment="1" applyProtection="1">
      <alignment horizontal="center" vertical="center"/>
      <protection locked="0"/>
    </xf>
    <xf numFmtId="0" fontId="6" fillId="0" borderId="98" xfId="9" applyFont="1" applyBorder="1" applyAlignment="1" applyProtection="1">
      <alignment horizontal="center" vertical="center"/>
      <protection locked="0"/>
    </xf>
    <xf numFmtId="0" fontId="6" fillId="0" borderId="43" xfId="9" applyFont="1" applyBorder="1" applyAlignment="1" applyProtection="1">
      <alignment horizontal="center" vertical="center"/>
      <protection locked="0"/>
    </xf>
    <xf numFmtId="0" fontId="6" fillId="0" borderId="213" xfId="9" applyFont="1" applyBorder="1" applyAlignment="1" applyProtection="1">
      <alignment horizontal="center" vertical="center"/>
      <protection locked="0"/>
    </xf>
    <xf numFmtId="0" fontId="6" fillId="0" borderId="225" xfId="9" applyFont="1" applyBorder="1" applyAlignment="1" applyProtection="1">
      <alignment horizontal="center" vertical="center"/>
      <protection locked="0"/>
    </xf>
    <xf numFmtId="0" fontId="11" fillId="0" borderId="94" xfId="0" applyFont="1" applyBorder="1" applyAlignment="1" applyProtection="1">
      <alignment horizontal="distributed" vertical="center" indent="1"/>
      <protection locked="0"/>
    </xf>
    <xf numFmtId="0" fontId="11" fillId="0" borderId="95" xfId="0" applyFont="1" applyBorder="1" applyAlignment="1" applyProtection="1">
      <alignment horizontal="distributed" vertical="center" indent="1"/>
      <protection locked="0"/>
    </xf>
    <xf numFmtId="0" fontId="11" fillId="0" borderId="2" xfId="0" applyFont="1" applyBorder="1" applyAlignment="1" applyProtection="1">
      <alignment horizontal="distributed" vertical="center" indent="1"/>
      <protection locked="0"/>
    </xf>
    <xf numFmtId="0" fontId="11" fillId="0" borderId="96" xfId="0" applyFont="1" applyBorder="1" applyAlignment="1" applyProtection="1">
      <alignment horizontal="distributed" vertical="center" indent="1"/>
      <protection locked="0"/>
    </xf>
    <xf numFmtId="0" fontId="11" fillId="0" borderId="0" xfId="0" applyFont="1" applyAlignment="1" applyProtection="1">
      <alignment horizontal="distributed" vertical="center" indent="1"/>
      <protection locked="0"/>
    </xf>
    <xf numFmtId="0" fontId="11" fillId="0" borderId="10" xfId="0" applyFont="1" applyBorder="1" applyAlignment="1" applyProtection="1">
      <alignment horizontal="distributed" vertical="center" indent="1"/>
      <protection locked="0"/>
    </xf>
    <xf numFmtId="0" fontId="11" fillId="0" borderId="59" xfId="0" applyFont="1" applyBorder="1" applyAlignment="1" applyProtection="1">
      <alignment horizontal="distributed" vertical="center" indent="1"/>
      <protection locked="0"/>
    </xf>
    <xf numFmtId="0" fontId="11" fillId="0" borderId="59" xfId="0" applyFont="1" applyBorder="1" applyAlignment="1" applyProtection="1">
      <alignment horizontal="center" vertical="center"/>
      <protection locked="0"/>
    </xf>
    <xf numFmtId="0" fontId="11" fillId="0" borderId="95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65" xfId="0" applyFont="1" applyBorder="1" applyAlignment="1" applyProtection="1">
      <alignment horizontal="center" vertical="center"/>
      <protection locked="0"/>
    </xf>
    <xf numFmtId="0" fontId="11" fillId="0" borderId="98" xfId="0" applyFont="1" applyBorder="1" applyAlignment="1" applyProtection="1">
      <alignment horizontal="center" vertical="center"/>
      <protection locked="0"/>
    </xf>
    <xf numFmtId="0" fontId="11" fillId="0" borderId="64" xfId="0" applyFont="1" applyBorder="1" applyAlignment="1" applyProtection="1">
      <alignment horizontal="center" vertical="center"/>
      <protection locked="0"/>
    </xf>
    <xf numFmtId="0" fontId="6" fillId="0" borderId="59" xfId="0" applyFont="1" applyBorder="1" applyAlignment="1" applyProtection="1">
      <alignment horizontal="distributed" vertical="center"/>
      <protection locked="0"/>
    </xf>
    <xf numFmtId="0" fontId="6" fillId="0" borderId="95" xfId="0" applyFont="1" applyBorder="1" applyAlignment="1" applyProtection="1">
      <alignment horizontal="distributed" vertical="center"/>
      <protection locked="0"/>
    </xf>
    <xf numFmtId="0" fontId="6" fillId="0" borderId="2" xfId="0" applyFont="1" applyBorder="1" applyAlignment="1" applyProtection="1">
      <alignment horizontal="distributed" vertical="center"/>
      <protection locked="0"/>
    </xf>
    <xf numFmtId="0" fontId="12" fillId="0" borderId="59" xfId="0" applyFont="1" applyBorder="1" applyAlignment="1" applyProtection="1">
      <alignment horizontal="center" vertical="center" wrapText="1" shrinkToFit="1"/>
      <protection locked="0"/>
    </xf>
    <xf numFmtId="0" fontId="12" fillId="0" borderId="95" xfId="0" applyFont="1" applyBorder="1" applyAlignment="1" applyProtection="1">
      <alignment horizontal="center" vertical="center" wrapText="1" shrinkToFit="1"/>
      <protection locked="0"/>
    </xf>
    <xf numFmtId="0" fontId="12" fillId="0" borderId="38" xfId="0" applyFont="1" applyBorder="1" applyAlignment="1" applyProtection="1">
      <alignment horizontal="center" vertical="center" wrapText="1" shrinkToFit="1"/>
      <protection locked="0"/>
    </xf>
    <xf numFmtId="0" fontId="12" fillId="0" borderId="65" xfId="0" applyFont="1" applyBorder="1" applyAlignment="1" applyProtection="1">
      <alignment horizontal="center" vertical="center" wrapText="1" shrinkToFit="1"/>
      <protection locked="0"/>
    </xf>
    <xf numFmtId="0" fontId="12" fillId="0" borderId="98" xfId="0" applyFont="1" applyBorder="1" applyAlignment="1" applyProtection="1">
      <alignment horizontal="center" vertical="center" wrapText="1" shrinkToFit="1"/>
      <protection locked="0"/>
    </xf>
    <xf numFmtId="0" fontId="12" fillId="0" borderId="43" xfId="0" applyFont="1" applyBorder="1" applyAlignment="1" applyProtection="1">
      <alignment horizontal="center" vertical="center" wrapText="1" shrinkToFit="1"/>
      <protection locked="0"/>
    </xf>
    <xf numFmtId="0" fontId="11" fillId="0" borderId="17" xfId="0" applyFont="1" applyBorder="1" applyAlignment="1" applyProtection="1">
      <alignment horizontal="center" vertical="center" shrinkToFit="1"/>
      <protection locked="0"/>
    </xf>
    <xf numFmtId="0" fontId="11" fillId="0" borderId="15" xfId="0" applyFont="1" applyBorder="1" applyAlignment="1" applyProtection="1">
      <alignment horizontal="center" vertical="center" shrinkToFit="1"/>
      <protection locked="0"/>
    </xf>
    <xf numFmtId="0" fontId="11" fillId="0" borderId="17" xfId="0" applyFont="1" applyBorder="1" applyAlignment="1" applyProtection="1">
      <alignment horizontal="distributed" vertical="center" indent="1"/>
      <protection locked="0"/>
    </xf>
    <xf numFmtId="0" fontId="11" fillId="0" borderId="14" xfId="0" applyFont="1" applyBorder="1" applyAlignment="1" applyProtection="1">
      <alignment horizontal="distributed" vertical="center" indent="1"/>
      <protection locked="0"/>
    </xf>
    <xf numFmtId="0" fontId="11" fillId="0" borderId="15" xfId="0" applyFont="1" applyBorder="1" applyAlignment="1" applyProtection="1">
      <alignment horizontal="distributed" vertical="center" indent="1"/>
      <protection locked="0"/>
    </xf>
    <xf numFmtId="0" fontId="8" fillId="0" borderId="94" xfId="9" applyFont="1" applyBorder="1" applyAlignment="1" applyProtection="1">
      <alignment horizontal="center" vertical="center" wrapText="1"/>
      <protection locked="0"/>
    </xf>
    <xf numFmtId="0" fontId="8" fillId="0" borderId="38" xfId="9" applyFont="1" applyBorder="1" applyAlignment="1" applyProtection="1">
      <alignment horizontal="center" vertical="center" wrapText="1"/>
      <protection locked="0"/>
    </xf>
    <xf numFmtId="0" fontId="8" fillId="0" borderId="97" xfId="9" applyFont="1" applyBorder="1" applyAlignment="1" applyProtection="1">
      <alignment horizontal="center" vertical="center" wrapText="1"/>
      <protection locked="0"/>
    </xf>
    <xf numFmtId="0" fontId="8" fillId="0" borderId="43" xfId="9" applyFont="1" applyBorder="1" applyAlignment="1" applyProtection="1">
      <alignment horizontal="center" vertical="center" wrapText="1"/>
      <protection locked="0"/>
    </xf>
    <xf numFmtId="0" fontId="9" fillId="0" borderId="16" xfId="9" applyFont="1" applyBorder="1" applyAlignment="1" applyProtection="1">
      <alignment horizontal="center" vertical="center" wrapText="1" justifyLastLine="1"/>
      <protection locked="0"/>
    </xf>
    <xf numFmtId="0" fontId="9" fillId="0" borderId="22" xfId="9" applyFont="1" applyBorder="1" applyAlignment="1" applyProtection="1">
      <alignment horizontal="center" vertical="center" justifyLastLine="1"/>
      <protection locked="0"/>
    </xf>
    <xf numFmtId="0" fontId="9" fillId="0" borderId="22" xfId="9" applyFont="1" applyBorder="1" applyAlignment="1" applyProtection="1">
      <alignment horizontal="center" vertical="center" wrapText="1" justifyLastLine="1"/>
      <protection locked="0"/>
    </xf>
    <xf numFmtId="0" fontId="9" fillId="0" borderId="83" xfId="9" applyFont="1" applyBorder="1" applyAlignment="1" applyProtection="1">
      <alignment horizontal="distributed" vertical="center" justifyLastLine="1"/>
      <protection locked="0"/>
    </xf>
    <xf numFmtId="0" fontId="9" fillId="0" borderId="61" xfId="9" applyFont="1" applyBorder="1" applyAlignment="1" applyProtection="1">
      <alignment horizontal="distributed" vertical="center" justifyLastLine="1"/>
      <protection locked="0"/>
    </xf>
    <xf numFmtId="0" fontId="6" fillId="0" borderId="7" xfId="9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6" fillId="0" borderId="97" xfId="9" applyFont="1" applyBorder="1" applyAlignment="1" applyProtection="1">
      <alignment horizontal="distributed" vertical="center" justifyLastLine="1"/>
      <protection locked="0"/>
    </xf>
    <xf numFmtId="0" fontId="6" fillId="0" borderId="98" xfId="9" applyFont="1" applyBorder="1" applyAlignment="1" applyProtection="1">
      <alignment horizontal="distributed" vertical="center" justifyLastLine="1"/>
      <protection locked="0"/>
    </xf>
    <xf numFmtId="0" fontId="6" fillId="0" borderId="64" xfId="9" applyFont="1" applyBorder="1" applyAlignment="1" applyProtection="1">
      <alignment horizontal="distributed" vertical="center" justifyLastLine="1"/>
      <protection locked="0"/>
    </xf>
    <xf numFmtId="0" fontId="6" fillId="0" borderId="65" xfId="9" applyFont="1" applyBorder="1" applyAlignment="1" applyProtection="1">
      <alignment horizontal="distributed" vertical="center" justifyLastLine="1"/>
      <protection locked="0"/>
    </xf>
    <xf numFmtId="0" fontId="6" fillId="0" borderId="17" xfId="9" applyFont="1" applyBorder="1" applyAlignment="1" applyProtection="1">
      <alignment horizontal="center" vertical="center" justifyLastLine="1"/>
      <protection locked="0"/>
    </xf>
    <xf numFmtId="0" fontId="6" fillId="0" borderId="14" xfId="9" applyFont="1" applyBorder="1" applyAlignment="1" applyProtection="1">
      <alignment horizontal="center" vertical="center" justifyLastLine="1"/>
      <protection locked="0"/>
    </xf>
    <xf numFmtId="0" fontId="6" fillId="0" borderId="18" xfId="9" applyFont="1" applyBorder="1" applyAlignment="1" applyProtection="1">
      <alignment horizontal="center" vertical="center" justifyLastLine="1"/>
      <protection locked="0"/>
    </xf>
    <xf numFmtId="178" fontId="6" fillId="0" borderId="254" xfId="9" applyNumberFormat="1" applyFont="1" applyBorder="1" applyAlignment="1">
      <alignment horizontal="right" vertical="center"/>
    </xf>
    <xf numFmtId="178" fontId="6" fillId="0" borderId="93" xfId="9" applyNumberFormat="1" applyFont="1" applyBorder="1" applyAlignment="1">
      <alignment horizontal="right" vertical="center"/>
    </xf>
    <xf numFmtId="0" fontId="6" fillId="0" borderId="43" xfId="0" applyFont="1" applyBorder="1" applyAlignment="1" applyProtection="1">
      <alignment horizontal="center" vertical="center"/>
      <protection locked="0"/>
    </xf>
    <xf numFmtId="0" fontId="6" fillId="0" borderId="194" xfId="9" applyFont="1" applyBorder="1" applyAlignment="1" applyProtection="1">
      <alignment horizontal="center" vertical="center"/>
      <protection locked="0"/>
    </xf>
    <xf numFmtId="0" fontId="6" fillId="0" borderId="49" xfId="9" applyFont="1" applyBorder="1" applyAlignment="1" applyProtection="1">
      <alignment horizontal="center" vertical="center"/>
      <protection locked="0"/>
    </xf>
    <xf numFmtId="178" fontId="6" fillId="0" borderId="59" xfId="9" applyNumberFormat="1" applyFont="1" applyBorder="1" applyAlignment="1">
      <alignment horizontal="right" vertical="center"/>
    </xf>
    <xf numFmtId="178" fontId="6" fillId="0" borderId="38" xfId="9" applyNumberFormat="1" applyFont="1" applyBorder="1" applyAlignment="1">
      <alignment horizontal="right" vertical="center"/>
    </xf>
    <xf numFmtId="178" fontId="6" fillId="0" borderId="60" xfId="9" applyNumberFormat="1" applyFont="1" applyBorder="1" applyAlignment="1">
      <alignment horizontal="right" vertical="center"/>
    </xf>
    <xf numFmtId="178" fontId="6" fillId="0" borderId="32" xfId="9" applyNumberFormat="1" applyFont="1" applyBorder="1" applyAlignment="1">
      <alignment horizontal="right" vertical="center"/>
    </xf>
    <xf numFmtId="178" fontId="6" fillId="0" borderId="65" xfId="9" applyNumberFormat="1" applyFont="1" applyBorder="1" applyAlignment="1">
      <alignment horizontal="right" vertical="center"/>
    </xf>
    <xf numFmtId="178" fontId="6" fillId="0" borderId="43" xfId="9" applyNumberFormat="1" applyFont="1" applyBorder="1" applyAlignment="1">
      <alignment horizontal="right" vertical="center"/>
    </xf>
    <xf numFmtId="178" fontId="6" fillId="0" borderId="17" xfId="9" applyNumberFormat="1" applyFont="1" applyBorder="1" applyAlignment="1">
      <alignment horizontal="right" vertical="center"/>
    </xf>
    <xf numFmtId="178" fontId="6" fillId="0" borderId="18" xfId="9" applyNumberFormat="1" applyFont="1" applyBorder="1" applyAlignment="1">
      <alignment horizontal="right" vertical="center"/>
    </xf>
    <xf numFmtId="178" fontId="6" fillId="0" borderId="83" xfId="9" applyNumberFormat="1" applyFont="1" applyBorder="1" applyAlignment="1">
      <alignment horizontal="right" vertical="center"/>
    </xf>
    <xf numFmtId="178" fontId="6" fillId="0" borderId="80" xfId="9" applyNumberFormat="1" applyFont="1" applyBorder="1" applyAlignment="1">
      <alignment horizontal="right" vertical="center"/>
    </xf>
    <xf numFmtId="178" fontId="6" fillId="0" borderId="194" xfId="9" applyNumberFormat="1" applyFont="1" applyBorder="1" applyAlignment="1">
      <alignment horizontal="right" vertical="center"/>
    </xf>
    <xf numFmtId="178" fontId="6" fillId="0" borderId="49" xfId="9" applyNumberFormat="1" applyFont="1" applyBorder="1" applyAlignment="1">
      <alignment horizontal="right" vertical="center"/>
    </xf>
    <xf numFmtId="0" fontId="6" fillId="0" borderId="85" xfId="9" applyFont="1" applyBorder="1" applyAlignment="1" applyProtection="1">
      <alignment horizontal="center" vertical="center"/>
      <protection locked="0"/>
    </xf>
    <xf numFmtId="0" fontId="6" fillId="0" borderId="93" xfId="9" applyFont="1" applyBorder="1" applyAlignment="1" applyProtection="1">
      <alignment horizontal="center" vertical="center"/>
      <protection locked="0"/>
    </xf>
    <xf numFmtId="0" fontId="6" fillId="0" borderId="38" xfId="0" applyFont="1" applyBorder="1" applyAlignment="1" applyProtection="1">
      <alignment horizontal="center" vertical="center"/>
      <protection locked="0"/>
    </xf>
    <xf numFmtId="176" fontId="6" fillId="0" borderId="81" xfId="0" applyNumberFormat="1" applyFont="1" applyBorder="1" applyAlignment="1" applyProtection="1">
      <alignment horizontal="right" vertical="center" shrinkToFit="1"/>
      <protection locked="0"/>
    </xf>
    <xf numFmtId="176" fontId="6" fillId="0" borderId="39" xfId="0" applyNumberFormat="1" applyFont="1" applyBorder="1" applyAlignment="1" applyProtection="1">
      <alignment horizontal="right" vertical="center" shrinkToFit="1"/>
      <protection locked="0"/>
    </xf>
    <xf numFmtId="176" fontId="6" fillId="0" borderId="74" xfId="0" applyNumberFormat="1" applyFont="1" applyBorder="1" applyAlignment="1" applyProtection="1">
      <alignment horizontal="right" vertical="center" shrinkToFit="1"/>
      <protection locked="0"/>
    </xf>
    <xf numFmtId="176" fontId="6" fillId="0" borderId="37" xfId="0" applyNumberFormat="1" applyFont="1" applyBorder="1" applyAlignment="1" applyProtection="1">
      <alignment horizontal="right" vertical="center" shrinkToFit="1"/>
      <protection locked="0"/>
    </xf>
    <xf numFmtId="176" fontId="6" fillId="0" borderId="16" xfId="0" applyNumberFormat="1" applyFont="1" applyBorder="1" applyAlignment="1">
      <alignment horizontal="right" vertical="center" shrinkToFit="1"/>
    </xf>
    <xf numFmtId="176" fontId="6" fillId="0" borderId="11" xfId="0" applyNumberFormat="1" applyFont="1" applyBorder="1" applyAlignment="1">
      <alignment horizontal="right" vertical="center" shrinkToFit="1"/>
    </xf>
    <xf numFmtId="176" fontId="6" fillId="0" borderId="58" xfId="0" applyNumberFormat="1" applyFont="1" applyBorder="1" applyAlignment="1">
      <alignment horizontal="right" vertical="center" shrinkToFit="1"/>
    </xf>
    <xf numFmtId="176" fontId="6" fillId="0" borderId="45" xfId="0" applyNumberFormat="1" applyFont="1" applyBorder="1" applyAlignment="1" applyProtection="1">
      <alignment horizontal="right" vertical="center" shrinkToFit="1"/>
      <protection locked="0"/>
    </xf>
    <xf numFmtId="176" fontId="6" fillId="0" borderId="67" xfId="0" applyNumberFormat="1" applyFont="1" applyBorder="1" applyAlignment="1" applyProtection="1">
      <alignment horizontal="right" vertical="center" shrinkToFit="1"/>
      <protection locked="0"/>
    </xf>
    <xf numFmtId="177" fontId="6" fillId="0" borderId="19" xfId="0" applyNumberFormat="1" applyFont="1" applyBorder="1" applyAlignment="1" applyProtection="1">
      <alignment horizontal="right" vertical="center" shrinkToFit="1"/>
      <protection locked="0"/>
    </xf>
    <xf numFmtId="177" fontId="6" fillId="0" borderId="69" xfId="0" applyNumberFormat="1" applyFont="1" applyBorder="1" applyAlignment="1" applyProtection="1">
      <alignment horizontal="right" vertical="center" shrinkToFit="1"/>
      <protection locked="0"/>
    </xf>
    <xf numFmtId="0" fontId="6" fillId="0" borderId="96" xfId="0" applyFont="1" applyBorder="1" applyAlignment="1" applyProtection="1">
      <alignment horizontal="distributed" vertical="center"/>
      <protection locked="0"/>
    </xf>
    <xf numFmtId="0" fontId="6" fillId="0" borderId="10" xfId="0" applyFont="1" applyBorder="1" applyAlignment="1" applyProtection="1">
      <alignment horizontal="distributed" vertical="center"/>
      <protection locked="0"/>
    </xf>
    <xf numFmtId="0" fontId="6" fillId="0" borderId="97" xfId="0" applyFont="1" applyBorder="1" applyAlignment="1" applyProtection="1">
      <alignment horizontal="distributed" vertical="center"/>
      <protection locked="0"/>
    </xf>
    <xf numFmtId="0" fontId="6" fillId="0" borderId="64" xfId="0" applyFont="1" applyBorder="1" applyAlignment="1" applyProtection="1">
      <alignment horizontal="distributed" vertical="center"/>
      <protection locked="0"/>
    </xf>
    <xf numFmtId="0" fontId="6" fillId="0" borderId="132" xfId="0" applyFont="1" applyBorder="1" applyAlignment="1" applyProtection="1">
      <alignment horizontal="distributed" vertical="center"/>
      <protection locked="0"/>
    </xf>
    <xf numFmtId="0" fontId="6" fillId="0" borderId="75" xfId="0" applyFont="1" applyBorder="1" applyAlignment="1" applyProtection="1">
      <alignment horizontal="distributed" vertical="center"/>
      <protection locked="0"/>
    </xf>
    <xf numFmtId="0" fontId="6" fillId="0" borderId="13" xfId="0" applyFont="1" applyBorder="1" applyAlignment="1" applyProtection="1">
      <alignment horizontal="distributed" vertical="center"/>
      <protection locked="0"/>
    </xf>
    <xf numFmtId="0" fontId="6" fillId="0" borderId="15" xfId="0" applyFont="1" applyBorder="1" applyAlignment="1" applyProtection="1">
      <alignment horizontal="distributed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96" xfId="0" applyFont="1" applyBorder="1" applyAlignment="1" applyProtection="1">
      <alignment horizontal="center" vertical="center" justifyLastLine="1"/>
      <protection locked="0"/>
    </xf>
    <xf numFmtId="0" fontId="6" fillId="0" borderId="10" xfId="0" applyFont="1" applyBorder="1" applyAlignment="1" applyProtection="1">
      <alignment horizontal="center" vertical="center" justifyLastLine="1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94" xfId="0" applyFont="1" applyBorder="1" applyAlignment="1" applyProtection="1">
      <alignment horizontal="distributed" vertical="center"/>
      <protection locked="0"/>
    </xf>
    <xf numFmtId="0" fontId="6" fillId="0" borderId="99" xfId="0" applyFont="1" applyBorder="1" applyAlignment="1" applyProtection="1">
      <alignment horizontal="distributed" vertical="center"/>
      <protection locked="0"/>
    </xf>
    <xf numFmtId="0" fontId="6" fillId="0" borderId="21" xfId="0" applyFont="1" applyBorder="1" applyAlignment="1" applyProtection="1">
      <alignment horizontal="distributed" vertical="center"/>
      <protection locked="0"/>
    </xf>
    <xf numFmtId="0" fontId="6" fillId="0" borderId="96" xfId="0" applyFont="1" applyBorder="1" applyAlignment="1" applyProtection="1">
      <alignment horizontal="center" vertical="center"/>
      <protection locked="0"/>
    </xf>
    <xf numFmtId="0" fontId="6" fillId="0" borderId="48" xfId="0" applyFont="1" applyBorder="1" applyAlignment="1" applyProtection="1">
      <alignment horizontal="center" vertical="center"/>
      <protection locked="0"/>
    </xf>
    <xf numFmtId="0" fontId="6" fillId="0" borderId="59" xfId="0" applyFont="1" applyBorder="1" applyAlignment="1" applyProtection="1">
      <alignment horizontal="center" vertical="center" justifyLastLine="1"/>
      <protection locked="0"/>
    </xf>
    <xf numFmtId="0" fontId="6" fillId="0" borderId="38" xfId="0" applyFont="1" applyBorder="1" applyAlignment="1" applyProtection="1">
      <alignment horizontal="center" vertical="center" justifyLastLine="1"/>
      <protection locked="0"/>
    </xf>
    <xf numFmtId="0" fontId="6" fillId="0" borderId="60" xfId="0" applyFont="1" applyBorder="1" applyAlignment="1" applyProtection="1">
      <alignment horizontal="center" vertical="center" justifyLastLine="1"/>
      <protection locked="0"/>
    </xf>
    <xf numFmtId="0" fontId="6" fillId="0" borderId="32" xfId="0" applyFont="1" applyBorder="1" applyAlignment="1" applyProtection="1">
      <alignment horizontal="center" vertical="center" justifyLastLine="1"/>
      <protection locked="0"/>
    </xf>
    <xf numFmtId="0" fontId="6" fillId="0" borderId="65" xfId="0" applyFont="1" applyBorder="1" applyAlignment="1" applyProtection="1">
      <alignment horizontal="center" vertical="center" justifyLastLine="1"/>
      <protection locked="0"/>
    </xf>
    <xf numFmtId="0" fontId="6" fillId="0" borderId="43" xfId="0" applyFont="1" applyBorder="1" applyAlignment="1" applyProtection="1">
      <alignment horizontal="center" vertical="center" justifyLastLine="1"/>
      <protection locked="0"/>
    </xf>
    <xf numFmtId="0" fontId="6" fillId="0" borderId="143" xfId="0" applyFont="1" applyBorder="1" applyAlignment="1" applyProtection="1">
      <alignment horizontal="distributed" vertical="center" indent="1"/>
      <protection locked="0"/>
    </xf>
    <xf numFmtId="0" fontId="6" fillId="0" borderId="144" xfId="0" applyFont="1" applyBorder="1" applyAlignment="1" applyProtection="1">
      <alignment horizontal="distributed" vertical="center" indent="1"/>
      <protection locked="0"/>
    </xf>
    <xf numFmtId="0" fontId="6" fillId="0" borderId="135" xfId="0" applyFont="1" applyBorder="1" applyAlignment="1" applyProtection="1">
      <alignment horizontal="distributed" vertical="center" indent="1"/>
      <protection locked="0"/>
    </xf>
    <xf numFmtId="0" fontId="6" fillId="0" borderId="136" xfId="0" applyFont="1" applyBorder="1" applyAlignment="1" applyProtection="1">
      <alignment horizontal="distributed" vertical="center" indent="1"/>
      <protection locked="0"/>
    </xf>
    <xf numFmtId="0" fontId="6" fillId="0" borderId="141" xfId="0" applyFont="1" applyBorder="1" applyAlignment="1" applyProtection="1">
      <alignment horizontal="distributed" vertical="center" indent="1"/>
      <protection locked="0"/>
    </xf>
    <xf numFmtId="0" fontId="6" fillId="0" borderId="142" xfId="0" applyFont="1" applyBorder="1" applyAlignment="1" applyProtection="1">
      <alignment horizontal="distributed" vertical="center" indent="1"/>
      <protection locked="0"/>
    </xf>
    <xf numFmtId="0" fontId="6" fillId="0" borderId="113" xfId="0" applyFont="1" applyBorder="1" applyAlignment="1" applyProtection="1">
      <alignment horizontal="center" vertical="center" shrinkToFit="1"/>
      <protection locked="0"/>
    </xf>
    <xf numFmtId="0" fontId="6" fillId="0" borderId="80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6" fillId="0" borderId="32" xfId="0" applyFont="1" applyBorder="1" applyAlignment="1" applyProtection="1">
      <alignment horizontal="center" vertical="center" shrinkToFit="1"/>
      <protection locked="0"/>
    </xf>
    <xf numFmtId="0" fontId="6" fillId="0" borderId="27" xfId="0" applyFont="1" applyBorder="1" applyAlignment="1" applyProtection="1">
      <alignment horizontal="center" vertical="center" shrinkToFit="1"/>
      <protection locked="0"/>
    </xf>
    <xf numFmtId="0" fontId="6" fillId="0" borderId="52" xfId="0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center" vertical="center" justifyLastLine="1"/>
      <protection locked="0"/>
    </xf>
    <xf numFmtId="0" fontId="6" fillId="0" borderId="9" xfId="0" applyFont="1" applyBorder="1" applyAlignment="1" applyProtection="1">
      <alignment horizontal="center" vertical="center" justifyLastLine="1"/>
      <protection locked="0"/>
    </xf>
    <xf numFmtId="0" fontId="6" fillId="0" borderId="20" xfId="0" applyFont="1" applyBorder="1" applyAlignment="1" applyProtection="1">
      <alignment horizontal="center" vertical="center" justifyLastLine="1"/>
      <protection locked="0"/>
    </xf>
    <xf numFmtId="0" fontId="12" fillId="0" borderId="3" xfId="0" applyFont="1" applyBorder="1" applyAlignment="1" applyProtection="1">
      <alignment horizontal="center" vertical="center" justifyLastLine="1"/>
      <protection locked="0"/>
    </xf>
    <xf numFmtId="0" fontId="12" fillId="0" borderId="11" xfId="0" applyFont="1" applyBorder="1" applyAlignment="1" applyProtection="1">
      <alignment horizontal="center" vertical="center" justifyLastLine="1"/>
      <protection locked="0"/>
    </xf>
    <xf numFmtId="0" fontId="12" fillId="0" borderId="22" xfId="0" applyFont="1" applyBorder="1" applyAlignment="1" applyProtection="1">
      <alignment horizontal="center" vertical="center" justifyLastLine="1"/>
      <protection locked="0"/>
    </xf>
    <xf numFmtId="0" fontId="6" fillId="0" borderId="61" xfId="0" applyFont="1" applyBorder="1" applyAlignment="1" applyProtection="1">
      <alignment horizontal="center" vertical="center" justifyLastLine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11" xfId="0" applyFont="1" applyBorder="1" applyAlignment="1" applyProtection="1">
      <alignment horizontal="center" vertical="center"/>
      <protection locked="0"/>
    </xf>
    <xf numFmtId="0" fontId="6" fillId="0" borderId="117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3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distributed" vertical="center"/>
      <protection locked="0"/>
    </xf>
    <xf numFmtId="0" fontId="6" fillId="0" borderId="1" xfId="0" applyFont="1" applyBorder="1" applyAlignment="1" applyProtection="1">
      <alignment horizontal="distributed" vertical="center"/>
      <protection locked="0"/>
    </xf>
    <xf numFmtId="0" fontId="6" fillId="0" borderId="13" xfId="0" applyFont="1" applyBorder="1" applyAlignment="1" applyProtection="1">
      <alignment horizontal="distributed" vertical="center" justifyLastLine="1"/>
      <protection locked="0"/>
    </xf>
    <xf numFmtId="0" fontId="6" fillId="0" borderId="14" xfId="0" applyFont="1" applyBorder="1" applyAlignment="1" applyProtection="1">
      <alignment horizontal="distributed" vertical="center" justifyLastLine="1"/>
      <protection locked="0"/>
    </xf>
    <xf numFmtId="0" fontId="6" fillId="0" borderId="15" xfId="0" applyFont="1" applyBorder="1" applyAlignment="1" applyProtection="1">
      <alignment horizontal="distributed" vertical="center" justifyLastLine="1"/>
      <protection locked="0"/>
    </xf>
    <xf numFmtId="0" fontId="6" fillId="0" borderId="17" xfId="0" applyFont="1" applyBorder="1" applyAlignment="1" applyProtection="1">
      <alignment horizontal="distributed" vertical="center" justifyLastLine="1"/>
      <protection locked="0"/>
    </xf>
    <xf numFmtId="0" fontId="6" fillId="0" borderId="18" xfId="0" applyFont="1" applyBorder="1" applyAlignment="1" applyProtection="1">
      <alignment horizontal="distributed" vertical="center" justifyLastLine="1"/>
      <protection locked="0"/>
    </xf>
    <xf numFmtId="38" fontId="6" fillId="0" borderId="3" xfId="1" applyFont="1" applyFill="1" applyBorder="1" applyAlignment="1" applyProtection="1">
      <alignment horizontal="right" vertical="center" shrinkToFit="1"/>
      <protection locked="0"/>
    </xf>
    <xf numFmtId="38" fontId="6" fillId="0" borderId="4" xfId="1" applyFont="1" applyFill="1" applyBorder="1" applyAlignment="1" applyProtection="1">
      <alignment horizontal="right" vertical="center" shrinkToFit="1"/>
      <protection locked="0"/>
    </xf>
    <xf numFmtId="38" fontId="6" fillId="0" borderId="17" xfId="1" applyFont="1" applyFill="1" applyBorder="1" applyAlignment="1" applyProtection="1">
      <alignment horizontal="right" vertical="center" shrinkToFit="1"/>
      <protection locked="0"/>
    </xf>
    <xf numFmtId="38" fontId="6" fillId="0" borderId="18" xfId="1" applyFont="1" applyFill="1" applyBorder="1" applyAlignment="1" applyProtection="1">
      <alignment horizontal="right" vertical="center" shrinkToFit="1"/>
      <protection locked="0"/>
    </xf>
    <xf numFmtId="38" fontId="6" fillId="0" borderId="267" xfId="1" applyFont="1" applyFill="1" applyBorder="1" applyAlignment="1" applyProtection="1">
      <alignment horizontal="right" vertical="center" shrinkToFit="1"/>
      <protection locked="0"/>
    </xf>
    <xf numFmtId="38" fontId="6" fillId="0" borderId="268" xfId="1" applyFont="1" applyFill="1" applyBorder="1" applyAlignment="1" applyProtection="1">
      <alignment horizontal="right" vertical="center" shrinkToFit="1"/>
      <protection locked="0"/>
    </xf>
    <xf numFmtId="38" fontId="6" fillId="0" borderId="126" xfId="1" applyFont="1" applyFill="1" applyBorder="1" applyAlignment="1" applyProtection="1">
      <alignment horizontal="right" vertical="center" shrinkToFit="1"/>
      <protection locked="0"/>
    </xf>
    <xf numFmtId="38" fontId="6" fillId="0" borderId="193" xfId="1" applyFont="1" applyFill="1" applyBorder="1" applyAlignment="1" applyProtection="1">
      <alignment horizontal="right" vertical="center" shrinkToFit="1"/>
      <protection locked="0"/>
    </xf>
    <xf numFmtId="0" fontId="6" fillId="0" borderId="1" xfId="0" applyFont="1" applyBorder="1" applyAlignment="1" applyProtection="1">
      <alignment horizontal="distributed" vertical="center" wrapText="1"/>
      <protection locked="0"/>
    </xf>
    <xf numFmtId="0" fontId="6" fillId="0" borderId="20" xfId="0" applyFont="1" applyBorder="1" applyAlignment="1" applyProtection="1">
      <alignment horizontal="distributed" vertical="center"/>
      <protection locked="0"/>
    </xf>
    <xf numFmtId="38" fontId="6" fillId="0" borderId="30" xfId="1" applyFont="1" applyFill="1" applyBorder="1" applyAlignment="1" applyProtection="1">
      <alignment horizontal="right" vertical="center" shrinkToFit="1"/>
      <protection locked="0"/>
    </xf>
    <xf numFmtId="38" fontId="6" fillId="0" borderId="51" xfId="1" applyFont="1" applyFill="1" applyBorder="1" applyAlignment="1" applyProtection="1">
      <alignment horizontal="right" vertical="center" shrinkToFit="1"/>
      <protection locked="0"/>
    </xf>
    <xf numFmtId="0" fontId="6" fillId="0" borderId="1" xfId="0" applyFont="1" applyBorder="1" applyAlignment="1" applyProtection="1">
      <alignment horizontal="distributed" vertical="center" justifyLastLine="1"/>
      <protection locked="0"/>
    </xf>
    <xf numFmtId="0" fontId="6" fillId="0" borderId="9" xfId="0" applyFont="1" applyBorder="1" applyAlignment="1" applyProtection="1">
      <alignment horizontal="distributed" vertical="center" justifyLastLine="1"/>
      <protection locked="0"/>
    </xf>
    <xf numFmtId="0" fontId="6" fillId="0" borderId="20" xfId="0" applyFont="1" applyBorder="1" applyAlignment="1" applyProtection="1">
      <alignment horizontal="distributed" vertical="center" justifyLastLine="1"/>
      <protection locked="0"/>
    </xf>
    <xf numFmtId="0" fontId="6" fillId="0" borderId="4" xfId="0" applyFont="1" applyBorder="1" applyAlignment="1" applyProtection="1">
      <alignment horizontal="distributed" vertical="center" justifyLastLine="1"/>
      <protection locked="0"/>
    </xf>
    <xf numFmtId="0" fontId="6" fillId="0" borderId="12" xfId="0" applyFont="1" applyBorder="1" applyAlignment="1" applyProtection="1">
      <alignment horizontal="distributed" vertical="center" justifyLastLine="1"/>
      <protection locked="0"/>
    </xf>
    <xf numFmtId="0" fontId="6" fillId="0" borderId="23" xfId="0" applyFont="1" applyBorder="1" applyAlignment="1" applyProtection="1">
      <alignment horizontal="distributed" vertical="center" justifyLastLine="1"/>
      <protection locked="0"/>
    </xf>
    <xf numFmtId="0" fontId="6" fillId="0" borderId="132" xfId="0" applyFont="1" applyBorder="1" applyAlignment="1" applyProtection="1">
      <alignment horizontal="center" vertical="center"/>
      <protection locked="0"/>
    </xf>
    <xf numFmtId="0" fontId="6" fillId="0" borderId="75" xfId="0" applyFont="1" applyBorder="1" applyAlignment="1" applyProtection="1">
      <alignment horizontal="center" vertical="center"/>
      <protection locked="0"/>
    </xf>
    <xf numFmtId="0" fontId="6" fillId="0" borderId="99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82" xfId="0" applyFont="1" applyBorder="1" applyAlignment="1" applyProtection="1">
      <alignment horizontal="center" vertical="distributed" textRotation="255" wrapText="1" indent="1"/>
      <protection locked="0"/>
    </xf>
    <xf numFmtId="0" fontId="0" fillId="0" borderId="54" xfId="0" applyBorder="1" applyAlignment="1" applyProtection="1">
      <alignment horizontal="center" vertical="distributed" textRotation="255" indent="1"/>
      <protection locked="0"/>
    </xf>
    <xf numFmtId="0" fontId="6" fillId="0" borderId="32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95" xfId="0" applyFont="1" applyBorder="1" applyAlignment="1" applyProtection="1">
      <alignment horizontal="distributed" vertical="center" justifyLastLine="1"/>
      <protection locked="0"/>
    </xf>
    <xf numFmtId="0" fontId="6" fillId="0" borderId="2" xfId="0" applyFont="1" applyBorder="1" applyAlignment="1" applyProtection="1">
      <alignment horizontal="distributed" vertical="center" justifyLastLine="1"/>
      <protection locked="0"/>
    </xf>
    <xf numFmtId="0" fontId="6" fillId="0" borderId="98" xfId="0" applyFont="1" applyBorder="1" applyAlignment="1" applyProtection="1">
      <alignment horizontal="distributed" vertical="center" justifyLastLine="1"/>
      <protection locked="0"/>
    </xf>
    <xf numFmtId="0" fontId="6" fillId="0" borderId="10" xfId="0" applyFont="1" applyBorder="1" applyAlignment="1" applyProtection="1">
      <alignment horizontal="distributed" vertical="center" justifyLastLine="1"/>
      <protection locked="0"/>
    </xf>
    <xf numFmtId="0" fontId="6" fillId="0" borderId="73" xfId="0" applyFont="1" applyBorder="1" applyAlignment="1" applyProtection="1">
      <alignment horizontal="center" vertical="distributed" textRotation="255" wrapText="1" indent="1"/>
      <protection locked="0"/>
    </xf>
    <xf numFmtId="0" fontId="0" fillId="0" borderId="56" xfId="0" applyBorder="1" applyAlignment="1" applyProtection="1">
      <alignment horizontal="center" vertical="distributed" textRotation="255" indent="1"/>
      <protection locked="0"/>
    </xf>
    <xf numFmtId="0" fontId="6" fillId="0" borderId="16" xfId="0" applyFont="1" applyBorder="1" applyAlignment="1" applyProtection="1">
      <alignment horizontal="center" vertical="distributed" textRotation="255" wrapText="1" indent="1"/>
      <protection locked="0"/>
    </xf>
    <xf numFmtId="0" fontId="0" fillId="0" borderId="22" xfId="0" applyBorder="1" applyAlignment="1" applyProtection="1">
      <alignment horizontal="center" vertical="distributed" textRotation="255" indent="1"/>
      <protection locked="0"/>
    </xf>
    <xf numFmtId="0" fontId="6" fillId="0" borderId="76" xfId="0" applyFont="1" applyBorder="1" applyAlignment="1" applyProtection="1">
      <alignment horizontal="center" vertical="distributed" textRotation="255" wrapText="1" indent="1"/>
      <protection locked="0"/>
    </xf>
    <xf numFmtId="0" fontId="0" fillId="0" borderId="57" xfId="0" applyBorder="1" applyAlignment="1" applyProtection="1">
      <alignment horizontal="center" vertical="distributed" textRotation="255" indent="1"/>
      <protection locked="0"/>
    </xf>
    <xf numFmtId="0" fontId="9" fillId="0" borderId="82" xfId="0" applyFont="1" applyBorder="1" applyAlignment="1" applyProtection="1">
      <alignment horizontal="center" vertical="distributed" textRotation="255" wrapText="1" indent="1"/>
      <protection locked="0"/>
    </xf>
    <xf numFmtId="0" fontId="9" fillId="0" borderId="54" xfId="0" applyFont="1" applyBorder="1" applyAlignment="1" applyProtection="1">
      <alignment horizontal="center" vertical="distributed" textRotation="255" indent="1"/>
      <protection locked="0"/>
    </xf>
    <xf numFmtId="0" fontId="9" fillId="0" borderId="118" xfId="0" applyFont="1" applyBorder="1" applyAlignment="1" applyProtection="1">
      <alignment horizontal="center" vertical="distributed" textRotation="255" wrapText="1" indent="1"/>
      <protection locked="0"/>
    </xf>
    <xf numFmtId="0" fontId="10" fillId="0" borderId="101" xfId="0" applyFont="1" applyBorder="1" applyAlignment="1" applyProtection="1">
      <alignment horizontal="center" vertical="distributed" textRotation="255" indent="1"/>
      <protection locked="0"/>
    </xf>
    <xf numFmtId="0" fontId="6" fillId="0" borderId="5" xfId="0" applyFont="1" applyBorder="1" applyAlignment="1" applyProtection="1">
      <alignment horizontal="distributed" vertical="center"/>
      <protection locked="0"/>
    </xf>
    <xf numFmtId="0" fontId="6" fillId="0" borderId="6" xfId="0" applyFont="1" applyBorder="1" applyAlignment="1" applyProtection="1">
      <alignment horizontal="distributed" vertical="center"/>
      <protection locked="0"/>
    </xf>
    <xf numFmtId="0" fontId="6" fillId="0" borderId="38" xfId="0" applyFont="1" applyBorder="1" applyAlignment="1" applyProtection="1">
      <alignment horizontal="distributed" vertical="center"/>
      <protection locked="0"/>
    </xf>
    <xf numFmtId="0" fontId="6" fillId="0" borderId="74" xfId="0" applyFont="1" applyBorder="1" applyAlignment="1" applyProtection="1">
      <alignment horizontal="center" vertical="distributed" textRotation="255" wrapText="1" indent="1"/>
      <protection locked="0"/>
    </xf>
    <xf numFmtId="0" fontId="0" fillId="0" borderId="55" xfId="0" applyBorder="1" applyAlignment="1" applyProtection="1">
      <alignment horizontal="center" vertical="distributed" textRotation="255" indent="1"/>
      <protection locked="0"/>
    </xf>
    <xf numFmtId="0" fontId="6" fillId="0" borderId="11" xfId="0" applyFont="1" applyBorder="1" applyAlignment="1" applyProtection="1">
      <alignment horizontal="center" vertical="distributed" textRotation="255" wrapText="1" indent="1"/>
      <protection locked="0"/>
    </xf>
    <xf numFmtId="0" fontId="6" fillId="0" borderId="11" xfId="0" applyFont="1" applyBorder="1" applyAlignment="1" applyProtection="1">
      <alignment horizontal="center" vertical="distributed" textRotation="255" indent="1"/>
      <protection locked="0"/>
    </xf>
    <xf numFmtId="0" fontId="6" fillId="0" borderId="57" xfId="0" applyFont="1" applyBorder="1" applyAlignment="1" applyProtection="1">
      <alignment horizontal="center" vertical="distributed" textRotation="255" wrapText="1" indent="1"/>
      <protection locked="0"/>
    </xf>
    <xf numFmtId="0" fontId="6" fillId="0" borderId="148" xfId="0" applyFont="1" applyBorder="1" applyAlignment="1" applyProtection="1">
      <alignment horizontal="distributed" vertical="center"/>
      <protection locked="0"/>
    </xf>
    <xf numFmtId="0" fontId="6" fillId="0" borderId="142" xfId="0" applyFont="1" applyBorder="1" applyAlignment="1" applyProtection="1">
      <alignment horizontal="distributed" vertical="center"/>
      <protection locked="0"/>
    </xf>
    <xf numFmtId="0" fontId="6" fillId="0" borderId="147" xfId="0" applyFont="1" applyBorder="1" applyAlignment="1" applyProtection="1">
      <alignment horizontal="distributed" vertical="center"/>
      <protection locked="0"/>
    </xf>
    <xf numFmtId="0" fontId="6" fillId="0" borderId="136" xfId="0" applyFont="1" applyBorder="1" applyAlignment="1" applyProtection="1">
      <alignment horizontal="distributed" vertical="center"/>
      <protection locked="0"/>
    </xf>
    <xf numFmtId="0" fontId="6" fillId="0" borderId="172" xfId="0" applyFont="1" applyBorder="1" applyAlignment="1" applyProtection="1">
      <alignment horizontal="distributed" vertical="center"/>
      <protection locked="0"/>
    </xf>
    <xf numFmtId="0" fontId="6" fillId="0" borderId="128" xfId="0" applyFont="1" applyBorder="1" applyAlignment="1" applyProtection="1">
      <alignment horizontal="distributed" vertical="center"/>
      <protection locked="0"/>
    </xf>
    <xf numFmtId="0" fontId="6" fillId="0" borderId="150" xfId="0" applyFont="1" applyBorder="1" applyAlignment="1" applyProtection="1">
      <alignment horizontal="distributed" vertical="center"/>
      <protection locked="0"/>
    </xf>
    <xf numFmtId="0" fontId="6" fillId="0" borderId="124" xfId="0" applyFont="1" applyBorder="1" applyAlignment="1" applyProtection="1">
      <alignment horizontal="distributed" vertical="center"/>
      <protection locked="0"/>
    </xf>
    <xf numFmtId="0" fontId="6" fillId="0" borderId="153" xfId="0" applyFont="1" applyBorder="1" applyAlignment="1" applyProtection="1">
      <alignment horizontal="distributed" vertical="center"/>
      <protection locked="0"/>
    </xf>
    <xf numFmtId="0" fontId="6" fillId="0" borderId="127" xfId="0" applyFont="1" applyBorder="1" applyAlignment="1" applyProtection="1">
      <alignment horizontal="distributed" vertical="center"/>
      <protection locked="0"/>
    </xf>
    <xf numFmtId="0" fontId="6" fillId="0" borderId="85" xfId="0" applyFont="1" applyBorder="1" applyAlignment="1" applyProtection="1">
      <alignment horizontal="distributed" vertical="center"/>
      <protection locked="0"/>
    </xf>
    <xf numFmtId="0" fontId="6" fillId="0" borderId="93" xfId="0" applyFont="1" applyBorder="1" applyAlignment="1" applyProtection="1">
      <alignment horizontal="distributed" vertical="center"/>
      <protection locked="0"/>
    </xf>
    <xf numFmtId="0" fontId="6" fillId="0" borderId="47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99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86" xfId="0" applyFont="1" applyBorder="1" applyAlignment="1" applyProtection="1">
      <alignment horizontal="distributed" vertical="center"/>
      <protection locked="0"/>
    </xf>
    <xf numFmtId="0" fontId="6" fillId="0" borderId="0" xfId="0" applyFont="1" applyAlignment="1" applyProtection="1">
      <alignment horizontal="distributed" vertical="center"/>
      <protection locked="0"/>
    </xf>
    <xf numFmtId="0" fontId="6" fillId="0" borderId="32" xfId="0" applyFont="1" applyBorder="1" applyAlignment="1" applyProtection="1">
      <alignment horizontal="distributed" vertical="center"/>
      <protection locked="0"/>
    </xf>
    <xf numFmtId="0" fontId="6" fillId="0" borderId="94" xfId="0" applyFont="1" applyBorder="1" applyAlignment="1" applyProtection="1">
      <alignment horizontal="distributed" vertical="center" justifyLastLine="1"/>
      <protection locked="0"/>
    </xf>
    <xf numFmtId="0" fontId="6" fillId="0" borderId="38" xfId="0" applyFont="1" applyBorder="1" applyAlignment="1" applyProtection="1">
      <alignment horizontal="distributed" vertical="center" justifyLastLine="1"/>
      <protection locked="0"/>
    </xf>
    <xf numFmtId="0" fontId="6" fillId="0" borderId="97" xfId="0" applyFont="1" applyBorder="1" applyAlignment="1" applyProtection="1">
      <alignment horizontal="distributed" vertical="center" justifyLastLine="1"/>
      <protection locked="0"/>
    </xf>
    <xf numFmtId="0" fontId="6" fillId="0" borderId="43" xfId="0" applyFont="1" applyBorder="1" applyAlignment="1" applyProtection="1">
      <alignment horizontal="distributed" vertical="center" justifyLastLine="1"/>
      <protection locked="0"/>
    </xf>
    <xf numFmtId="0" fontId="6" fillId="0" borderId="134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62" xfId="0" applyFont="1" applyBorder="1" applyAlignment="1" applyProtection="1">
      <alignment horizontal="center" vertical="center"/>
      <protection locked="0"/>
    </xf>
    <xf numFmtId="0" fontId="20" fillId="0" borderId="132" xfId="0" applyFont="1" applyBorder="1" applyAlignment="1" applyProtection="1">
      <alignment horizontal="center" vertical="center" wrapText="1"/>
      <protection locked="0"/>
    </xf>
    <xf numFmtId="0" fontId="20" fillId="0" borderId="96" xfId="0" applyFont="1" applyBorder="1" applyAlignment="1" applyProtection="1">
      <alignment horizontal="center" vertical="center"/>
      <protection locked="0"/>
    </xf>
    <xf numFmtId="0" fontId="20" fillId="0" borderId="97" xfId="0" applyFont="1" applyBorder="1" applyAlignment="1" applyProtection="1">
      <alignment horizontal="center" vertical="center"/>
      <protection locked="0"/>
    </xf>
    <xf numFmtId="0" fontId="20" fillId="0" borderId="134" xfId="0" applyFont="1" applyBorder="1" applyAlignment="1" applyProtection="1">
      <alignment horizontal="center" vertical="center" wrapText="1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62" xfId="0" applyFont="1" applyBorder="1" applyAlignment="1" applyProtection="1">
      <alignment horizontal="center" vertical="center"/>
      <protection locked="0"/>
    </xf>
    <xf numFmtId="0" fontId="6" fillId="0" borderId="132" xfId="0" applyFont="1" applyBorder="1" applyAlignment="1" applyProtection="1">
      <alignment horizontal="center" vertical="center" wrapText="1"/>
      <protection locked="0"/>
    </xf>
    <xf numFmtId="0" fontId="6" fillId="0" borderId="134" xfId="0" applyFont="1" applyBorder="1" applyAlignment="1" applyProtection="1">
      <alignment horizontal="center" vertical="center" wrapText="1"/>
      <protection locked="0"/>
    </xf>
    <xf numFmtId="0" fontId="6" fillId="0" borderId="96" xfId="0" applyFont="1" applyBorder="1" applyAlignment="1" applyProtection="1">
      <alignment horizontal="center" vertical="center" wrapText="1"/>
      <protection locked="0"/>
    </xf>
    <xf numFmtId="0" fontId="6" fillId="0" borderId="16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62" xfId="0" applyFont="1" applyBorder="1" applyAlignment="1" applyProtection="1">
      <alignment horizontal="center" vertical="center" wrapText="1"/>
      <protection locked="0"/>
    </xf>
    <xf numFmtId="0" fontId="6" fillId="0" borderId="168" xfId="0" applyFont="1" applyBorder="1" applyAlignment="1" applyProtection="1">
      <alignment horizontal="center" vertical="center"/>
      <protection locked="0"/>
    </xf>
    <xf numFmtId="0" fontId="6" fillId="0" borderId="169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distributed" textRotation="255"/>
      <protection locked="0"/>
    </xf>
    <xf numFmtId="0" fontId="6" fillId="0" borderId="11" xfId="0" applyFont="1" applyBorder="1" applyAlignment="1" applyProtection="1">
      <alignment horizontal="center" vertical="distributed" textRotation="255"/>
      <protection locked="0"/>
    </xf>
    <xf numFmtId="0" fontId="6" fillId="0" borderId="22" xfId="0" applyFont="1" applyBorder="1" applyAlignment="1" applyProtection="1">
      <alignment horizontal="center" vertical="distributed" textRotation="255"/>
      <protection locked="0"/>
    </xf>
    <xf numFmtId="0" fontId="7" fillId="0" borderId="96" xfId="0" applyFont="1" applyBorder="1" applyAlignment="1" applyProtection="1">
      <alignment horizontal="distributed" vertical="center"/>
      <protection locked="0"/>
    </xf>
    <xf numFmtId="0" fontId="7" fillId="0" borderId="0" xfId="0" applyFont="1" applyAlignment="1" applyProtection="1">
      <alignment horizontal="distributed" vertical="center"/>
      <protection locked="0"/>
    </xf>
    <xf numFmtId="0" fontId="7" fillId="0" borderId="32" xfId="0" applyFont="1" applyBorder="1" applyAlignment="1" applyProtection="1">
      <alignment horizontal="distributed" vertical="center"/>
      <protection locked="0"/>
    </xf>
    <xf numFmtId="0" fontId="6" fillId="0" borderId="116" xfId="0" applyFont="1" applyBorder="1" applyAlignment="1" applyProtection="1">
      <alignment horizontal="distributed" vertical="center" justifyLastLine="1"/>
      <protection locked="0"/>
    </xf>
    <xf numFmtId="0" fontId="6" fillId="0" borderId="6" xfId="0" applyFont="1" applyBorder="1" applyAlignment="1" applyProtection="1">
      <alignment horizontal="distributed" vertical="center" justifyLastLine="1"/>
      <protection locked="0"/>
    </xf>
    <xf numFmtId="0" fontId="6" fillId="0" borderId="108" xfId="0" applyFont="1" applyBorder="1" applyAlignment="1" applyProtection="1">
      <alignment horizontal="distributed" vertical="center" justifyLastLine="1"/>
      <protection locked="0"/>
    </xf>
    <xf numFmtId="0" fontId="6" fillId="0" borderId="116" xfId="0" applyFont="1" applyBorder="1" applyAlignment="1" applyProtection="1">
      <alignment horizontal="center" vertical="center" justifyLastLine="1"/>
      <protection locked="0"/>
    </xf>
    <xf numFmtId="0" fontId="6" fillId="0" borderId="6" xfId="0" applyFont="1" applyBorder="1" applyAlignment="1" applyProtection="1">
      <alignment horizontal="center" vertical="center" justifyLastLine="1"/>
      <protection locked="0"/>
    </xf>
    <xf numFmtId="0" fontId="6" fillId="0" borderId="108" xfId="0" applyFont="1" applyBorder="1" applyAlignment="1" applyProtection="1">
      <alignment horizontal="center" vertical="center" justifyLastLine="1"/>
      <protection locked="0"/>
    </xf>
    <xf numFmtId="0" fontId="6" fillId="0" borderId="4" xfId="0" applyFont="1" applyBorder="1" applyAlignment="1" applyProtection="1">
      <alignment horizontal="center" vertical="center" textRotation="255"/>
      <protection locked="0"/>
    </xf>
    <xf numFmtId="0" fontId="6" fillId="0" borderId="12" xfId="0" applyFont="1" applyBorder="1" applyAlignment="1" applyProtection="1">
      <alignment horizontal="center" vertical="center" textRotation="255"/>
      <protection locked="0"/>
    </xf>
    <xf numFmtId="0" fontId="6" fillId="0" borderId="17" xfId="0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horizontal="center" vertical="center" shrinkToFit="1"/>
      <protection locked="0"/>
    </xf>
    <xf numFmtId="0" fontId="6" fillId="0" borderId="97" xfId="0" applyFont="1" applyBorder="1" applyAlignment="1" applyProtection="1">
      <alignment horizontal="distributed" vertical="center" shrinkToFit="1"/>
      <protection locked="0"/>
    </xf>
    <xf numFmtId="0" fontId="6" fillId="0" borderId="98" xfId="0" applyFont="1" applyBorder="1" applyAlignment="1" applyProtection="1">
      <alignment horizontal="distributed" vertical="center" shrinkToFit="1"/>
      <protection locked="0"/>
    </xf>
    <xf numFmtId="0" fontId="6" fillId="0" borderId="43" xfId="0" applyFont="1" applyBorder="1" applyAlignment="1" applyProtection="1">
      <alignment horizontal="distributed" vertical="center" shrinkToFit="1"/>
      <protection locked="0"/>
    </xf>
    <xf numFmtId="0" fontId="6" fillId="0" borderId="99" xfId="0" applyFont="1" applyBorder="1" applyAlignment="1">
      <alignment horizontal="distributed" vertical="center"/>
    </xf>
    <xf numFmtId="0" fontId="6" fillId="0" borderId="27" xfId="0" applyFont="1" applyBorder="1" applyAlignment="1">
      <alignment horizontal="distributed" vertical="center"/>
    </xf>
    <xf numFmtId="0" fontId="6" fillId="0" borderId="52" xfId="0" applyFont="1" applyBorder="1" applyAlignment="1">
      <alignment horizontal="distributed" vertical="center"/>
    </xf>
    <xf numFmtId="0" fontId="9" fillId="0" borderId="59" xfId="0" applyFont="1" applyBorder="1" applyAlignment="1" applyProtection="1">
      <alignment horizontal="distributed" vertical="center" wrapText="1"/>
      <protection locked="0"/>
    </xf>
    <xf numFmtId="0" fontId="9" fillId="0" borderId="95" xfId="0" applyFont="1" applyBorder="1" applyAlignment="1" applyProtection="1">
      <alignment horizontal="distributed" vertical="center" wrapText="1"/>
      <protection locked="0"/>
    </xf>
    <xf numFmtId="0" fontId="9" fillId="0" borderId="2" xfId="0" applyFont="1" applyBorder="1" applyAlignment="1" applyProtection="1">
      <alignment horizontal="distributed" vertical="center" wrapText="1"/>
      <protection locked="0"/>
    </xf>
    <xf numFmtId="0" fontId="9" fillId="0" borderId="65" xfId="0" applyFont="1" applyBorder="1" applyAlignment="1" applyProtection="1">
      <alignment horizontal="distributed" vertical="center" wrapText="1"/>
      <protection locked="0"/>
    </xf>
    <xf numFmtId="0" fontId="9" fillId="0" borderId="98" xfId="0" applyFont="1" applyBorder="1" applyAlignment="1" applyProtection="1">
      <alignment horizontal="distributed" vertical="center" wrapText="1"/>
      <protection locked="0"/>
    </xf>
    <xf numFmtId="0" fontId="9" fillId="0" borderId="64" xfId="0" applyFont="1" applyBorder="1" applyAlignment="1" applyProtection="1">
      <alignment horizontal="distributed" vertical="center" wrapText="1"/>
      <protection locked="0"/>
    </xf>
    <xf numFmtId="0" fontId="12" fillId="0" borderId="95" xfId="0" applyFont="1" applyBorder="1" applyAlignment="1" applyProtection="1">
      <alignment horizontal="center" vertical="center" shrinkToFit="1"/>
      <protection locked="0"/>
    </xf>
    <xf numFmtId="0" fontId="12" fillId="0" borderId="38" xfId="0" applyFont="1" applyBorder="1" applyAlignment="1" applyProtection="1">
      <alignment horizontal="center" vertical="center" shrinkToFit="1"/>
      <protection locked="0"/>
    </xf>
    <xf numFmtId="0" fontId="12" fillId="0" borderId="65" xfId="0" applyFont="1" applyBorder="1" applyAlignment="1" applyProtection="1">
      <alignment horizontal="center" vertical="center" shrinkToFit="1"/>
      <protection locked="0"/>
    </xf>
    <xf numFmtId="0" fontId="12" fillId="0" borderId="98" xfId="0" applyFont="1" applyBorder="1" applyAlignment="1" applyProtection="1">
      <alignment horizontal="center" vertical="center" shrinkToFit="1"/>
      <protection locked="0"/>
    </xf>
    <xf numFmtId="0" fontId="12" fillId="0" borderId="43" xfId="0" applyFont="1" applyBorder="1" applyAlignment="1" applyProtection="1">
      <alignment horizontal="center" vertical="center" shrinkToFit="1"/>
      <protection locked="0"/>
    </xf>
    <xf numFmtId="0" fontId="6" fillId="0" borderId="81" xfId="0" applyFont="1" applyBorder="1" applyAlignment="1" applyProtection="1">
      <alignment horizontal="center" vertical="distributed" textRotation="255"/>
      <protection locked="0"/>
    </xf>
    <xf numFmtId="0" fontId="6" fillId="0" borderId="39" xfId="0" applyFont="1" applyBorder="1" applyAlignment="1" applyProtection="1">
      <alignment horizontal="center" vertical="distributed" textRotation="255"/>
      <protection locked="0"/>
    </xf>
    <xf numFmtId="0" fontId="6" fillId="0" borderId="53" xfId="0" applyFont="1" applyBorder="1" applyAlignment="1" applyProtection="1">
      <alignment horizontal="center" vertical="distributed" textRotation="255"/>
      <protection locked="0"/>
    </xf>
    <xf numFmtId="0" fontId="6" fillId="0" borderId="82" xfId="0" applyFont="1" applyBorder="1" applyAlignment="1" applyProtection="1">
      <alignment horizontal="center" vertical="distributed" textRotation="255"/>
      <protection locked="0"/>
    </xf>
    <xf numFmtId="0" fontId="6" fillId="0" borderId="40" xfId="0" applyFont="1" applyBorder="1" applyAlignment="1" applyProtection="1">
      <alignment horizontal="center" vertical="distributed" textRotation="255"/>
      <protection locked="0"/>
    </xf>
    <xf numFmtId="0" fontId="6" fillId="0" borderId="54" xfId="0" applyFont="1" applyBorder="1" applyAlignment="1" applyProtection="1">
      <alignment horizontal="center" vertical="distributed" textRotation="255"/>
      <protection locked="0"/>
    </xf>
    <xf numFmtId="0" fontId="6" fillId="0" borderId="82" xfId="0" applyFont="1" applyBorder="1" applyAlignment="1" applyProtection="1">
      <alignment horizontal="distributed" vertical="distributed" textRotation="255"/>
      <protection locked="0"/>
    </xf>
    <xf numFmtId="0" fontId="6" fillId="0" borderId="40" xfId="0" applyFont="1" applyBorder="1" applyAlignment="1" applyProtection="1">
      <alignment horizontal="distributed" vertical="distributed" textRotation="255"/>
      <protection locked="0"/>
    </xf>
    <xf numFmtId="0" fontId="6" fillId="0" borderId="54" xfId="0" applyFont="1" applyBorder="1" applyAlignment="1" applyProtection="1">
      <alignment horizontal="distributed" vertical="distributed" textRotation="255"/>
      <protection locked="0"/>
    </xf>
    <xf numFmtId="0" fontId="6" fillId="0" borderId="0" xfId="0" applyFont="1" applyAlignment="1" applyProtection="1">
      <alignment horizontal="distributed" vertical="center" justifyLastLine="1"/>
      <protection locked="0"/>
    </xf>
    <xf numFmtId="0" fontId="6" fillId="0" borderId="59" xfId="0" applyFont="1" applyBorder="1" applyAlignment="1" applyProtection="1">
      <alignment horizontal="distributed" vertical="center" justifyLastLine="1"/>
      <protection locked="0"/>
    </xf>
    <xf numFmtId="0" fontId="6" fillId="0" borderId="60" xfId="0" applyFont="1" applyBorder="1" applyAlignment="1" applyProtection="1">
      <alignment horizontal="distributed" vertical="center" justifyLastLine="1"/>
      <protection locked="0"/>
    </xf>
    <xf numFmtId="0" fontId="6" fillId="0" borderId="65" xfId="0" applyFont="1" applyBorder="1" applyAlignment="1" applyProtection="1">
      <alignment horizontal="distributed" vertical="center" justifyLastLine="1"/>
      <protection locked="0"/>
    </xf>
    <xf numFmtId="0" fontId="6" fillId="0" borderId="64" xfId="0" applyFont="1" applyBorder="1" applyAlignment="1" applyProtection="1">
      <alignment horizontal="distributed" vertical="center" justifyLastLine="1"/>
      <protection locked="0"/>
    </xf>
    <xf numFmtId="0" fontId="6" fillId="0" borderId="59" xfId="0" applyFont="1" applyBorder="1" applyAlignment="1" applyProtection="1">
      <alignment horizontal="distributed" vertical="center" indent="2"/>
      <protection locked="0"/>
    </xf>
    <xf numFmtId="0" fontId="6" fillId="0" borderId="95" xfId="0" applyFont="1" applyBorder="1" applyAlignment="1" applyProtection="1">
      <alignment horizontal="distributed" vertical="center" indent="2"/>
      <protection locked="0"/>
    </xf>
    <xf numFmtId="0" fontId="6" fillId="0" borderId="2" xfId="0" applyFont="1" applyBorder="1" applyAlignment="1" applyProtection="1">
      <alignment horizontal="distributed" vertical="center" indent="2"/>
      <protection locked="0"/>
    </xf>
    <xf numFmtId="0" fontId="6" fillId="0" borderId="65" xfId="0" applyFont="1" applyBorder="1" applyAlignment="1" applyProtection="1">
      <alignment horizontal="distributed" vertical="center" indent="2"/>
      <protection locked="0"/>
    </xf>
    <xf numFmtId="0" fontId="6" fillId="0" borderId="98" xfId="0" applyFont="1" applyBorder="1" applyAlignment="1" applyProtection="1">
      <alignment horizontal="distributed" vertical="center" indent="2"/>
      <protection locked="0"/>
    </xf>
    <xf numFmtId="0" fontId="6" fillId="0" borderId="64" xfId="0" applyFont="1" applyBorder="1" applyAlignment="1" applyProtection="1">
      <alignment horizontal="distributed" vertical="center" indent="2"/>
      <protection locked="0"/>
    </xf>
    <xf numFmtId="0" fontId="6" fillId="0" borderId="74" xfId="0" applyFont="1" applyBorder="1" applyAlignment="1" applyProtection="1">
      <alignment horizontal="distributed" vertical="distributed" textRotation="255"/>
      <protection locked="0"/>
    </xf>
    <xf numFmtId="0" fontId="6" fillId="0" borderId="37" xfId="0" applyFont="1" applyBorder="1" applyAlignment="1" applyProtection="1">
      <alignment horizontal="distributed" vertical="distributed" textRotation="255"/>
      <protection locked="0"/>
    </xf>
    <xf numFmtId="0" fontId="6" fillId="0" borderId="55" xfId="0" applyFont="1" applyBorder="1" applyAlignment="1" applyProtection="1">
      <alignment horizontal="distributed" vertical="distributed" textRotation="255"/>
      <protection locked="0"/>
    </xf>
    <xf numFmtId="0" fontId="6" fillId="0" borderId="11" xfId="0" applyFont="1" applyBorder="1" applyAlignment="1" applyProtection="1">
      <alignment horizontal="distributed" vertical="center" justifyLastLine="1"/>
      <protection locked="0"/>
    </xf>
    <xf numFmtId="0" fontId="6" fillId="0" borderId="22" xfId="0" applyFont="1" applyBorder="1" applyAlignment="1" applyProtection="1">
      <alignment horizontal="distributed" vertical="center" justifyLastLine="1"/>
      <protection locked="0"/>
    </xf>
    <xf numFmtId="0" fontId="6" fillId="0" borderId="74" xfId="0" applyFont="1" applyBorder="1" applyAlignment="1" applyProtection="1">
      <alignment horizontal="center" vertical="distributed" textRotation="255"/>
      <protection locked="0"/>
    </xf>
    <xf numFmtId="0" fontId="6" fillId="0" borderId="55" xfId="0" applyFont="1" applyBorder="1" applyAlignment="1" applyProtection="1">
      <alignment horizontal="center" vertical="distributed" textRotation="255"/>
      <protection locked="0"/>
    </xf>
    <xf numFmtId="0" fontId="6" fillId="0" borderId="76" xfId="0" applyFont="1" applyBorder="1" applyAlignment="1" applyProtection="1">
      <alignment horizontal="center" vertical="distributed" textRotation="255"/>
      <protection locked="0"/>
    </xf>
    <xf numFmtId="0" fontId="6" fillId="0" borderId="42" xfId="0" applyFont="1" applyBorder="1" applyAlignment="1" applyProtection="1">
      <alignment horizontal="center" vertical="distributed" textRotation="255"/>
      <protection locked="0"/>
    </xf>
    <xf numFmtId="0" fontId="6" fillId="0" borderId="57" xfId="0" applyFont="1" applyBorder="1" applyAlignment="1" applyProtection="1">
      <alignment horizontal="center" vertical="distributed" textRotation="255"/>
      <protection locked="0"/>
    </xf>
    <xf numFmtId="0" fontId="9" fillId="0" borderId="82" xfId="0" applyFont="1" applyBorder="1" applyAlignment="1" applyProtection="1">
      <alignment horizontal="center" vertical="distributed" textRotation="255" wrapText="1"/>
      <protection locked="0"/>
    </xf>
    <xf numFmtId="0" fontId="9" fillId="0" borderId="40" xfId="0" applyFont="1" applyBorder="1" applyAlignment="1" applyProtection="1">
      <alignment horizontal="center" vertical="distributed" textRotation="255"/>
      <protection locked="0"/>
    </xf>
    <xf numFmtId="0" fontId="9" fillId="0" borderId="54" xfId="0" applyFont="1" applyBorder="1" applyAlignment="1" applyProtection="1">
      <alignment horizontal="center" vertical="distributed" textRotation="255"/>
      <protection locked="0"/>
    </xf>
    <xf numFmtId="0" fontId="9" fillId="0" borderId="118" xfId="0" applyFont="1" applyBorder="1" applyAlignment="1" applyProtection="1">
      <alignment horizontal="center" vertical="distributed" textRotation="255" wrapText="1"/>
      <protection locked="0"/>
    </xf>
    <xf numFmtId="0" fontId="9" fillId="0" borderId="102" xfId="0" applyFont="1" applyBorder="1" applyAlignment="1" applyProtection="1">
      <alignment horizontal="center" vertical="distributed" textRotation="255"/>
      <protection locked="0"/>
    </xf>
    <xf numFmtId="0" fontId="9" fillId="0" borderId="101" xfId="0" applyFont="1" applyBorder="1" applyAlignment="1" applyProtection="1">
      <alignment horizontal="center" vertical="distributed" textRotation="255"/>
      <protection locked="0"/>
    </xf>
    <xf numFmtId="0" fontId="6" fillId="0" borderId="76" xfId="0" applyFont="1" applyBorder="1" applyAlignment="1" applyProtection="1">
      <alignment horizontal="center" vertical="distributed" textRotation="255" wrapText="1"/>
      <protection locked="0"/>
    </xf>
    <xf numFmtId="0" fontId="6" fillId="0" borderId="57" xfId="0" applyFont="1" applyBorder="1" applyAlignment="1" applyProtection="1">
      <alignment horizontal="center" vertical="distributed" textRotation="255" wrapText="1"/>
      <protection locked="0"/>
    </xf>
    <xf numFmtId="0" fontId="6" fillId="0" borderId="82" xfId="0" applyFont="1" applyBorder="1" applyAlignment="1" applyProtection="1">
      <alignment horizontal="center" vertical="distributed" textRotation="255" wrapText="1"/>
      <protection locked="0"/>
    </xf>
    <xf numFmtId="0" fontId="6" fillId="0" borderId="54" xfId="0" applyFont="1" applyBorder="1" applyAlignment="1" applyProtection="1">
      <alignment horizontal="center" vertical="distributed" textRotation="255" wrapText="1"/>
      <protection locked="0"/>
    </xf>
    <xf numFmtId="0" fontId="6" fillId="0" borderId="37" xfId="0" applyFont="1" applyBorder="1" applyAlignment="1" applyProtection="1">
      <alignment horizontal="center" vertical="distributed" textRotation="255"/>
      <protection locked="0"/>
    </xf>
    <xf numFmtId="0" fontId="6" fillId="0" borderId="16" xfId="0" applyFont="1" applyBorder="1" applyAlignment="1" applyProtection="1">
      <alignment horizontal="center" vertical="distributed" textRotation="255" justifyLastLine="1"/>
      <protection locked="0"/>
    </xf>
    <xf numFmtId="0" fontId="6" fillId="0" borderId="11" xfId="0" applyFont="1" applyBorder="1" applyAlignment="1" applyProtection="1">
      <alignment horizontal="center" vertical="distributed" textRotation="255" justifyLastLine="1"/>
      <protection locked="0"/>
    </xf>
    <xf numFmtId="0" fontId="6" fillId="0" borderId="22" xfId="0" applyFont="1" applyBorder="1" applyAlignment="1" applyProtection="1">
      <alignment horizontal="center" vertical="distributed" textRotation="255" justifyLastLine="1"/>
      <protection locked="0"/>
    </xf>
    <xf numFmtId="0" fontId="6" fillId="0" borderId="16" xfId="0" applyFont="1" applyBorder="1" applyAlignment="1" applyProtection="1">
      <alignment vertical="distributed" textRotation="255"/>
      <protection locked="0"/>
    </xf>
    <xf numFmtId="0" fontId="6" fillId="0" borderId="22" xfId="0" applyFont="1" applyBorder="1" applyAlignment="1" applyProtection="1">
      <alignment vertical="distributed" textRotation="255"/>
      <protection locked="0"/>
    </xf>
    <xf numFmtId="0" fontId="6" fillId="0" borderId="11" xfId="0" applyFont="1" applyBorder="1" applyAlignment="1" applyProtection="1">
      <alignment vertical="distributed" textRotation="255" indent="1"/>
      <protection locked="0"/>
    </xf>
    <xf numFmtId="0" fontId="6" fillId="0" borderId="22" xfId="0" applyFont="1" applyBorder="1" applyAlignment="1" applyProtection="1">
      <alignment vertical="distributed" textRotation="255" indent="1"/>
      <protection locked="0"/>
    </xf>
    <xf numFmtId="0" fontId="6" fillId="0" borderId="111" xfId="0" applyFont="1" applyBorder="1" applyAlignment="1" applyProtection="1">
      <alignment vertical="distributed" textRotation="255"/>
      <protection locked="0"/>
    </xf>
    <xf numFmtId="0" fontId="6" fillId="0" borderId="70" xfId="0" applyFont="1" applyBorder="1" applyAlignment="1" applyProtection="1">
      <alignment vertical="distributed" textRotation="255"/>
      <protection locked="0"/>
    </xf>
    <xf numFmtId="0" fontId="6" fillId="0" borderId="30" xfId="0" applyFont="1" applyBorder="1" applyAlignment="1" applyProtection="1">
      <alignment vertical="distributed" textRotation="255"/>
      <protection locked="0"/>
    </xf>
    <xf numFmtId="0" fontId="6" fillId="0" borderId="3" xfId="0" applyFont="1" applyBorder="1" applyAlignment="1" applyProtection="1">
      <alignment vertical="distributed" textRotation="255" wrapText="1"/>
      <protection locked="0"/>
    </xf>
    <xf numFmtId="0" fontId="6" fillId="0" borderId="11" xfId="0" applyFont="1" applyBorder="1" applyAlignment="1" applyProtection="1">
      <alignment vertical="distributed" textRotation="255"/>
      <protection locked="0"/>
    </xf>
    <xf numFmtId="0" fontId="6" fillId="0" borderId="3" xfId="0" applyFont="1" applyBorder="1" applyAlignment="1" applyProtection="1">
      <alignment horizontal="center" vertical="distributed" textRotation="255"/>
      <protection locked="0"/>
    </xf>
    <xf numFmtId="0" fontId="6" fillId="0" borderId="75" xfId="0" applyFont="1" applyBorder="1" applyAlignment="1" applyProtection="1">
      <alignment vertical="distributed" textRotation="255"/>
      <protection locked="0"/>
    </xf>
    <xf numFmtId="0" fontId="6" fillId="0" borderId="21" xfId="0" applyFont="1" applyBorder="1" applyAlignment="1" applyProtection="1">
      <alignment vertical="distributed" textRotation="255"/>
      <protection locked="0"/>
    </xf>
    <xf numFmtId="0" fontId="6" fillId="0" borderId="38" xfId="0" quotePrefix="1" applyFont="1" applyBorder="1" applyAlignment="1" applyProtection="1">
      <alignment horizontal="distributed" vertical="center" justifyLastLine="1"/>
      <protection locked="0"/>
    </xf>
    <xf numFmtId="0" fontId="6" fillId="0" borderId="96" xfId="0" quotePrefix="1" applyFont="1" applyBorder="1" applyAlignment="1" applyProtection="1">
      <alignment horizontal="distributed" vertical="center" justifyLastLine="1"/>
      <protection locked="0"/>
    </xf>
    <xf numFmtId="0" fontId="6" fillId="0" borderId="32" xfId="0" quotePrefix="1" applyFont="1" applyBorder="1" applyAlignment="1" applyProtection="1">
      <alignment horizontal="distributed" vertical="center" justifyLastLine="1"/>
      <protection locked="0"/>
    </xf>
    <xf numFmtId="0" fontId="6" fillId="0" borderId="99" xfId="0" quotePrefix="1" applyFont="1" applyBorder="1" applyAlignment="1" applyProtection="1">
      <alignment horizontal="distributed" vertical="center" justifyLastLine="1"/>
      <protection locked="0"/>
    </xf>
    <xf numFmtId="0" fontId="6" fillId="0" borderId="52" xfId="0" quotePrefix="1" applyFont="1" applyBorder="1" applyAlignment="1" applyProtection="1">
      <alignment horizontal="distributed" vertical="center" justifyLastLine="1"/>
      <protection locked="0"/>
    </xf>
    <xf numFmtId="0" fontId="6" fillId="0" borderId="8" xfId="0" applyFont="1" applyBorder="1" applyAlignment="1" applyProtection="1">
      <alignment horizontal="distributed" vertical="center" justifyLastLine="1"/>
      <protection locked="0"/>
    </xf>
    <xf numFmtId="0" fontId="6" fillId="0" borderId="31" xfId="0" applyFont="1" applyBorder="1" applyAlignment="1" applyProtection="1">
      <alignment horizontal="distributed" vertical="center" justifyLastLine="1"/>
      <protection locked="0"/>
    </xf>
    <xf numFmtId="0" fontId="6" fillId="0" borderId="96" xfId="0" applyFont="1" applyBorder="1" applyAlignment="1" applyProtection="1">
      <alignment vertical="distributed" textRotation="255"/>
      <protection locked="0"/>
    </xf>
    <xf numFmtId="0" fontId="6" fillId="0" borderId="82" xfId="0" applyFont="1" applyBorder="1" applyAlignment="1" applyProtection="1">
      <alignment horizontal="center" vertical="center" wrapText="1"/>
      <protection locked="0"/>
    </xf>
    <xf numFmtId="0" fontId="6" fillId="0" borderId="40" xfId="0" applyFont="1" applyBorder="1" applyAlignment="1" applyProtection="1">
      <alignment horizontal="center" vertical="center" wrapText="1"/>
      <protection locked="0"/>
    </xf>
    <xf numFmtId="0" fontId="6" fillId="0" borderId="74" xfId="0" applyFont="1" applyBorder="1" applyAlignment="1" applyProtection="1">
      <alignment horizontal="center" vertical="center" wrapText="1"/>
      <protection locked="0"/>
    </xf>
    <xf numFmtId="0" fontId="6" fillId="0" borderId="37" xfId="0" applyFont="1" applyBorder="1" applyAlignment="1" applyProtection="1">
      <alignment horizontal="center" vertical="center" wrapText="1"/>
      <protection locked="0"/>
    </xf>
    <xf numFmtId="0" fontId="6" fillId="0" borderId="213" xfId="0" applyFont="1" applyBorder="1" applyAlignment="1" applyProtection="1">
      <alignment horizontal="center" vertical="center" wrapText="1"/>
      <protection locked="0"/>
    </xf>
    <xf numFmtId="0" fontId="6" fillId="0" borderId="214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0" borderId="82" xfId="0" applyFont="1" applyBorder="1" applyAlignment="1" applyProtection="1">
      <alignment vertical="distributed" textRotation="255"/>
      <protection locked="0"/>
    </xf>
    <xf numFmtId="0" fontId="6" fillId="0" borderId="54" xfId="0" applyFont="1" applyBorder="1" applyAlignment="1" applyProtection="1">
      <alignment vertical="distributed" textRotation="255"/>
      <protection locked="0"/>
    </xf>
    <xf numFmtId="0" fontId="6" fillId="0" borderId="74" xfId="0" applyFont="1" applyBorder="1" applyAlignment="1" applyProtection="1">
      <alignment vertical="distributed" textRotation="255"/>
      <protection locked="0"/>
    </xf>
    <xf numFmtId="0" fontId="6" fillId="0" borderId="55" xfId="0" applyFont="1" applyBorder="1" applyAlignment="1" applyProtection="1">
      <alignment vertical="distributed" textRotation="255"/>
      <protection locked="0"/>
    </xf>
    <xf numFmtId="0" fontId="6" fillId="0" borderId="74" xfId="0" applyFont="1" applyBorder="1" applyAlignment="1" applyProtection="1">
      <alignment vertical="distributed" textRotation="255" wrapText="1"/>
      <protection locked="0"/>
    </xf>
    <xf numFmtId="0" fontId="0" fillId="0" borderId="55" xfId="0" applyBorder="1" applyAlignment="1" applyProtection="1">
      <alignment vertical="distributed" textRotation="255"/>
      <protection locked="0"/>
    </xf>
    <xf numFmtId="0" fontId="0" fillId="0" borderId="22" xfId="0" applyBorder="1" applyAlignment="1" applyProtection="1">
      <alignment textRotation="255"/>
      <protection locked="0"/>
    </xf>
    <xf numFmtId="0" fontId="0" fillId="0" borderId="22" xfId="0" applyBorder="1" applyAlignment="1" applyProtection="1">
      <alignment vertical="distributed" textRotation="255"/>
      <protection locked="0"/>
    </xf>
    <xf numFmtId="0" fontId="6" fillId="0" borderId="73" xfId="0" applyFont="1" applyBorder="1" applyAlignment="1" applyProtection="1">
      <alignment vertical="distributed" textRotation="255" wrapText="1"/>
      <protection locked="0"/>
    </xf>
    <xf numFmtId="0" fontId="0" fillId="0" borderId="56" xfId="0" applyBorder="1" applyAlignment="1" applyProtection="1">
      <alignment vertical="distributed" textRotation="255"/>
      <protection locked="0"/>
    </xf>
    <xf numFmtId="0" fontId="6" fillId="0" borderId="94" xfId="0" applyFont="1" applyBorder="1" applyAlignment="1" applyProtection="1">
      <alignment horizontal="distributed" vertical="center" indent="3"/>
      <protection locked="0"/>
    </xf>
    <xf numFmtId="0" fontId="6" fillId="0" borderId="95" xfId="0" applyFont="1" applyBorder="1" applyAlignment="1" applyProtection="1">
      <alignment horizontal="distributed" vertical="center" indent="3"/>
      <protection locked="0"/>
    </xf>
    <xf numFmtId="0" fontId="6" fillId="0" borderId="2" xfId="0" applyFont="1" applyBorder="1" applyAlignment="1" applyProtection="1">
      <alignment horizontal="distributed" vertical="center" indent="3"/>
      <protection locked="0"/>
    </xf>
    <xf numFmtId="0" fontId="6" fillId="0" borderId="3" xfId="0" applyFont="1" applyBorder="1" applyAlignment="1" applyProtection="1">
      <alignment vertical="distributed" textRotation="255"/>
      <protection locked="0"/>
    </xf>
    <xf numFmtId="0" fontId="6" fillId="0" borderId="4" xfId="0" applyFont="1" applyBorder="1" applyAlignment="1" applyProtection="1">
      <alignment vertical="distributed" textRotation="255"/>
      <protection locked="0"/>
    </xf>
    <xf numFmtId="0" fontId="6" fillId="0" borderId="12" xfId="0" applyFont="1" applyBorder="1" applyAlignment="1" applyProtection="1">
      <alignment vertical="distributed" textRotation="255"/>
      <protection locked="0"/>
    </xf>
    <xf numFmtId="0" fontId="6" fillId="0" borderId="23" xfId="0" applyFont="1" applyBorder="1" applyAlignment="1" applyProtection="1">
      <alignment vertical="distributed" textRotation="255"/>
      <protection locked="0"/>
    </xf>
    <xf numFmtId="0" fontId="6" fillId="0" borderId="81" xfId="0" applyFont="1" applyBorder="1" applyAlignment="1" applyProtection="1">
      <alignment vertical="distributed" textRotation="255"/>
      <protection locked="0"/>
    </xf>
    <xf numFmtId="0" fontId="6" fillId="0" borderId="53" xfId="0" applyFont="1" applyBorder="1" applyAlignment="1" applyProtection="1">
      <alignment vertical="distributed" textRotation="255"/>
      <protection locked="0"/>
    </xf>
    <xf numFmtId="0" fontId="6" fillId="0" borderId="82" xfId="0" applyFont="1" applyBorder="1" applyAlignment="1" applyProtection="1">
      <alignment vertical="distributed" textRotation="255" wrapText="1" shrinkToFit="1"/>
      <protection locked="0"/>
    </xf>
    <xf numFmtId="0" fontId="0" fillId="0" borderId="54" xfId="0" applyBorder="1" applyAlignment="1" applyProtection="1">
      <alignment vertical="distributed" textRotation="255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6" fillId="0" borderId="76" xfId="0" applyFont="1" applyBorder="1" applyAlignment="1" applyProtection="1">
      <alignment vertical="distributed" textRotation="255"/>
      <protection locked="0"/>
    </xf>
    <xf numFmtId="0" fontId="0" fillId="0" borderId="57" xfId="0" applyBorder="1" applyAlignment="1" applyProtection="1">
      <alignment vertical="distributed" textRotation="255"/>
      <protection locked="0"/>
    </xf>
    <xf numFmtId="0" fontId="6" fillId="0" borderId="60" xfId="0" applyFont="1" applyBorder="1" applyAlignment="1" applyProtection="1">
      <alignment horizontal="center" vertical="distributed" textRotation="255"/>
      <protection locked="0"/>
    </xf>
    <xf numFmtId="0" fontId="0" fillId="0" borderId="61" xfId="0" applyBorder="1" applyAlignment="1" applyProtection="1">
      <alignment textRotation="255"/>
      <protection locked="0"/>
    </xf>
    <xf numFmtId="0" fontId="6" fillId="0" borderId="1" xfId="0" applyFont="1" applyBorder="1" applyAlignment="1" applyProtection="1">
      <alignment horizontal="center" vertical="distributed"/>
      <protection locked="0"/>
    </xf>
    <xf numFmtId="0" fontId="6" fillId="0" borderId="3" xfId="0" applyFont="1" applyBorder="1" applyAlignment="1" applyProtection="1">
      <alignment horizontal="center" vertical="distributed"/>
      <protection locked="0"/>
    </xf>
    <xf numFmtId="0" fontId="6" fillId="0" borderId="85" xfId="0" applyFont="1" applyBorder="1" applyAlignment="1" applyProtection="1">
      <alignment horizontal="center" vertical="distributed"/>
      <protection locked="0"/>
    </xf>
    <xf numFmtId="0" fontId="6" fillId="0" borderId="86" xfId="0" applyFont="1" applyBorder="1" applyAlignment="1" applyProtection="1">
      <alignment horizontal="center" vertical="distributed"/>
      <protection locked="0"/>
    </xf>
    <xf numFmtId="0" fontId="6" fillId="0" borderId="8" xfId="0" applyFont="1" applyBorder="1" applyAlignment="1" applyProtection="1">
      <alignment horizontal="center" vertical="distributed" textRotation="255"/>
      <protection locked="0"/>
    </xf>
    <xf numFmtId="0" fontId="6" fillId="0" borderId="19" xfId="0" applyFont="1" applyBorder="1" applyAlignment="1" applyProtection="1">
      <alignment horizontal="center" vertical="distributed" textRotation="255"/>
      <protection locked="0"/>
    </xf>
    <xf numFmtId="0" fontId="6" fillId="0" borderId="31" xfId="0" applyFont="1" applyBorder="1" applyAlignment="1" applyProtection="1">
      <alignment horizontal="center" vertical="distributed" textRotation="255"/>
      <protection locked="0"/>
    </xf>
    <xf numFmtId="0" fontId="6" fillId="0" borderId="4" xfId="0" applyFont="1" applyBorder="1" applyAlignment="1" applyProtection="1">
      <alignment horizontal="center" vertical="distributed" textRotation="255"/>
      <protection locked="0"/>
    </xf>
    <xf numFmtId="0" fontId="6" fillId="0" borderId="12" xfId="0" applyFont="1" applyBorder="1" applyAlignment="1" applyProtection="1">
      <alignment horizontal="center" vertical="distributed" textRotation="255"/>
      <protection locked="0"/>
    </xf>
    <xf numFmtId="0" fontId="6" fillId="0" borderId="23" xfId="0" applyFont="1" applyBorder="1" applyAlignment="1" applyProtection="1">
      <alignment horizontal="center" vertical="distributed" textRotation="255"/>
      <protection locked="0"/>
    </xf>
    <xf numFmtId="0" fontId="6" fillId="0" borderId="19" xfId="0" quotePrefix="1" applyFont="1" applyBorder="1" applyAlignment="1" applyProtection="1">
      <alignment horizontal="center" vertical="center"/>
      <protection locked="0"/>
    </xf>
    <xf numFmtId="0" fontId="6" fillId="0" borderId="31" xfId="0" quotePrefix="1" applyFont="1" applyBorder="1" applyAlignment="1" applyProtection="1">
      <alignment horizontal="center" vertical="center"/>
      <protection locked="0"/>
    </xf>
    <xf numFmtId="0" fontId="6" fillId="0" borderId="81" xfId="0" applyFont="1" applyBorder="1" applyAlignment="1" applyProtection="1">
      <alignment horizontal="distributed" vertical="distributed" textRotation="255"/>
      <protection locked="0"/>
    </xf>
    <xf numFmtId="0" fontId="6" fillId="0" borderId="53" xfId="0" applyFont="1" applyBorder="1" applyAlignment="1" applyProtection="1">
      <alignment horizontal="distributed" vertical="distributed" textRotation="255"/>
      <protection locked="0"/>
    </xf>
    <xf numFmtId="0" fontId="6" fillId="0" borderId="19" xfId="0" applyFont="1" applyBorder="1" applyAlignment="1" applyProtection="1">
      <alignment horizontal="distributed" vertical="center" justifyLastLine="1"/>
      <protection locked="0"/>
    </xf>
    <xf numFmtId="0" fontId="6" fillId="0" borderId="212" xfId="0" applyFont="1" applyBorder="1" applyAlignment="1" applyProtection="1">
      <alignment horizontal="center" vertical="center"/>
      <protection locked="0"/>
    </xf>
    <xf numFmtId="0" fontId="6" fillId="0" borderId="73" xfId="0" applyFont="1" applyBorder="1" applyAlignment="1" applyProtection="1">
      <alignment horizontal="center" vertical="center" wrapText="1"/>
      <protection locked="0"/>
    </xf>
    <xf numFmtId="0" fontId="6" fillId="0" borderId="41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distributed" textRotation="255"/>
      <protection locked="0"/>
    </xf>
    <xf numFmtId="0" fontId="6" fillId="0" borderId="50" xfId="0" applyFont="1" applyBorder="1" applyAlignment="1" applyProtection="1">
      <alignment horizontal="center" vertical="distributed" textRotation="255"/>
      <protection locked="0"/>
    </xf>
    <xf numFmtId="0" fontId="6" fillId="0" borderId="12" xfId="0" quotePrefix="1" applyFont="1" applyBorder="1" applyAlignment="1" applyProtection="1">
      <alignment horizontal="center" vertical="center" textRotation="255"/>
      <protection locked="0"/>
    </xf>
    <xf numFmtId="0" fontId="6" fillId="0" borderId="23" xfId="0" quotePrefix="1" applyFont="1" applyBorder="1" applyAlignment="1" applyProtection="1">
      <alignment horizontal="center" vertical="center" textRotation="255"/>
      <protection locked="0"/>
    </xf>
    <xf numFmtId="0" fontId="6" fillId="0" borderId="5" xfId="0" applyFont="1" applyBorder="1" applyAlignment="1" applyProtection="1">
      <alignment horizontal="center" vertical="center" justifyLastLine="1"/>
      <protection locked="0"/>
    </xf>
    <xf numFmtId="0" fontId="6" fillId="0" borderId="116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distributed" vertical="center"/>
      <protection locked="0"/>
    </xf>
    <xf numFmtId="0" fontId="6" fillId="0" borderId="11" xfId="0" applyFont="1" applyBorder="1" applyAlignment="1" applyProtection="1">
      <alignment horizontal="distributed" vertical="center"/>
      <protection locked="0"/>
    </xf>
    <xf numFmtId="0" fontId="6" fillId="0" borderId="22" xfId="0" applyFont="1" applyBorder="1" applyAlignment="1" applyProtection="1">
      <alignment horizontal="distributed" vertical="center"/>
      <protection locked="0"/>
    </xf>
    <xf numFmtId="0" fontId="6" fillId="0" borderId="3" xfId="0" applyFont="1" applyBorder="1" applyAlignment="1" applyProtection="1">
      <alignment horizontal="center" vertical="center" textRotation="255"/>
      <protection locked="0"/>
    </xf>
    <xf numFmtId="0" fontId="6" fillId="0" borderId="11" xfId="0" applyFont="1" applyBorder="1" applyAlignment="1" applyProtection="1">
      <alignment horizontal="center" vertical="center" textRotation="255"/>
      <protection locked="0"/>
    </xf>
    <xf numFmtId="0" fontId="6" fillId="0" borderId="22" xfId="0" applyFont="1" applyBorder="1" applyAlignment="1" applyProtection="1">
      <alignment horizontal="center" vertical="center" textRotation="255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82" xfId="0" applyFont="1" applyBorder="1" applyAlignment="1" applyProtection="1">
      <alignment horizontal="center" vertical="center"/>
      <protection locked="0"/>
    </xf>
    <xf numFmtId="0" fontId="6" fillId="0" borderId="54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83" xfId="0" applyFont="1" applyBorder="1" applyAlignment="1" applyProtection="1">
      <alignment horizontal="distributed" vertical="center" shrinkToFit="1"/>
      <protection locked="0"/>
    </xf>
    <xf numFmtId="0" fontId="6" fillId="0" borderId="80" xfId="0" applyFont="1" applyBorder="1" applyAlignment="1" applyProtection="1">
      <alignment horizontal="distributed" vertical="center" shrinkToFit="1"/>
      <protection locked="0"/>
    </xf>
    <xf numFmtId="0" fontId="8" fillId="0" borderId="60" xfId="0" quotePrefix="1" applyFont="1" applyBorder="1" applyAlignment="1" applyProtection="1">
      <alignment horizontal="distributed" vertical="center" shrinkToFit="1"/>
      <protection locked="0"/>
    </xf>
    <xf numFmtId="0" fontId="4" fillId="0" borderId="32" xfId="0" applyFont="1" applyBorder="1" applyAlignment="1" applyProtection="1">
      <alignment horizontal="distributed" vertical="center" shrinkToFit="1"/>
      <protection locked="0"/>
    </xf>
    <xf numFmtId="0" fontId="6" fillId="0" borderId="204" xfId="0" applyFont="1" applyBorder="1" applyAlignment="1" applyProtection="1">
      <alignment horizontal="distributed" vertical="center" shrinkToFit="1"/>
      <protection locked="0"/>
    </xf>
    <xf numFmtId="0" fontId="6" fillId="0" borderId="127" xfId="0" applyFont="1" applyBorder="1" applyAlignment="1" applyProtection="1">
      <alignment horizontal="distributed" vertical="center" shrinkToFit="1"/>
      <protection locked="0"/>
    </xf>
    <xf numFmtId="0" fontId="6" fillId="0" borderId="17" xfId="0" applyFont="1" applyBorder="1" applyAlignment="1" applyProtection="1">
      <alignment horizontal="center" vertical="distributed" textRotation="255"/>
      <protection locked="0"/>
    </xf>
    <xf numFmtId="0" fontId="6" fillId="0" borderId="194" xfId="0" applyFont="1" applyBorder="1" applyAlignment="1" applyProtection="1">
      <alignment horizontal="center" vertical="distributed" textRotation="255"/>
      <protection locked="0"/>
    </xf>
    <xf numFmtId="0" fontId="6" fillId="0" borderId="8" xfId="0" applyFont="1" applyBorder="1" applyAlignment="1" applyProtection="1">
      <alignment horizontal="distributed" vertical="center"/>
      <protection locked="0"/>
    </xf>
    <xf numFmtId="0" fontId="6" fillId="0" borderId="19" xfId="0" applyFont="1" applyBorder="1" applyAlignment="1" applyProtection="1">
      <alignment horizontal="distributed" vertical="center"/>
      <protection locked="0"/>
    </xf>
    <xf numFmtId="0" fontId="6" fillId="0" borderId="31" xfId="0" applyFont="1" applyBorder="1" applyAlignment="1" applyProtection="1">
      <alignment horizontal="distributed" vertical="center"/>
      <protection locked="0"/>
    </xf>
    <xf numFmtId="0" fontId="6" fillId="0" borderId="6" xfId="0" quotePrefix="1" applyFont="1" applyBorder="1" applyAlignment="1" applyProtection="1">
      <alignment horizontal="center" vertical="center"/>
      <protection locked="0"/>
    </xf>
    <xf numFmtId="0" fontId="6" fillId="0" borderId="2" xfId="0" quotePrefix="1" applyFont="1" applyBorder="1" applyAlignment="1" applyProtection="1">
      <alignment horizontal="center" vertical="center"/>
      <protection locked="0"/>
    </xf>
    <xf numFmtId="0" fontId="6" fillId="0" borderId="59" xfId="0" applyFont="1" applyBorder="1" applyAlignment="1" applyProtection="1">
      <alignment horizontal="distributed" vertical="center" shrinkToFit="1"/>
      <protection locked="0"/>
    </xf>
    <xf numFmtId="0" fontId="6" fillId="0" borderId="38" xfId="0" applyFont="1" applyBorder="1" applyAlignment="1" applyProtection="1">
      <alignment horizontal="distributed" vertical="center" shrinkToFit="1"/>
      <protection locked="0"/>
    </xf>
    <xf numFmtId="0" fontId="6" fillId="0" borderId="60" xfId="0" applyFont="1" applyBorder="1" applyAlignment="1" applyProtection="1">
      <alignment horizontal="distributed" vertical="center" shrinkToFit="1"/>
      <protection locked="0"/>
    </xf>
    <xf numFmtId="0" fontId="6" fillId="0" borderId="32" xfId="0" applyFont="1" applyBorder="1" applyAlignment="1" applyProtection="1">
      <alignment horizontal="distributed" vertical="center" shrinkToFit="1"/>
      <protection locked="0"/>
    </xf>
    <xf numFmtId="0" fontId="6" fillId="0" borderId="61" xfId="0" applyFont="1" applyBorder="1" applyAlignment="1" applyProtection="1">
      <alignment horizontal="distributed" vertical="center" shrinkToFit="1"/>
      <protection locked="0"/>
    </xf>
    <xf numFmtId="0" fontId="6" fillId="0" borderId="52" xfId="0" applyFont="1" applyBorder="1" applyAlignment="1" applyProtection="1">
      <alignment horizontal="distributed" vertical="center" shrinkToFit="1"/>
      <protection locked="0"/>
    </xf>
    <xf numFmtId="0" fontId="6" fillId="0" borderId="14" xfId="0" applyFont="1" applyBorder="1" applyAlignment="1" applyProtection="1">
      <alignment horizontal="center" vertical="distributed" textRotation="255"/>
      <protection locked="0"/>
    </xf>
    <xf numFmtId="0" fontId="6" fillId="0" borderId="48" xfId="0" applyFont="1" applyBorder="1" applyAlignment="1" applyProtection="1">
      <alignment horizontal="center" vertical="distributed" textRotation="255"/>
      <protection locked="0"/>
    </xf>
    <xf numFmtId="0" fontId="6" fillId="0" borderId="201" xfId="0" applyFont="1" applyBorder="1" applyAlignment="1" applyProtection="1">
      <alignment horizontal="center" vertical="distributed" textRotation="255"/>
      <protection locked="0"/>
    </xf>
    <xf numFmtId="0" fontId="6" fillId="0" borderId="25" xfId="0" applyFont="1" applyBorder="1" applyAlignment="1" applyProtection="1">
      <alignment horizontal="center" vertical="distributed" textRotation="255"/>
      <protection locked="0"/>
    </xf>
    <xf numFmtId="38" fontId="6" fillId="0" borderId="201" xfId="1" applyFont="1" applyFill="1" applyBorder="1" applyAlignment="1" applyProtection="1">
      <alignment horizontal="center" vertical="distributed" textRotation="255"/>
      <protection locked="0"/>
    </xf>
    <xf numFmtId="38" fontId="6" fillId="0" borderId="25" xfId="1" applyFont="1" applyFill="1" applyBorder="1" applyAlignment="1" applyProtection="1">
      <alignment horizontal="center" vertical="distributed" textRotation="255"/>
      <protection locked="0"/>
    </xf>
    <xf numFmtId="0" fontId="6" fillId="0" borderId="10" xfId="0" applyFont="1" applyBorder="1" applyAlignment="1" applyProtection="1">
      <alignment horizontal="center" vertical="distributed" textRotation="255"/>
      <protection locked="0"/>
    </xf>
    <xf numFmtId="0" fontId="6" fillId="0" borderId="21" xfId="0" applyFont="1" applyBorder="1" applyAlignment="1" applyProtection="1">
      <alignment horizontal="center" vertical="distributed" textRotation="255"/>
      <protection locked="0"/>
    </xf>
    <xf numFmtId="0" fontId="6" fillId="0" borderId="65" xfId="0" applyFont="1" applyBorder="1" applyAlignment="1" applyProtection="1">
      <alignment horizontal="distributed" vertical="center" shrinkToFit="1"/>
      <protection locked="0"/>
    </xf>
    <xf numFmtId="0" fontId="6" fillId="0" borderId="80" xfId="0" applyFont="1" applyBorder="1" applyAlignment="1" applyProtection="1">
      <alignment horizontal="center" vertical="center"/>
      <protection locked="0"/>
    </xf>
    <xf numFmtId="176" fontId="6" fillId="0" borderId="190" xfId="0" applyNumberFormat="1" applyFont="1" applyBorder="1" applyAlignment="1">
      <alignment horizontal="right"/>
    </xf>
    <xf numFmtId="176" fontId="6" fillId="0" borderId="191" xfId="0" applyNumberFormat="1" applyFont="1" applyBorder="1" applyAlignment="1">
      <alignment horizontal="right"/>
    </xf>
    <xf numFmtId="176" fontId="6" fillId="0" borderId="126" xfId="0" applyNumberFormat="1" applyFont="1" applyBorder="1" applyAlignment="1">
      <alignment horizontal="right"/>
    </xf>
    <xf numFmtId="176" fontId="6" fillId="0" borderId="193" xfId="0" applyNumberFormat="1" applyFont="1" applyBorder="1" applyAlignment="1">
      <alignment horizontal="right"/>
    </xf>
    <xf numFmtId="176" fontId="6" fillId="0" borderId="194" xfId="0" applyNumberFormat="1" applyFont="1" applyBorder="1" applyAlignment="1">
      <alignment horizontal="right"/>
    </xf>
    <xf numFmtId="176" fontId="6" fillId="0" borderId="49" xfId="0" applyNumberFormat="1" applyFont="1" applyBorder="1" applyAlignment="1">
      <alignment horizontal="right"/>
    </xf>
    <xf numFmtId="0" fontId="6" fillId="0" borderId="81" xfId="0" applyFont="1" applyBorder="1" applyAlignment="1" applyProtection="1">
      <alignment horizontal="center" vertical="center"/>
      <protection locked="0"/>
    </xf>
    <xf numFmtId="0" fontId="6" fillId="0" borderId="53" xfId="0" applyFont="1" applyBorder="1" applyAlignment="1" applyProtection="1">
      <alignment horizontal="center" vertical="center"/>
      <protection locked="0"/>
    </xf>
    <xf numFmtId="0" fontId="6" fillId="0" borderId="74" xfId="0" applyFont="1" applyBorder="1" applyAlignment="1" applyProtection="1">
      <alignment horizontal="center" vertical="center"/>
      <protection locked="0"/>
    </xf>
    <xf numFmtId="0" fontId="6" fillId="0" borderId="55" xfId="0" applyFont="1" applyBorder="1" applyAlignment="1" applyProtection="1">
      <alignment horizontal="center" vertical="center"/>
      <protection locked="0"/>
    </xf>
    <xf numFmtId="176" fontId="6" fillId="0" borderId="11" xfId="0" applyNumberFormat="1" applyFont="1" applyBorder="1" applyAlignment="1" applyProtection="1">
      <alignment vertical="center" shrinkToFit="1"/>
      <protection locked="0"/>
    </xf>
    <xf numFmtId="0" fontId="6" fillId="0" borderId="201" xfId="0" applyFont="1" applyBorder="1" applyAlignment="1" applyProtection="1">
      <alignment horizontal="center" vertical="center" textRotation="255" shrinkToFit="1"/>
      <protection locked="0"/>
    </xf>
    <xf numFmtId="0" fontId="6" fillId="0" borderId="25" xfId="0" applyFont="1" applyBorder="1" applyAlignment="1" applyProtection="1">
      <alignment horizontal="center" vertical="center" textRotation="255" shrinkToFit="1"/>
      <protection locked="0"/>
    </xf>
    <xf numFmtId="0" fontId="6" fillId="0" borderId="201" xfId="0" applyFont="1" applyBorder="1" applyAlignment="1" applyProtection="1">
      <alignment horizontal="center" vertical="distributed" textRotation="255" wrapText="1"/>
      <protection locked="0"/>
    </xf>
    <xf numFmtId="0" fontId="6" fillId="0" borderId="25" xfId="0" applyFont="1" applyBorder="1" applyAlignment="1" applyProtection="1">
      <alignment horizontal="center" vertical="distributed" textRotation="255" wrapText="1"/>
      <protection locked="0"/>
    </xf>
    <xf numFmtId="0" fontId="6" fillId="0" borderId="194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 justifyLastLine="1"/>
      <protection locked="0"/>
    </xf>
    <xf numFmtId="0" fontId="6" fillId="0" borderId="14" xfId="0" applyFont="1" applyBorder="1" applyAlignment="1" applyProtection="1">
      <alignment horizontal="center" vertical="center" justifyLastLine="1"/>
      <protection locked="0"/>
    </xf>
    <xf numFmtId="0" fontId="6" fillId="0" borderId="18" xfId="0" applyFont="1" applyBorder="1" applyAlignment="1" applyProtection="1">
      <alignment horizontal="center" vertical="center" justifyLastLine="1"/>
      <protection locked="0"/>
    </xf>
    <xf numFmtId="0" fontId="6" fillId="0" borderId="100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  <protection locked="0"/>
    </xf>
    <xf numFmtId="0" fontId="6" fillId="0" borderId="37" xfId="0" applyFont="1" applyBorder="1" applyAlignment="1" applyProtection="1">
      <alignment horizontal="right" vertical="center" shrinkToFit="1"/>
      <protection locked="0"/>
    </xf>
    <xf numFmtId="0" fontId="6" fillId="0" borderId="266" xfId="0" applyFont="1" applyBorder="1" applyAlignment="1" applyProtection="1">
      <alignment horizontal="distributed" vertical="center" shrinkToFit="1"/>
      <protection locked="0"/>
    </xf>
    <xf numFmtId="0" fontId="6" fillId="0" borderId="124" xfId="0" applyFont="1" applyBorder="1" applyAlignment="1" applyProtection="1">
      <alignment horizontal="distributed" vertical="center" shrinkToFit="1"/>
      <protection locked="0"/>
    </xf>
    <xf numFmtId="0" fontId="6" fillId="0" borderId="60" xfId="0" quotePrefix="1" applyFont="1" applyBorder="1" applyAlignment="1" applyProtection="1">
      <alignment horizontal="distributed" vertical="center" shrinkToFit="1"/>
      <protection locked="0"/>
    </xf>
    <xf numFmtId="0" fontId="6" fillId="0" borderId="32" xfId="0" quotePrefix="1" applyFont="1" applyBorder="1" applyAlignment="1" applyProtection="1">
      <alignment horizontal="distributed" vertical="center" shrinkToFit="1"/>
      <protection locked="0"/>
    </xf>
    <xf numFmtId="0" fontId="8" fillId="0" borderId="32" xfId="0" quotePrefix="1" applyFont="1" applyBorder="1" applyAlignment="1" applyProtection="1">
      <alignment horizontal="distributed" vertical="center" shrinkToFit="1"/>
      <protection locked="0"/>
    </xf>
    <xf numFmtId="0" fontId="8" fillId="0" borderId="60" xfId="0" applyFont="1" applyBorder="1" applyAlignment="1" applyProtection="1">
      <alignment horizontal="distributed" vertical="center" shrinkToFit="1"/>
      <protection locked="0"/>
    </xf>
    <xf numFmtId="0" fontId="8" fillId="0" borderId="32" xfId="0" applyFont="1" applyBorder="1" applyAlignment="1" applyProtection="1">
      <alignment horizontal="distributed" vertical="center" shrinkToFi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distributed" vertical="center" shrinkToFit="1"/>
      <protection locked="0"/>
    </xf>
    <xf numFmtId="0" fontId="6" fillId="0" borderId="83" xfId="0" quotePrefix="1" applyFont="1" applyBorder="1" applyAlignment="1" applyProtection="1">
      <alignment horizontal="distributed" vertical="center" shrinkToFit="1"/>
      <protection locked="0"/>
    </xf>
    <xf numFmtId="0" fontId="6" fillId="0" borderId="80" xfId="0" quotePrefix="1" applyFont="1" applyBorder="1" applyAlignment="1" applyProtection="1">
      <alignment horizontal="distributed" vertical="center" shrinkToFit="1"/>
      <protection locked="0"/>
    </xf>
    <xf numFmtId="0" fontId="6" fillId="0" borderId="266" xfId="0" applyFont="1" applyBorder="1" applyAlignment="1" applyProtection="1">
      <alignment horizontal="distributed" vertical="center" wrapText="1" shrinkToFit="1"/>
      <protection locked="0"/>
    </xf>
    <xf numFmtId="0" fontId="6" fillId="0" borderId="124" xfId="0" applyFont="1" applyBorder="1" applyAlignment="1" applyProtection="1">
      <alignment horizontal="distributed" vertical="center" wrapText="1" shrinkToFit="1"/>
      <protection locked="0"/>
    </xf>
    <xf numFmtId="0" fontId="6" fillId="0" borderId="17" xfId="0" applyFont="1" applyBorder="1" applyAlignment="1" applyProtection="1">
      <alignment horizontal="distributed" vertical="center" shrinkToFit="1"/>
      <protection locked="0"/>
    </xf>
    <xf numFmtId="0" fontId="6" fillId="0" borderId="18" xfId="0" applyFont="1" applyBorder="1" applyAlignment="1" applyProtection="1">
      <alignment horizontal="distributed" vertical="center" shrinkToFit="1"/>
      <protection locked="0"/>
    </xf>
    <xf numFmtId="176" fontId="9" fillId="0" borderId="24" xfId="9" applyNumberFormat="1" applyFont="1" applyBorder="1" applyAlignment="1">
      <alignment shrinkToFit="1"/>
    </xf>
    <xf numFmtId="176" fontId="9" fillId="0" borderId="25" xfId="9" applyNumberFormat="1" applyFont="1" applyBorder="1" applyAlignment="1">
      <alignment shrinkToFit="1"/>
    </xf>
    <xf numFmtId="178" fontId="9" fillId="0" borderId="25" xfId="9" applyNumberFormat="1" applyFont="1" applyBorder="1" applyAlignment="1">
      <alignment shrinkToFit="1"/>
    </xf>
    <xf numFmtId="178" fontId="9" fillId="0" borderId="26" xfId="9" applyNumberFormat="1" applyFont="1" applyBorder="1" applyAlignment="1">
      <alignment shrinkToFit="1"/>
    </xf>
    <xf numFmtId="178" fontId="9" fillId="0" borderId="50" xfId="9" applyNumberFormat="1" applyFont="1" applyBorder="1" applyAlignment="1">
      <alignment shrinkToFit="1"/>
    </xf>
    <xf numFmtId="178" fontId="9" fillId="0" borderId="250" xfId="9" applyNumberFormat="1" applyFont="1" applyBorder="1" applyAlignment="1">
      <alignment shrinkToFit="1"/>
    </xf>
    <xf numFmtId="178" fontId="9" fillId="0" borderId="28" xfId="9" applyNumberFormat="1" applyFont="1" applyBorder="1" applyAlignment="1">
      <alignment shrinkToFit="1"/>
    </xf>
    <xf numFmtId="178" fontId="9" fillId="0" borderId="29" xfId="9" applyNumberFormat="1" applyFont="1" applyBorder="1" applyAlignment="1">
      <alignment shrinkToFit="1"/>
    </xf>
    <xf numFmtId="178" fontId="9" fillId="0" borderId="30" xfId="9" applyNumberFormat="1" applyFont="1" applyBorder="1" applyAlignment="1">
      <alignment shrinkToFit="1"/>
    </xf>
    <xf numFmtId="178" fontId="9" fillId="0" borderId="194" xfId="9" applyNumberFormat="1" applyFont="1" applyBorder="1" applyAlignment="1">
      <alignment shrinkToFit="1"/>
    </xf>
    <xf numFmtId="178" fontId="9" fillId="0" borderId="24" xfId="9" applyNumberFormat="1" applyFont="1" applyBorder="1" applyAlignment="1">
      <alignment shrinkToFit="1"/>
    </xf>
    <xf numFmtId="178" fontId="9" fillId="0" borderId="51" xfId="9" applyNumberFormat="1" applyFont="1" applyBorder="1" applyAlignment="1">
      <alignment shrinkToFit="1"/>
    </xf>
  </cellXfs>
  <cellStyles count="13">
    <cellStyle name="桁区切り" xfId="1" builtinId="6"/>
    <cellStyle name="桁区切り 2" xfId="2" xr:uid="{00000000-0005-0000-0000-000001000000}"/>
    <cellStyle name="桁区切り 2 2" xfId="4" xr:uid="{00000000-0005-0000-0000-000002000000}"/>
    <cellStyle name="通貨 2" xfId="3" xr:uid="{00000000-0005-0000-0000-000003000000}"/>
    <cellStyle name="通貨 2 2" xfId="7" xr:uid="{00000000-0005-0000-0000-000004000000}"/>
    <cellStyle name="通貨 2 3" xfId="8" xr:uid="{00000000-0005-0000-0000-000005000000}"/>
    <cellStyle name="標準" xfId="0" builtinId="0"/>
    <cellStyle name="標準 2" xfId="5" xr:uid="{00000000-0005-0000-0000-000007000000}"/>
    <cellStyle name="標準 2 2" xfId="10" xr:uid="{00000000-0005-0000-0000-000008000000}"/>
    <cellStyle name="標準 3" xfId="11" xr:uid="{64229330-4EBA-4B1F-8128-C1B3238C6B53}"/>
    <cellStyle name="標準 4" xfId="6" xr:uid="{00000000-0005-0000-0000-000009000000}"/>
    <cellStyle name="標準 5" xfId="12" xr:uid="{1213537A-1B00-4F89-99B8-2827AF869912}"/>
    <cellStyle name="標準_児童生徒教職員数入力枠" xfId="9" xr:uid="{00000000-0005-0000-0000-00000A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945;&#32946;&#25919;&#31574;&#35506;/05&#25945;&#32946;&#24773;&#22577;&#21270;&#25512;&#36914;&#23460;/00_&#32113;&#35336;/05_&#20304;&#36032;&#30476;&#12398;&#23398;&#26657;/H23/&#20304;&#36032;&#30476;&#12398;&#23398;&#26657;&#21407;&#31295;/0803&#20844;&#31435;&#23398;&#26657;&#12398;&#29366;&#2784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配置状況"/>
      <sheetName val="(1)総括表"/>
      <sheetName val="総括表印刷専用"/>
      <sheetName val="(1)①②市町別学級別男女別児童生徒数"/>
      <sheetName val="(1-1)公立小生徒数"/>
      <sheetName val="(1-2)公立小職員数"/>
      <sheetName val="(2-1)公立中生徒数"/>
      <sheetName val="(2-2)公立中職員数"/>
      <sheetName val="(3-1)県立高校生徒数"/>
      <sheetName val="(3-2)県立高校教職員"/>
      <sheetName val="(４－1）①特別支援学級数"/>
      <sheetName val="（４－１）②特別支援児童生徒数"/>
      <sheetName val="（４－１）③ 障害種別生徒数"/>
      <sheetName val="(４－２）特別支援学級数教職員数"/>
      <sheetName val="教職員データ（小）"/>
      <sheetName val="教職員データ（中）"/>
      <sheetName val="〈小中）教職員課データ"/>
      <sheetName val="教職員データ（高特）"/>
      <sheetName val="教職員データ（県立中）"/>
      <sheetName val="Sheet1"/>
      <sheetName val="速報値集計表"/>
      <sheetName val="速報値印刷用"/>
      <sheetName val="県立高校生徒数〈定時通信）"/>
      <sheetName val="(1)③④市町別小中学校職員数"/>
      <sheetName val="(1)①②市町別学級別男女別児童生徒数 (県立除く）)"/>
      <sheetName val="Sheet4"/>
      <sheetName val="様式１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">
          <cell r="E3" t="str">
            <v>勧興小</v>
          </cell>
          <cell r="F3">
            <v>21005</v>
          </cell>
          <cell r="G3">
            <v>25</v>
          </cell>
          <cell r="H3">
            <v>22</v>
          </cell>
          <cell r="I3">
            <v>0</v>
          </cell>
          <cell r="J3">
            <v>0</v>
          </cell>
          <cell r="K3">
            <v>4</v>
          </cell>
          <cell r="L3">
            <v>0</v>
          </cell>
          <cell r="M3">
            <v>31</v>
          </cell>
          <cell r="N3">
            <v>23</v>
          </cell>
          <cell r="O3">
            <v>1</v>
          </cell>
          <cell r="P3">
            <v>0</v>
          </cell>
          <cell r="Q3">
            <v>2</v>
          </cell>
          <cell r="R3">
            <v>0</v>
          </cell>
          <cell r="S3">
            <v>27</v>
          </cell>
          <cell r="T3">
            <v>26</v>
          </cell>
          <cell r="U3">
            <v>1</v>
          </cell>
          <cell r="V3">
            <v>0</v>
          </cell>
          <cell r="W3">
            <v>0</v>
          </cell>
          <cell r="X3">
            <v>0</v>
          </cell>
          <cell r="Y3">
            <v>33</v>
          </cell>
          <cell r="Z3">
            <v>20</v>
          </cell>
          <cell r="AA3">
            <v>1</v>
          </cell>
          <cell r="AB3">
            <v>4</v>
          </cell>
          <cell r="AC3">
            <v>0</v>
          </cell>
          <cell r="AD3">
            <v>0</v>
          </cell>
          <cell r="AE3">
            <v>23</v>
          </cell>
          <cell r="AF3">
            <v>22</v>
          </cell>
          <cell r="AG3">
            <v>0</v>
          </cell>
          <cell r="AH3">
            <v>0</v>
          </cell>
          <cell r="AI3">
            <v>2</v>
          </cell>
          <cell r="AJ3">
            <v>0</v>
          </cell>
          <cell r="AK3">
            <v>29</v>
          </cell>
          <cell r="AL3">
            <v>30</v>
          </cell>
          <cell r="AM3">
            <v>1</v>
          </cell>
          <cell r="AN3">
            <v>0</v>
          </cell>
          <cell r="AO3">
            <v>0</v>
          </cell>
          <cell r="AP3">
            <v>0</v>
          </cell>
          <cell r="AQ3">
            <v>319</v>
          </cell>
          <cell r="AR3">
            <v>2</v>
          </cell>
          <cell r="AS3">
            <v>0</v>
          </cell>
          <cell r="AT3">
            <v>1</v>
          </cell>
          <cell r="AU3">
            <v>2</v>
          </cell>
          <cell r="AV3">
            <v>0</v>
          </cell>
          <cell r="AW3">
            <v>1</v>
          </cell>
          <cell r="AX3">
            <v>2</v>
          </cell>
          <cell r="AY3">
            <v>0</v>
          </cell>
          <cell r="AZ3">
            <v>0</v>
          </cell>
          <cell r="BA3">
            <v>2</v>
          </cell>
          <cell r="BB3">
            <v>0</v>
          </cell>
          <cell r="BC3">
            <v>0</v>
          </cell>
          <cell r="BD3">
            <v>2</v>
          </cell>
          <cell r="BE3">
            <v>0</v>
          </cell>
          <cell r="BF3">
            <v>1</v>
          </cell>
          <cell r="BG3">
            <v>2</v>
          </cell>
          <cell r="BH3">
            <v>0</v>
          </cell>
          <cell r="BI3">
            <v>0</v>
          </cell>
          <cell r="BJ3">
            <v>15</v>
          </cell>
          <cell r="BK3">
            <v>2</v>
          </cell>
          <cell r="BL3">
            <v>1</v>
          </cell>
          <cell r="BM3">
            <v>2</v>
          </cell>
          <cell r="BN3">
            <v>1</v>
          </cell>
          <cell r="BO3">
            <v>2</v>
          </cell>
          <cell r="BP3">
            <v>0</v>
          </cell>
          <cell r="BQ3">
            <v>2</v>
          </cell>
          <cell r="BR3">
            <v>0</v>
          </cell>
          <cell r="BS3">
            <v>2</v>
          </cell>
          <cell r="BT3">
            <v>1</v>
          </cell>
          <cell r="BU3">
            <v>2</v>
          </cell>
          <cell r="BV3">
            <v>0</v>
          </cell>
          <cell r="BW3">
            <v>15</v>
          </cell>
          <cell r="BX3">
            <v>0</v>
          </cell>
          <cell r="BY3">
            <v>0</v>
          </cell>
          <cell r="BZ3">
            <v>25</v>
          </cell>
          <cell r="CA3">
            <v>22</v>
          </cell>
          <cell r="CB3">
            <v>32</v>
          </cell>
          <cell r="CC3">
            <v>23</v>
          </cell>
          <cell r="CD3">
            <v>28</v>
          </cell>
          <cell r="CE3">
            <v>26</v>
          </cell>
          <cell r="CF3">
            <v>34</v>
          </cell>
          <cell r="CG3">
            <v>24</v>
          </cell>
          <cell r="CH3">
            <v>23</v>
          </cell>
          <cell r="CI3">
            <v>22</v>
          </cell>
          <cell r="CJ3">
            <v>30</v>
          </cell>
          <cell r="CK3">
            <v>30</v>
          </cell>
          <cell r="CL3">
            <v>3</v>
          </cell>
          <cell r="CM3">
            <v>0</v>
          </cell>
          <cell r="CN3">
            <v>1</v>
          </cell>
          <cell r="CP3">
            <v>1</v>
          </cell>
          <cell r="CR3">
            <v>22</v>
          </cell>
          <cell r="CS3">
            <v>1</v>
          </cell>
          <cell r="CU3">
            <v>1</v>
          </cell>
          <cell r="CY3">
            <v>1</v>
          </cell>
          <cell r="DD3">
            <v>1</v>
          </cell>
          <cell r="DG3">
            <v>0</v>
          </cell>
        </row>
        <row r="4">
          <cell r="E4" t="str">
            <v>循誘小</v>
          </cell>
          <cell r="F4">
            <v>21005</v>
          </cell>
          <cell r="G4">
            <v>40</v>
          </cell>
          <cell r="H4">
            <v>48</v>
          </cell>
          <cell r="I4">
            <v>0</v>
          </cell>
          <cell r="J4">
            <v>1</v>
          </cell>
          <cell r="K4">
            <v>3</v>
          </cell>
          <cell r="L4">
            <v>0</v>
          </cell>
          <cell r="M4">
            <v>35</v>
          </cell>
          <cell r="N4">
            <v>42</v>
          </cell>
          <cell r="O4">
            <v>1</v>
          </cell>
          <cell r="P4">
            <v>0</v>
          </cell>
          <cell r="Q4">
            <v>1</v>
          </cell>
          <cell r="R4">
            <v>0</v>
          </cell>
          <cell r="S4">
            <v>35</v>
          </cell>
          <cell r="T4">
            <v>29</v>
          </cell>
          <cell r="U4">
            <v>1</v>
          </cell>
          <cell r="V4">
            <v>0</v>
          </cell>
          <cell r="W4">
            <v>0</v>
          </cell>
          <cell r="X4">
            <v>0</v>
          </cell>
          <cell r="Y4">
            <v>41</v>
          </cell>
          <cell r="Z4">
            <v>33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55</v>
          </cell>
          <cell r="AF4">
            <v>46</v>
          </cell>
          <cell r="AG4">
            <v>0</v>
          </cell>
          <cell r="AH4">
            <v>1</v>
          </cell>
          <cell r="AI4">
            <v>0</v>
          </cell>
          <cell r="AJ4">
            <v>0</v>
          </cell>
          <cell r="AK4">
            <v>38</v>
          </cell>
          <cell r="AL4">
            <v>45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491</v>
          </cell>
          <cell r="AR4">
            <v>3</v>
          </cell>
          <cell r="AS4">
            <v>0</v>
          </cell>
          <cell r="AT4">
            <v>1</v>
          </cell>
          <cell r="AU4">
            <v>3</v>
          </cell>
          <cell r="AV4">
            <v>0</v>
          </cell>
          <cell r="AW4">
            <v>1</v>
          </cell>
          <cell r="AX4">
            <v>2</v>
          </cell>
          <cell r="AY4">
            <v>0</v>
          </cell>
          <cell r="AZ4">
            <v>0</v>
          </cell>
          <cell r="BA4">
            <v>2</v>
          </cell>
          <cell r="BB4">
            <v>0</v>
          </cell>
          <cell r="BC4">
            <v>0</v>
          </cell>
          <cell r="BD4">
            <v>3</v>
          </cell>
          <cell r="BE4">
            <v>0</v>
          </cell>
          <cell r="BF4">
            <v>0</v>
          </cell>
          <cell r="BG4">
            <v>3</v>
          </cell>
          <cell r="BH4">
            <v>0</v>
          </cell>
          <cell r="BI4">
            <v>0</v>
          </cell>
          <cell r="BJ4">
            <v>17</v>
          </cell>
          <cell r="BK4">
            <v>3</v>
          </cell>
          <cell r="BL4">
            <v>1</v>
          </cell>
          <cell r="BM4">
            <v>2</v>
          </cell>
          <cell r="BN4">
            <v>1</v>
          </cell>
          <cell r="BO4">
            <v>2</v>
          </cell>
          <cell r="BP4">
            <v>0</v>
          </cell>
          <cell r="BQ4">
            <v>2</v>
          </cell>
          <cell r="BR4">
            <v>0</v>
          </cell>
          <cell r="BS4">
            <v>3</v>
          </cell>
          <cell r="BT4">
            <v>0</v>
          </cell>
          <cell r="BU4">
            <v>3</v>
          </cell>
          <cell r="BV4">
            <v>0</v>
          </cell>
          <cell r="BW4">
            <v>17</v>
          </cell>
          <cell r="BX4">
            <v>0</v>
          </cell>
          <cell r="BY4">
            <v>0</v>
          </cell>
          <cell r="BZ4">
            <v>40</v>
          </cell>
          <cell r="CA4">
            <v>49</v>
          </cell>
          <cell r="CB4">
            <v>36</v>
          </cell>
          <cell r="CC4">
            <v>42</v>
          </cell>
          <cell r="CD4">
            <v>36</v>
          </cell>
          <cell r="CE4">
            <v>29</v>
          </cell>
          <cell r="CF4">
            <v>41</v>
          </cell>
          <cell r="CG4">
            <v>33</v>
          </cell>
          <cell r="CH4">
            <v>55</v>
          </cell>
          <cell r="CI4">
            <v>47</v>
          </cell>
          <cell r="CJ4">
            <v>38</v>
          </cell>
          <cell r="CK4">
            <v>45</v>
          </cell>
          <cell r="CL4">
            <v>2</v>
          </cell>
          <cell r="CM4">
            <v>0</v>
          </cell>
          <cell r="CN4">
            <v>1</v>
          </cell>
          <cell r="CP4">
            <v>1</v>
          </cell>
          <cell r="CR4">
            <v>22</v>
          </cell>
          <cell r="CS4">
            <v>1</v>
          </cell>
          <cell r="CU4">
            <v>3</v>
          </cell>
          <cell r="CY4">
            <v>1</v>
          </cell>
          <cell r="CZ4">
            <v>1</v>
          </cell>
          <cell r="DD4">
            <v>1</v>
          </cell>
          <cell r="DG4">
            <v>0</v>
          </cell>
        </row>
        <row r="5">
          <cell r="E5" t="str">
            <v>日新小</v>
          </cell>
          <cell r="F5">
            <v>21005</v>
          </cell>
          <cell r="G5">
            <v>36</v>
          </cell>
          <cell r="H5">
            <v>38</v>
          </cell>
          <cell r="I5">
            <v>1</v>
          </cell>
          <cell r="J5">
            <v>0</v>
          </cell>
          <cell r="K5">
            <v>3</v>
          </cell>
          <cell r="L5">
            <v>0</v>
          </cell>
          <cell r="M5">
            <v>35</v>
          </cell>
          <cell r="N5">
            <v>43</v>
          </cell>
          <cell r="O5">
            <v>1</v>
          </cell>
          <cell r="P5">
            <v>0</v>
          </cell>
          <cell r="Q5">
            <v>0</v>
          </cell>
          <cell r="R5">
            <v>0</v>
          </cell>
          <cell r="S5">
            <v>40</v>
          </cell>
          <cell r="T5">
            <v>39</v>
          </cell>
          <cell r="U5">
            <v>1</v>
          </cell>
          <cell r="V5">
            <v>0</v>
          </cell>
          <cell r="W5">
            <v>0</v>
          </cell>
          <cell r="X5">
            <v>0</v>
          </cell>
          <cell r="Y5">
            <v>46</v>
          </cell>
          <cell r="Z5">
            <v>35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54</v>
          </cell>
          <cell r="AF5">
            <v>41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55</v>
          </cell>
          <cell r="AL5">
            <v>37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502</v>
          </cell>
          <cell r="AR5">
            <v>3</v>
          </cell>
          <cell r="AS5">
            <v>0</v>
          </cell>
          <cell r="AT5">
            <v>1</v>
          </cell>
          <cell r="AU5">
            <v>3</v>
          </cell>
          <cell r="AV5">
            <v>0</v>
          </cell>
          <cell r="AW5">
            <v>0</v>
          </cell>
          <cell r="AX5">
            <v>2</v>
          </cell>
          <cell r="AY5">
            <v>0</v>
          </cell>
          <cell r="AZ5">
            <v>0</v>
          </cell>
          <cell r="BA5">
            <v>3</v>
          </cell>
          <cell r="BB5">
            <v>0</v>
          </cell>
          <cell r="BC5">
            <v>0</v>
          </cell>
          <cell r="BD5">
            <v>3</v>
          </cell>
          <cell r="BE5">
            <v>0</v>
          </cell>
          <cell r="BF5">
            <v>0</v>
          </cell>
          <cell r="BG5">
            <v>3</v>
          </cell>
          <cell r="BH5">
            <v>0</v>
          </cell>
          <cell r="BI5">
            <v>0</v>
          </cell>
          <cell r="BJ5">
            <v>17</v>
          </cell>
          <cell r="BK5">
            <v>3</v>
          </cell>
          <cell r="BL5">
            <v>1</v>
          </cell>
          <cell r="BM5">
            <v>2</v>
          </cell>
          <cell r="BN5">
            <v>0</v>
          </cell>
          <cell r="BO5">
            <v>2</v>
          </cell>
          <cell r="BP5">
            <v>0</v>
          </cell>
          <cell r="BQ5">
            <v>3</v>
          </cell>
          <cell r="BR5">
            <v>0</v>
          </cell>
          <cell r="BS5">
            <v>3</v>
          </cell>
          <cell r="BT5">
            <v>0</v>
          </cell>
          <cell r="BU5">
            <v>3</v>
          </cell>
          <cell r="BV5">
            <v>0</v>
          </cell>
          <cell r="BW5">
            <v>17</v>
          </cell>
          <cell r="BX5">
            <v>0</v>
          </cell>
          <cell r="BY5">
            <v>0</v>
          </cell>
          <cell r="BZ5">
            <v>37</v>
          </cell>
          <cell r="CA5">
            <v>38</v>
          </cell>
          <cell r="CB5">
            <v>36</v>
          </cell>
          <cell r="CC5">
            <v>43</v>
          </cell>
          <cell r="CD5">
            <v>41</v>
          </cell>
          <cell r="CE5">
            <v>39</v>
          </cell>
          <cell r="CF5">
            <v>46</v>
          </cell>
          <cell r="CG5">
            <v>35</v>
          </cell>
          <cell r="CH5">
            <v>54</v>
          </cell>
          <cell r="CI5">
            <v>41</v>
          </cell>
          <cell r="CJ5">
            <v>55</v>
          </cell>
          <cell r="CK5">
            <v>37</v>
          </cell>
          <cell r="CL5">
            <v>1</v>
          </cell>
          <cell r="CM5">
            <v>0</v>
          </cell>
          <cell r="CN5">
            <v>1</v>
          </cell>
          <cell r="CP5">
            <v>1</v>
          </cell>
          <cell r="CR5">
            <v>22</v>
          </cell>
          <cell r="CS5">
            <v>1</v>
          </cell>
          <cell r="CU5">
            <v>2</v>
          </cell>
          <cell r="CZ5">
            <v>1</v>
          </cell>
          <cell r="DD5">
            <v>1</v>
          </cell>
          <cell r="DG5">
            <v>1</v>
          </cell>
        </row>
        <row r="6">
          <cell r="E6" t="str">
            <v>赤松小</v>
          </cell>
          <cell r="F6">
            <v>21005</v>
          </cell>
          <cell r="G6">
            <v>56</v>
          </cell>
          <cell r="H6">
            <v>35</v>
          </cell>
          <cell r="I6">
            <v>2</v>
          </cell>
          <cell r="J6">
            <v>0</v>
          </cell>
          <cell r="K6">
            <v>9</v>
          </cell>
          <cell r="L6">
            <v>0</v>
          </cell>
          <cell r="M6">
            <v>49</v>
          </cell>
          <cell r="N6">
            <v>45</v>
          </cell>
          <cell r="O6">
            <v>0</v>
          </cell>
          <cell r="P6">
            <v>0</v>
          </cell>
          <cell r="Q6">
            <v>3</v>
          </cell>
          <cell r="R6">
            <v>0</v>
          </cell>
          <cell r="S6">
            <v>51</v>
          </cell>
          <cell r="T6">
            <v>48</v>
          </cell>
          <cell r="U6">
            <v>2</v>
          </cell>
          <cell r="V6">
            <v>0</v>
          </cell>
          <cell r="W6">
            <v>0</v>
          </cell>
          <cell r="X6">
            <v>0</v>
          </cell>
          <cell r="Y6">
            <v>50</v>
          </cell>
          <cell r="Z6">
            <v>48</v>
          </cell>
          <cell r="AA6">
            <v>2</v>
          </cell>
          <cell r="AB6">
            <v>1</v>
          </cell>
          <cell r="AC6">
            <v>0</v>
          </cell>
          <cell r="AD6">
            <v>0</v>
          </cell>
          <cell r="AE6">
            <v>43</v>
          </cell>
          <cell r="AF6">
            <v>58</v>
          </cell>
          <cell r="AG6">
            <v>0</v>
          </cell>
          <cell r="AH6">
            <v>2</v>
          </cell>
          <cell r="AI6">
            <v>0</v>
          </cell>
          <cell r="AJ6">
            <v>0</v>
          </cell>
          <cell r="AK6">
            <v>45</v>
          </cell>
          <cell r="AL6">
            <v>46</v>
          </cell>
          <cell r="AM6">
            <v>1</v>
          </cell>
          <cell r="AN6">
            <v>2</v>
          </cell>
          <cell r="AO6">
            <v>0</v>
          </cell>
          <cell r="AP6">
            <v>0</v>
          </cell>
          <cell r="AQ6">
            <v>586</v>
          </cell>
          <cell r="AR6">
            <v>3</v>
          </cell>
          <cell r="AS6">
            <v>0</v>
          </cell>
          <cell r="AT6">
            <v>2</v>
          </cell>
          <cell r="AU6">
            <v>3</v>
          </cell>
          <cell r="AV6">
            <v>0</v>
          </cell>
          <cell r="AW6">
            <v>1</v>
          </cell>
          <cell r="AX6">
            <v>3</v>
          </cell>
          <cell r="AY6">
            <v>0</v>
          </cell>
          <cell r="AZ6">
            <v>0</v>
          </cell>
          <cell r="BA6">
            <v>3</v>
          </cell>
          <cell r="BB6">
            <v>0</v>
          </cell>
          <cell r="BC6">
            <v>0</v>
          </cell>
          <cell r="BD6">
            <v>3</v>
          </cell>
          <cell r="BE6">
            <v>0</v>
          </cell>
          <cell r="BF6">
            <v>0</v>
          </cell>
          <cell r="BG6">
            <v>3</v>
          </cell>
          <cell r="BH6">
            <v>0</v>
          </cell>
          <cell r="BI6">
            <v>0</v>
          </cell>
          <cell r="BJ6">
            <v>21</v>
          </cell>
          <cell r="BK6">
            <v>3</v>
          </cell>
          <cell r="BL6">
            <v>2</v>
          </cell>
          <cell r="BM6">
            <v>3</v>
          </cell>
          <cell r="BN6">
            <v>1</v>
          </cell>
          <cell r="BO6">
            <v>3</v>
          </cell>
          <cell r="BP6">
            <v>0</v>
          </cell>
          <cell r="BQ6">
            <v>3</v>
          </cell>
          <cell r="BR6">
            <v>0</v>
          </cell>
          <cell r="BS6">
            <v>3</v>
          </cell>
          <cell r="BT6">
            <v>0</v>
          </cell>
          <cell r="BU6">
            <v>3</v>
          </cell>
          <cell r="BV6">
            <v>0</v>
          </cell>
          <cell r="BW6">
            <v>21</v>
          </cell>
          <cell r="BX6">
            <v>0</v>
          </cell>
          <cell r="BY6">
            <v>0</v>
          </cell>
          <cell r="BZ6">
            <v>58</v>
          </cell>
          <cell r="CA6">
            <v>35</v>
          </cell>
          <cell r="CB6">
            <v>49</v>
          </cell>
          <cell r="CC6">
            <v>45</v>
          </cell>
          <cell r="CD6">
            <v>53</v>
          </cell>
          <cell r="CE6">
            <v>48</v>
          </cell>
          <cell r="CF6">
            <v>52</v>
          </cell>
          <cell r="CG6">
            <v>49</v>
          </cell>
          <cell r="CH6">
            <v>43</v>
          </cell>
          <cell r="CI6">
            <v>60</v>
          </cell>
          <cell r="CJ6">
            <v>46</v>
          </cell>
          <cell r="CK6">
            <v>48</v>
          </cell>
          <cell r="CL6">
            <v>3</v>
          </cell>
          <cell r="CM6">
            <v>0</v>
          </cell>
          <cell r="CN6">
            <v>1</v>
          </cell>
          <cell r="CP6">
            <v>1</v>
          </cell>
          <cell r="CQ6">
            <v>1</v>
          </cell>
          <cell r="CR6">
            <v>24</v>
          </cell>
          <cell r="CS6">
            <v>1</v>
          </cell>
          <cell r="CU6">
            <v>3</v>
          </cell>
          <cell r="CZ6">
            <v>2</v>
          </cell>
          <cell r="DD6">
            <v>1</v>
          </cell>
          <cell r="DG6">
            <v>2</v>
          </cell>
        </row>
        <row r="7">
          <cell r="E7" t="str">
            <v>神野小</v>
          </cell>
          <cell r="F7">
            <v>21005</v>
          </cell>
          <cell r="G7">
            <v>62</v>
          </cell>
          <cell r="H7">
            <v>67</v>
          </cell>
          <cell r="I7">
            <v>1</v>
          </cell>
          <cell r="J7">
            <v>0</v>
          </cell>
          <cell r="K7">
            <v>7</v>
          </cell>
          <cell r="L7">
            <v>0</v>
          </cell>
          <cell r="M7">
            <v>54</v>
          </cell>
          <cell r="N7">
            <v>76</v>
          </cell>
          <cell r="O7">
            <v>1</v>
          </cell>
          <cell r="P7">
            <v>0</v>
          </cell>
          <cell r="Q7">
            <v>4</v>
          </cell>
          <cell r="R7">
            <v>0</v>
          </cell>
          <cell r="S7">
            <v>65</v>
          </cell>
          <cell r="T7">
            <v>64</v>
          </cell>
          <cell r="U7">
            <v>1</v>
          </cell>
          <cell r="V7">
            <v>0</v>
          </cell>
          <cell r="W7">
            <v>0</v>
          </cell>
          <cell r="X7">
            <v>0</v>
          </cell>
          <cell r="Y7">
            <v>54</v>
          </cell>
          <cell r="Z7">
            <v>55</v>
          </cell>
          <cell r="AA7">
            <v>0</v>
          </cell>
          <cell r="AB7">
            <v>2</v>
          </cell>
          <cell r="AC7">
            <v>0</v>
          </cell>
          <cell r="AD7">
            <v>0</v>
          </cell>
          <cell r="AE7">
            <v>74</v>
          </cell>
          <cell r="AF7">
            <v>69</v>
          </cell>
          <cell r="AG7">
            <v>0</v>
          </cell>
          <cell r="AH7">
            <v>1</v>
          </cell>
          <cell r="AI7">
            <v>0</v>
          </cell>
          <cell r="AJ7">
            <v>0</v>
          </cell>
          <cell r="AK7">
            <v>50</v>
          </cell>
          <cell r="AL7">
            <v>42</v>
          </cell>
          <cell r="AM7">
            <v>4</v>
          </cell>
          <cell r="AN7">
            <v>1</v>
          </cell>
          <cell r="AO7">
            <v>0</v>
          </cell>
          <cell r="AP7">
            <v>0</v>
          </cell>
          <cell r="AQ7">
            <v>743</v>
          </cell>
          <cell r="AR7">
            <v>4</v>
          </cell>
          <cell r="AS7">
            <v>0</v>
          </cell>
          <cell r="AT7">
            <v>1</v>
          </cell>
          <cell r="AU7">
            <v>4</v>
          </cell>
          <cell r="AV7">
            <v>0</v>
          </cell>
          <cell r="AW7">
            <v>1</v>
          </cell>
          <cell r="AX7">
            <v>4</v>
          </cell>
          <cell r="AY7">
            <v>0</v>
          </cell>
          <cell r="AZ7">
            <v>0</v>
          </cell>
          <cell r="BA7">
            <v>3</v>
          </cell>
          <cell r="BB7">
            <v>0</v>
          </cell>
          <cell r="BC7">
            <v>0</v>
          </cell>
          <cell r="BD7">
            <v>4</v>
          </cell>
          <cell r="BE7">
            <v>0</v>
          </cell>
          <cell r="BF7">
            <v>0</v>
          </cell>
          <cell r="BG7">
            <v>3</v>
          </cell>
          <cell r="BH7">
            <v>0</v>
          </cell>
          <cell r="BI7">
            <v>0</v>
          </cell>
          <cell r="BJ7">
            <v>24</v>
          </cell>
          <cell r="BK7">
            <v>4</v>
          </cell>
          <cell r="BL7">
            <v>1</v>
          </cell>
          <cell r="BM7">
            <v>4</v>
          </cell>
          <cell r="BN7">
            <v>1</v>
          </cell>
          <cell r="BO7">
            <v>4</v>
          </cell>
          <cell r="BP7">
            <v>0</v>
          </cell>
          <cell r="BQ7">
            <v>3</v>
          </cell>
          <cell r="BR7">
            <v>0</v>
          </cell>
          <cell r="BS7">
            <v>4</v>
          </cell>
          <cell r="BT7">
            <v>0</v>
          </cell>
          <cell r="BU7">
            <v>3</v>
          </cell>
          <cell r="BV7">
            <v>0</v>
          </cell>
          <cell r="BW7">
            <v>24</v>
          </cell>
          <cell r="BX7">
            <v>0</v>
          </cell>
          <cell r="BY7">
            <v>0</v>
          </cell>
          <cell r="BZ7">
            <v>63</v>
          </cell>
          <cell r="CA7">
            <v>67</v>
          </cell>
          <cell r="CB7">
            <v>55</v>
          </cell>
          <cell r="CC7">
            <v>76</v>
          </cell>
          <cell r="CD7">
            <v>66</v>
          </cell>
          <cell r="CE7">
            <v>64</v>
          </cell>
          <cell r="CF7">
            <v>54</v>
          </cell>
          <cell r="CG7">
            <v>57</v>
          </cell>
          <cell r="CH7">
            <v>74</v>
          </cell>
          <cell r="CI7">
            <v>70</v>
          </cell>
          <cell r="CJ7">
            <v>54</v>
          </cell>
          <cell r="CK7">
            <v>43</v>
          </cell>
          <cell r="CL7">
            <v>2</v>
          </cell>
          <cell r="CM7">
            <v>0</v>
          </cell>
          <cell r="CN7">
            <v>1</v>
          </cell>
          <cell r="CP7">
            <v>1</v>
          </cell>
          <cell r="CQ7">
            <v>1</v>
          </cell>
          <cell r="CR7">
            <v>27</v>
          </cell>
          <cell r="CS7">
            <v>1</v>
          </cell>
          <cell r="CU7">
            <v>3</v>
          </cell>
          <cell r="CX7">
            <v>1</v>
          </cell>
          <cell r="DD7">
            <v>1</v>
          </cell>
          <cell r="DE7">
            <v>1</v>
          </cell>
          <cell r="DG7">
            <v>0</v>
          </cell>
        </row>
        <row r="8">
          <cell r="E8" t="str">
            <v>西与賀小</v>
          </cell>
          <cell r="F8">
            <v>21005</v>
          </cell>
          <cell r="G8">
            <v>17</v>
          </cell>
          <cell r="H8">
            <v>15</v>
          </cell>
          <cell r="I8">
            <v>0</v>
          </cell>
          <cell r="J8">
            <v>0</v>
          </cell>
          <cell r="K8">
            <v>3</v>
          </cell>
          <cell r="L8">
            <v>0</v>
          </cell>
          <cell r="M8">
            <v>24</v>
          </cell>
          <cell r="N8">
            <v>23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22</v>
          </cell>
          <cell r="T8">
            <v>16</v>
          </cell>
          <cell r="U8">
            <v>0</v>
          </cell>
          <cell r="V8">
            <v>1</v>
          </cell>
          <cell r="W8">
            <v>0</v>
          </cell>
          <cell r="X8">
            <v>0</v>
          </cell>
          <cell r="Y8">
            <v>25</v>
          </cell>
          <cell r="Z8">
            <v>29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22</v>
          </cell>
          <cell r="AF8">
            <v>24</v>
          </cell>
          <cell r="AG8">
            <v>1</v>
          </cell>
          <cell r="AH8">
            <v>0</v>
          </cell>
          <cell r="AI8">
            <v>0</v>
          </cell>
          <cell r="AJ8">
            <v>0</v>
          </cell>
          <cell r="AK8">
            <v>23</v>
          </cell>
          <cell r="AL8">
            <v>31</v>
          </cell>
          <cell r="AM8">
            <v>0</v>
          </cell>
          <cell r="AN8">
            <v>1</v>
          </cell>
          <cell r="AO8">
            <v>0</v>
          </cell>
          <cell r="AP8">
            <v>0</v>
          </cell>
          <cell r="AQ8">
            <v>274</v>
          </cell>
          <cell r="AR8">
            <v>1</v>
          </cell>
          <cell r="AS8">
            <v>0</v>
          </cell>
          <cell r="AT8">
            <v>1</v>
          </cell>
          <cell r="AU8">
            <v>2</v>
          </cell>
          <cell r="AV8">
            <v>0</v>
          </cell>
          <cell r="AW8">
            <v>0</v>
          </cell>
          <cell r="AX8">
            <v>1</v>
          </cell>
          <cell r="AY8">
            <v>0</v>
          </cell>
          <cell r="AZ8">
            <v>0</v>
          </cell>
          <cell r="BA8">
            <v>2</v>
          </cell>
          <cell r="BB8">
            <v>0</v>
          </cell>
          <cell r="BC8">
            <v>0</v>
          </cell>
          <cell r="BD8">
            <v>2</v>
          </cell>
          <cell r="BE8">
            <v>0</v>
          </cell>
          <cell r="BF8">
            <v>0</v>
          </cell>
          <cell r="BG8">
            <v>2</v>
          </cell>
          <cell r="BH8">
            <v>0</v>
          </cell>
          <cell r="BI8">
            <v>0</v>
          </cell>
          <cell r="BJ8">
            <v>11</v>
          </cell>
          <cell r="BK8">
            <v>1</v>
          </cell>
          <cell r="BL8">
            <v>1</v>
          </cell>
          <cell r="BM8">
            <v>2</v>
          </cell>
          <cell r="BN8">
            <v>0</v>
          </cell>
          <cell r="BO8">
            <v>1</v>
          </cell>
          <cell r="BP8">
            <v>0</v>
          </cell>
          <cell r="BQ8">
            <v>2</v>
          </cell>
          <cell r="BR8">
            <v>0</v>
          </cell>
          <cell r="BS8">
            <v>2</v>
          </cell>
          <cell r="BT8">
            <v>0</v>
          </cell>
          <cell r="BU8">
            <v>2</v>
          </cell>
          <cell r="BV8">
            <v>0</v>
          </cell>
          <cell r="BW8">
            <v>11</v>
          </cell>
          <cell r="BX8">
            <v>0</v>
          </cell>
          <cell r="BY8">
            <v>0</v>
          </cell>
          <cell r="BZ8">
            <v>17</v>
          </cell>
          <cell r="CA8">
            <v>15</v>
          </cell>
          <cell r="CB8">
            <v>24</v>
          </cell>
          <cell r="CC8">
            <v>23</v>
          </cell>
          <cell r="CD8">
            <v>22</v>
          </cell>
          <cell r="CE8">
            <v>17</v>
          </cell>
          <cell r="CF8">
            <v>25</v>
          </cell>
          <cell r="CG8">
            <v>29</v>
          </cell>
          <cell r="CH8">
            <v>23</v>
          </cell>
          <cell r="CI8">
            <v>24</v>
          </cell>
          <cell r="CJ8">
            <v>23</v>
          </cell>
          <cell r="CK8">
            <v>32</v>
          </cell>
          <cell r="CL8">
            <v>1</v>
          </cell>
          <cell r="CM8">
            <v>0</v>
          </cell>
          <cell r="CN8">
            <v>1</v>
          </cell>
          <cell r="CP8">
            <v>1</v>
          </cell>
          <cell r="CR8">
            <v>13</v>
          </cell>
          <cell r="CS8">
            <v>1</v>
          </cell>
          <cell r="CU8">
            <v>2</v>
          </cell>
          <cell r="CZ8">
            <v>1</v>
          </cell>
          <cell r="DD8">
            <v>1</v>
          </cell>
          <cell r="DG8">
            <v>0</v>
          </cell>
        </row>
        <row r="9">
          <cell r="E9" t="str">
            <v>嘉瀬小</v>
          </cell>
          <cell r="F9">
            <v>21005</v>
          </cell>
          <cell r="G9">
            <v>20</v>
          </cell>
          <cell r="H9">
            <v>25</v>
          </cell>
          <cell r="I9">
            <v>1</v>
          </cell>
          <cell r="J9">
            <v>0</v>
          </cell>
          <cell r="K9">
            <v>2</v>
          </cell>
          <cell r="L9">
            <v>0</v>
          </cell>
          <cell r="M9">
            <v>20</v>
          </cell>
          <cell r="N9">
            <v>24</v>
          </cell>
          <cell r="O9">
            <v>0</v>
          </cell>
          <cell r="P9">
            <v>0</v>
          </cell>
          <cell r="Q9">
            <v>5</v>
          </cell>
          <cell r="R9">
            <v>0</v>
          </cell>
          <cell r="S9">
            <v>20</v>
          </cell>
          <cell r="T9">
            <v>17</v>
          </cell>
          <cell r="U9">
            <v>1</v>
          </cell>
          <cell r="V9">
            <v>0</v>
          </cell>
          <cell r="W9">
            <v>0</v>
          </cell>
          <cell r="X9">
            <v>0</v>
          </cell>
          <cell r="Y9">
            <v>20</v>
          </cell>
          <cell r="Z9">
            <v>14</v>
          </cell>
          <cell r="AA9">
            <v>2</v>
          </cell>
          <cell r="AB9">
            <v>0</v>
          </cell>
          <cell r="AC9">
            <v>0</v>
          </cell>
          <cell r="AD9">
            <v>0</v>
          </cell>
          <cell r="AE9">
            <v>31</v>
          </cell>
          <cell r="AF9">
            <v>19</v>
          </cell>
          <cell r="AG9">
            <v>0</v>
          </cell>
          <cell r="AH9">
            <v>2</v>
          </cell>
          <cell r="AI9">
            <v>0</v>
          </cell>
          <cell r="AJ9">
            <v>0</v>
          </cell>
          <cell r="AK9">
            <v>12</v>
          </cell>
          <cell r="AL9">
            <v>19</v>
          </cell>
          <cell r="AM9">
            <v>1</v>
          </cell>
          <cell r="AN9">
            <v>0</v>
          </cell>
          <cell r="AO9">
            <v>0</v>
          </cell>
          <cell r="AP9">
            <v>0</v>
          </cell>
          <cell r="AQ9">
            <v>248</v>
          </cell>
          <cell r="AR9">
            <v>2</v>
          </cell>
          <cell r="AS9">
            <v>0</v>
          </cell>
          <cell r="AT9">
            <v>1</v>
          </cell>
          <cell r="AU9">
            <v>2</v>
          </cell>
          <cell r="AV9">
            <v>0</v>
          </cell>
          <cell r="AW9">
            <v>1</v>
          </cell>
          <cell r="AX9">
            <v>1</v>
          </cell>
          <cell r="AY9">
            <v>0</v>
          </cell>
          <cell r="AZ9">
            <v>0</v>
          </cell>
          <cell r="BA9">
            <v>1</v>
          </cell>
          <cell r="BB9">
            <v>0</v>
          </cell>
          <cell r="BC9">
            <v>0</v>
          </cell>
          <cell r="BD9">
            <v>2</v>
          </cell>
          <cell r="BE9">
            <v>0</v>
          </cell>
          <cell r="BF9">
            <v>0</v>
          </cell>
          <cell r="BG9">
            <v>1</v>
          </cell>
          <cell r="BH9">
            <v>0</v>
          </cell>
          <cell r="BI9">
            <v>0</v>
          </cell>
          <cell r="BJ9">
            <v>11</v>
          </cell>
          <cell r="BK9">
            <v>2</v>
          </cell>
          <cell r="BL9">
            <v>1</v>
          </cell>
          <cell r="BM9">
            <v>2</v>
          </cell>
          <cell r="BN9">
            <v>1</v>
          </cell>
          <cell r="BO9">
            <v>1</v>
          </cell>
          <cell r="BP9">
            <v>0</v>
          </cell>
          <cell r="BQ9">
            <v>1</v>
          </cell>
          <cell r="BR9">
            <v>0</v>
          </cell>
          <cell r="BS9">
            <v>2</v>
          </cell>
          <cell r="BT9">
            <v>0</v>
          </cell>
          <cell r="BU9">
            <v>1</v>
          </cell>
          <cell r="BV9">
            <v>0</v>
          </cell>
          <cell r="BW9">
            <v>11</v>
          </cell>
          <cell r="BX9">
            <v>0</v>
          </cell>
          <cell r="BY9">
            <v>0</v>
          </cell>
          <cell r="BZ9">
            <v>21</v>
          </cell>
          <cell r="CA9">
            <v>25</v>
          </cell>
          <cell r="CB9">
            <v>20</v>
          </cell>
          <cell r="CC9">
            <v>24</v>
          </cell>
          <cell r="CD9">
            <v>21</v>
          </cell>
          <cell r="CE9">
            <v>17</v>
          </cell>
          <cell r="CF9">
            <v>22</v>
          </cell>
          <cell r="CG9">
            <v>14</v>
          </cell>
          <cell r="CH9">
            <v>31</v>
          </cell>
          <cell r="CI9">
            <v>21</v>
          </cell>
          <cell r="CJ9">
            <v>13</v>
          </cell>
          <cell r="CK9">
            <v>19</v>
          </cell>
          <cell r="CL9">
            <v>2</v>
          </cell>
          <cell r="CM9">
            <v>0</v>
          </cell>
          <cell r="CN9">
            <v>1</v>
          </cell>
          <cell r="CP9">
            <v>1</v>
          </cell>
          <cell r="CR9">
            <v>13</v>
          </cell>
          <cell r="CS9">
            <v>1</v>
          </cell>
          <cell r="CU9">
            <v>3</v>
          </cell>
          <cell r="CV9">
            <v>1</v>
          </cell>
          <cell r="CW9">
            <v>1</v>
          </cell>
          <cell r="CZ9">
            <v>1</v>
          </cell>
          <cell r="DD9">
            <v>1</v>
          </cell>
          <cell r="DG9">
            <v>0</v>
          </cell>
        </row>
        <row r="10">
          <cell r="E10" t="str">
            <v>巨勢小</v>
          </cell>
          <cell r="F10">
            <v>21005</v>
          </cell>
          <cell r="G10">
            <v>23</v>
          </cell>
          <cell r="H10">
            <v>16</v>
          </cell>
          <cell r="I10">
            <v>1</v>
          </cell>
          <cell r="J10">
            <v>0</v>
          </cell>
          <cell r="K10">
            <v>4</v>
          </cell>
          <cell r="L10">
            <v>0</v>
          </cell>
          <cell r="M10">
            <v>16</v>
          </cell>
          <cell r="N10">
            <v>17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12</v>
          </cell>
          <cell r="T10">
            <v>32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15</v>
          </cell>
          <cell r="Z10">
            <v>18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22</v>
          </cell>
          <cell r="AF10">
            <v>18</v>
          </cell>
          <cell r="AG10">
            <v>2</v>
          </cell>
          <cell r="AH10">
            <v>0</v>
          </cell>
          <cell r="AI10">
            <v>0</v>
          </cell>
          <cell r="AJ10">
            <v>0</v>
          </cell>
          <cell r="AK10">
            <v>29</v>
          </cell>
          <cell r="AL10">
            <v>18</v>
          </cell>
          <cell r="AM10">
            <v>1</v>
          </cell>
          <cell r="AN10">
            <v>0</v>
          </cell>
          <cell r="AO10">
            <v>0</v>
          </cell>
          <cell r="AP10">
            <v>0</v>
          </cell>
          <cell r="AQ10">
            <v>240</v>
          </cell>
          <cell r="AR10">
            <v>2</v>
          </cell>
          <cell r="AS10">
            <v>0</v>
          </cell>
          <cell r="AT10">
            <v>1</v>
          </cell>
          <cell r="AU10">
            <v>1</v>
          </cell>
          <cell r="AV10">
            <v>0</v>
          </cell>
          <cell r="AW10">
            <v>0</v>
          </cell>
          <cell r="AX10">
            <v>2</v>
          </cell>
          <cell r="AY10">
            <v>0</v>
          </cell>
          <cell r="AZ10">
            <v>0</v>
          </cell>
          <cell r="BA10">
            <v>1</v>
          </cell>
          <cell r="BB10">
            <v>0</v>
          </cell>
          <cell r="BC10">
            <v>0</v>
          </cell>
          <cell r="BD10">
            <v>1</v>
          </cell>
          <cell r="BE10">
            <v>0</v>
          </cell>
          <cell r="BF10">
            <v>0</v>
          </cell>
          <cell r="BG10">
            <v>2</v>
          </cell>
          <cell r="BH10">
            <v>0</v>
          </cell>
          <cell r="BI10">
            <v>0</v>
          </cell>
          <cell r="BJ10">
            <v>10</v>
          </cell>
          <cell r="BK10">
            <v>2</v>
          </cell>
          <cell r="BL10">
            <v>1</v>
          </cell>
          <cell r="BM10">
            <v>1</v>
          </cell>
          <cell r="BN10">
            <v>0</v>
          </cell>
          <cell r="BO10">
            <v>2</v>
          </cell>
          <cell r="BP10">
            <v>0</v>
          </cell>
          <cell r="BQ10">
            <v>1</v>
          </cell>
          <cell r="BR10">
            <v>0</v>
          </cell>
          <cell r="BS10">
            <v>1</v>
          </cell>
          <cell r="BT10">
            <v>0</v>
          </cell>
          <cell r="BU10">
            <v>2</v>
          </cell>
          <cell r="BV10">
            <v>0</v>
          </cell>
          <cell r="BW10">
            <v>10</v>
          </cell>
          <cell r="BX10">
            <v>0</v>
          </cell>
          <cell r="BY10">
            <v>0</v>
          </cell>
          <cell r="BZ10">
            <v>24</v>
          </cell>
          <cell r="CA10">
            <v>16</v>
          </cell>
          <cell r="CB10">
            <v>16</v>
          </cell>
          <cell r="CC10">
            <v>17</v>
          </cell>
          <cell r="CD10">
            <v>12</v>
          </cell>
          <cell r="CE10">
            <v>32</v>
          </cell>
          <cell r="CF10">
            <v>15</v>
          </cell>
          <cell r="CG10">
            <v>18</v>
          </cell>
          <cell r="CH10">
            <v>24</v>
          </cell>
          <cell r="CI10">
            <v>18</v>
          </cell>
          <cell r="CJ10">
            <v>30</v>
          </cell>
          <cell r="CK10">
            <v>18</v>
          </cell>
          <cell r="CL10">
            <v>1</v>
          </cell>
          <cell r="CM10">
            <v>0</v>
          </cell>
          <cell r="CN10">
            <v>1</v>
          </cell>
          <cell r="CP10">
            <v>1</v>
          </cell>
          <cell r="CR10">
            <v>12</v>
          </cell>
          <cell r="CS10">
            <v>1</v>
          </cell>
          <cell r="CU10">
            <v>2</v>
          </cell>
          <cell r="DD10">
            <v>1</v>
          </cell>
          <cell r="DG10">
            <v>0</v>
          </cell>
        </row>
        <row r="11">
          <cell r="E11" t="str">
            <v>兵庫小</v>
          </cell>
          <cell r="F11">
            <v>21005</v>
          </cell>
          <cell r="G11">
            <v>66</v>
          </cell>
          <cell r="H11">
            <v>50</v>
          </cell>
          <cell r="I11">
            <v>0</v>
          </cell>
          <cell r="J11">
            <v>0</v>
          </cell>
          <cell r="K11">
            <v>3</v>
          </cell>
          <cell r="L11">
            <v>0</v>
          </cell>
          <cell r="M11">
            <v>50</v>
          </cell>
          <cell r="N11">
            <v>51</v>
          </cell>
          <cell r="O11">
            <v>0</v>
          </cell>
          <cell r="P11">
            <v>0</v>
          </cell>
          <cell r="Q11">
            <v>2</v>
          </cell>
          <cell r="R11">
            <v>0</v>
          </cell>
          <cell r="S11">
            <v>62</v>
          </cell>
          <cell r="T11">
            <v>60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50</v>
          </cell>
          <cell r="Z11">
            <v>48</v>
          </cell>
          <cell r="AA11">
            <v>1</v>
          </cell>
          <cell r="AB11">
            <v>0</v>
          </cell>
          <cell r="AC11">
            <v>0</v>
          </cell>
          <cell r="AD11">
            <v>0</v>
          </cell>
          <cell r="AE11">
            <v>62</v>
          </cell>
          <cell r="AF11">
            <v>60</v>
          </cell>
          <cell r="AG11">
            <v>3</v>
          </cell>
          <cell r="AH11">
            <v>1</v>
          </cell>
          <cell r="AI11">
            <v>0</v>
          </cell>
          <cell r="AJ11">
            <v>0</v>
          </cell>
          <cell r="AK11">
            <v>64</v>
          </cell>
          <cell r="AL11">
            <v>58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686</v>
          </cell>
          <cell r="AR11">
            <v>4</v>
          </cell>
          <cell r="AS11">
            <v>0</v>
          </cell>
          <cell r="AT11">
            <v>1</v>
          </cell>
          <cell r="AU11">
            <v>3</v>
          </cell>
          <cell r="AV11">
            <v>0</v>
          </cell>
          <cell r="AW11">
            <v>1</v>
          </cell>
          <cell r="AX11">
            <v>4</v>
          </cell>
          <cell r="AY11">
            <v>0</v>
          </cell>
          <cell r="AZ11">
            <v>0</v>
          </cell>
          <cell r="BA11">
            <v>3</v>
          </cell>
          <cell r="BB11">
            <v>0</v>
          </cell>
          <cell r="BC11">
            <v>0</v>
          </cell>
          <cell r="BD11">
            <v>4</v>
          </cell>
          <cell r="BE11">
            <v>0</v>
          </cell>
          <cell r="BF11">
            <v>0</v>
          </cell>
          <cell r="BG11">
            <v>4</v>
          </cell>
          <cell r="BH11">
            <v>0</v>
          </cell>
          <cell r="BI11">
            <v>0</v>
          </cell>
          <cell r="BJ11">
            <v>24</v>
          </cell>
          <cell r="BK11">
            <v>4</v>
          </cell>
          <cell r="BL11">
            <v>1</v>
          </cell>
          <cell r="BM11">
            <v>3</v>
          </cell>
          <cell r="BN11">
            <v>1</v>
          </cell>
          <cell r="BO11">
            <v>4</v>
          </cell>
          <cell r="BP11">
            <v>0</v>
          </cell>
          <cell r="BQ11">
            <v>3</v>
          </cell>
          <cell r="BR11">
            <v>0</v>
          </cell>
          <cell r="BS11">
            <v>4</v>
          </cell>
          <cell r="BT11">
            <v>0</v>
          </cell>
          <cell r="BU11">
            <v>4</v>
          </cell>
          <cell r="BV11">
            <v>0</v>
          </cell>
          <cell r="BW11">
            <v>24</v>
          </cell>
          <cell r="BX11">
            <v>0</v>
          </cell>
          <cell r="BY11">
            <v>0</v>
          </cell>
          <cell r="BZ11">
            <v>66</v>
          </cell>
          <cell r="CA11">
            <v>50</v>
          </cell>
          <cell r="CB11">
            <v>50</v>
          </cell>
          <cell r="CC11">
            <v>51</v>
          </cell>
          <cell r="CD11">
            <v>62</v>
          </cell>
          <cell r="CE11">
            <v>60</v>
          </cell>
          <cell r="CF11">
            <v>51</v>
          </cell>
          <cell r="CG11">
            <v>48</v>
          </cell>
          <cell r="CH11">
            <v>65</v>
          </cell>
          <cell r="CI11">
            <v>61</v>
          </cell>
          <cell r="CJ11">
            <v>64</v>
          </cell>
          <cell r="CK11">
            <v>58</v>
          </cell>
          <cell r="CL11">
            <v>2</v>
          </cell>
          <cell r="CM11">
            <v>0</v>
          </cell>
          <cell r="CN11">
            <v>1</v>
          </cell>
          <cell r="CP11">
            <v>1</v>
          </cell>
          <cell r="CQ11">
            <v>1</v>
          </cell>
          <cell r="CR11">
            <v>26</v>
          </cell>
          <cell r="CS11">
            <v>1</v>
          </cell>
          <cell r="CU11">
            <v>5</v>
          </cell>
          <cell r="CX11">
            <v>1</v>
          </cell>
          <cell r="CZ11">
            <v>1</v>
          </cell>
          <cell r="DD11">
            <v>1</v>
          </cell>
          <cell r="DG11">
            <v>1</v>
          </cell>
        </row>
        <row r="12">
          <cell r="E12" t="str">
            <v>高木瀬小</v>
          </cell>
          <cell r="F12">
            <v>21005</v>
          </cell>
          <cell r="G12">
            <v>74</v>
          </cell>
          <cell r="H12">
            <v>70</v>
          </cell>
          <cell r="I12">
            <v>0</v>
          </cell>
          <cell r="J12">
            <v>1</v>
          </cell>
          <cell r="K12">
            <v>10</v>
          </cell>
          <cell r="L12">
            <v>0</v>
          </cell>
          <cell r="M12">
            <v>65</v>
          </cell>
          <cell r="N12">
            <v>57</v>
          </cell>
          <cell r="O12">
            <v>0</v>
          </cell>
          <cell r="P12">
            <v>1</v>
          </cell>
          <cell r="Q12">
            <v>5</v>
          </cell>
          <cell r="R12">
            <v>0</v>
          </cell>
          <cell r="S12">
            <v>73</v>
          </cell>
          <cell r="T12">
            <v>77</v>
          </cell>
          <cell r="U12">
            <v>3</v>
          </cell>
          <cell r="V12">
            <v>1</v>
          </cell>
          <cell r="W12">
            <v>0</v>
          </cell>
          <cell r="X12">
            <v>0</v>
          </cell>
          <cell r="Y12">
            <v>62</v>
          </cell>
          <cell r="Z12">
            <v>67</v>
          </cell>
          <cell r="AA12">
            <v>3</v>
          </cell>
          <cell r="AB12">
            <v>0</v>
          </cell>
          <cell r="AC12">
            <v>0</v>
          </cell>
          <cell r="AD12">
            <v>0</v>
          </cell>
          <cell r="AE12">
            <v>60</v>
          </cell>
          <cell r="AF12">
            <v>64</v>
          </cell>
          <cell r="AG12">
            <v>3</v>
          </cell>
          <cell r="AH12">
            <v>1</v>
          </cell>
          <cell r="AI12">
            <v>0</v>
          </cell>
          <cell r="AJ12">
            <v>0</v>
          </cell>
          <cell r="AK12">
            <v>77</v>
          </cell>
          <cell r="AL12">
            <v>85</v>
          </cell>
          <cell r="AM12">
            <v>2</v>
          </cell>
          <cell r="AN12">
            <v>0</v>
          </cell>
          <cell r="AO12">
            <v>0</v>
          </cell>
          <cell r="AP12">
            <v>0</v>
          </cell>
          <cell r="AQ12">
            <v>846</v>
          </cell>
          <cell r="AR12">
            <v>5</v>
          </cell>
          <cell r="AS12">
            <v>0</v>
          </cell>
          <cell r="AT12">
            <v>2</v>
          </cell>
          <cell r="AU12">
            <v>4</v>
          </cell>
          <cell r="AV12">
            <v>0</v>
          </cell>
          <cell r="AW12">
            <v>1</v>
          </cell>
          <cell r="AX12">
            <v>4</v>
          </cell>
          <cell r="AY12">
            <v>0</v>
          </cell>
          <cell r="AZ12">
            <v>0</v>
          </cell>
          <cell r="BA12">
            <v>4</v>
          </cell>
          <cell r="BB12">
            <v>0</v>
          </cell>
          <cell r="BC12">
            <v>0</v>
          </cell>
          <cell r="BD12">
            <v>4</v>
          </cell>
          <cell r="BE12">
            <v>0</v>
          </cell>
          <cell r="BF12">
            <v>0</v>
          </cell>
          <cell r="BG12">
            <v>5</v>
          </cell>
          <cell r="BH12">
            <v>0</v>
          </cell>
          <cell r="BI12">
            <v>0</v>
          </cell>
          <cell r="BJ12">
            <v>29</v>
          </cell>
          <cell r="BK12">
            <v>5</v>
          </cell>
          <cell r="BL12">
            <v>2</v>
          </cell>
          <cell r="BM12">
            <v>4</v>
          </cell>
          <cell r="BN12">
            <v>1</v>
          </cell>
          <cell r="BO12">
            <v>4</v>
          </cell>
          <cell r="BP12">
            <v>0</v>
          </cell>
          <cell r="BQ12">
            <v>4</v>
          </cell>
          <cell r="BR12">
            <v>0</v>
          </cell>
          <cell r="BS12">
            <v>4</v>
          </cell>
          <cell r="BT12">
            <v>0</v>
          </cell>
          <cell r="BU12">
            <v>5</v>
          </cell>
          <cell r="BV12">
            <v>0</v>
          </cell>
          <cell r="BW12">
            <v>29</v>
          </cell>
          <cell r="BX12">
            <v>0</v>
          </cell>
          <cell r="BY12">
            <v>0</v>
          </cell>
          <cell r="BZ12">
            <v>74</v>
          </cell>
          <cell r="CA12">
            <v>71</v>
          </cell>
          <cell r="CB12">
            <v>65</v>
          </cell>
          <cell r="CC12">
            <v>58</v>
          </cell>
          <cell r="CD12">
            <v>76</v>
          </cell>
          <cell r="CE12">
            <v>78</v>
          </cell>
          <cell r="CF12">
            <v>65</v>
          </cell>
          <cell r="CG12">
            <v>67</v>
          </cell>
          <cell r="CH12">
            <v>63</v>
          </cell>
          <cell r="CI12">
            <v>65</v>
          </cell>
          <cell r="CJ12">
            <v>79</v>
          </cell>
          <cell r="CK12">
            <v>85</v>
          </cell>
          <cell r="CL12">
            <v>3</v>
          </cell>
          <cell r="CM12">
            <v>0</v>
          </cell>
          <cell r="CN12">
            <v>1</v>
          </cell>
          <cell r="CP12">
            <v>1</v>
          </cell>
          <cell r="CQ12">
            <v>1</v>
          </cell>
          <cell r="CR12">
            <v>34</v>
          </cell>
          <cell r="CS12">
            <v>1</v>
          </cell>
          <cell r="CU12">
            <v>5</v>
          </cell>
          <cell r="CW12">
            <v>1</v>
          </cell>
          <cell r="CY12">
            <v>1</v>
          </cell>
          <cell r="DD12">
            <v>3</v>
          </cell>
          <cell r="DG12">
            <v>1</v>
          </cell>
        </row>
        <row r="13">
          <cell r="E13" t="str">
            <v>北川副小</v>
          </cell>
          <cell r="F13">
            <v>21005</v>
          </cell>
          <cell r="G13">
            <v>43</v>
          </cell>
          <cell r="H13">
            <v>46</v>
          </cell>
          <cell r="I13">
            <v>0</v>
          </cell>
          <cell r="J13">
            <v>0</v>
          </cell>
          <cell r="K13">
            <v>6</v>
          </cell>
          <cell r="L13">
            <v>0</v>
          </cell>
          <cell r="M13">
            <v>52</v>
          </cell>
          <cell r="N13">
            <v>42</v>
          </cell>
          <cell r="O13">
            <v>1</v>
          </cell>
          <cell r="P13">
            <v>0</v>
          </cell>
          <cell r="Q13">
            <v>2</v>
          </cell>
          <cell r="R13">
            <v>0</v>
          </cell>
          <cell r="S13">
            <v>41</v>
          </cell>
          <cell r="T13">
            <v>44</v>
          </cell>
          <cell r="U13">
            <v>1</v>
          </cell>
          <cell r="V13">
            <v>1</v>
          </cell>
          <cell r="W13">
            <v>0</v>
          </cell>
          <cell r="X13">
            <v>0</v>
          </cell>
          <cell r="Y13">
            <v>40</v>
          </cell>
          <cell r="Z13">
            <v>54</v>
          </cell>
          <cell r="AA13">
            <v>1</v>
          </cell>
          <cell r="AB13">
            <v>1</v>
          </cell>
          <cell r="AC13">
            <v>0</v>
          </cell>
          <cell r="AD13">
            <v>0</v>
          </cell>
          <cell r="AE13">
            <v>55</v>
          </cell>
          <cell r="AF13">
            <v>52</v>
          </cell>
          <cell r="AG13">
            <v>1</v>
          </cell>
          <cell r="AH13">
            <v>2</v>
          </cell>
          <cell r="AI13">
            <v>0</v>
          </cell>
          <cell r="AJ13">
            <v>0</v>
          </cell>
          <cell r="AK13">
            <v>50</v>
          </cell>
          <cell r="AL13">
            <v>53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580</v>
          </cell>
          <cell r="AR13">
            <v>3</v>
          </cell>
          <cell r="AS13">
            <v>0</v>
          </cell>
          <cell r="AT13">
            <v>1</v>
          </cell>
          <cell r="AU13">
            <v>3</v>
          </cell>
          <cell r="AV13">
            <v>0</v>
          </cell>
          <cell r="AW13">
            <v>1</v>
          </cell>
          <cell r="AX13">
            <v>3</v>
          </cell>
          <cell r="AY13">
            <v>0</v>
          </cell>
          <cell r="AZ13">
            <v>0</v>
          </cell>
          <cell r="BA13">
            <v>3</v>
          </cell>
          <cell r="BB13">
            <v>0</v>
          </cell>
          <cell r="BC13">
            <v>0</v>
          </cell>
          <cell r="BD13">
            <v>3</v>
          </cell>
          <cell r="BE13">
            <v>0</v>
          </cell>
          <cell r="BF13">
            <v>0</v>
          </cell>
          <cell r="BG13">
            <v>3</v>
          </cell>
          <cell r="BH13">
            <v>0</v>
          </cell>
          <cell r="BI13">
            <v>0</v>
          </cell>
          <cell r="BJ13">
            <v>20</v>
          </cell>
          <cell r="BK13">
            <v>3</v>
          </cell>
          <cell r="BL13">
            <v>1</v>
          </cell>
          <cell r="BM13">
            <v>3</v>
          </cell>
          <cell r="BN13">
            <v>1</v>
          </cell>
          <cell r="BO13">
            <v>3</v>
          </cell>
          <cell r="BP13">
            <v>0</v>
          </cell>
          <cell r="BQ13">
            <v>3</v>
          </cell>
          <cell r="BR13">
            <v>0</v>
          </cell>
          <cell r="BS13">
            <v>3</v>
          </cell>
          <cell r="BT13">
            <v>0</v>
          </cell>
          <cell r="BU13">
            <v>3</v>
          </cell>
          <cell r="BV13">
            <v>0</v>
          </cell>
          <cell r="BW13">
            <v>20</v>
          </cell>
          <cell r="BX13">
            <v>0</v>
          </cell>
          <cell r="BY13">
            <v>0</v>
          </cell>
          <cell r="BZ13">
            <v>43</v>
          </cell>
          <cell r="CA13">
            <v>46</v>
          </cell>
          <cell r="CB13">
            <v>53</v>
          </cell>
          <cell r="CC13">
            <v>42</v>
          </cell>
          <cell r="CD13">
            <v>42</v>
          </cell>
          <cell r="CE13">
            <v>45</v>
          </cell>
          <cell r="CF13">
            <v>41</v>
          </cell>
          <cell r="CG13">
            <v>55</v>
          </cell>
          <cell r="CH13">
            <v>56</v>
          </cell>
          <cell r="CI13">
            <v>54</v>
          </cell>
          <cell r="CJ13">
            <v>50</v>
          </cell>
          <cell r="CK13">
            <v>53</v>
          </cell>
          <cell r="CL13">
            <v>2</v>
          </cell>
          <cell r="CM13">
            <v>0</v>
          </cell>
          <cell r="CN13">
            <v>1</v>
          </cell>
          <cell r="CP13">
            <v>1</v>
          </cell>
          <cell r="CQ13">
            <v>1</v>
          </cell>
          <cell r="CR13">
            <v>28</v>
          </cell>
          <cell r="CS13">
            <v>1</v>
          </cell>
          <cell r="CU13">
            <v>5</v>
          </cell>
          <cell r="CV13">
            <v>1</v>
          </cell>
          <cell r="CW13">
            <v>2</v>
          </cell>
          <cell r="CZ13">
            <v>2</v>
          </cell>
          <cell r="DD13">
            <v>1</v>
          </cell>
          <cell r="DG13">
            <v>3</v>
          </cell>
        </row>
        <row r="14">
          <cell r="E14" t="str">
            <v>本庄小</v>
          </cell>
          <cell r="F14">
            <v>21005</v>
          </cell>
          <cell r="G14">
            <v>33</v>
          </cell>
          <cell r="H14">
            <v>46</v>
          </cell>
          <cell r="I14">
            <v>1</v>
          </cell>
          <cell r="J14">
            <v>2</v>
          </cell>
          <cell r="K14">
            <v>5</v>
          </cell>
          <cell r="L14">
            <v>0</v>
          </cell>
          <cell r="M14">
            <v>39</v>
          </cell>
          <cell r="N14">
            <v>43</v>
          </cell>
          <cell r="O14">
            <v>0</v>
          </cell>
          <cell r="P14">
            <v>0</v>
          </cell>
          <cell r="Q14">
            <v>2</v>
          </cell>
          <cell r="R14">
            <v>0</v>
          </cell>
          <cell r="S14">
            <v>42</v>
          </cell>
          <cell r="T14">
            <v>36</v>
          </cell>
          <cell r="U14">
            <v>0</v>
          </cell>
          <cell r="V14">
            <v>2</v>
          </cell>
          <cell r="W14">
            <v>0</v>
          </cell>
          <cell r="X14">
            <v>0</v>
          </cell>
          <cell r="Y14">
            <v>57</v>
          </cell>
          <cell r="Z14">
            <v>30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34</v>
          </cell>
          <cell r="AF14">
            <v>43</v>
          </cell>
          <cell r="AG14">
            <v>1</v>
          </cell>
          <cell r="AH14">
            <v>0</v>
          </cell>
          <cell r="AI14">
            <v>0</v>
          </cell>
          <cell r="AJ14">
            <v>0</v>
          </cell>
          <cell r="AK14">
            <v>56</v>
          </cell>
          <cell r="AL14">
            <v>55</v>
          </cell>
          <cell r="AM14">
            <v>1</v>
          </cell>
          <cell r="AN14">
            <v>0</v>
          </cell>
          <cell r="AO14">
            <v>0</v>
          </cell>
          <cell r="AP14">
            <v>0</v>
          </cell>
          <cell r="AQ14">
            <v>521</v>
          </cell>
          <cell r="AR14">
            <v>3</v>
          </cell>
          <cell r="AS14">
            <v>0</v>
          </cell>
          <cell r="AT14">
            <v>1</v>
          </cell>
          <cell r="AU14">
            <v>3</v>
          </cell>
          <cell r="AV14">
            <v>0</v>
          </cell>
          <cell r="AW14">
            <v>1</v>
          </cell>
          <cell r="AX14">
            <v>2</v>
          </cell>
          <cell r="AY14">
            <v>0</v>
          </cell>
          <cell r="AZ14">
            <v>0</v>
          </cell>
          <cell r="BA14">
            <v>3</v>
          </cell>
          <cell r="BB14">
            <v>0</v>
          </cell>
          <cell r="BC14">
            <v>0</v>
          </cell>
          <cell r="BD14">
            <v>2</v>
          </cell>
          <cell r="BE14">
            <v>0</v>
          </cell>
          <cell r="BF14">
            <v>0</v>
          </cell>
          <cell r="BG14">
            <v>3</v>
          </cell>
          <cell r="BH14">
            <v>0</v>
          </cell>
          <cell r="BI14">
            <v>0</v>
          </cell>
          <cell r="BJ14">
            <v>18</v>
          </cell>
          <cell r="BK14">
            <v>3</v>
          </cell>
          <cell r="BL14">
            <v>1</v>
          </cell>
          <cell r="BM14">
            <v>3</v>
          </cell>
          <cell r="BN14">
            <v>1</v>
          </cell>
          <cell r="BO14">
            <v>2</v>
          </cell>
          <cell r="BP14">
            <v>0</v>
          </cell>
          <cell r="BQ14">
            <v>3</v>
          </cell>
          <cell r="BR14">
            <v>0</v>
          </cell>
          <cell r="BS14">
            <v>2</v>
          </cell>
          <cell r="BT14">
            <v>0</v>
          </cell>
          <cell r="BU14">
            <v>3</v>
          </cell>
          <cell r="BV14">
            <v>0</v>
          </cell>
          <cell r="BW14">
            <v>18</v>
          </cell>
          <cell r="BX14">
            <v>0</v>
          </cell>
          <cell r="BY14">
            <v>0</v>
          </cell>
          <cell r="BZ14">
            <v>34</v>
          </cell>
          <cell r="CA14">
            <v>48</v>
          </cell>
          <cell r="CB14">
            <v>39</v>
          </cell>
          <cell r="CC14">
            <v>43</v>
          </cell>
          <cell r="CD14">
            <v>42</v>
          </cell>
          <cell r="CE14">
            <v>38</v>
          </cell>
          <cell r="CF14">
            <v>57</v>
          </cell>
          <cell r="CG14">
            <v>30</v>
          </cell>
          <cell r="CH14">
            <v>35</v>
          </cell>
          <cell r="CI14">
            <v>43</v>
          </cell>
          <cell r="CJ14">
            <v>57</v>
          </cell>
          <cell r="CK14">
            <v>55</v>
          </cell>
          <cell r="CL14">
            <v>2</v>
          </cell>
          <cell r="CM14">
            <v>0</v>
          </cell>
          <cell r="CN14">
            <v>1</v>
          </cell>
          <cell r="CP14">
            <v>1</v>
          </cell>
          <cell r="CR14">
            <v>23</v>
          </cell>
          <cell r="CS14">
            <v>1</v>
          </cell>
          <cell r="CU14">
            <v>1</v>
          </cell>
          <cell r="DD14">
            <v>1</v>
          </cell>
          <cell r="DG14">
            <v>1</v>
          </cell>
        </row>
        <row r="15">
          <cell r="E15" t="str">
            <v>鍋島小</v>
          </cell>
          <cell r="F15">
            <v>21005</v>
          </cell>
          <cell r="G15">
            <v>71</v>
          </cell>
          <cell r="H15">
            <v>65</v>
          </cell>
          <cell r="I15">
            <v>0</v>
          </cell>
          <cell r="J15">
            <v>0</v>
          </cell>
          <cell r="K15">
            <v>4</v>
          </cell>
          <cell r="L15">
            <v>0</v>
          </cell>
          <cell r="M15">
            <v>70</v>
          </cell>
          <cell r="N15">
            <v>73</v>
          </cell>
          <cell r="O15">
            <v>0</v>
          </cell>
          <cell r="P15">
            <v>0</v>
          </cell>
          <cell r="Q15">
            <v>5</v>
          </cell>
          <cell r="R15">
            <v>0</v>
          </cell>
          <cell r="S15">
            <v>64</v>
          </cell>
          <cell r="T15">
            <v>78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70</v>
          </cell>
          <cell r="Z15">
            <v>72</v>
          </cell>
          <cell r="AA15">
            <v>4</v>
          </cell>
          <cell r="AB15">
            <v>1</v>
          </cell>
          <cell r="AC15">
            <v>0</v>
          </cell>
          <cell r="AD15">
            <v>0</v>
          </cell>
          <cell r="AE15">
            <v>73</v>
          </cell>
          <cell r="AF15">
            <v>81</v>
          </cell>
          <cell r="AG15">
            <v>1</v>
          </cell>
          <cell r="AH15">
            <v>1</v>
          </cell>
          <cell r="AI15">
            <v>1</v>
          </cell>
          <cell r="AJ15">
            <v>0</v>
          </cell>
          <cell r="AK15">
            <v>75</v>
          </cell>
          <cell r="AL15">
            <v>77</v>
          </cell>
          <cell r="AM15">
            <v>2</v>
          </cell>
          <cell r="AN15">
            <v>1</v>
          </cell>
          <cell r="AO15">
            <v>0</v>
          </cell>
          <cell r="AP15">
            <v>0</v>
          </cell>
          <cell r="AQ15">
            <v>879</v>
          </cell>
          <cell r="AR15">
            <v>4</v>
          </cell>
          <cell r="AS15">
            <v>0</v>
          </cell>
          <cell r="AT15">
            <v>1</v>
          </cell>
          <cell r="AU15">
            <v>5</v>
          </cell>
          <cell r="AV15">
            <v>0</v>
          </cell>
          <cell r="AW15">
            <v>1</v>
          </cell>
          <cell r="AX15">
            <v>4</v>
          </cell>
          <cell r="AY15">
            <v>0</v>
          </cell>
          <cell r="AZ15">
            <v>0</v>
          </cell>
          <cell r="BA15">
            <v>4</v>
          </cell>
          <cell r="BB15">
            <v>0</v>
          </cell>
          <cell r="BC15">
            <v>0</v>
          </cell>
          <cell r="BD15">
            <v>4</v>
          </cell>
          <cell r="BE15">
            <v>0</v>
          </cell>
          <cell r="BF15">
            <v>1</v>
          </cell>
          <cell r="BG15">
            <v>4</v>
          </cell>
          <cell r="BH15">
            <v>0</v>
          </cell>
          <cell r="BI15">
            <v>0</v>
          </cell>
          <cell r="BJ15">
            <v>27</v>
          </cell>
          <cell r="BK15">
            <v>4</v>
          </cell>
          <cell r="BL15">
            <v>1</v>
          </cell>
          <cell r="BM15">
            <v>4</v>
          </cell>
          <cell r="BN15">
            <v>1</v>
          </cell>
          <cell r="BO15">
            <v>4</v>
          </cell>
          <cell r="BP15">
            <v>0</v>
          </cell>
          <cell r="BQ15">
            <v>4</v>
          </cell>
          <cell r="BR15">
            <v>0</v>
          </cell>
          <cell r="BS15">
            <v>4</v>
          </cell>
          <cell r="BT15">
            <v>1</v>
          </cell>
          <cell r="BU15">
            <v>4</v>
          </cell>
          <cell r="BV15">
            <v>0</v>
          </cell>
          <cell r="BW15">
            <v>27</v>
          </cell>
          <cell r="BX15">
            <v>0</v>
          </cell>
          <cell r="BY15">
            <v>0</v>
          </cell>
          <cell r="BZ15">
            <v>71</v>
          </cell>
          <cell r="CA15">
            <v>65</v>
          </cell>
          <cell r="CB15">
            <v>70</v>
          </cell>
          <cell r="CC15">
            <v>73</v>
          </cell>
          <cell r="CD15">
            <v>64</v>
          </cell>
          <cell r="CE15">
            <v>78</v>
          </cell>
          <cell r="CF15">
            <v>74</v>
          </cell>
          <cell r="CG15">
            <v>73</v>
          </cell>
          <cell r="CH15">
            <v>74</v>
          </cell>
          <cell r="CI15">
            <v>82</v>
          </cell>
          <cell r="CJ15">
            <v>77</v>
          </cell>
          <cell r="CK15">
            <v>78</v>
          </cell>
          <cell r="CL15">
            <v>3</v>
          </cell>
          <cell r="CM15">
            <v>0</v>
          </cell>
          <cell r="CN15">
            <v>1</v>
          </cell>
          <cell r="CP15">
            <v>1</v>
          </cell>
          <cell r="CQ15">
            <v>1</v>
          </cell>
          <cell r="CR15">
            <v>33</v>
          </cell>
          <cell r="CS15">
            <v>2</v>
          </cell>
          <cell r="CU15">
            <v>3</v>
          </cell>
          <cell r="CZ15">
            <v>1</v>
          </cell>
          <cell r="DD15">
            <v>2</v>
          </cell>
          <cell r="DG15">
            <v>1</v>
          </cell>
        </row>
        <row r="16">
          <cell r="E16" t="str">
            <v>金立小</v>
          </cell>
          <cell r="F16">
            <v>21005</v>
          </cell>
          <cell r="G16">
            <v>24</v>
          </cell>
          <cell r="H16">
            <v>15</v>
          </cell>
          <cell r="I16">
            <v>0</v>
          </cell>
          <cell r="J16">
            <v>1</v>
          </cell>
          <cell r="K16">
            <v>9</v>
          </cell>
          <cell r="L16">
            <v>0</v>
          </cell>
          <cell r="M16">
            <v>15</v>
          </cell>
          <cell r="N16">
            <v>13</v>
          </cell>
          <cell r="O16">
            <v>0</v>
          </cell>
          <cell r="P16">
            <v>1</v>
          </cell>
          <cell r="Q16">
            <v>2</v>
          </cell>
          <cell r="R16">
            <v>0</v>
          </cell>
          <cell r="S16">
            <v>18</v>
          </cell>
          <cell r="T16">
            <v>21</v>
          </cell>
          <cell r="U16">
            <v>1</v>
          </cell>
          <cell r="V16">
            <v>1</v>
          </cell>
          <cell r="W16">
            <v>0</v>
          </cell>
          <cell r="X16">
            <v>0</v>
          </cell>
          <cell r="Y16">
            <v>28</v>
          </cell>
          <cell r="Z16">
            <v>17</v>
          </cell>
          <cell r="AA16">
            <v>2</v>
          </cell>
          <cell r="AB16">
            <v>0</v>
          </cell>
          <cell r="AC16">
            <v>0</v>
          </cell>
          <cell r="AD16">
            <v>0</v>
          </cell>
          <cell r="AE16">
            <v>20</v>
          </cell>
          <cell r="AF16">
            <v>16</v>
          </cell>
          <cell r="AG16">
            <v>0</v>
          </cell>
          <cell r="AH16">
            <v>1</v>
          </cell>
          <cell r="AI16">
            <v>0</v>
          </cell>
          <cell r="AJ16">
            <v>0</v>
          </cell>
          <cell r="AK16">
            <v>24</v>
          </cell>
          <cell r="AL16">
            <v>14</v>
          </cell>
          <cell r="AM16">
            <v>2</v>
          </cell>
          <cell r="AN16">
            <v>2</v>
          </cell>
          <cell r="AO16">
            <v>0</v>
          </cell>
          <cell r="AP16">
            <v>0</v>
          </cell>
          <cell r="AQ16">
            <v>236</v>
          </cell>
          <cell r="AR16">
            <v>2</v>
          </cell>
          <cell r="AS16">
            <v>0</v>
          </cell>
          <cell r="AT16">
            <v>2</v>
          </cell>
          <cell r="AU16">
            <v>1</v>
          </cell>
          <cell r="AV16">
            <v>0</v>
          </cell>
          <cell r="AW16">
            <v>1</v>
          </cell>
          <cell r="AX16">
            <v>1</v>
          </cell>
          <cell r="AY16">
            <v>0</v>
          </cell>
          <cell r="AZ16">
            <v>0</v>
          </cell>
          <cell r="BA16">
            <v>2</v>
          </cell>
          <cell r="BB16">
            <v>0</v>
          </cell>
          <cell r="BC16">
            <v>0</v>
          </cell>
          <cell r="BD16">
            <v>1</v>
          </cell>
          <cell r="BE16">
            <v>0</v>
          </cell>
          <cell r="BF16">
            <v>0</v>
          </cell>
          <cell r="BG16">
            <v>1</v>
          </cell>
          <cell r="BH16">
            <v>0</v>
          </cell>
          <cell r="BI16">
            <v>0</v>
          </cell>
          <cell r="BJ16">
            <v>11</v>
          </cell>
          <cell r="BK16">
            <v>2</v>
          </cell>
          <cell r="BL16">
            <v>2</v>
          </cell>
          <cell r="BM16">
            <v>1</v>
          </cell>
          <cell r="BN16">
            <v>1</v>
          </cell>
          <cell r="BO16">
            <v>1</v>
          </cell>
          <cell r="BP16">
            <v>0</v>
          </cell>
          <cell r="BQ16">
            <v>2</v>
          </cell>
          <cell r="BR16">
            <v>0</v>
          </cell>
          <cell r="BS16">
            <v>1</v>
          </cell>
          <cell r="BT16">
            <v>0</v>
          </cell>
          <cell r="BU16">
            <v>1</v>
          </cell>
          <cell r="BV16">
            <v>0</v>
          </cell>
          <cell r="BW16">
            <v>11</v>
          </cell>
          <cell r="BX16">
            <v>0</v>
          </cell>
          <cell r="BY16">
            <v>0</v>
          </cell>
          <cell r="BZ16">
            <v>24</v>
          </cell>
          <cell r="CA16">
            <v>16</v>
          </cell>
          <cell r="CB16">
            <v>15</v>
          </cell>
          <cell r="CC16">
            <v>14</v>
          </cell>
          <cell r="CD16">
            <v>19</v>
          </cell>
          <cell r="CE16">
            <v>22</v>
          </cell>
          <cell r="CF16">
            <v>30</v>
          </cell>
          <cell r="CG16">
            <v>17</v>
          </cell>
          <cell r="CH16">
            <v>20</v>
          </cell>
          <cell r="CI16">
            <v>17</v>
          </cell>
          <cell r="CJ16">
            <v>26</v>
          </cell>
          <cell r="CK16">
            <v>16</v>
          </cell>
          <cell r="CL16">
            <v>3</v>
          </cell>
          <cell r="CM16">
            <v>0</v>
          </cell>
          <cell r="CN16">
            <v>1</v>
          </cell>
          <cell r="CP16">
            <v>1</v>
          </cell>
          <cell r="CR16">
            <v>13</v>
          </cell>
          <cell r="CS16">
            <v>1</v>
          </cell>
          <cell r="DD16">
            <v>1</v>
          </cell>
          <cell r="DG16">
            <v>0</v>
          </cell>
        </row>
        <row r="17">
          <cell r="E17" t="str">
            <v>久保泉小</v>
          </cell>
          <cell r="F17">
            <v>21005</v>
          </cell>
          <cell r="G17">
            <v>14</v>
          </cell>
          <cell r="H17">
            <v>15</v>
          </cell>
          <cell r="I17">
            <v>0</v>
          </cell>
          <cell r="J17">
            <v>0</v>
          </cell>
          <cell r="K17">
            <v>2</v>
          </cell>
          <cell r="L17">
            <v>0</v>
          </cell>
          <cell r="M17">
            <v>15</v>
          </cell>
          <cell r="N17">
            <v>15</v>
          </cell>
          <cell r="O17">
            <v>1</v>
          </cell>
          <cell r="P17">
            <v>0</v>
          </cell>
          <cell r="Q17">
            <v>1</v>
          </cell>
          <cell r="R17">
            <v>0</v>
          </cell>
          <cell r="S17">
            <v>10</v>
          </cell>
          <cell r="T17">
            <v>15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15</v>
          </cell>
          <cell r="Z17">
            <v>14</v>
          </cell>
          <cell r="AA17">
            <v>0</v>
          </cell>
          <cell r="AB17">
            <v>1</v>
          </cell>
          <cell r="AC17">
            <v>0</v>
          </cell>
          <cell r="AD17">
            <v>0</v>
          </cell>
          <cell r="AE17">
            <v>13</v>
          </cell>
          <cell r="AF17">
            <v>9</v>
          </cell>
          <cell r="AG17">
            <v>1</v>
          </cell>
          <cell r="AH17">
            <v>0</v>
          </cell>
          <cell r="AI17">
            <v>0</v>
          </cell>
          <cell r="AJ17">
            <v>0</v>
          </cell>
          <cell r="AK17">
            <v>20</v>
          </cell>
          <cell r="AL17">
            <v>14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172</v>
          </cell>
          <cell r="AR17">
            <v>1</v>
          </cell>
          <cell r="AS17">
            <v>0</v>
          </cell>
          <cell r="AT17">
            <v>1</v>
          </cell>
          <cell r="AU17">
            <v>1</v>
          </cell>
          <cell r="AV17">
            <v>0</v>
          </cell>
          <cell r="AW17">
            <v>1</v>
          </cell>
          <cell r="AX17">
            <v>1</v>
          </cell>
          <cell r="AY17">
            <v>0</v>
          </cell>
          <cell r="AZ17">
            <v>0</v>
          </cell>
          <cell r="BA17">
            <v>1</v>
          </cell>
          <cell r="BB17">
            <v>0</v>
          </cell>
          <cell r="BC17">
            <v>0</v>
          </cell>
          <cell r="BD17">
            <v>1</v>
          </cell>
          <cell r="BE17">
            <v>0</v>
          </cell>
          <cell r="BF17">
            <v>0</v>
          </cell>
          <cell r="BG17">
            <v>1</v>
          </cell>
          <cell r="BH17">
            <v>0</v>
          </cell>
          <cell r="BI17">
            <v>0</v>
          </cell>
          <cell r="BJ17">
            <v>8</v>
          </cell>
          <cell r="BK17">
            <v>1</v>
          </cell>
          <cell r="BL17">
            <v>1</v>
          </cell>
          <cell r="BM17">
            <v>1</v>
          </cell>
          <cell r="BN17">
            <v>1</v>
          </cell>
          <cell r="BO17">
            <v>1</v>
          </cell>
          <cell r="BP17">
            <v>0</v>
          </cell>
          <cell r="BQ17">
            <v>1</v>
          </cell>
          <cell r="BR17">
            <v>0</v>
          </cell>
          <cell r="BS17">
            <v>1</v>
          </cell>
          <cell r="BT17">
            <v>0</v>
          </cell>
          <cell r="BU17">
            <v>1</v>
          </cell>
          <cell r="BV17">
            <v>0</v>
          </cell>
          <cell r="BW17">
            <v>8</v>
          </cell>
          <cell r="BX17">
            <v>0</v>
          </cell>
          <cell r="BY17">
            <v>0</v>
          </cell>
          <cell r="BZ17">
            <v>14</v>
          </cell>
          <cell r="CA17">
            <v>15</v>
          </cell>
          <cell r="CB17">
            <v>16</v>
          </cell>
          <cell r="CC17">
            <v>15</v>
          </cell>
          <cell r="CD17">
            <v>10</v>
          </cell>
          <cell r="CE17">
            <v>15</v>
          </cell>
          <cell r="CF17">
            <v>15</v>
          </cell>
          <cell r="CG17">
            <v>15</v>
          </cell>
          <cell r="CH17">
            <v>14</v>
          </cell>
          <cell r="CI17">
            <v>9</v>
          </cell>
          <cell r="CJ17">
            <v>20</v>
          </cell>
          <cell r="CK17">
            <v>14</v>
          </cell>
          <cell r="CL17">
            <v>2</v>
          </cell>
          <cell r="CM17">
            <v>0</v>
          </cell>
          <cell r="CN17">
            <v>1</v>
          </cell>
          <cell r="CP17">
            <v>1</v>
          </cell>
          <cell r="CR17">
            <v>10</v>
          </cell>
          <cell r="CS17">
            <v>1</v>
          </cell>
          <cell r="CU17">
            <v>1</v>
          </cell>
          <cell r="CZ17">
            <v>1</v>
          </cell>
          <cell r="DD17">
            <v>1</v>
          </cell>
          <cell r="DG17">
            <v>0</v>
          </cell>
        </row>
        <row r="18">
          <cell r="E18" t="str">
            <v>芙蓉小</v>
          </cell>
          <cell r="F18">
            <v>21005</v>
          </cell>
          <cell r="G18">
            <v>9</v>
          </cell>
          <cell r="H18">
            <v>6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4</v>
          </cell>
          <cell r="N18">
            <v>7</v>
          </cell>
          <cell r="O18">
            <v>1</v>
          </cell>
          <cell r="P18">
            <v>0</v>
          </cell>
          <cell r="Q18">
            <v>2</v>
          </cell>
          <cell r="R18">
            <v>0</v>
          </cell>
          <cell r="S18">
            <v>5</v>
          </cell>
          <cell r="T18">
            <v>13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7</v>
          </cell>
          <cell r="Z18">
            <v>6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12</v>
          </cell>
          <cell r="AF18">
            <v>8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6</v>
          </cell>
          <cell r="AL18">
            <v>6</v>
          </cell>
          <cell r="AM18">
            <v>1</v>
          </cell>
          <cell r="AN18">
            <v>0</v>
          </cell>
          <cell r="AO18">
            <v>0</v>
          </cell>
          <cell r="AP18">
            <v>0</v>
          </cell>
          <cell r="AQ18">
            <v>91</v>
          </cell>
          <cell r="AR18">
            <v>1</v>
          </cell>
          <cell r="AS18">
            <v>0</v>
          </cell>
          <cell r="AT18">
            <v>0</v>
          </cell>
          <cell r="AU18">
            <v>1</v>
          </cell>
          <cell r="AV18">
            <v>0</v>
          </cell>
          <cell r="AW18">
            <v>1</v>
          </cell>
          <cell r="AX18">
            <v>1</v>
          </cell>
          <cell r="AY18">
            <v>0</v>
          </cell>
          <cell r="AZ18">
            <v>0</v>
          </cell>
          <cell r="BA18">
            <v>1</v>
          </cell>
          <cell r="BB18">
            <v>0</v>
          </cell>
          <cell r="BC18">
            <v>0</v>
          </cell>
          <cell r="BD18">
            <v>1</v>
          </cell>
          <cell r="BE18">
            <v>0</v>
          </cell>
          <cell r="BF18">
            <v>0</v>
          </cell>
          <cell r="BG18">
            <v>1</v>
          </cell>
          <cell r="BH18">
            <v>0</v>
          </cell>
          <cell r="BI18">
            <v>0</v>
          </cell>
          <cell r="BJ18">
            <v>7</v>
          </cell>
          <cell r="BK18">
            <v>1</v>
          </cell>
          <cell r="BL18">
            <v>0</v>
          </cell>
          <cell r="BM18">
            <v>1</v>
          </cell>
          <cell r="BN18">
            <v>1</v>
          </cell>
          <cell r="BO18">
            <v>1</v>
          </cell>
          <cell r="BP18">
            <v>0</v>
          </cell>
          <cell r="BQ18">
            <v>1</v>
          </cell>
          <cell r="BR18">
            <v>0</v>
          </cell>
          <cell r="BS18">
            <v>1</v>
          </cell>
          <cell r="BT18">
            <v>0</v>
          </cell>
          <cell r="BU18">
            <v>1</v>
          </cell>
          <cell r="BV18">
            <v>0</v>
          </cell>
          <cell r="BW18">
            <v>7</v>
          </cell>
          <cell r="BX18">
            <v>0</v>
          </cell>
          <cell r="BY18">
            <v>0</v>
          </cell>
          <cell r="BZ18">
            <v>9</v>
          </cell>
          <cell r="CA18">
            <v>6</v>
          </cell>
          <cell r="CB18">
            <v>5</v>
          </cell>
          <cell r="CC18">
            <v>7</v>
          </cell>
          <cell r="CD18">
            <v>5</v>
          </cell>
          <cell r="CE18">
            <v>13</v>
          </cell>
          <cell r="CF18">
            <v>7</v>
          </cell>
          <cell r="CG18">
            <v>6</v>
          </cell>
          <cell r="CH18">
            <v>12</v>
          </cell>
          <cell r="CI18">
            <v>8</v>
          </cell>
          <cell r="CJ18">
            <v>7</v>
          </cell>
          <cell r="CK18">
            <v>6</v>
          </cell>
          <cell r="CL18">
            <v>1</v>
          </cell>
          <cell r="CM18">
            <v>0</v>
          </cell>
          <cell r="CP18">
            <v>1</v>
          </cell>
          <cell r="CR18">
            <v>10</v>
          </cell>
          <cell r="CS18">
            <v>1</v>
          </cell>
          <cell r="CV18">
            <v>1</v>
          </cell>
          <cell r="DG18">
            <v>0</v>
          </cell>
        </row>
        <row r="19">
          <cell r="E19" t="str">
            <v>新栄小</v>
          </cell>
          <cell r="F19">
            <v>21005</v>
          </cell>
          <cell r="G19">
            <v>29</v>
          </cell>
          <cell r="H19">
            <v>23</v>
          </cell>
          <cell r="I19">
            <v>0</v>
          </cell>
          <cell r="J19">
            <v>0</v>
          </cell>
          <cell r="K19">
            <v>4</v>
          </cell>
          <cell r="L19">
            <v>0</v>
          </cell>
          <cell r="M19">
            <v>39</v>
          </cell>
          <cell r="N19">
            <v>37</v>
          </cell>
          <cell r="O19">
            <v>0</v>
          </cell>
          <cell r="P19">
            <v>0</v>
          </cell>
          <cell r="Q19">
            <v>3</v>
          </cell>
          <cell r="R19">
            <v>0</v>
          </cell>
          <cell r="S19">
            <v>47</v>
          </cell>
          <cell r="T19">
            <v>36</v>
          </cell>
          <cell r="U19">
            <v>1</v>
          </cell>
          <cell r="V19">
            <v>0</v>
          </cell>
          <cell r="W19">
            <v>0</v>
          </cell>
          <cell r="X19">
            <v>0</v>
          </cell>
          <cell r="Y19">
            <v>28</v>
          </cell>
          <cell r="Z19">
            <v>38</v>
          </cell>
          <cell r="AA19">
            <v>2</v>
          </cell>
          <cell r="AB19">
            <v>0</v>
          </cell>
          <cell r="AC19">
            <v>0</v>
          </cell>
          <cell r="AD19">
            <v>0</v>
          </cell>
          <cell r="AE19">
            <v>45</v>
          </cell>
          <cell r="AF19">
            <v>41</v>
          </cell>
          <cell r="AG19">
            <v>1</v>
          </cell>
          <cell r="AH19">
            <v>0</v>
          </cell>
          <cell r="AI19">
            <v>0</v>
          </cell>
          <cell r="AJ19">
            <v>0</v>
          </cell>
          <cell r="AK19">
            <v>47</v>
          </cell>
          <cell r="AL19">
            <v>38</v>
          </cell>
          <cell r="AM19">
            <v>2</v>
          </cell>
          <cell r="AN19">
            <v>1</v>
          </cell>
          <cell r="AO19">
            <v>0</v>
          </cell>
          <cell r="AP19">
            <v>0</v>
          </cell>
          <cell r="AQ19">
            <v>455</v>
          </cell>
          <cell r="AR19">
            <v>2</v>
          </cell>
          <cell r="AS19">
            <v>0</v>
          </cell>
          <cell r="AT19">
            <v>1</v>
          </cell>
          <cell r="AU19">
            <v>3</v>
          </cell>
          <cell r="AV19">
            <v>0</v>
          </cell>
          <cell r="AW19">
            <v>1</v>
          </cell>
          <cell r="AX19">
            <v>3</v>
          </cell>
          <cell r="AY19">
            <v>0</v>
          </cell>
          <cell r="AZ19">
            <v>0</v>
          </cell>
          <cell r="BA19">
            <v>2</v>
          </cell>
          <cell r="BB19">
            <v>0</v>
          </cell>
          <cell r="BC19">
            <v>0</v>
          </cell>
          <cell r="BD19">
            <v>3</v>
          </cell>
          <cell r="BE19">
            <v>0</v>
          </cell>
          <cell r="BF19">
            <v>0</v>
          </cell>
          <cell r="BG19">
            <v>3</v>
          </cell>
          <cell r="BH19">
            <v>0</v>
          </cell>
          <cell r="BI19">
            <v>0</v>
          </cell>
          <cell r="BJ19">
            <v>17</v>
          </cell>
          <cell r="BK19">
            <v>2</v>
          </cell>
          <cell r="BL19">
            <v>1</v>
          </cell>
          <cell r="BM19">
            <v>2</v>
          </cell>
          <cell r="BN19">
            <v>1</v>
          </cell>
          <cell r="BO19">
            <v>3</v>
          </cell>
          <cell r="BP19">
            <v>0</v>
          </cell>
          <cell r="BQ19">
            <v>2</v>
          </cell>
          <cell r="BR19">
            <v>0</v>
          </cell>
          <cell r="BS19">
            <v>3</v>
          </cell>
          <cell r="BT19">
            <v>0</v>
          </cell>
          <cell r="BU19">
            <v>3</v>
          </cell>
          <cell r="BV19">
            <v>0</v>
          </cell>
          <cell r="BW19">
            <v>17</v>
          </cell>
          <cell r="BX19">
            <v>0</v>
          </cell>
          <cell r="BY19">
            <v>0</v>
          </cell>
          <cell r="BZ19">
            <v>29</v>
          </cell>
          <cell r="CA19">
            <v>23</v>
          </cell>
          <cell r="CB19">
            <v>39</v>
          </cell>
          <cell r="CC19">
            <v>37</v>
          </cell>
          <cell r="CD19">
            <v>48</v>
          </cell>
          <cell r="CE19">
            <v>36</v>
          </cell>
          <cell r="CF19">
            <v>30</v>
          </cell>
          <cell r="CG19">
            <v>38</v>
          </cell>
          <cell r="CH19">
            <v>46</v>
          </cell>
          <cell r="CI19">
            <v>41</v>
          </cell>
          <cell r="CJ19">
            <v>49</v>
          </cell>
          <cell r="CK19">
            <v>39</v>
          </cell>
          <cell r="CL19">
            <v>2</v>
          </cell>
          <cell r="CM19">
            <v>0</v>
          </cell>
          <cell r="CN19">
            <v>1</v>
          </cell>
          <cell r="CP19">
            <v>1</v>
          </cell>
          <cell r="CR19">
            <v>22</v>
          </cell>
          <cell r="CS19">
            <v>1</v>
          </cell>
          <cell r="CU19">
            <v>2</v>
          </cell>
          <cell r="CY19">
            <v>1</v>
          </cell>
          <cell r="CZ19">
            <v>1</v>
          </cell>
          <cell r="DD19">
            <v>1</v>
          </cell>
          <cell r="DF19">
            <v>1</v>
          </cell>
          <cell r="DG19">
            <v>1</v>
          </cell>
        </row>
        <row r="20">
          <cell r="E20" t="str">
            <v>若楠小</v>
          </cell>
          <cell r="F20">
            <v>21005</v>
          </cell>
          <cell r="G20">
            <v>35</v>
          </cell>
          <cell r="H20">
            <v>30</v>
          </cell>
          <cell r="I20">
            <v>2</v>
          </cell>
          <cell r="J20">
            <v>0</v>
          </cell>
          <cell r="K20">
            <v>7</v>
          </cell>
          <cell r="L20">
            <v>0</v>
          </cell>
          <cell r="M20">
            <v>30</v>
          </cell>
          <cell r="N20">
            <v>32</v>
          </cell>
          <cell r="O20">
            <v>1</v>
          </cell>
          <cell r="P20">
            <v>0</v>
          </cell>
          <cell r="Q20">
            <v>4</v>
          </cell>
          <cell r="R20">
            <v>0</v>
          </cell>
          <cell r="S20">
            <v>35</v>
          </cell>
          <cell r="T20">
            <v>40</v>
          </cell>
          <cell r="U20">
            <v>2</v>
          </cell>
          <cell r="V20">
            <v>0</v>
          </cell>
          <cell r="W20">
            <v>0</v>
          </cell>
          <cell r="X20">
            <v>0</v>
          </cell>
          <cell r="Y20">
            <v>52</v>
          </cell>
          <cell r="Z20">
            <v>49</v>
          </cell>
          <cell r="AA20">
            <v>1</v>
          </cell>
          <cell r="AB20">
            <v>2</v>
          </cell>
          <cell r="AC20">
            <v>0</v>
          </cell>
          <cell r="AD20">
            <v>0</v>
          </cell>
          <cell r="AE20">
            <v>40</v>
          </cell>
          <cell r="AF20">
            <v>40</v>
          </cell>
          <cell r="AG20">
            <v>0</v>
          </cell>
          <cell r="AH20">
            <v>1</v>
          </cell>
          <cell r="AI20">
            <v>0</v>
          </cell>
          <cell r="AJ20">
            <v>0</v>
          </cell>
          <cell r="AK20">
            <v>46</v>
          </cell>
          <cell r="AL20">
            <v>36</v>
          </cell>
          <cell r="AM20">
            <v>1</v>
          </cell>
          <cell r="AN20">
            <v>1</v>
          </cell>
          <cell r="AO20">
            <v>0</v>
          </cell>
          <cell r="AP20">
            <v>0</v>
          </cell>
          <cell r="AQ20">
            <v>476</v>
          </cell>
          <cell r="AR20">
            <v>2</v>
          </cell>
          <cell r="AS20">
            <v>0</v>
          </cell>
          <cell r="AT20">
            <v>1</v>
          </cell>
          <cell r="AU20">
            <v>2</v>
          </cell>
          <cell r="AV20">
            <v>0</v>
          </cell>
          <cell r="AW20">
            <v>1</v>
          </cell>
          <cell r="AX20">
            <v>2</v>
          </cell>
          <cell r="AY20">
            <v>0</v>
          </cell>
          <cell r="AZ20">
            <v>0</v>
          </cell>
          <cell r="BA20">
            <v>3</v>
          </cell>
          <cell r="BB20">
            <v>0</v>
          </cell>
          <cell r="BC20">
            <v>0</v>
          </cell>
          <cell r="BD20">
            <v>2</v>
          </cell>
          <cell r="BE20">
            <v>0</v>
          </cell>
          <cell r="BF20">
            <v>0</v>
          </cell>
          <cell r="BG20">
            <v>3</v>
          </cell>
          <cell r="BH20">
            <v>0</v>
          </cell>
          <cell r="BI20">
            <v>0</v>
          </cell>
          <cell r="BJ20">
            <v>16</v>
          </cell>
          <cell r="BK20">
            <v>2</v>
          </cell>
          <cell r="BL20">
            <v>1</v>
          </cell>
          <cell r="BM20">
            <v>2</v>
          </cell>
          <cell r="BN20">
            <v>1</v>
          </cell>
          <cell r="BO20">
            <v>2</v>
          </cell>
          <cell r="BP20">
            <v>0</v>
          </cell>
          <cell r="BQ20">
            <v>3</v>
          </cell>
          <cell r="BR20">
            <v>0</v>
          </cell>
          <cell r="BS20">
            <v>2</v>
          </cell>
          <cell r="BT20">
            <v>0</v>
          </cell>
          <cell r="BU20">
            <v>3</v>
          </cell>
          <cell r="BV20">
            <v>0</v>
          </cell>
          <cell r="BW20">
            <v>16</v>
          </cell>
          <cell r="BX20">
            <v>0</v>
          </cell>
          <cell r="BY20">
            <v>0</v>
          </cell>
          <cell r="BZ20">
            <v>37</v>
          </cell>
          <cell r="CA20">
            <v>30</v>
          </cell>
          <cell r="CB20">
            <v>31</v>
          </cell>
          <cell r="CC20">
            <v>32</v>
          </cell>
          <cell r="CD20">
            <v>37</v>
          </cell>
          <cell r="CE20">
            <v>40</v>
          </cell>
          <cell r="CF20">
            <v>53</v>
          </cell>
          <cell r="CG20">
            <v>51</v>
          </cell>
          <cell r="CH20">
            <v>40</v>
          </cell>
          <cell r="CI20">
            <v>41</v>
          </cell>
          <cell r="CJ20">
            <v>47</v>
          </cell>
          <cell r="CK20">
            <v>37</v>
          </cell>
          <cell r="CL20">
            <v>2</v>
          </cell>
          <cell r="CM20">
            <v>0</v>
          </cell>
          <cell r="CN20">
            <v>1</v>
          </cell>
          <cell r="CP20">
            <v>1</v>
          </cell>
          <cell r="CR20">
            <v>19</v>
          </cell>
          <cell r="CS20">
            <v>1</v>
          </cell>
          <cell r="CU20">
            <v>3</v>
          </cell>
          <cell r="CY20">
            <v>1</v>
          </cell>
          <cell r="CZ20">
            <v>1</v>
          </cell>
          <cell r="DD20">
            <v>2</v>
          </cell>
          <cell r="DE20">
            <v>1</v>
          </cell>
          <cell r="DG20">
            <v>0</v>
          </cell>
        </row>
        <row r="21">
          <cell r="E21" t="str">
            <v>開成小</v>
          </cell>
          <cell r="F21">
            <v>21005</v>
          </cell>
          <cell r="G21">
            <v>51</v>
          </cell>
          <cell r="H21">
            <v>53</v>
          </cell>
          <cell r="I21">
            <v>0</v>
          </cell>
          <cell r="J21">
            <v>0</v>
          </cell>
          <cell r="K21">
            <v>2</v>
          </cell>
          <cell r="L21">
            <v>0</v>
          </cell>
          <cell r="M21">
            <v>56</v>
          </cell>
          <cell r="N21">
            <v>37</v>
          </cell>
          <cell r="O21">
            <v>1</v>
          </cell>
          <cell r="P21">
            <v>1</v>
          </cell>
          <cell r="Q21">
            <v>5</v>
          </cell>
          <cell r="R21">
            <v>0</v>
          </cell>
          <cell r="S21">
            <v>57</v>
          </cell>
          <cell r="T21">
            <v>46</v>
          </cell>
          <cell r="U21">
            <v>2</v>
          </cell>
          <cell r="V21">
            <v>0</v>
          </cell>
          <cell r="W21">
            <v>0</v>
          </cell>
          <cell r="X21">
            <v>0</v>
          </cell>
          <cell r="Y21">
            <v>53</v>
          </cell>
          <cell r="Z21">
            <v>59</v>
          </cell>
          <cell r="AA21">
            <v>1</v>
          </cell>
          <cell r="AB21">
            <v>0</v>
          </cell>
          <cell r="AC21">
            <v>0</v>
          </cell>
          <cell r="AD21">
            <v>0</v>
          </cell>
          <cell r="AE21">
            <v>56</v>
          </cell>
          <cell r="AF21">
            <v>59</v>
          </cell>
          <cell r="AG21">
            <v>0</v>
          </cell>
          <cell r="AH21">
            <v>1</v>
          </cell>
          <cell r="AI21">
            <v>0</v>
          </cell>
          <cell r="AJ21">
            <v>0</v>
          </cell>
          <cell r="AK21">
            <v>55</v>
          </cell>
          <cell r="AL21">
            <v>40</v>
          </cell>
          <cell r="AM21">
            <v>0</v>
          </cell>
          <cell r="AN21">
            <v>1</v>
          </cell>
          <cell r="AO21">
            <v>0</v>
          </cell>
          <cell r="AP21">
            <v>0</v>
          </cell>
          <cell r="AQ21">
            <v>629</v>
          </cell>
          <cell r="AR21">
            <v>3</v>
          </cell>
          <cell r="AS21">
            <v>0</v>
          </cell>
          <cell r="AT21">
            <v>1</v>
          </cell>
          <cell r="AU21">
            <v>3</v>
          </cell>
          <cell r="AV21">
            <v>0</v>
          </cell>
          <cell r="AW21">
            <v>1</v>
          </cell>
          <cell r="AX21">
            <v>3</v>
          </cell>
          <cell r="AY21">
            <v>0</v>
          </cell>
          <cell r="AZ21">
            <v>0</v>
          </cell>
          <cell r="BA21">
            <v>3</v>
          </cell>
          <cell r="BB21">
            <v>0</v>
          </cell>
          <cell r="BC21">
            <v>0</v>
          </cell>
          <cell r="BD21">
            <v>3</v>
          </cell>
          <cell r="BE21">
            <v>0</v>
          </cell>
          <cell r="BF21">
            <v>0</v>
          </cell>
          <cell r="BG21">
            <v>3</v>
          </cell>
          <cell r="BH21">
            <v>0</v>
          </cell>
          <cell r="BI21">
            <v>0</v>
          </cell>
          <cell r="BJ21">
            <v>20</v>
          </cell>
          <cell r="BK21">
            <v>3</v>
          </cell>
          <cell r="BL21">
            <v>1</v>
          </cell>
          <cell r="BM21">
            <v>3</v>
          </cell>
          <cell r="BN21">
            <v>1</v>
          </cell>
          <cell r="BO21">
            <v>3</v>
          </cell>
          <cell r="BP21">
            <v>0</v>
          </cell>
          <cell r="BQ21">
            <v>3</v>
          </cell>
          <cell r="BR21">
            <v>0</v>
          </cell>
          <cell r="BS21">
            <v>3</v>
          </cell>
          <cell r="BT21">
            <v>0</v>
          </cell>
          <cell r="BU21">
            <v>3</v>
          </cell>
          <cell r="BV21">
            <v>0</v>
          </cell>
          <cell r="BW21">
            <v>20</v>
          </cell>
          <cell r="BX21">
            <v>0</v>
          </cell>
          <cell r="BY21">
            <v>0</v>
          </cell>
          <cell r="BZ21">
            <v>51</v>
          </cell>
          <cell r="CA21">
            <v>53</v>
          </cell>
          <cell r="CB21">
            <v>57</v>
          </cell>
          <cell r="CC21">
            <v>38</v>
          </cell>
          <cell r="CD21">
            <v>59</v>
          </cell>
          <cell r="CE21">
            <v>46</v>
          </cell>
          <cell r="CF21">
            <v>54</v>
          </cell>
          <cell r="CG21">
            <v>59</v>
          </cell>
          <cell r="CH21">
            <v>56</v>
          </cell>
          <cell r="CI21">
            <v>60</v>
          </cell>
          <cell r="CJ21">
            <v>55</v>
          </cell>
          <cell r="CK21">
            <v>41</v>
          </cell>
          <cell r="CL21">
            <v>2</v>
          </cell>
          <cell r="CM21">
            <v>0</v>
          </cell>
          <cell r="CN21">
            <v>1</v>
          </cell>
          <cell r="CP21">
            <v>1</v>
          </cell>
          <cell r="CR21">
            <v>23</v>
          </cell>
          <cell r="CS21">
            <v>1</v>
          </cell>
          <cell r="CU21">
            <v>3</v>
          </cell>
          <cell r="CW21">
            <v>1</v>
          </cell>
          <cell r="CZ21">
            <v>1</v>
          </cell>
          <cell r="DD21">
            <v>1</v>
          </cell>
          <cell r="DG21">
            <v>1</v>
          </cell>
        </row>
        <row r="22">
          <cell r="E22" t="str">
            <v>諸富北小</v>
          </cell>
          <cell r="F22">
            <v>21005</v>
          </cell>
          <cell r="G22">
            <v>25</v>
          </cell>
          <cell r="H22">
            <v>16</v>
          </cell>
          <cell r="I22">
            <v>0</v>
          </cell>
          <cell r="J22">
            <v>0</v>
          </cell>
          <cell r="K22">
            <v>4</v>
          </cell>
          <cell r="L22">
            <v>0</v>
          </cell>
          <cell r="M22">
            <v>31</v>
          </cell>
          <cell r="N22">
            <v>25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21</v>
          </cell>
          <cell r="T22">
            <v>30</v>
          </cell>
          <cell r="U22">
            <v>1</v>
          </cell>
          <cell r="V22">
            <v>0</v>
          </cell>
          <cell r="W22">
            <v>0</v>
          </cell>
          <cell r="X22">
            <v>0</v>
          </cell>
          <cell r="Y22">
            <v>27</v>
          </cell>
          <cell r="Z22">
            <v>27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31</v>
          </cell>
          <cell r="AF22">
            <v>15</v>
          </cell>
          <cell r="AG22">
            <v>2</v>
          </cell>
          <cell r="AH22">
            <v>0</v>
          </cell>
          <cell r="AI22">
            <v>0</v>
          </cell>
          <cell r="AJ22">
            <v>0</v>
          </cell>
          <cell r="AK22">
            <v>28</v>
          </cell>
          <cell r="AL22">
            <v>24</v>
          </cell>
          <cell r="AM22">
            <v>0</v>
          </cell>
          <cell r="AN22">
            <v>1</v>
          </cell>
          <cell r="AO22">
            <v>0</v>
          </cell>
          <cell r="AP22">
            <v>0</v>
          </cell>
          <cell r="AQ22">
            <v>304</v>
          </cell>
          <cell r="AR22">
            <v>2</v>
          </cell>
          <cell r="AS22">
            <v>0</v>
          </cell>
          <cell r="AT22">
            <v>1</v>
          </cell>
          <cell r="AU22">
            <v>2</v>
          </cell>
          <cell r="AV22">
            <v>0</v>
          </cell>
          <cell r="AW22">
            <v>0</v>
          </cell>
          <cell r="AX22">
            <v>2</v>
          </cell>
          <cell r="AY22">
            <v>0</v>
          </cell>
          <cell r="AZ22">
            <v>0</v>
          </cell>
          <cell r="BA22">
            <v>2</v>
          </cell>
          <cell r="BB22">
            <v>0</v>
          </cell>
          <cell r="BC22">
            <v>0</v>
          </cell>
          <cell r="BD22">
            <v>2</v>
          </cell>
          <cell r="BE22">
            <v>0</v>
          </cell>
          <cell r="BF22">
            <v>0</v>
          </cell>
          <cell r="BG22">
            <v>2</v>
          </cell>
          <cell r="BH22">
            <v>0</v>
          </cell>
          <cell r="BI22">
            <v>0</v>
          </cell>
          <cell r="BJ22">
            <v>13</v>
          </cell>
          <cell r="BK22">
            <v>2</v>
          </cell>
          <cell r="BL22">
            <v>1</v>
          </cell>
          <cell r="BM22">
            <v>2</v>
          </cell>
          <cell r="BN22">
            <v>0</v>
          </cell>
          <cell r="BO22">
            <v>2</v>
          </cell>
          <cell r="BP22">
            <v>0</v>
          </cell>
          <cell r="BQ22">
            <v>2</v>
          </cell>
          <cell r="BR22">
            <v>0</v>
          </cell>
          <cell r="BS22">
            <v>2</v>
          </cell>
          <cell r="BT22">
            <v>0</v>
          </cell>
          <cell r="BU22">
            <v>2</v>
          </cell>
          <cell r="BV22">
            <v>0</v>
          </cell>
          <cell r="BW22">
            <v>13</v>
          </cell>
          <cell r="BX22">
            <v>0</v>
          </cell>
          <cell r="BY22">
            <v>0</v>
          </cell>
          <cell r="BZ22">
            <v>25</v>
          </cell>
          <cell r="CA22">
            <v>16</v>
          </cell>
          <cell r="CB22">
            <v>31</v>
          </cell>
          <cell r="CC22">
            <v>25</v>
          </cell>
          <cell r="CD22">
            <v>22</v>
          </cell>
          <cell r="CE22">
            <v>30</v>
          </cell>
          <cell r="CF22">
            <v>27</v>
          </cell>
          <cell r="CG22">
            <v>27</v>
          </cell>
          <cell r="CH22">
            <v>33</v>
          </cell>
          <cell r="CI22">
            <v>15</v>
          </cell>
          <cell r="CJ22">
            <v>28</v>
          </cell>
          <cell r="CK22">
            <v>25</v>
          </cell>
          <cell r="CL22">
            <v>1</v>
          </cell>
          <cell r="CM22">
            <v>0</v>
          </cell>
          <cell r="CN22">
            <v>1</v>
          </cell>
          <cell r="CP22">
            <v>1</v>
          </cell>
          <cell r="CR22">
            <v>16</v>
          </cell>
          <cell r="CS22">
            <v>1</v>
          </cell>
          <cell r="CU22">
            <v>2</v>
          </cell>
          <cell r="CZ22">
            <v>2</v>
          </cell>
          <cell r="DD22">
            <v>1</v>
          </cell>
          <cell r="DG22">
            <v>0</v>
          </cell>
        </row>
        <row r="23">
          <cell r="E23" t="str">
            <v>諸富南小</v>
          </cell>
          <cell r="F23">
            <v>21005</v>
          </cell>
          <cell r="G23">
            <v>18</v>
          </cell>
          <cell r="H23">
            <v>23</v>
          </cell>
          <cell r="I23">
            <v>2</v>
          </cell>
          <cell r="J23">
            <v>0</v>
          </cell>
          <cell r="K23">
            <v>5</v>
          </cell>
          <cell r="L23">
            <v>0</v>
          </cell>
          <cell r="M23">
            <v>26</v>
          </cell>
          <cell r="N23">
            <v>23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22</v>
          </cell>
          <cell r="T23">
            <v>23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28</v>
          </cell>
          <cell r="Z23">
            <v>18</v>
          </cell>
          <cell r="AA23">
            <v>1</v>
          </cell>
          <cell r="AB23">
            <v>0</v>
          </cell>
          <cell r="AC23">
            <v>0</v>
          </cell>
          <cell r="AD23">
            <v>0</v>
          </cell>
          <cell r="AE23">
            <v>27</v>
          </cell>
          <cell r="AF23">
            <v>17</v>
          </cell>
          <cell r="AG23">
            <v>1</v>
          </cell>
          <cell r="AH23">
            <v>1</v>
          </cell>
          <cell r="AI23">
            <v>2</v>
          </cell>
          <cell r="AJ23">
            <v>0</v>
          </cell>
          <cell r="AK23">
            <v>26</v>
          </cell>
          <cell r="AL23">
            <v>28</v>
          </cell>
          <cell r="AM23">
            <v>0</v>
          </cell>
          <cell r="AN23">
            <v>1</v>
          </cell>
          <cell r="AO23">
            <v>0</v>
          </cell>
          <cell r="AP23">
            <v>0</v>
          </cell>
          <cell r="AQ23">
            <v>286</v>
          </cell>
          <cell r="AR23">
            <v>2</v>
          </cell>
          <cell r="AS23">
            <v>0</v>
          </cell>
          <cell r="AT23">
            <v>1</v>
          </cell>
          <cell r="AU23">
            <v>2</v>
          </cell>
          <cell r="AV23">
            <v>0</v>
          </cell>
          <cell r="AW23">
            <v>0</v>
          </cell>
          <cell r="AX23">
            <v>2</v>
          </cell>
          <cell r="AY23">
            <v>0</v>
          </cell>
          <cell r="AZ23">
            <v>0</v>
          </cell>
          <cell r="BA23">
            <v>2</v>
          </cell>
          <cell r="BB23">
            <v>0</v>
          </cell>
          <cell r="BC23">
            <v>0</v>
          </cell>
          <cell r="BD23">
            <v>2</v>
          </cell>
          <cell r="BE23">
            <v>0</v>
          </cell>
          <cell r="BF23">
            <v>1</v>
          </cell>
          <cell r="BG23">
            <v>2</v>
          </cell>
          <cell r="BH23">
            <v>0</v>
          </cell>
          <cell r="BI23">
            <v>0</v>
          </cell>
          <cell r="BJ23">
            <v>14</v>
          </cell>
          <cell r="BK23">
            <v>2</v>
          </cell>
          <cell r="BL23">
            <v>1</v>
          </cell>
          <cell r="BM23">
            <v>2</v>
          </cell>
          <cell r="BN23">
            <v>0</v>
          </cell>
          <cell r="BO23">
            <v>2</v>
          </cell>
          <cell r="BP23">
            <v>0</v>
          </cell>
          <cell r="BQ23">
            <v>2</v>
          </cell>
          <cell r="BR23">
            <v>0</v>
          </cell>
          <cell r="BS23">
            <v>2</v>
          </cell>
          <cell r="BT23">
            <v>1</v>
          </cell>
          <cell r="BU23">
            <v>2</v>
          </cell>
          <cell r="BV23">
            <v>0</v>
          </cell>
          <cell r="BW23">
            <v>14</v>
          </cell>
          <cell r="BX23">
            <v>0</v>
          </cell>
          <cell r="BY23">
            <v>0</v>
          </cell>
          <cell r="BZ23">
            <v>20</v>
          </cell>
          <cell r="CA23">
            <v>23</v>
          </cell>
          <cell r="CB23">
            <v>27</v>
          </cell>
          <cell r="CC23">
            <v>23</v>
          </cell>
          <cell r="CD23">
            <v>22</v>
          </cell>
          <cell r="CE23">
            <v>23</v>
          </cell>
          <cell r="CF23">
            <v>29</v>
          </cell>
          <cell r="CG23">
            <v>18</v>
          </cell>
          <cell r="CH23">
            <v>28</v>
          </cell>
          <cell r="CI23">
            <v>18</v>
          </cell>
          <cell r="CJ23">
            <v>26</v>
          </cell>
          <cell r="CK23">
            <v>29</v>
          </cell>
          <cell r="CL23">
            <v>2</v>
          </cell>
          <cell r="CM23">
            <v>0</v>
          </cell>
          <cell r="CN23">
            <v>1</v>
          </cell>
          <cell r="CP23">
            <v>1</v>
          </cell>
          <cell r="CR23">
            <v>17</v>
          </cell>
          <cell r="CS23">
            <v>1</v>
          </cell>
          <cell r="CZ23">
            <v>1</v>
          </cell>
          <cell r="DD23">
            <v>1</v>
          </cell>
          <cell r="DG23">
            <v>0</v>
          </cell>
        </row>
        <row r="24">
          <cell r="E24" t="str">
            <v>中川副小</v>
          </cell>
          <cell r="F24">
            <v>21005</v>
          </cell>
          <cell r="G24">
            <v>8</v>
          </cell>
          <cell r="H24">
            <v>10</v>
          </cell>
          <cell r="I24">
            <v>0</v>
          </cell>
          <cell r="J24">
            <v>0</v>
          </cell>
          <cell r="K24">
            <v>1</v>
          </cell>
          <cell r="L24">
            <v>0</v>
          </cell>
          <cell r="M24">
            <v>9</v>
          </cell>
          <cell r="N24">
            <v>12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6</v>
          </cell>
          <cell r="T24">
            <v>12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13</v>
          </cell>
          <cell r="Z24">
            <v>10</v>
          </cell>
          <cell r="AA24">
            <v>0</v>
          </cell>
          <cell r="AB24">
            <v>1</v>
          </cell>
          <cell r="AC24">
            <v>0</v>
          </cell>
          <cell r="AD24">
            <v>0</v>
          </cell>
          <cell r="AE24">
            <v>10</v>
          </cell>
          <cell r="AF24">
            <v>16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12</v>
          </cell>
          <cell r="AL24">
            <v>5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124</v>
          </cell>
          <cell r="AR24">
            <v>1</v>
          </cell>
          <cell r="AS24">
            <v>0</v>
          </cell>
          <cell r="AT24">
            <v>1</v>
          </cell>
          <cell r="AU24">
            <v>1</v>
          </cell>
          <cell r="AV24">
            <v>0</v>
          </cell>
          <cell r="AW24">
            <v>0</v>
          </cell>
          <cell r="AX24">
            <v>1</v>
          </cell>
          <cell r="AY24">
            <v>0</v>
          </cell>
          <cell r="AZ24">
            <v>0</v>
          </cell>
          <cell r="BA24">
            <v>1</v>
          </cell>
          <cell r="BB24">
            <v>0</v>
          </cell>
          <cell r="BC24">
            <v>0</v>
          </cell>
          <cell r="BD24">
            <v>1</v>
          </cell>
          <cell r="BE24">
            <v>0</v>
          </cell>
          <cell r="BF24">
            <v>0</v>
          </cell>
          <cell r="BG24">
            <v>1</v>
          </cell>
          <cell r="BH24">
            <v>0</v>
          </cell>
          <cell r="BI24">
            <v>0</v>
          </cell>
          <cell r="BJ24">
            <v>7</v>
          </cell>
          <cell r="BK24">
            <v>1</v>
          </cell>
          <cell r="BL24">
            <v>1</v>
          </cell>
          <cell r="BM24">
            <v>1</v>
          </cell>
          <cell r="BN24">
            <v>0</v>
          </cell>
          <cell r="BO24">
            <v>1</v>
          </cell>
          <cell r="BP24">
            <v>0</v>
          </cell>
          <cell r="BQ24">
            <v>1</v>
          </cell>
          <cell r="BR24">
            <v>0</v>
          </cell>
          <cell r="BS24">
            <v>1</v>
          </cell>
          <cell r="BT24">
            <v>0</v>
          </cell>
          <cell r="BU24">
            <v>1</v>
          </cell>
          <cell r="BV24">
            <v>0</v>
          </cell>
          <cell r="BW24">
            <v>7</v>
          </cell>
          <cell r="BX24">
            <v>0</v>
          </cell>
          <cell r="BY24">
            <v>0</v>
          </cell>
          <cell r="BZ24">
            <v>8</v>
          </cell>
          <cell r="CA24">
            <v>10</v>
          </cell>
          <cell r="CB24">
            <v>9</v>
          </cell>
          <cell r="CC24">
            <v>12</v>
          </cell>
          <cell r="CD24">
            <v>6</v>
          </cell>
          <cell r="CE24">
            <v>12</v>
          </cell>
          <cell r="CF24">
            <v>13</v>
          </cell>
          <cell r="CG24">
            <v>11</v>
          </cell>
          <cell r="CH24">
            <v>10</v>
          </cell>
          <cell r="CI24">
            <v>16</v>
          </cell>
          <cell r="CJ24">
            <v>12</v>
          </cell>
          <cell r="CK24">
            <v>5</v>
          </cell>
          <cell r="CL24">
            <v>1</v>
          </cell>
          <cell r="CM24">
            <v>0</v>
          </cell>
          <cell r="CN24">
            <v>1</v>
          </cell>
          <cell r="CP24">
            <v>1</v>
          </cell>
          <cell r="CR24">
            <v>9</v>
          </cell>
          <cell r="CS24">
            <v>1</v>
          </cell>
          <cell r="DD24">
            <v>1</v>
          </cell>
          <cell r="DG24">
            <v>3</v>
          </cell>
        </row>
        <row r="25">
          <cell r="E25" t="str">
            <v>大詫間小</v>
          </cell>
          <cell r="F25">
            <v>21005</v>
          </cell>
          <cell r="G25">
            <v>4</v>
          </cell>
          <cell r="H25">
            <v>4</v>
          </cell>
          <cell r="I25">
            <v>0</v>
          </cell>
          <cell r="J25">
            <v>0</v>
          </cell>
          <cell r="K25">
            <v>1</v>
          </cell>
          <cell r="L25">
            <v>0</v>
          </cell>
          <cell r="M25">
            <v>5</v>
          </cell>
          <cell r="N25">
            <v>6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6</v>
          </cell>
          <cell r="T25">
            <v>8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5</v>
          </cell>
          <cell r="Z25">
            <v>6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4</v>
          </cell>
          <cell r="AF25">
            <v>7</v>
          </cell>
          <cell r="AG25">
            <v>1</v>
          </cell>
          <cell r="AH25">
            <v>0</v>
          </cell>
          <cell r="AI25">
            <v>0</v>
          </cell>
          <cell r="AJ25">
            <v>0</v>
          </cell>
          <cell r="AK25">
            <v>7</v>
          </cell>
          <cell r="AL25">
            <v>6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69</v>
          </cell>
          <cell r="AR25">
            <v>1</v>
          </cell>
          <cell r="AS25">
            <v>0</v>
          </cell>
          <cell r="AT25">
            <v>1</v>
          </cell>
          <cell r="AU25">
            <v>1</v>
          </cell>
          <cell r="AV25">
            <v>0</v>
          </cell>
          <cell r="AW25">
            <v>0</v>
          </cell>
          <cell r="AX25">
            <v>1</v>
          </cell>
          <cell r="AY25">
            <v>0</v>
          </cell>
          <cell r="AZ25">
            <v>0</v>
          </cell>
          <cell r="BA25">
            <v>1</v>
          </cell>
          <cell r="BB25">
            <v>0</v>
          </cell>
          <cell r="BC25">
            <v>0</v>
          </cell>
          <cell r="BD25">
            <v>1</v>
          </cell>
          <cell r="BE25">
            <v>0</v>
          </cell>
          <cell r="BF25">
            <v>0</v>
          </cell>
          <cell r="BG25">
            <v>1</v>
          </cell>
          <cell r="BH25">
            <v>0</v>
          </cell>
          <cell r="BI25">
            <v>0</v>
          </cell>
          <cell r="BJ25">
            <v>7</v>
          </cell>
          <cell r="BK25">
            <v>1</v>
          </cell>
          <cell r="BL25">
            <v>1</v>
          </cell>
          <cell r="BM25">
            <v>1</v>
          </cell>
          <cell r="BN25">
            <v>0</v>
          </cell>
          <cell r="BO25">
            <v>1</v>
          </cell>
          <cell r="BP25">
            <v>0</v>
          </cell>
          <cell r="BQ25">
            <v>1</v>
          </cell>
          <cell r="BR25">
            <v>0</v>
          </cell>
          <cell r="BS25">
            <v>1</v>
          </cell>
          <cell r="BT25">
            <v>0</v>
          </cell>
          <cell r="BU25">
            <v>1</v>
          </cell>
          <cell r="BV25">
            <v>0</v>
          </cell>
          <cell r="BW25">
            <v>7</v>
          </cell>
          <cell r="BX25">
            <v>0</v>
          </cell>
          <cell r="BY25">
            <v>0</v>
          </cell>
          <cell r="BZ25">
            <v>4</v>
          </cell>
          <cell r="CA25">
            <v>4</v>
          </cell>
          <cell r="CB25">
            <v>5</v>
          </cell>
          <cell r="CC25">
            <v>6</v>
          </cell>
          <cell r="CD25">
            <v>6</v>
          </cell>
          <cell r="CE25">
            <v>8</v>
          </cell>
          <cell r="CF25">
            <v>5</v>
          </cell>
          <cell r="CG25">
            <v>6</v>
          </cell>
          <cell r="CH25">
            <v>5</v>
          </cell>
          <cell r="CI25">
            <v>7</v>
          </cell>
          <cell r="CJ25">
            <v>7</v>
          </cell>
          <cell r="CK25">
            <v>6</v>
          </cell>
          <cell r="CL25">
            <v>1</v>
          </cell>
          <cell r="CM25">
            <v>0</v>
          </cell>
          <cell r="CN25">
            <v>1</v>
          </cell>
          <cell r="CP25">
            <v>1</v>
          </cell>
          <cell r="CR25">
            <v>10</v>
          </cell>
          <cell r="CS25">
            <v>1</v>
          </cell>
          <cell r="CV25">
            <v>1</v>
          </cell>
          <cell r="DB25">
            <v>1</v>
          </cell>
          <cell r="DD25">
            <v>1</v>
          </cell>
          <cell r="DG25">
            <v>0</v>
          </cell>
        </row>
        <row r="26">
          <cell r="E26" t="str">
            <v>南川副小</v>
          </cell>
          <cell r="F26">
            <v>21005</v>
          </cell>
          <cell r="G26">
            <v>19</v>
          </cell>
          <cell r="H26">
            <v>28</v>
          </cell>
          <cell r="I26">
            <v>0</v>
          </cell>
          <cell r="J26">
            <v>0</v>
          </cell>
          <cell r="K26">
            <v>1</v>
          </cell>
          <cell r="L26">
            <v>0</v>
          </cell>
          <cell r="M26">
            <v>18</v>
          </cell>
          <cell r="N26">
            <v>26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22</v>
          </cell>
          <cell r="T26">
            <v>33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35</v>
          </cell>
          <cell r="Z26">
            <v>26</v>
          </cell>
          <cell r="AA26">
            <v>1</v>
          </cell>
          <cell r="AB26">
            <v>0</v>
          </cell>
          <cell r="AC26">
            <v>0</v>
          </cell>
          <cell r="AD26">
            <v>0</v>
          </cell>
          <cell r="AE26">
            <v>30</v>
          </cell>
          <cell r="AF26">
            <v>32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42</v>
          </cell>
          <cell r="AL26">
            <v>23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335</v>
          </cell>
          <cell r="AR26">
            <v>2</v>
          </cell>
          <cell r="AS26">
            <v>0</v>
          </cell>
          <cell r="AT26">
            <v>1</v>
          </cell>
          <cell r="AU26">
            <v>2</v>
          </cell>
          <cell r="AV26">
            <v>0</v>
          </cell>
          <cell r="AW26">
            <v>0</v>
          </cell>
          <cell r="AX26">
            <v>2</v>
          </cell>
          <cell r="AY26">
            <v>0</v>
          </cell>
          <cell r="AZ26">
            <v>0</v>
          </cell>
          <cell r="BA26">
            <v>2</v>
          </cell>
          <cell r="BB26">
            <v>0</v>
          </cell>
          <cell r="BC26">
            <v>0</v>
          </cell>
          <cell r="BD26">
            <v>2</v>
          </cell>
          <cell r="BE26">
            <v>0</v>
          </cell>
          <cell r="BF26">
            <v>0</v>
          </cell>
          <cell r="BG26">
            <v>2</v>
          </cell>
          <cell r="BH26">
            <v>0</v>
          </cell>
          <cell r="BI26">
            <v>0</v>
          </cell>
          <cell r="BJ26">
            <v>13</v>
          </cell>
          <cell r="BK26">
            <v>2</v>
          </cell>
          <cell r="BL26">
            <v>1</v>
          </cell>
          <cell r="BM26">
            <v>2</v>
          </cell>
          <cell r="BN26">
            <v>0</v>
          </cell>
          <cell r="BO26">
            <v>2</v>
          </cell>
          <cell r="BP26">
            <v>0</v>
          </cell>
          <cell r="BQ26">
            <v>2</v>
          </cell>
          <cell r="BR26">
            <v>0</v>
          </cell>
          <cell r="BS26">
            <v>2</v>
          </cell>
          <cell r="BT26">
            <v>0</v>
          </cell>
          <cell r="BU26">
            <v>2</v>
          </cell>
          <cell r="BV26">
            <v>0</v>
          </cell>
          <cell r="BW26">
            <v>13</v>
          </cell>
          <cell r="BX26">
            <v>0</v>
          </cell>
          <cell r="BY26">
            <v>0</v>
          </cell>
          <cell r="BZ26">
            <v>19</v>
          </cell>
          <cell r="CA26">
            <v>28</v>
          </cell>
          <cell r="CB26">
            <v>18</v>
          </cell>
          <cell r="CC26">
            <v>26</v>
          </cell>
          <cell r="CD26">
            <v>22</v>
          </cell>
          <cell r="CE26">
            <v>33</v>
          </cell>
          <cell r="CF26">
            <v>36</v>
          </cell>
          <cell r="CG26">
            <v>26</v>
          </cell>
          <cell r="CH26">
            <v>30</v>
          </cell>
          <cell r="CI26">
            <v>32</v>
          </cell>
          <cell r="CJ26">
            <v>42</v>
          </cell>
          <cell r="CK26">
            <v>23</v>
          </cell>
          <cell r="CL26">
            <v>1</v>
          </cell>
          <cell r="CM26">
            <v>0</v>
          </cell>
          <cell r="CN26">
            <v>1</v>
          </cell>
          <cell r="CP26">
            <v>1</v>
          </cell>
          <cell r="CR26">
            <v>17</v>
          </cell>
          <cell r="CS26">
            <v>1</v>
          </cell>
          <cell r="CU26">
            <v>2</v>
          </cell>
          <cell r="DG26">
            <v>0</v>
          </cell>
        </row>
        <row r="27">
          <cell r="E27" t="str">
            <v>西川副小</v>
          </cell>
          <cell r="F27">
            <v>21005</v>
          </cell>
          <cell r="G27">
            <v>20</v>
          </cell>
          <cell r="H27">
            <v>25</v>
          </cell>
          <cell r="I27">
            <v>0</v>
          </cell>
          <cell r="J27">
            <v>0</v>
          </cell>
          <cell r="K27">
            <v>1</v>
          </cell>
          <cell r="L27">
            <v>0</v>
          </cell>
          <cell r="M27">
            <v>21</v>
          </cell>
          <cell r="N27">
            <v>23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32</v>
          </cell>
          <cell r="T27">
            <v>18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19</v>
          </cell>
          <cell r="Z27">
            <v>36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17</v>
          </cell>
          <cell r="AF27">
            <v>32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29</v>
          </cell>
          <cell r="AL27">
            <v>34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307</v>
          </cell>
          <cell r="AR27">
            <v>2</v>
          </cell>
          <cell r="AS27">
            <v>0</v>
          </cell>
          <cell r="AT27">
            <v>1</v>
          </cell>
          <cell r="AU27">
            <v>2</v>
          </cell>
          <cell r="AV27">
            <v>0</v>
          </cell>
          <cell r="AW27">
            <v>0</v>
          </cell>
          <cell r="AX27">
            <v>2</v>
          </cell>
          <cell r="AY27">
            <v>0</v>
          </cell>
          <cell r="AZ27">
            <v>0</v>
          </cell>
          <cell r="BA27">
            <v>2</v>
          </cell>
          <cell r="BB27">
            <v>0</v>
          </cell>
          <cell r="BC27">
            <v>0</v>
          </cell>
          <cell r="BD27">
            <v>2</v>
          </cell>
          <cell r="BE27">
            <v>0</v>
          </cell>
          <cell r="BF27">
            <v>0</v>
          </cell>
          <cell r="BG27">
            <v>2</v>
          </cell>
          <cell r="BH27">
            <v>0</v>
          </cell>
          <cell r="BI27">
            <v>0</v>
          </cell>
          <cell r="BJ27">
            <v>13</v>
          </cell>
          <cell r="BK27">
            <v>2</v>
          </cell>
          <cell r="BL27">
            <v>1</v>
          </cell>
          <cell r="BM27">
            <v>2</v>
          </cell>
          <cell r="BN27">
            <v>0</v>
          </cell>
          <cell r="BO27">
            <v>2</v>
          </cell>
          <cell r="BP27">
            <v>0</v>
          </cell>
          <cell r="BQ27">
            <v>2</v>
          </cell>
          <cell r="BR27">
            <v>0</v>
          </cell>
          <cell r="BS27">
            <v>2</v>
          </cell>
          <cell r="BT27">
            <v>0</v>
          </cell>
          <cell r="BU27">
            <v>2</v>
          </cell>
          <cell r="BV27">
            <v>0</v>
          </cell>
          <cell r="BW27">
            <v>13</v>
          </cell>
          <cell r="BX27">
            <v>0</v>
          </cell>
          <cell r="BY27">
            <v>0</v>
          </cell>
          <cell r="BZ27">
            <v>20</v>
          </cell>
          <cell r="CA27">
            <v>25</v>
          </cell>
          <cell r="CB27">
            <v>22</v>
          </cell>
          <cell r="CC27">
            <v>23</v>
          </cell>
          <cell r="CD27">
            <v>32</v>
          </cell>
          <cell r="CE27">
            <v>18</v>
          </cell>
          <cell r="CF27">
            <v>19</v>
          </cell>
          <cell r="CG27">
            <v>36</v>
          </cell>
          <cell r="CH27">
            <v>17</v>
          </cell>
          <cell r="CI27">
            <v>32</v>
          </cell>
          <cell r="CJ27">
            <v>29</v>
          </cell>
          <cell r="CK27">
            <v>34</v>
          </cell>
          <cell r="CL27">
            <v>1</v>
          </cell>
          <cell r="CM27">
            <v>0</v>
          </cell>
          <cell r="CN27">
            <v>1</v>
          </cell>
          <cell r="CP27">
            <v>1</v>
          </cell>
          <cell r="CR27">
            <v>14</v>
          </cell>
          <cell r="CS27">
            <v>1</v>
          </cell>
          <cell r="CU27">
            <v>2</v>
          </cell>
          <cell r="DD27">
            <v>1</v>
          </cell>
          <cell r="DG27">
            <v>0</v>
          </cell>
        </row>
        <row r="28">
          <cell r="E28" t="str">
            <v>東与賀小</v>
          </cell>
          <cell r="F28">
            <v>21005</v>
          </cell>
          <cell r="G28">
            <v>51</v>
          </cell>
          <cell r="H28">
            <v>50</v>
          </cell>
          <cell r="I28">
            <v>1</v>
          </cell>
          <cell r="J28">
            <v>0</v>
          </cell>
          <cell r="K28">
            <v>6</v>
          </cell>
          <cell r="L28">
            <v>0</v>
          </cell>
          <cell r="M28">
            <v>51</v>
          </cell>
          <cell r="N28">
            <v>46</v>
          </cell>
          <cell r="O28">
            <v>0</v>
          </cell>
          <cell r="P28">
            <v>0</v>
          </cell>
          <cell r="Q28">
            <v>6</v>
          </cell>
          <cell r="R28">
            <v>0</v>
          </cell>
          <cell r="S28">
            <v>48</v>
          </cell>
          <cell r="T28">
            <v>43</v>
          </cell>
          <cell r="U28">
            <v>2</v>
          </cell>
          <cell r="V28">
            <v>0</v>
          </cell>
          <cell r="W28">
            <v>2</v>
          </cell>
          <cell r="X28">
            <v>0</v>
          </cell>
          <cell r="Y28">
            <v>49</v>
          </cell>
          <cell r="Z28">
            <v>45</v>
          </cell>
          <cell r="AA28">
            <v>2</v>
          </cell>
          <cell r="AB28">
            <v>1</v>
          </cell>
          <cell r="AC28">
            <v>0</v>
          </cell>
          <cell r="AD28">
            <v>0</v>
          </cell>
          <cell r="AE28">
            <v>58</v>
          </cell>
          <cell r="AF28">
            <v>53</v>
          </cell>
          <cell r="AG28">
            <v>2</v>
          </cell>
          <cell r="AH28">
            <v>1</v>
          </cell>
          <cell r="AI28">
            <v>0</v>
          </cell>
          <cell r="AJ28">
            <v>0</v>
          </cell>
          <cell r="AK28">
            <v>53</v>
          </cell>
          <cell r="AL28">
            <v>49</v>
          </cell>
          <cell r="AM28">
            <v>4</v>
          </cell>
          <cell r="AN28">
            <v>1</v>
          </cell>
          <cell r="AO28">
            <v>0</v>
          </cell>
          <cell r="AP28">
            <v>0</v>
          </cell>
          <cell r="AQ28">
            <v>610</v>
          </cell>
          <cell r="AR28">
            <v>3</v>
          </cell>
          <cell r="AS28">
            <v>0</v>
          </cell>
          <cell r="AT28">
            <v>1</v>
          </cell>
          <cell r="AU28">
            <v>3</v>
          </cell>
          <cell r="AV28">
            <v>0</v>
          </cell>
          <cell r="AW28">
            <v>1</v>
          </cell>
          <cell r="AX28">
            <v>3</v>
          </cell>
          <cell r="AY28">
            <v>0</v>
          </cell>
          <cell r="AZ28">
            <v>1</v>
          </cell>
          <cell r="BA28">
            <v>3</v>
          </cell>
          <cell r="BB28">
            <v>0</v>
          </cell>
          <cell r="BC28">
            <v>0</v>
          </cell>
          <cell r="BD28">
            <v>3</v>
          </cell>
          <cell r="BE28">
            <v>0</v>
          </cell>
          <cell r="BF28">
            <v>0</v>
          </cell>
          <cell r="BG28">
            <v>3</v>
          </cell>
          <cell r="BH28">
            <v>0</v>
          </cell>
          <cell r="BI28">
            <v>0</v>
          </cell>
          <cell r="BJ28">
            <v>21</v>
          </cell>
          <cell r="BK28">
            <v>3</v>
          </cell>
          <cell r="BL28">
            <v>1</v>
          </cell>
          <cell r="BM28">
            <v>3</v>
          </cell>
          <cell r="BN28">
            <v>1</v>
          </cell>
          <cell r="BO28">
            <v>3</v>
          </cell>
          <cell r="BP28">
            <v>1</v>
          </cell>
          <cell r="BQ28">
            <v>3</v>
          </cell>
          <cell r="BR28">
            <v>0</v>
          </cell>
          <cell r="BS28">
            <v>3</v>
          </cell>
          <cell r="BT28">
            <v>0</v>
          </cell>
          <cell r="BU28">
            <v>3</v>
          </cell>
          <cell r="BV28">
            <v>0</v>
          </cell>
          <cell r="BW28">
            <v>21</v>
          </cell>
          <cell r="BX28">
            <v>0</v>
          </cell>
          <cell r="BY28">
            <v>0</v>
          </cell>
          <cell r="BZ28">
            <v>52</v>
          </cell>
          <cell r="CA28">
            <v>50</v>
          </cell>
          <cell r="CB28">
            <v>51</v>
          </cell>
          <cell r="CC28">
            <v>46</v>
          </cell>
          <cell r="CD28">
            <v>50</v>
          </cell>
          <cell r="CE28">
            <v>43</v>
          </cell>
          <cell r="CF28">
            <v>51</v>
          </cell>
          <cell r="CG28">
            <v>46</v>
          </cell>
          <cell r="CH28">
            <v>60</v>
          </cell>
          <cell r="CI28">
            <v>54</v>
          </cell>
          <cell r="CJ28">
            <v>57</v>
          </cell>
          <cell r="CK28">
            <v>50</v>
          </cell>
          <cell r="CL28">
            <v>3</v>
          </cell>
          <cell r="CM28">
            <v>0</v>
          </cell>
          <cell r="CN28">
            <v>1</v>
          </cell>
          <cell r="CP28">
            <v>1</v>
          </cell>
          <cell r="CR28">
            <v>28</v>
          </cell>
          <cell r="CS28">
            <v>1</v>
          </cell>
          <cell r="CU28">
            <v>3</v>
          </cell>
          <cell r="CW28">
            <v>2</v>
          </cell>
          <cell r="CY28">
            <v>1</v>
          </cell>
          <cell r="DB28">
            <v>1</v>
          </cell>
          <cell r="DC28">
            <v>1</v>
          </cell>
          <cell r="DD28">
            <v>1</v>
          </cell>
          <cell r="DG28">
            <v>1</v>
          </cell>
        </row>
        <row r="29">
          <cell r="E29" t="str">
            <v>思斉小</v>
          </cell>
          <cell r="F29">
            <v>21005</v>
          </cell>
          <cell r="G29">
            <v>33</v>
          </cell>
          <cell r="H29">
            <v>32</v>
          </cell>
          <cell r="I29">
            <v>0</v>
          </cell>
          <cell r="J29">
            <v>0</v>
          </cell>
          <cell r="K29">
            <v>4</v>
          </cell>
          <cell r="L29">
            <v>0</v>
          </cell>
          <cell r="M29">
            <v>38</v>
          </cell>
          <cell r="N29">
            <v>42</v>
          </cell>
          <cell r="O29">
            <v>1</v>
          </cell>
          <cell r="P29">
            <v>1</v>
          </cell>
          <cell r="Q29">
            <v>4</v>
          </cell>
          <cell r="R29">
            <v>0</v>
          </cell>
          <cell r="S29">
            <v>40</v>
          </cell>
          <cell r="T29">
            <v>43</v>
          </cell>
          <cell r="U29">
            <v>4</v>
          </cell>
          <cell r="V29">
            <v>0</v>
          </cell>
          <cell r="W29">
            <v>0</v>
          </cell>
          <cell r="X29">
            <v>0</v>
          </cell>
          <cell r="Y29">
            <v>50</v>
          </cell>
          <cell r="Z29">
            <v>54</v>
          </cell>
          <cell r="AA29">
            <v>0</v>
          </cell>
          <cell r="AB29">
            <v>1</v>
          </cell>
          <cell r="AC29">
            <v>0</v>
          </cell>
          <cell r="AD29">
            <v>0</v>
          </cell>
          <cell r="AE29">
            <v>59</v>
          </cell>
          <cell r="AF29">
            <v>40</v>
          </cell>
          <cell r="AG29">
            <v>1</v>
          </cell>
          <cell r="AH29">
            <v>0</v>
          </cell>
          <cell r="AI29">
            <v>0</v>
          </cell>
          <cell r="AJ29">
            <v>0</v>
          </cell>
          <cell r="AK29">
            <v>49</v>
          </cell>
          <cell r="AL29">
            <v>35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523</v>
          </cell>
          <cell r="AR29">
            <v>2</v>
          </cell>
          <cell r="AS29">
            <v>0</v>
          </cell>
          <cell r="AT29">
            <v>1</v>
          </cell>
          <cell r="AU29">
            <v>3</v>
          </cell>
          <cell r="AV29">
            <v>0</v>
          </cell>
          <cell r="AW29">
            <v>1</v>
          </cell>
          <cell r="AX29">
            <v>3</v>
          </cell>
          <cell r="AY29">
            <v>0</v>
          </cell>
          <cell r="AZ29">
            <v>0</v>
          </cell>
          <cell r="BA29">
            <v>3</v>
          </cell>
          <cell r="BB29">
            <v>0</v>
          </cell>
          <cell r="BC29">
            <v>0</v>
          </cell>
          <cell r="BD29">
            <v>3</v>
          </cell>
          <cell r="BE29">
            <v>0</v>
          </cell>
          <cell r="BF29">
            <v>0</v>
          </cell>
          <cell r="BG29">
            <v>3</v>
          </cell>
          <cell r="BH29">
            <v>0</v>
          </cell>
          <cell r="BI29">
            <v>0</v>
          </cell>
          <cell r="BJ29">
            <v>18</v>
          </cell>
          <cell r="BK29">
            <v>2</v>
          </cell>
          <cell r="BL29">
            <v>1</v>
          </cell>
          <cell r="BM29">
            <v>2</v>
          </cell>
          <cell r="BN29">
            <v>1</v>
          </cell>
          <cell r="BO29">
            <v>3</v>
          </cell>
          <cell r="BP29">
            <v>0</v>
          </cell>
          <cell r="BQ29">
            <v>3</v>
          </cell>
          <cell r="BR29">
            <v>0</v>
          </cell>
          <cell r="BS29">
            <v>3</v>
          </cell>
          <cell r="BT29">
            <v>0</v>
          </cell>
          <cell r="BU29">
            <v>3</v>
          </cell>
          <cell r="BV29">
            <v>0</v>
          </cell>
          <cell r="BW29">
            <v>18</v>
          </cell>
          <cell r="BX29">
            <v>0</v>
          </cell>
          <cell r="BY29">
            <v>0</v>
          </cell>
          <cell r="BZ29">
            <v>33</v>
          </cell>
          <cell r="CA29">
            <v>32</v>
          </cell>
          <cell r="CB29">
            <v>39</v>
          </cell>
          <cell r="CC29">
            <v>43</v>
          </cell>
          <cell r="CD29">
            <v>44</v>
          </cell>
          <cell r="CE29">
            <v>43</v>
          </cell>
          <cell r="CF29">
            <v>50</v>
          </cell>
          <cell r="CG29">
            <v>55</v>
          </cell>
          <cell r="CH29">
            <v>60</v>
          </cell>
          <cell r="CI29">
            <v>40</v>
          </cell>
          <cell r="CJ29">
            <v>49</v>
          </cell>
          <cell r="CK29">
            <v>35</v>
          </cell>
          <cell r="CL29">
            <v>2</v>
          </cell>
          <cell r="CM29">
            <v>0</v>
          </cell>
          <cell r="CN29">
            <v>1</v>
          </cell>
          <cell r="CP29">
            <v>1</v>
          </cell>
          <cell r="CR29">
            <v>23</v>
          </cell>
          <cell r="CS29">
            <v>1</v>
          </cell>
          <cell r="CU29">
            <v>2</v>
          </cell>
          <cell r="CY29">
            <v>1</v>
          </cell>
          <cell r="DD29">
            <v>1</v>
          </cell>
          <cell r="DF29">
            <v>1</v>
          </cell>
          <cell r="DG29">
            <v>1</v>
          </cell>
        </row>
        <row r="30">
          <cell r="E30" t="str">
            <v>春日小</v>
          </cell>
          <cell r="F30">
            <v>21005</v>
          </cell>
          <cell r="G30">
            <v>63</v>
          </cell>
          <cell r="H30">
            <v>47</v>
          </cell>
          <cell r="I30">
            <v>0</v>
          </cell>
          <cell r="J30">
            <v>0</v>
          </cell>
          <cell r="K30">
            <v>2</v>
          </cell>
          <cell r="L30">
            <v>0</v>
          </cell>
          <cell r="M30">
            <v>38</v>
          </cell>
          <cell r="N30">
            <v>40</v>
          </cell>
          <cell r="O30">
            <v>0</v>
          </cell>
          <cell r="P30">
            <v>0</v>
          </cell>
          <cell r="Q30">
            <v>3</v>
          </cell>
          <cell r="R30">
            <v>0</v>
          </cell>
          <cell r="S30">
            <v>52</v>
          </cell>
          <cell r="T30">
            <v>51</v>
          </cell>
          <cell r="U30">
            <v>1</v>
          </cell>
          <cell r="V30">
            <v>0</v>
          </cell>
          <cell r="W30">
            <v>0</v>
          </cell>
          <cell r="X30">
            <v>0</v>
          </cell>
          <cell r="Y30">
            <v>50</v>
          </cell>
          <cell r="Z30">
            <v>54</v>
          </cell>
          <cell r="AA30">
            <v>1</v>
          </cell>
          <cell r="AB30">
            <v>0</v>
          </cell>
          <cell r="AC30">
            <v>0</v>
          </cell>
          <cell r="AD30">
            <v>0</v>
          </cell>
          <cell r="AE30">
            <v>47</v>
          </cell>
          <cell r="AF30">
            <v>43</v>
          </cell>
          <cell r="AG30">
            <v>1</v>
          </cell>
          <cell r="AH30">
            <v>0</v>
          </cell>
          <cell r="AI30">
            <v>0</v>
          </cell>
          <cell r="AJ30">
            <v>0</v>
          </cell>
          <cell r="AK30">
            <v>52</v>
          </cell>
          <cell r="AL30">
            <v>43</v>
          </cell>
          <cell r="AM30">
            <v>2</v>
          </cell>
          <cell r="AN30">
            <v>0</v>
          </cell>
          <cell r="AO30">
            <v>0</v>
          </cell>
          <cell r="AP30">
            <v>0</v>
          </cell>
          <cell r="AQ30">
            <v>585</v>
          </cell>
          <cell r="AR30">
            <v>4</v>
          </cell>
          <cell r="AS30">
            <v>0</v>
          </cell>
          <cell r="AT30">
            <v>1</v>
          </cell>
          <cell r="AU30">
            <v>3</v>
          </cell>
          <cell r="AV30">
            <v>0</v>
          </cell>
          <cell r="AW30">
            <v>1</v>
          </cell>
          <cell r="AX30">
            <v>3</v>
          </cell>
          <cell r="AY30">
            <v>0</v>
          </cell>
          <cell r="AZ30">
            <v>0</v>
          </cell>
          <cell r="BA30">
            <v>3</v>
          </cell>
          <cell r="BB30">
            <v>0</v>
          </cell>
          <cell r="BC30">
            <v>0</v>
          </cell>
          <cell r="BD30">
            <v>3</v>
          </cell>
          <cell r="BE30">
            <v>0</v>
          </cell>
          <cell r="BF30">
            <v>0</v>
          </cell>
          <cell r="BG30">
            <v>3</v>
          </cell>
          <cell r="BH30">
            <v>0</v>
          </cell>
          <cell r="BI30">
            <v>0</v>
          </cell>
          <cell r="BJ30">
            <v>20</v>
          </cell>
          <cell r="BK30">
            <v>4</v>
          </cell>
          <cell r="BL30">
            <v>1</v>
          </cell>
          <cell r="BM30">
            <v>2</v>
          </cell>
          <cell r="BN30">
            <v>1</v>
          </cell>
          <cell r="BO30">
            <v>3</v>
          </cell>
          <cell r="BP30">
            <v>0</v>
          </cell>
          <cell r="BQ30">
            <v>3</v>
          </cell>
          <cell r="BR30">
            <v>0</v>
          </cell>
          <cell r="BS30">
            <v>3</v>
          </cell>
          <cell r="BT30">
            <v>0</v>
          </cell>
          <cell r="BU30">
            <v>3</v>
          </cell>
          <cell r="BV30">
            <v>0</v>
          </cell>
          <cell r="BW30">
            <v>20</v>
          </cell>
          <cell r="BX30">
            <v>0</v>
          </cell>
          <cell r="BY30">
            <v>0</v>
          </cell>
          <cell r="BZ30">
            <v>63</v>
          </cell>
          <cell r="CA30">
            <v>47</v>
          </cell>
          <cell r="CB30">
            <v>38</v>
          </cell>
          <cell r="CC30">
            <v>40</v>
          </cell>
          <cell r="CD30">
            <v>53</v>
          </cell>
          <cell r="CE30">
            <v>51</v>
          </cell>
          <cell r="CF30">
            <v>51</v>
          </cell>
          <cell r="CG30">
            <v>54</v>
          </cell>
          <cell r="CH30">
            <v>48</v>
          </cell>
          <cell r="CI30">
            <v>43</v>
          </cell>
          <cell r="CJ30">
            <v>54</v>
          </cell>
          <cell r="CK30">
            <v>43</v>
          </cell>
          <cell r="CL30">
            <v>2</v>
          </cell>
          <cell r="CM30">
            <v>0</v>
          </cell>
          <cell r="CN30">
            <v>1</v>
          </cell>
          <cell r="CP30">
            <v>1</v>
          </cell>
          <cell r="CR30">
            <v>27</v>
          </cell>
          <cell r="CS30">
            <v>1</v>
          </cell>
          <cell r="CU30">
            <v>3</v>
          </cell>
          <cell r="CY30">
            <v>1</v>
          </cell>
          <cell r="DD30">
            <v>1</v>
          </cell>
          <cell r="DG30">
            <v>1</v>
          </cell>
        </row>
        <row r="31">
          <cell r="E31" t="str">
            <v>川上小</v>
          </cell>
          <cell r="F31">
            <v>21005</v>
          </cell>
          <cell r="G31">
            <v>20</v>
          </cell>
          <cell r="H31">
            <v>27</v>
          </cell>
          <cell r="I31">
            <v>1</v>
          </cell>
          <cell r="J31">
            <v>0</v>
          </cell>
          <cell r="K31">
            <v>2</v>
          </cell>
          <cell r="L31">
            <v>0</v>
          </cell>
          <cell r="M31">
            <v>24</v>
          </cell>
          <cell r="N31">
            <v>25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23</v>
          </cell>
          <cell r="T31">
            <v>25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23</v>
          </cell>
          <cell r="Z31">
            <v>26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31</v>
          </cell>
          <cell r="AF31">
            <v>38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20</v>
          </cell>
          <cell r="AL31">
            <v>34</v>
          </cell>
          <cell r="AM31">
            <v>1</v>
          </cell>
          <cell r="AN31">
            <v>0</v>
          </cell>
          <cell r="AO31">
            <v>0</v>
          </cell>
          <cell r="AP31">
            <v>0</v>
          </cell>
          <cell r="AQ31">
            <v>318</v>
          </cell>
          <cell r="AR31">
            <v>2</v>
          </cell>
          <cell r="AS31">
            <v>0</v>
          </cell>
          <cell r="AT31">
            <v>1</v>
          </cell>
          <cell r="AU31">
            <v>2</v>
          </cell>
          <cell r="AV31">
            <v>0</v>
          </cell>
          <cell r="AW31">
            <v>0</v>
          </cell>
          <cell r="AX31">
            <v>2</v>
          </cell>
          <cell r="AY31">
            <v>0</v>
          </cell>
          <cell r="AZ31">
            <v>0</v>
          </cell>
          <cell r="BA31">
            <v>2</v>
          </cell>
          <cell r="BB31">
            <v>0</v>
          </cell>
          <cell r="BC31">
            <v>0</v>
          </cell>
          <cell r="BD31">
            <v>2</v>
          </cell>
          <cell r="BE31">
            <v>0</v>
          </cell>
          <cell r="BF31">
            <v>0</v>
          </cell>
          <cell r="BG31">
            <v>2</v>
          </cell>
          <cell r="BH31">
            <v>0</v>
          </cell>
          <cell r="BI31">
            <v>0</v>
          </cell>
          <cell r="BJ31">
            <v>13</v>
          </cell>
          <cell r="BK31">
            <v>2</v>
          </cell>
          <cell r="BL31">
            <v>1</v>
          </cell>
          <cell r="BM31">
            <v>2</v>
          </cell>
          <cell r="BN31">
            <v>0</v>
          </cell>
          <cell r="BO31">
            <v>2</v>
          </cell>
          <cell r="BP31">
            <v>0</v>
          </cell>
          <cell r="BQ31">
            <v>2</v>
          </cell>
          <cell r="BR31">
            <v>0</v>
          </cell>
          <cell r="BS31">
            <v>2</v>
          </cell>
          <cell r="BT31">
            <v>0</v>
          </cell>
          <cell r="BU31">
            <v>2</v>
          </cell>
          <cell r="BV31">
            <v>0</v>
          </cell>
          <cell r="BW31">
            <v>13</v>
          </cell>
          <cell r="BX31">
            <v>0</v>
          </cell>
          <cell r="BY31">
            <v>0</v>
          </cell>
          <cell r="BZ31">
            <v>21</v>
          </cell>
          <cell r="CA31">
            <v>27</v>
          </cell>
          <cell r="CB31">
            <v>24</v>
          </cell>
          <cell r="CC31">
            <v>25</v>
          </cell>
          <cell r="CD31">
            <v>23</v>
          </cell>
          <cell r="CE31">
            <v>25</v>
          </cell>
          <cell r="CF31">
            <v>23</v>
          </cell>
          <cell r="CG31">
            <v>26</v>
          </cell>
          <cell r="CH31">
            <v>31</v>
          </cell>
          <cell r="CI31">
            <v>38</v>
          </cell>
          <cell r="CJ31">
            <v>21</v>
          </cell>
          <cell r="CK31">
            <v>34</v>
          </cell>
          <cell r="CL31">
            <v>1</v>
          </cell>
          <cell r="CM31">
            <v>0</v>
          </cell>
          <cell r="CN31">
            <v>1</v>
          </cell>
          <cell r="CP31">
            <v>1</v>
          </cell>
          <cell r="CR31">
            <v>17</v>
          </cell>
          <cell r="CS31">
            <v>1</v>
          </cell>
          <cell r="CU31">
            <v>2</v>
          </cell>
          <cell r="CZ31">
            <v>1</v>
          </cell>
          <cell r="DB31">
            <v>1</v>
          </cell>
          <cell r="DD31">
            <v>1</v>
          </cell>
          <cell r="DG31">
            <v>2</v>
          </cell>
        </row>
        <row r="32">
          <cell r="E32" t="str">
            <v>松梅小</v>
          </cell>
          <cell r="F32">
            <v>21005</v>
          </cell>
          <cell r="G32">
            <v>3</v>
          </cell>
          <cell r="H32">
            <v>2</v>
          </cell>
          <cell r="I32">
            <v>0</v>
          </cell>
          <cell r="J32">
            <v>0</v>
          </cell>
          <cell r="K32">
            <v>3</v>
          </cell>
          <cell r="L32">
            <v>0</v>
          </cell>
          <cell r="M32">
            <v>4</v>
          </cell>
          <cell r="N32">
            <v>2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5</v>
          </cell>
          <cell r="T32">
            <v>4</v>
          </cell>
          <cell r="U32">
            <v>0</v>
          </cell>
          <cell r="V32">
            <v>1</v>
          </cell>
          <cell r="W32">
            <v>0</v>
          </cell>
          <cell r="X32">
            <v>0</v>
          </cell>
          <cell r="Y32">
            <v>2</v>
          </cell>
          <cell r="Z32">
            <v>3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4</v>
          </cell>
          <cell r="AF32">
            <v>3</v>
          </cell>
          <cell r="AG32">
            <v>2</v>
          </cell>
          <cell r="AH32">
            <v>0</v>
          </cell>
          <cell r="AI32">
            <v>0</v>
          </cell>
          <cell r="AJ32">
            <v>0</v>
          </cell>
          <cell r="AK32">
            <v>3</v>
          </cell>
          <cell r="AL32">
            <v>3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41</v>
          </cell>
          <cell r="AR32">
            <v>1</v>
          </cell>
          <cell r="AS32">
            <v>0</v>
          </cell>
          <cell r="AT32">
            <v>1</v>
          </cell>
          <cell r="AU32">
            <v>1</v>
          </cell>
          <cell r="AV32">
            <v>0</v>
          </cell>
          <cell r="AW32">
            <v>0</v>
          </cell>
          <cell r="AX32">
            <v>0</v>
          </cell>
          <cell r="AY32">
            <v>1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1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5</v>
          </cell>
          <cell r="BK32">
            <v>1</v>
          </cell>
          <cell r="BL32">
            <v>1</v>
          </cell>
          <cell r="BM32">
            <v>1</v>
          </cell>
          <cell r="BN32">
            <v>0</v>
          </cell>
          <cell r="BO32">
            <v>0</v>
          </cell>
          <cell r="BP32">
            <v>0</v>
          </cell>
          <cell r="BQ32">
            <v>1</v>
          </cell>
          <cell r="BR32">
            <v>0</v>
          </cell>
          <cell r="BS32">
            <v>0</v>
          </cell>
          <cell r="BT32">
            <v>0</v>
          </cell>
          <cell r="BU32">
            <v>1</v>
          </cell>
          <cell r="BV32">
            <v>0</v>
          </cell>
          <cell r="BW32">
            <v>5</v>
          </cell>
          <cell r="BX32">
            <v>0</v>
          </cell>
          <cell r="BY32">
            <v>0</v>
          </cell>
          <cell r="BZ32">
            <v>3</v>
          </cell>
          <cell r="CA32">
            <v>2</v>
          </cell>
          <cell r="CB32">
            <v>4</v>
          </cell>
          <cell r="CC32">
            <v>2</v>
          </cell>
          <cell r="CD32">
            <v>5</v>
          </cell>
          <cell r="CE32">
            <v>5</v>
          </cell>
          <cell r="CF32">
            <v>2</v>
          </cell>
          <cell r="CG32">
            <v>3</v>
          </cell>
          <cell r="CH32">
            <v>6</v>
          </cell>
          <cell r="CI32">
            <v>3</v>
          </cell>
          <cell r="CJ32">
            <v>3</v>
          </cell>
          <cell r="CK32">
            <v>3</v>
          </cell>
          <cell r="CL32">
            <v>1</v>
          </cell>
          <cell r="CM32">
            <v>2</v>
          </cell>
          <cell r="CN32">
            <v>1</v>
          </cell>
          <cell r="CP32">
            <v>1</v>
          </cell>
          <cell r="CR32">
            <v>7</v>
          </cell>
          <cell r="CS32">
            <v>1</v>
          </cell>
          <cell r="CU32">
            <v>1</v>
          </cell>
          <cell r="CX32">
            <v>1</v>
          </cell>
          <cell r="DD32">
            <v>1</v>
          </cell>
          <cell r="DG32">
            <v>0</v>
          </cell>
        </row>
        <row r="33">
          <cell r="E33" t="str">
            <v>春日北小</v>
          </cell>
          <cell r="F33">
            <v>21005</v>
          </cell>
          <cell r="G33">
            <v>25</v>
          </cell>
          <cell r="H33">
            <v>36</v>
          </cell>
          <cell r="I33">
            <v>1</v>
          </cell>
          <cell r="J33">
            <v>0</v>
          </cell>
          <cell r="K33">
            <v>3</v>
          </cell>
          <cell r="L33">
            <v>0</v>
          </cell>
          <cell r="M33">
            <v>36</v>
          </cell>
          <cell r="N33">
            <v>35</v>
          </cell>
          <cell r="O33">
            <v>0</v>
          </cell>
          <cell r="P33">
            <v>0</v>
          </cell>
          <cell r="Q33">
            <v>4</v>
          </cell>
          <cell r="R33">
            <v>0</v>
          </cell>
          <cell r="S33">
            <v>35</v>
          </cell>
          <cell r="T33">
            <v>29</v>
          </cell>
          <cell r="U33">
            <v>1</v>
          </cell>
          <cell r="V33">
            <v>1</v>
          </cell>
          <cell r="W33">
            <v>0</v>
          </cell>
          <cell r="X33">
            <v>0</v>
          </cell>
          <cell r="Y33">
            <v>30</v>
          </cell>
          <cell r="Z33">
            <v>36</v>
          </cell>
          <cell r="AA33">
            <v>1</v>
          </cell>
          <cell r="AB33">
            <v>0</v>
          </cell>
          <cell r="AC33">
            <v>0</v>
          </cell>
          <cell r="AD33">
            <v>0</v>
          </cell>
          <cell r="AE33">
            <v>37</v>
          </cell>
          <cell r="AF33">
            <v>31</v>
          </cell>
          <cell r="AG33">
            <v>1</v>
          </cell>
          <cell r="AH33">
            <v>2</v>
          </cell>
          <cell r="AI33">
            <v>0</v>
          </cell>
          <cell r="AJ33">
            <v>0</v>
          </cell>
          <cell r="AK33">
            <v>35</v>
          </cell>
          <cell r="AL33">
            <v>41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413</v>
          </cell>
          <cell r="AR33">
            <v>2</v>
          </cell>
          <cell r="AS33">
            <v>0</v>
          </cell>
          <cell r="AT33">
            <v>1</v>
          </cell>
          <cell r="AU33">
            <v>2</v>
          </cell>
          <cell r="AV33">
            <v>0</v>
          </cell>
          <cell r="AW33">
            <v>1</v>
          </cell>
          <cell r="AX33">
            <v>2</v>
          </cell>
          <cell r="AY33">
            <v>0</v>
          </cell>
          <cell r="AZ33">
            <v>0</v>
          </cell>
          <cell r="BA33">
            <v>2</v>
          </cell>
          <cell r="BB33">
            <v>0</v>
          </cell>
          <cell r="BC33">
            <v>0</v>
          </cell>
          <cell r="BD33">
            <v>2</v>
          </cell>
          <cell r="BE33">
            <v>0</v>
          </cell>
          <cell r="BF33">
            <v>0</v>
          </cell>
          <cell r="BG33">
            <v>2</v>
          </cell>
          <cell r="BH33">
            <v>0</v>
          </cell>
          <cell r="BI33">
            <v>0</v>
          </cell>
          <cell r="BJ33">
            <v>14</v>
          </cell>
          <cell r="BK33">
            <v>2</v>
          </cell>
          <cell r="BL33">
            <v>1</v>
          </cell>
          <cell r="BM33">
            <v>2</v>
          </cell>
          <cell r="BN33">
            <v>1</v>
          </cell>
          <cell r="BO33">
            <v>2</v>
          </cell>
          <cell r="BP33">
            <v>0</v>
          </cell>
          <cell r="BQ33">
            <v>2</v>
          </cell>
          <cell r="BR33">
            <v>0</v>
          </cell>
          <cell r="BS33">
            <v>2</v>
          </cell>
          <cell r="BT33">
            <v>0</v>
          </cell>
          <cell r="BU33">
            <v>2</v>
          </cell>
          <cell r="BV33">
            <v>0</v>
          </cell>
          <cell r="BW33">
            <v>14</v>
          </cell>
          <cell r="BX33">
            <v>0</v>
          </cell>
          <cell r="BY33">
            <v>0</v>
          </cell>
          <cell r="BZ33">
            <v>26</v>
          </cell>
          <cell r="CA33">
            <v>36</v>
          </cell>
          <cell r="CB33">
            <v>36</v>
          </cell>
          <cell r="CC33">
            <v>35</v>
          </cell>
          <cell r="CD33">
            <v>36</v>
          </cell>
          <cell r="CE33">
            <v>30</v>
          </cell>
          <cell r="CF33">
            <v>31</v>
          </cell>
          <cell r="CG33">
            <v>36</v>
          </cell>
          <cell r="CH33">
            <v>38</v>
          </cell>
          <cell r="CI33">
            <v>33</v>
          </cell>
          <cell r="CJ33">
            <v>35</v>
          </cell>
          <cell r="CK33">
            <v>41</v>
          </cell>
          <cell r="CL33">
            <v>2</v>
          </cell>
          <cell r="CM33">
            <v>0</v>
          </cell>
          <cell r="CN33">
            <v>1</v>
          </cell>
          <cell r="CP33">
            <v>1</v>
          </cell>
          <cell r="CR33">
            <v>22</v>
          </cell>
          <cell r="CS33">
            <v>1</v>
          </cell>
          <cell r="CU33">
            <v>2</v>
          </cell>
          <cell r="CY33">
            <v>1</v>
          </cell>
          <cell r="DC33">
            <v>3</v>
          </cell>
          <cell r="DD33">
            <v>2</v>
          </cell>
          <cell r="DG33">
            <v>0</v>
          </cell>
        </row>
        <row r="34">
          <cell r="E34" t="str">
            <v>富士南小</v>
          </cell>
          <cell r="F34">
            <v>21005</v>
          </cell>
          <cell r="G34">
            <v>2</v>
          </cell>
          <cell r="H34">
            <v>3</v>
          </cell>
          <cell r="I34">
            <v>0</v>
          </cell>
          <cell r="J34">
            <v>0</v>
          </cell>
          <cell r="K34">
            <v>2</v>
          </cell>
          <cell r="L34">
            <v>0</v>
          </cell>
          <cell r="M34">
            <v>4</v>
          </cell>
          <cell r="N34">
            <v>0</v>
          </cell>
          <cell r="O34">
            <v>0</v>
          </cell>
          <cell r="P34">
            <v>1</v>
          </cell>
          <cell r="Q34">
            <v>0</v>
          </cell>
          <cell r="R34">
            <v>0</v>
          </cell>
          <cell r="S34">
            <v>2</v>
          </cell>
          <cell r="T34">
            <v>3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7</v>
          </cell>
          <cell r="Z34">
            <v>2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2</v>
          </cell>
          <cell r="AF34">
            <v>8</v>
          </cell>
          <cell r="AG34">
            <v>1</v>
          </cell>
          <cell r="AH34">
            <v>0</v>
          </cell>
          <cell r="AI34">
            <v>0</v>
          </cell>
          <cell r="AJ34">
            <v>0</v>
          </cell>
          <cell r="AK34">
            <v>5</v>
          </cell>
          <cell r="AL34">
            <v>11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51</v>
          </cell>
          <cell r="AR34">
            <v>1</v>
          </cell>
          <cell r="AS34">
            <v>0</v>
          </cell>
          <cell r="AT34">
            <v>1</v>
          </cell>
          <cell r="AU34">
            <v>1</v>
          </cell>
          <cell r="AV34">
            <v>0</v>
          </cell>
          <cell r="AW34">
            <v>0</v>
          </cell>
          <cell r="AX34">
            <v>0</v>
          </cell>
          <cell r="AY34">
            <v>1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1</v>
          </cell>
          <cell r="BE34">
            <v>0</v>
          </cell>
          <cell r="BF34">
            <v>0</v>
          </cell>
          <cell r="BG34">
            <v>1</v>
          </cell>
          <cell r="BH34">
            <v>0</v>
          </cell>
          <cell r="BI34">
            <v>0</v>
          </cell>
          <cell r="BJ34">
            <v>6</v>
          </cell>
          <cell r="BK34">
            <v>1</v>
          </cell>
          <cell r="BL34">
            <v>1</v>
          </cell>
          <cell r="BM34">
            <v>1</v>
          </cell>
          <cell r="BN34">
            <v>0</v>
          </cell>
          <cell r="BO34">
            <v>0</v>
          </cell>
          <cell r="BP34">
            <v>0</v>
          </cell>
          <cell r="BQ34">
            <v>1</v>
          </cell>
          <cell r="BR34">
            <v>0</v>
          </cell>
          <cell r="BS34">
            <v>1</v>
          </cell>
          <cell r="BT34">
            <v>0</v>
          </cell>
          <cell r="BU34">
            <v>1</v>
          </cell>
          <cell r="BV34">
            <v>0</v>
          </cell>
          <cell r="BW34">
            <v>6</v>
          </cell>
          <cell r="BX34">
            <v>0</v>
          </cell>
          <cell r="BY34">
            <v>0</v>
          </cell>
          <cell r="BZ34">
            <v>2</v>
          </cell>
          <cell r="CA34">
            <v>3</v>
          </cell>
          <cell r="CB34">
            <v>4</v>
          </cell>
          <cell r="CC34">
            <v>1</v>
          </cell>
          <cell r="CD34">
            <v>2</v>
          </cell>
          <cell r="CE34">
            <v>3</v>
          </cell>
          <cell r="CF34">
            <v>7</v>
          </cell>
          <cell r="CG34">
            <v>2</v>
          </cell>
          <cell r="CH34">
            <v>3</v>
          </cell>
          <cell r="CI34">
            <v>8</v>
          </cell>
          <cell r="CJ34">
            <v>5</v>
          </cell>
          <cell r="CK34">
            <v>11</v>
          </cell>
          <cell r="CL34">
            <v>1</v>
          </cell>
          <cell r="CM34">
            <v>1</v>
          </cell>
          <cell r="CN34">
            <v>1</v>
          </cell>
          <cell r="CP34">
            <v>1</v>
          </cell>
          <cell r="CR34">
            <v>7</v>
          </cell>
          <cell r="CS34">
            <v>1</v>
          </cell>
          <cell r="DD34">
            <v>1</v>
          </cell>
          <cell r="DF34">
            <v>1</v>
          </cell>
          <cell r="DG34">
            <v>0</v>
          </cell>
        </row>
        <row r="35">
          <cell r="E35" t="str">
            <v>富士小</v>
          </cell>
          <cell r="F35">
            <v>21005</v>
          </cell>
          <cell r="G35">
            <v>3</v>
          </cell>
          <cell r="H35">
            <v>2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5</v>
          </cell>
          <cell r="N35">
            <v>6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4</v>
          </cell>
          <cell r="T35">
            <v>9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4</v>
          </cell>
          <cell r="Z35">
            <v>4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7</v>
          </cell>
          <cell r="AF35">
            <v>8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4</v>
          </cell>
          <cell r="AL35">
            <v>5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61</v>
          </cell>
          <cell r="AR35">
            <v>1</v>
          </cell>
          <cell r="AS35">
            <v>0</v>
          </cell>
          <cell r="AT35">
            <v>0</v>
          </cell>
          <cell r="AU35">
            <v>1</v>
          </cell>
          <cell r="AV35">
            <v>0</v>
          </cell>
          <cell r="AW35">
            <v>0</v>
          </cell>
          <cell r="AX35">
            <v>1</v>
          </cell>
          <cell r="AY35">
            <v>0</v>
          </cell>
          <cell r="AZ35">
            <v>0</v>
          </cell>
          <cell r="BA35">
            <v>1</v>
          </cell>
          <cell r="BB35">
            <v>0</v>
          </cell>
          <cell r="BC35">
            <v>0</v>
          </cell>
          <cell r="BD35">
            <v>1</v>
          </cell>
          <cell r="BE35">
            <v>0</v>
          </cell>
          <cell r="BF35">
            <v>0</v>
          </cell>
          <cell r="BG35">
            <v>1</v>
          </cell>
          <cell r="BH35">
            <v>0</v>
          </cell>
          <cell r="BI35">
            <v>0</v>
          </cell>
          <cell r="BJ35">
            <v>6</v>
          </cell>
          <cell r="BK35">
            <v>1</v>
          </cell>
          <cell r="BL35">
            <v>0</v>
          </cell>
          <cell r="BM35">
            <v>1</v>
          </cell>
          <cell r="BN35">
            <v>0</v>
          </cell>
          <cell r="BO35">
            <v>1</v>
          </cell>
          <cell r="BP35">
            <v>0</v>
          </cell>
          <cell r="BQ35">
            <v>1</v>
          </cell>
          <cell r="BR35">
            <v>0</v>
          </cell>
          <cell r="BS35">
            <v>1</v>
          </cell>
          <cell r="BT35">
            <v>0</v>
          </cell>
          <cell r="BU35">
            <v>1</v>
          </cell>
          <cell r="BV35">
            <v>0</v>
          </cell>
          <cell r="BW35">
            <v>6</v>
          </cell>
          <cell r="BX35">
            <v>0</v>
          </cell>
          <cell r="BY35">
            <v>0</v>
          </cell>
          <cell r="BZ35">
            <v>3</v>
          </cell>
          <cell r="CA35">
            <v>2</v>
          </cell>
          <cell r="CB35">
            <v>5</v>
          </cell>
          <cell r="CC35">
            <v>6</v>
          </cell>
          <cell r="CD35">
            <v>4</v>
          </cell>
          <cell r="CE35">
            <v>9</v>
          </cell>
          <cell r="CF35">
            <v>4</v>
          </cell>
          <cell r="CG35">
            <v>4</v>
          </cell>
          <cell r="CH35">
            <v>7</v>
          </cell>
          <cell r="CI35">
            <v>8</v>
          </cell>
          <cell r="CJ35">
            <v>4</v>
          </cell>
          <cell r="CK35">
            <v>5</v>
          </cell>
          <cell r="CL35">
            <v>0</v>
          </cell>
          <cell r="CM35">
            <v>0</v>
          </cell>
          <cell r="CN35">
            <v>1</v>
          </cell>
          <cell r="CP35">
            <v>1</v>
          </cell>
          <cell r="CR35">
            <v>7</v>
          </cell>
          <cell r="DD35">
            <v>1</v>
          </cell>
          <cell r="DG35">
            <v>0</v>
          </cell>
        </row>
        <row r="36">
          <cell r="E36" t="str">
            <v>北山小</v>
          </cell>
          <cell r="F36">
            <v>21005</v>
          </cell>
          <cell r="G36">
            <v>3</v>
          </cell>
          <cell r="H36">
            <v>4</v>
          </cell>
          <cell r="I36">
            <v>0</v>
          </cell>
          <cell r="J36">
            <v>1</v>
          </cell>
          <cell r="K36">
            <v>0</v>
          </cell>
          <cell r="L36">
            <v>0</v>
          </cell>
          <cell r="M36">
            <v>3</v>
          </cell>
          <cell r="N36">
            <v>4</v>
          </cell>
          <cell r="O36">
            <v>0</v>
          </cell>
          <cell r="P36">
            <v>0</v>
          </cell>
          <cell r="Q36">
            <v>1</v>
          </cell>
          <cell r="R36">
            <v>0</v>
          </cell>
          <cell r="S36">
            <v>5</v>
          </cell>
          <cell r="T36">
            <v>1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4</v>
          </cell>
          <cell r="Z36">
            <v>3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6</v>
          </cell>
          <cell r="AF36">
            <v>1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4</v>
          </cell>
          <cell r="AL36">
            <v>2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41</v>
          </cell>
          <cell r="AR36">
            <v>1</v>
          </cell>
          <cell r="AS36">
            <v>0</v>
          </cell>
          <cell r="AT36">
            <v>0</v>
          </cell>
          <cell r="AU36">
            <v>1</v>
          </cell>
          <cell r="AV36">
            <v>0</v>
          </cell>
          <cell r="AW36">
            <v>1</v>
          </cell>
          <cell r="AX36">
            <v>0</v>
          </cell>
          <cell r="AY36">
            <v>1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1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5</v>
          </cell>
          <cell r="BK36">
            <v>1</v>
          </cell>
          <cell r="BL36">
            <v>0</v>
          </cell>
          <cell r="BM36">
            <v>1</v>
          </cell>
          <cell r="BN36">
            <v>1</v>
          </cell>
          <cell r="BO36">
            <v>0</v>
          </cell>
          <cell r="BP36">
            <v>0</v>
          </cell>
          <cell r="BQ36">
            <v>1</v>
          </cell>
          <cell r="BR36">
            <v>0</v>
          </cell>
          <cell r="BS36">
            <v>0</v>
          </cell>
          <cell r="BT36">
            <v>0</v>
          </cell>
          <cell r="BU36">
            <v>1</v>
          </cell>
          <cell r="BV36">
            <v>0</v>
          </cell>
          <cell r="BW36">
            <v>5</v>
          </cell>
          <cell r="BX36">
            <v>3</v>
          </cell>
          <cell r="BY36">
            <v>3</v>
          </cell>
          <cell r="BZ36">
            <v>3</v>
          </cell>
          <cell r="CA36">
            <v>5</v>
          </cell>
          <cell r="CB36">
            <v>3</v>
          </cell>
          <cell r="CC36">
            <v>4</v>
          </cell>
          <cell r="CD36">
            <v>5</v>
          </cell>
          <cell r="CE36">
            <v>1</v>
          </cell>
          <cell r="CF36">
            <v>4</v>
          </cell>
          <cell r="CG36">
            <v>3</v>
          </cell>
          <cell r="CH36">
            <v>6</v>
          </cell>
          <cell r="CI36">
            <v>1</v>
          </cell>
          <cell r="CJ36">
            <v>4</v>
          </cell>
          <cell r="CK36">
            <v>2</v>
          </cell>
          <cell r="CL36">
            <v>1</v>
          </cell>
          <cell r="CM36">
            <v>2</v>
          </cell>
          <cell r="CP36">
            <v>1</v>
          </cell>
          <cell r="CR36">
            <v>6</v>
          </cell>
          <cell r="DG36">
            <v>0</v>
          </cell>
        </row>
        <row r="37">
          <cell r="E37" t="str">
            <v>北山東部小</v>
          </cell>
          <cell r="F37">
            <v>21005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3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1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2</v>
          </cell>
          <cell r="Z37">
            <v>1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3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1</v>
          </cell>
          <cell r="AL37">
            <v>1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12</v>
          </cell>
          <cell r="AR37">
            <v>0</v>
          </cell>
          <cell r="AS37">
            <v>0</v>
          </cell>
          <cell r="AT37">
            <v>0</v>
          </cell>
          <cell r="AU37">
            <v>1</v>
          </cell>
          <cell r="AV37">
            <v>0</v>
          </cell>
          <cell r="AW37">
            <v>0</v>
          </cell>
          <cell r="AX37">
            <v>0</v>
          </cell>
          <cell r="AY37">
            <v>1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1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3</v>
          </cell>
          <cell r="BK37">
            <v>0</v>
          </cell>
          <cell r="BL37">
            <v>0</v>
          </cell>
          <cell r="BM37">
            <v>1</v>
          </cell>
          <cell r="BN37">
            <v>0</v>
          </cell>
          <cell r="BO37">
            <v>0</v>
          </cell>
          <cell r="BP37">
            <v>0</v>
          </cell>
          <cell r="BQ37">
            <v>1</v>
          </cell>
          <cell r="BR37">
            <v>0</v>
          </cell>
          <cell r="BS37">
            <v>0</v>
          </cell>
          <cell r="BT37">
            <v>0</v>
          </cell>
          <cell r="BU37">
            <v>1</v>
          </cell>
          <cell r="BV37">
            <v>0</v>
          </cell>
          <cell r="BW37">
            <v>3</v>
          </cell>
          <cell r="BX37">
            <v>3</v>
          </cell>
          <cell r="BY37">
            <v>3</v>
          </cell>
          <cell r="BZ37">
            <v>0</v>
          </cell>
          <cell r="CA37">
            <v>0</v>
          </cell>
          <cell r="CB37">
            <v>0</v>
          </cell>
          <cell r="CC37">
            <v>3</v>
          </cell>
          <cell r="CD37">
            <v>0</v>
          </cell>
          <cell r="CE37">
            <v>1</v>
          </cell>
          <cell r="CF37">
            <v>2</v>
          </cell>
          <cell r="CG37">
            <v>1</v>
          </cell>
          <cell r="CH37">
            <v>3</v>
          </cell>
          <cell r="CI37">
            <v>0</v>
          </cell>
          <cell r="CJ37">
            <v>1</v>
          </cell>
          <cell r="CK37">
            <v>1</v>
          </cell>
          <cell r="CL37">
            <v>0</v>
          </cell>
          <cell r="CM37">
            <v>2</v>
          </cell>
          <cell r="CN37">
            <v>1</v>
          </cell>
          <cell r="CP37">
            <v>1</v>
          </cell>
          <cell r="CR37">
            <v>4</v>
          </cell>
          <cell r="CS37">
            <v>1</v>
          </cell>
          <cell r="DD37">
            <v>1</v>
          </cell>
          <cell r="DF37">
            <v>1</v>
          </cell>
          <cell r="DG37">
            <v>0</v>
          </cell>
        </row>
        <row r="38">
          <cell r="E38" t="str">
            <v>三瀬小</v>
          </cell>
          <cell r="F38">
            <v>21005</v>
          </cell>
          <cell r="G38">
            <v>8</v>
          </cell>
          <cell r="H38">
            <v>5</v>
          </cell>
          <cell r="I38">
            <v>0</v>
          </cell>
          <cell r="J38">
            <v>0</v>
          </cell>
          <cell r="K38">
            <v>1</v>
          </cell>
          <cell r="L38">
            <v>0</v>
          </cell>
          <cell r="M38">
            <v>11</v>
          </cell>
          <cell r="N38">
            <v>4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7</v>
          </cell>
          <cell r="T38">
            <v>10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5</v>
          </cell>
          <cell r="Z38">
            <v>6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9</v>
          </cell>
          <cell r="AF38">
            <v>10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4</v>
          </cell>
          <cell r="AL38">
            <v>4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84</v>
          </cell>
          <cell r="AR38">
            <v>1</v>
          </cell>
          <cell r="AS38">
            <v>0</v>
          </cell>
          <cell r="AT38">
            <v>1</v>
          </cell>
          <cell r="AU38">
            <v>1</v>
          </cell>
          <cell r="AV38">
            <v>0</v>
          </cell>
          <cell r="AW38">
            <v>0</v>
          </cell>
          <cell r="AX38">
            <v>1</v>
          </cell>
          <cell r="AY38">
            <v>0</v>
          </cell>
          <cell r="AZ38">
            <v>0</v>
          </cell>
          <cell r="BA38">
            <v>1</v>
          </cell>
          <cell r="BB38">
            <v>0</v>
          </cell>
          <cell r="BC38">
            <v>0</v>
          </cell>
          <cell r="BD38">
            <v>1</v>
          </cell>
          <cell r="BE38">
            <v>0</v>
          </cell>
          <cell r="BF38">
            <v>0</v>
          </cell>
          <cell r="BG38">
            <v>1</v>
          </cell>
          <cell r="BH38">
            <v>0</v>
          </cell>
          <cell r="BI38">
            <v>0</v>
          </cell>
          <cell r="BJ38">
            <v>7</v>
          </cell>
          <cell r="BK38">
            <v>1</v>
          </cell>
          <cell r="BL38">
            <v>1</v>
          </cell>
          <cell r="BM38">
            <v>1</v>
          </cell>
          <cell r="BN38">
            <v>0</v>
          </cell>
          <cell r="BO38">
            <v>1</v>
          </cell>
          <cell r="BP38">
            <v>0</v>
          </cell>
          <cell r="BQ38">
            <v>1</v>
          </cell>
          <cell r="BR38">
            <v>0</v>
          </cell>
          <cell r="BS38">
            <v>1</v>
          </cell>
          <cell r="BT38">
            <v>0</v>
          </cell>
          <cell r="BU38">
            <v>1</v>
          </cell>
          <cell r="BV38">
            <v>0</v>
          </cell>
          <cell r="BW38">
            <v>7</v>
          </cell>
          <cell r="BX38">
            <v>2</v>
          </cell>
          <cell r="BY38">
            <v>2</v>
          </cell>
          <cell r="BZ38">
            <v>8</v>
          </cell>
          <cell r="CA38">
            <v>5</v>
          </cell>
          <cell r="CB38">
            <v>12</v>
          </cell>
          <cell r="CC38">
            <v>4</v>
          </cell>
          <cell r="CD38">
            <v>7</v>
          </cell>
          <cell r="CE38">
            <v>10</v>
          </cell>
          <cell r="CF38">
            <v>5</v>
          </cell>
          <cell r="CG38">
            <v>6</v>
          </cell>
          <cell r="CH38">
            <v>9</v>
          </cell>
          <cell r="CI38">
            <v>10</v>
          </cell>
          <cell r="CJ38">
            <v>4</v>
          </cell>
          <cell r="CK38">
            <v>4</v>
          </cell>
          <cell r="CL38">
            <v>1</v>
          </cell>
          <cell r="CM38">
            <v>0</v>
          </cell>
          <cell r="CN38">
            <v>1</v>
          </cell>
          <cell r="CP38">
            <v>1</v>
          </cell>
          <cell r="CR38">
            <v>8</v>
          </cell>
          <cell r="CS38">
            <v>1</v>
          </cell>
          <cell r="CT38">
            <v>1</v>
          </cell>
          <cell r="CY38">
            <v>1</v>
          </cell>
          <cell r="DD38">
            <v>1</v>
          </cell>
          <cell r="DG38">
            <v>2</v>
          </cell>
        </row>
        <row r="39">
          <cell r="E39" t="str">
            <v>北部小</v>
          </cell>
          <cell r="F39">
            <v>23005</v>
          </cell>
          <cell r="G39">
            <v>23</v>
          </cell>
          <cell r="H39">
            <v>24</v>
          </cell>
          <cell r="I39">
            <v>0</v>
          </cell>
          <cell r="J39">
            <v>0</v>
          </cell>
          <cell r="K39">
            <v>4</v>
          </cell>
          <cell r="L39">
            <v>0</v>
          </cell>
          <cell r="M39">
            <v>33</v>
          </cell>
          <cell r="N39">
            <v>24</v>
          </cell>
          <cell r="O39">
            <v>0</v>
          </cell>
          <cell r="P39">
            <v>0</v>
          </cell>
          <cell r="Q39">
            <v>3</v>
          </cell>
          <cell r="R39">
            <v>0</v>
          </cell>
          <cell r="S39">
            <v>29</v>
          </cell>
          <cell r="T39">
            <v>27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29</v>
          </cell>
          <cell r="Z39">
            <v>29</v>
          </cell>
          <cell r="AA39">
            <v>2</v>
          </cell>
          <cell r="AB39">
            <v>0</v>
          </cell>
          <cell r="AC39">
            <v>0</v>
          </cell>
          <cell r="AD39">
            <v>0</v>
          </cell>
          <cell r="AE39">
            <v>24</v>
          </cell>
          <cell r="AF39">
            <v>33</v>
          </cell>
          <cell r="AG39">
            <v>1</v>
          </cell>
          <cell r="AH39">
            <v>2</v>
          </cell>
          <cell r="AI39">
            <v>0</v>
          </cell>
          <cell r="AJ39">
            <v>0</v>
          </cell>
          <cell r="AK39">
            <v>34</v>
          </cell>
          <cell r="AL39">
            <v>26</v>
          </cell>
          <cell r="AM39">
            <v>1</v>
          </cell>
          <cell r="AN39">
            <v>1</v>
          </cell>
          <cell r="AO39">
            <v>0</v>
          </cell>
          <cell r="AP39">
            <v>0</v>
          </cell>
          <cell r="AQ39">
            <v>342</v>
          </cell>
          <cell r="AR39">
            <v>2</v>
          </cell>
          <cell r="AS39">
            <v>0</v>
          </cell>
          <cell r="AT39">
            <v>1</v>
          </cell>
          <cell r="AU39">
            <v>2</v>
          </cell>
          <cell r="AV39">
            <v>0</v>
          </cell>
          <cell r="AW39">
            <v>1</v>
          </cell>
          <cell r="AX39">
            <v>2</v>
          </cell>
          <cell r="AY39">
            <v>0</v>
          </cell>
          <cell r="AZ39">
            <v>0</v>
          </cell>
          <cell r="BA39">
            <v>2</v>
          </cell>
          <cell r="BB39">
            <v>0</v>
          </cell>
          <cell r="BC39">
            <v>0</v>
          </cell>
          <cell r="BD39">
            <v>2</v>
          </cell>
          <cell r="BE39">
            <v>0</v>
          </cell>
          <cell r="BF39">
            <v>0</v>
          </cell>
          <cell r="BG39">
            <v>2</v>
          </cell>
          <cell r="BH39">
            <v>0</v>
          </cell>
          <cell r="BI39">
            <v>0</v>
          </cell>
          <cell r="BJ39">
            <v>14</v>
          </cell>
          <cell r="BK39">
            <v>2</v>
          </cell>
          <cell r="BL39">
            <v>1</v>
          </cell>
          <cell r="BM39">
            <v>2</v>
          </cell>
          <cell r="BN39">
            <v>1</v>
          </cell>
          <cell r="BO39">
            <v>2</v>
          </cell>
          <cell r="BP39">
            <v>0</v>
          </cell>
          <cell r="BQ39">
            <v>2</v>
          </cell>
          <cell r="BR39">
            <v>0</v>
          </cell>
          <cell r="BS39">
            <v>2</v>
          </cell>
          <cell r="BT39">
            <v>0</v>
          </cell>
          <cell r="BU39">
            <v>2</v>
          </cell>
          <cell r="BV39">
            <v>0</v>
          </cell>
          <cell r="BW39">
            <v>14</v>
          </cell>
          <cell r="BX39">
            <v>0</v>
          </cell>
          <cell r="BY39">
            <v>0</v>
          </cell>
          <cell r="BZ39">
            <v>23</v>
          </cell>
          <cell r="CA39">
            <v>24</v>
          </cell>
          <cell r="CB39">
            <v>33</v>
          </cell>
          <cell r="CC39">
            <v>24</v>
          </cell>
          <cell r="CD39">
            <v>29</v>
          </cell>
          <cell r="CE39">
            <v>27</v>
          </cell>
          <cell r="CF39">
            <v>31</v>
          </cell>
          <cell r="CG39">
            <v>29</v>
          </cell>
          <cell r="CH39">
            <v>25</v>
          </cell>
          <cell r="CI39">
            <v>35</v>
          </cell>
          <cell r="CJ39">
            <v>35</v>
          </cell>
          <cell r="CK39">
            <v>27</v>
          </cell>
          <cell r="CL39">
            <v>2</v>
          </cell>
          <cell r="CM39">
            <v>0</v>
          </cell>
          <cell r="CN39">
            <v>1</v>
          </cell>
          <cell r="CP39">
            <v>1</v>
          </cell>
          <cell r="CR39">
            <v>17</v>
          </cell>
          <cell r="CS39">
            <v>1</v>
          </cell>
          <cell r="CU39">
            <v>2</v>
          </cell>
          <cell r="DD39">
            <v>1</v>
          </cell>
          <cell r="DG39">
            <v>0</v>
          </cell>
        </row>
        <row r="40">
          <cell r="E40" t="str">
            <v>緑が丘小</v>
          </cell>
          <cell r="F40">
            <v>23005</v>
          </cell>
          <cell r="G40">
            <v>13</v>
          </cell>
          <cell r="H40">
            <v>24</v>
          </cell>
          <cell r="I40">
            <v>1</v>
          </cell>
          <cell r="J40">
            <v>0</v>
          </cell>
          <cell r="K40">
            <v>2</v>
          </cell>
          <cell r="L40">
            <v>0</v>
          </cell>
          <cell r="M40">
            <v>21</v>
          </cell>
          <cell r="N40">
            <v>19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26</v>
          </cell>
          <cell r="T40">
            <v>21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14</v>
          </cell>
          <cell r="Z40">
            <v>18</v>
          </cell>
          <cell r="AA40">
            <v>1</v>
          </cell>
          <cell r="AB40">
            <v>0</v>
          </cell>
          <cell r="AC40">
            <v>0</v>
          </cell>
          <cell r="AD40">
            <v>0</v>
          </cell>
          <cell r="AE40">
            <v>22</v>
          </cell>
          <cell r="AF40">
            <v>24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21</v>
          </cell>
          <cell r="AL40">
            <v>27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252</v>
          </cell>
          <cell r="AR40">
            <v>2</v>
          </cell>
          <cell r="AS40">
            <v>0</v>
          </cell>
          <cell r="AT40">
            <v>1</v>
          </cell>
          <cell r="AU40">
            <v>2</v>
          </cell>
          <cell r="AV40">
            <v>0</v>
          </cell>
          <cell r="AW40">
            <v>0</v>
          </cell>
          <cell r="AX40">
            <v>2</v>
          </cell>
          <cell r="AY40">
            <v>0</v>
          </cell>
          <cell r="AZ40">
            <v>0</v>
          </cell>
          <cell r="BA40">
            <v>1</v>
          </cell>
          <cell r="BB40">
            <v>0</v>
          </cell>
          <cell r="BC40">
            <v>0</v>
          </cell>
          <cell r="BD40">
            <v>2</v>
          </cell>
          <cell r="BE40">
            <v>0</v>
          </cell>
          <cell r="BF40">
            <v>0</v>
          </cell>
          <cell r="BG40">
            <v>2</v>
          </cell>
          <cell r="BH40">
            <v>0</v>
          </cell>
          <cell r="BI40">
            <v>0</v>
          </cell>
          <cell r="BJ40">
            <v>11</v>
          </cell>
          <cell r="BK40">
            <v>2</v>
          </cell>
          <cell r="BL40">
            <v>1</v>
          </cell>
          <cell r="BM40">
            <v>1</v>
          </cell>
          <cell r="BN40">
            <v>0</v>
          </cell>
          <cell r="BO40">
            <v>2</v>
          </cell>
          <cell r="BP40">
            <v>0</v>
          </cell>
          <cell r="BQ40">
            <v>1</v>
          </cell>
          <cell r="BR40">
            <v>0</v>
          </cell>
          <cell r="BS40">
            <v>2</v>
          </cell>
          <cell r="BT40">
            <v>0</v>
          </cell>
          <cell r="BU40">
            <v>2</v>
          </cell>
          <cell r="BV40">
            <v>0</v>
          </cell>
          <cell r="BW40">
            <v>11</v>
          </cell>
          <cell r="BX40">
            <v>0</v>
          </cell>
          <cell r="BY40">
            <v>0</v>
          </cell>
          <cell r="BZ40">
            <v>14</v>
          </cell>
          <cell r="CA40">
            <v>24</v>
          </cell>
          <cell r="CB40">
            <v>21</v>
          </cell>
          <cell r="CC40">
            <v>19</v>
          </cell>
          <cell r="CD40">
            <v>26</v>
          </cell>
          <cell r="CE40">
            <v>21</v>
          </cell>
          <cell r="CF40">
            <v>15</v>
          </cell>
          <cell r="CG40">
            <v>18</v>
          </cell>
          <cell r="CH40">
            <v>22</v>
          </cell>
          <cell r="CI40">
            <v>24</v>
          </cell>
          <cell r="CJ40">
            <v>21</v>
          </cell>
          <cell r="CK40">
            <v>27</v>
          </cell>
          <cell r="CL40">
            <v>1</v>
          </cell>
          <cell r="CM40">
            <v>0</v>
          </cell>
          <cell r="CN40">
            <v>1</v>
          </cell>
          <cell r="CP40">
            <v>1</v>
          </cell>
          <cell r="CR40">
            <v>15</v>
          </cell>
          <cell r="CS40">
            <v>1</v>
          </cell>
          <cell r="CU40">
            <v>3</v>
          </cell>
          <cell r="CZ40">
            <v>2</v>
          </cell>
          <cell r="DB40">
            <v>1</v>
          </cell>
          <cell r="DD40">
            <v>1</v>
          </cell>
          <cell r="DF40">
            <v>1</v>
          </cell>
          <cell r="DG40">
            <v>0</v>
          </cell>
        </row>
        <row r="41">
          <cell r="E41" t="str">
            <v>東部小</v>
          </cell>
          <cell r="F41">
            <v>23005</v>
          </cell>
          <cell r="G41">
            <v>16</v>
          </cell>
          <cell r="H41">
            <v>17</v>
          </cell>
          <cell r="I41">
            <v>0</v>
          </cell>
          <cell r="J41">
            <v>0</v>
          </cell>
          <cell r="K41">
            <v>2</v>
          </cell>
          <cell r="L41">
            <v>0</v>
          </cell>
          <cell r="M41">
            <v>20</v>
          </cell>
          <cell r="N41">
            <v>13</v>
          </cell>
          <cell r="O41">
            <v>0</v>
          </cell>
          <cell r="P41">
            <v>0</v>
          </cell>
          <cell r="Q41">
            <v>2</v>
          </cell>
          <cell r="R41">
            <v>0</v>
          </cell>
          <cell r="S41">
            <v>11</v>
          </cell>
          <cell r="T41">
            <v>11</v>
          </cell>
          <cell r="U41">
            <v>1</v>
          </cell>
          <cell r="V41">
            <v>1</v>
          </cell>
          <cell r="W41">
            <v>0</v>
          </cell>
          <cell r="X41">
            <v>0</v>
          </cell>
          <cell r="Y41">
            <v>21</v>
          </cell>
          <cell r="Z41">
            <v>15</v>
          </cell>
          <cell r="AA41">
            <v>1</v>
          </cell>
          <cell r="AB41">
            <v>0</v>
          </cell>
          <cell r="AC41">
            <v>0</v>
          </cell>
          <cell r="AD41">
            <v>0</v>
          </cell>
          <cell r="AE41">
            <v>24</v>
          </cell>
          <cell r="AF41">
            <v>25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20</v>
          </cell>
          <cell r="AL41">
            <v>12</v>
          </cell>
          <cell r="AM41">
            <v>1</v>
          </cell>
          <cell r="AN41">
            <v>0</v>
          </cell>
          <cell r="AO41">
            <v>0</v>
          </cell>
          <cell r="AP41">
            <v>0</v>
          </cell>
          <cell r="AQ41">
            <v>209</v>
          </cell>
          <cell r="AR41">
            <v>1</v>
          </cell>
          <cell r="AS41">
            <v>0</v>
          </cell>
          <cell r="AT41">
            <v>1</v>
          </cell>
          <cell r="AU41">
            <v>1</v>
          </cell>
          <cell r="AV41">
            <v>0</v>
          </cell>
          <cell r="AW41">
            <v>1</v>
          </cell>
          <cell r="AX41">
            <v>1</v>
          </cell>
          <cell r="AY41">
            <v>0</v>
          </cell>
          <cell r="AZ41">
            <v>0</v>
          </cell>
          <cell r="BA41">
            <v>1</v>
          </cell>
          <cell r="BB41">
            <v>0</v>
          </cell>
          <cell r="BC41">
            <v>0</v>
          </cell>
          <cell r="BD41">
            <v>2</v>
          </cell>
          <cell r="BE41">
            <v>0</v>
          </cell>
          <cell r="BF41">
            <v>0</v>
          </cell>
          <cell r="BG41">
            <v>1</v>
          </cell>
          <cell r="BH41">
            <v>0</v>
          </cell>
          <cell r="BI41">
            <v>0</v>
          </cell>
          <cell r="BJ41">
            <v>9</v>
          </cell>
          <cell r="BK41">
            <v>1</v>
          </cell>
          <cell r="BL41">
            <v>1</v>
          </cell>
          <cell r="BM41">
            <v>1</v>
          </cell>
          <cell r="BN41">
            <v>1</v>
          </cell>
          <cell r="BO41">
            <v>1</v>
          </cell>
          <cell r="BP41">
            <v>0</v>
          </cell>
          <cell r="BQ41">
            <v>1</v>
          </cell>
          <cell r="BR41">
            <v>0</v>
          </cell>
          <cell r="BS41">
            <v>2</v>
          </cell>
          <cell r="BT41">
            <v>0</v>
          </cell>
          <cell r="BU41">
            <v>1</v>
          </cell>
          <cell r="BV41">
            <v>0</v>
          </cell>
          <cell r="BW41">
            <v>9</v>
          </cell>
          <cell r="BX41">
            <v>0</v>
          </cell>
          <cell r="BY41">
            <v>0</v>
          </cell>
          <cell r="BZ41">
            <v>16</v>
          </cell>
          <cell r="CA41">
            <v>17</v>
          </cell>
          <cell r="CB41">
            <v>20</v>
          </cell>
          <cell r="CC41">
            <v>13</v>
          </cell>
          <cell r="CD41">
            <v>12</v>
          </cell>
          <cell r="CE41">
            <v>12</v>
          </cell>
          <cell r="CF41">
            <v>22</v>
          </cell>
          <cell r="CG41">
            <v>15</v>
          </cell>
          <cell r="CH41">
            <v>24</v>
          </cell>
          <cell r="CI41">
            <v>25</v>
          </cell>
          <cell r="CJ41">
            <v>21</v>
          </cell>
          <cell r="CK41">
            <v>12</v>
          </cell>
          <cell r="CL41">
            <v>2</v>
          </cell>
          <cell r="CM41">
            <v>0</v>
          </cell>
          <cell r="CN41">
            <v>1</v>
          </cell>
          <cell r="CP41">
            <v>1</v>
          </cell>
          <cell r="CR41">
            <v>12</v>
          </cell>
          <cell r="CS41">
            <v>1</v>
          </cell>
          <cell r="DC41">
            <v>1</v>
          </cell>
          <cell r="DD41">
            <v>1</v>
          </cell>
          <cell r="DG41">
            <v>0</v>
          </cell>
        </row>
        <row r="42">
          <cell r="E42" t="str">
            <v>多久納所小</v>
          </cell>
          <cell r="F42">
            <v>23005</v>
          </cell>
          <cell r="G42">
            <v>5</v>
          </cell>
          <cell r="H42">
            <v>4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4</v>
          </cell>
          <cell r="N42">
            <v>2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3</v>
          </cell>
          <cell r="T42">
            <v>5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4</v>
          </cell>
          <cell r="Z42">
            <v>2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6</v>
          </cell>
          <cell r="AF42">
            <v>3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3</v>
          </cell>
          <cell r="AL42">
            <v>5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46</v>
          </cell>
          <cell r="AR42">
            <v>1</v>
          </cell>
          <cell r="AS42">
            <v>0</v>
          </cell>
          <cell r="AT42">
            <v>0</v>
          </cell>
          <cell r="AU42">
            <v>0</v>
          </cell>
          <cell r="AV42">
            <v>1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1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1</v>
          </cell>
          <cell r="BH42">
            <v>0</v>
          </cell>
          <cell r="BI42">
            <v>0</v>
          </cell>
          <cell r="BJ42">
            <v>4</v>
          </cell>
          <cell r="BK42">
            <v>1</v>
          </cell>
          <cell r="BL42">
            <v>0</v>
          </cell>
          <cell r="BM42">
            <v>1</v>
          </cell>
          <cell r="BN42">
            <v>0</v>
          </cell>
          <cell r="BO42">
            <v>0</v>
          </cell>
          <cell r="BP42">
            <v>0</v>
          </cell>
          <cell r="BQ42">
            <v>1</v>
          </cell>
          <cell r="BR42">
            <v>0</v>
          </cell>
          <cell r="BS42">
            <v>0</v>
          </cell>
          <cell r="BT42">
            <v>0</v>
          </cell>
          <cell r="BU42">
            <v>1</v>
          </cell>
          <cell r="BV42">
            <v>0</v>
          </cell>
          <cell r="BW42">
            <v>4</v>
          </cell>
          <cell r="BX42">
            <v>0</v>
          </cell>
          <cell r="BY42">
            <v>0</v>
          </cell>
          <cell r="BZ42">
            <v>5</v>
          </cell>
          <cell r="CA42">
            <v>4</v>
          </cell>
          <cell r="CB42">
            <v>4</v>
          </cell>
          <cell r="CC42">
            <v>2</v>
          </cell>
          <cell r="CD42">
            <v>3</v>
          </cell>
          <cell r="CE42">
            <v>5</v>
          </cell>
          <cell r="CF42">
            <v>4</v>
          </cell>
          <cell r="CG42">
            <v>2</v>
          </cell>
          <cell r="CH42">
            <v>6</v>
          </cell>
          <cell r="CI42">
            <v>3</v>
          </cell>
          <cell r="CJ42">
            <v>3</v>
          </cell>
          <cell r="CK42">
            <v>5</v>
          </cell>
          <cell r="CL42">
            <v>0</v>
          </cell>
          <cell r="CM42">
            <v>2</v>
          </cell>
          <cell r="CN42">
            <v>1</v>
          </cell>
          <cell r="CP42">
            <v>1</v>
          </cell>
          <cell r="CR42">
            <v>4</v>
          </cell>
          <cell r="CT42">
            <v>1</v>
          </cell>
          <cell r="DD42">
            <v>1</v>
          </cell>
          <cell r="DF42">
            <v>1</v>
          </cell>
          <cell r="DG42">
            <v>0</v>
          </cell>
        </row>
        <row r="43">
          <cell r="E43" t="str">
            <v>南部小</v>
          </cell>
          <cell r="F43">
            <v>23005</v>
          </cell>
          <cell r="G43">
            <v>8</v>
          </cell>
          <cell r="H43">
            <v>9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6</v>
          </cell>
          <cell r="N43">
            <v>3</v>
          </cell>
          <cell r="O43">
            <v>0</v>
          </cell>
          <cell r="P43">
            <v>0</v>
          </cell>
          <cell r="Q43">
            <v>1</v>
          </cell>
          <cell r="R43">
            <v>0</v>
          </cell>
          <cell r="S43">
            <v>10</v>
          </cell>
          <cell r="T43">
            <v>8</v>
          </cell>
          <cell r="U43">
            <v>1</v>
          </cell>
          <cell r="V43">
            <v>0</v>
          </cell>
          <cell r="W43">
            <v>0</v>
          </cell>
          <cell r="X43">
            <v>0</v>
          </cell>
          <cell r="Y43">
            <v>6</v>
          </cell>
          <cell r="Z43">
            <v>9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10</v>
          </cell>
          <cell r="AF43">
            <v>6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17</v>
          </cell>
          <cell r="AL43">
            <v>15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108</v>
          </cell>
          <cell r="AR43">
            <v>1</v>
          </cell>
          <cell r="AS43">
            <v>0</v>
          </cell>
          <cell r="AT43">
            <v>0</v>
          </cell>
          <cell r="AU43">
            <v>1</v>
          </cell>
          <cell r="AV43">
            <v>0</v>
          </cell>
          <cell r="AW43">
            <v>1</v>
          </cell>
          <cell r="AX43">
            <v>1</v>
          </cell>
          <cell r="AY43">
            <v>0</v>
          </cell>
          <cell r="AZ43">
            <v>0</v>
          </cell>
          <cell r="BA43">
            <v>1</v>
          </cell>
          <cell r="BB43">
            <v>0</v>
          </cell>
          <cell r="BC43">
            <v>0</v>
          </cell>
          <cell r="BD43">
            <v>1</v>
          </cell>
          <cell r="BE43">
            <v>0</v>
          </cell>
          <cell r="BF43">
            <v>0</v>
          </cell>
          <cell r="BG43">
            <v>1</v>
          </cell>
          <cell r="BH43">
            <v>0</v>
          </cell>
          <cell r="BI43">
            <v>0</v>
          </cell>
          <cell r="BJ43">
            <v>7</v>
          </cell>
          <cell r="BK43">
            <v>1</v>
          </cell>
          <cell r="BL43">
            <v>0</v>
          </cell>
          <cell r="BM43">
            <v>1</v>
          </cell>
          <cell r="BN43">
            <v>1</v>
          </cell>
          <cell r="BO43">
            <v>1</v>
          </cell>
          <cell r="BP43">
            <v>0</v>
          </cell>
          <cell r="BQ43">
            <v>1</v>
          </cell>
          <cell r="BR43">
            <v>0</v>
          </cell>
          <cell r="BS43">
            <v>1</v>
          </cell>
          <cell r="BT43">
            <v>0</v>
          </cell>
          <cell r="BU43">
            <v>1</v>
          </cell>
          <cell r="BV43">
            <v>0</v>
          </cell>
          <cell r="BW43">
            <v>7</v>
          </cell>
          <cell r="BX43">
            <v>0</v>
          </cell>
          <cell r="BY43">
            <v>0</v>
          </cell>
          <cell r="BZ43">
            <v>8</v>
          </cell>
          <cell r="CA43">
            <v>9</v>
          </cell>
          <cell r="CB43">
            <v>6</v>
          </cell>
          <cell r="CC43">
            <v>3</v>
          </cell>
          <cell r="CD43">
            <v>11</v>
          </cell>
          <cell r="CE43">
            <v>8</v>
          </cell>
          <cell r="CF43">
            <v>6</v>
          </cell>
          <cell r="CG43">
            <v>9</v>
          </cell>
          <cell r="CH43">
            <v>10</v>
          </cell>
          <cell r="CI43">
            <v>6</v>
          </cell>
          <cell r="CJ43">
            <v>17</v>
          </cell>
          <cell r="CK43">
            <v>15</v>
          </cell>
          <cell r="CL43">
            <v>1</v>
          </cell>
          <cell r="CM43">
            <v>0</v>
          </cell>
          <cell r="CN43">
            <v>1</v>
          </cell>
          <cell r="CP43">
            <v>1</v>
          </cell>
          <cell r="CR43">
            <v>8</v>
          </cell>
          <cell r="CS43">
            <v>1</v>
          </cell>
          <cell r="CU43">
            <v>1</v>
          </cell>
          <cell r="DD43">
            <v>1</v>
          </cell>
          <cell r="DG43">
            <v>1</v>
          </cell>
        </row>
        <row r="44">
          <cell r="E44" t="str">
            <v>中部小</v>
          </cell>
          <cell r="F44">
            <v>23005</v>
          </cell>
          <cell r="G44">
            <v>9</v>
          </cell>
          <cell r="H44">
            <v>12</v>
          </cell>
          <cell r="I44">
            <v>0</v>
          </cell>
          <cell r="J44">
            <v>0</v>
          </cell>
          <cell r="K44">
            <v>3</v>
          </cell>
          <cell r="L44">
            <v>0</v>
          </cell>
          <cell r="M44">
            <v>16</v>
          </cell>
          <cell r="N44">
            <v>15</v>
          </cell>
          <cell r="O44">
            <v>1</v>
          </cell>
          <cell r="P44">
            <v>0</v>
          </cell>
          <cell r="Q44">
            <v>2</v>
          </cell>
          <cell r="R44">
            <v>0</v>
          </cell>
          <cell r="S44">
            <v>21</v>
          </cell>
          <cell r="T44">
            <v>12</v>
          </cell>
          <cell r="U44">
            <v>1</v>
          </cell>
          <cell r="V44">
            <v>0</v>
          </cell>
          <cell r="W44">
            <v>0</v>
          </cell>
          <cell r="X44">
            <v>0</v>
          </cell>
          <cell r="Y44">
            <v>18</v>
          </cell>
          <cell r="Z44">
            <v>12</v>
          </cell>
          <cell r="AA44">
            <v>0</v>
          </cell>
          <cell r="AB44">
            <v>1</v>
          </cell>
          <cell r="AC44">
            <v>0</v>
          </cell>
          <cell r="AD44">
            <v>0</v>
          </cell>
          <cell r="AE44">
            <v>11</v>
          </cell>
          <cell r="AF44">
            <v>13</v>
          </cell>
          <cell r="AG44">
            <v>1</v>
          </cell>
          <cell r="AH44">
            <v>0</v>
          </cell>
          <cell r="AI44">
            <v>0</v>
          </cell>
          <cell r="AJ44">
            <v>0</v>
          </cell>
          <cell r="AK44">
            <v>27</v>
          </cell>
          <cell r="AL44">
            <v>15</v>
          </cell>
          <cell r="AM44">
            <v>1</v>
          </cell>
          <cell r="AN44">
            <v>0</v>
          </cell>
          <cell r="AO44">
            <v>0</v>
          </cell>
          <cell r="AP44">
            <v>0</v>
          </cell>
          <cell r="AQ44">
            <v>186</v>
          </cell>
          <cell r="AR44">
            <v>1</v>
          </cell>
          <cell r="AS44">
            <v>0</v>
          </cell>
          <cell r="AT44">
            <v>1</v>
          </cell>
          <cell r="AU44">
            <v>1</v>
          </cell>
          <cell r="AV44">
            <v>0</v>
          </cell>
          <cell r="AW44">
            <v>1</v>
          </cell>
          <cell r="AX44">
            <v>1</v>
          </cell>
          <cell r="AY44">
            <v>0</v>
          </cell>
          <cell r="AZ44">
            <v>0</v>
          </cell>
          <cell r="BA44">
            <v>1</v>
          </cell>
          <cell r="BB44">
            <v>0</v>
          </cell>
          <cell r="BC44">
            <v>0</v>
          </cell>
          <cell r="BD44">
            <v>1</v>
          </cell>
          <cell r="BE44">
            <v>0</v>
          </cell>
          <cell r="BF44">
            <v>0</v>
          </cell>
          <cell r="BG44">
            <v>2</v>
          </cell>
          <cell r="BH44">
            <v>0</v>
          </cell>
          <cell r="BI44">
            <v>0</v>
          </cell>
          <cell r="BJ44">
            <v>9</v>
          </cell>
          <cell r="BK44">
            <v>1</v>
          </cell>
          <cell r="BL44">
            <v>1</v>
          </cell>
          <cell r="BM44">
            <v>1</v>
          </cell>
          <cell r="BN44">
            <v>1</v>
          </cell>
          <cell r="BO44">
            <v>1</v>
          </cell>
          <cell r="BP44">
            <v>0</v>
          </cell>
          <cell r="BQ44">
            <v>1</v>
          </cell>
          <cell r="BR44">
            <v>0</v>
          </cell>
          <cell r="BS44">
            <v>1</v>
          </cell>
          <cell r="BT44">
            <v>0</v>
          </cell>
          <cell r="BU44">
            <v>2</v>
          </cell>
          <cell r="BV44">
            <v>0</v>
          </cell>
          <cell r="BW44">
            <v>9</v>
          </cell>
          <cell r="BX44">
            <v>0</v>
          </cell>
          <cell r="BY44">
            <v>0</v>
          </cell>
          <cell r="BZ44">
            <v>9</v>
          </cell>
          <cell r="CA44">
            <v>12</v>
          </cell>
          <cell r="CB44">
            <v>17</v>
          </cell>
          <cell r="CC44">
            <v>15</v>
          </cell>
          <cell r="CD44">
            <v>22</v>
          </cell>
          <cell r="CE44">
            <v>12</v>
          </cell>
          <cell r="CF44">
            <v>18</v>
          </cell>
          <cell r="CG44">
            <v>13</v>
          </cell>
          <cell r="CH44">
            <v>12</v>
          </cell>
          <cell r="CI44">
            <v>13</v>
          </cell>
          <cell r="CJ44">
            <v>28</v>
          </cell>
          <cell r="CK44">
            <v>15</v>
          </cell>
          <cell r="CL44">
            <v>2</v>
          </cell>
          <cell r="CM44">
            <v>0</v>
          </cell>
          <cell r="CN44">
            <v>1</v>
          </cell>
          <cell r="CP44">
            <v>1</v>
          </cell>
          <cell r="CR44">
            <v>11</v>
          </cell>
          <cell r="CS44">
            <v>1</v>
          </cell>
          <cell r="CU44">
            <v>2</v>
          </cell>
          <cell r="CZ44">
            <v>1</v>
          </cell>
          <cell r="DD44">
            <v>1</v>
          </cell>
          <cell r="DG44">
            <v>0</v>
          </cell>
        </row>
        <row r="45">
          <cell r="E45" t="str">
            <v>西部小</v>
          </cell>
          <cell r="F45">
            <v>23005</v>
          </cell>
          <cell r="G45">
            <v>4</v>
          </cell>
          <cell r="H45">
            <v>1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3</v>
          </cell>
          <cell r="N45">
            <v>6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5</v>
          </cell>
          <cell r="T45">
            <v>7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7</v>
          </cell>
          <cell r="Z45">
            <v>4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7</v>
          </cell>
          <cell r="AF45">
            <v>6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3</v>
          </cell>
          <cell r="AL45">
            <v>4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57</v>
          </cell>
          <cell r="AR45">
            <v>1</v>
          </cell>
          <cell r="AS45">
            <v>0</v>
          </cell>
          <cell r="AT45">
            <v>0</v>
          </cell>
          <cell r="AU45">
            <v>1</v>
          </cell>
          <cell r="AV45">
            <v>0</v>
          </cell>
          <cell r="AW45">
            <v>0</v>
          </cell>
          <cell r="AX45">
            <v>1</v>
          </cell>
          <cell r="AY45">
            <v>0</v>
          </cell>
          <cell r="AZ45">
            <v>0</v>
          </cell>
          <cell r="BA45">
            <v>1</v>
          </cell>
          <cell r="BB45">
            <v>0</v>
          </cell>
          <cell r="BC45">
            <v>0</v>
          </cell>
          <cell r="BD45">
            <v>1</v>
          </cell>
          <cell r="BE45">
            <v>0</v>
          </cell>
          <cell r="BF45">
            <v>0</v>
          </cell>
          <cell r="BG45">
            <v>1</v>
          </cell>
          <cell r="BH45">
            <v>0</v>
          </cell>
          <cell r="BI45">
            <v>0</v>
          </cell>
          <cell r="BJ45">
            <v>6</v>
          </cell>
          <cell r="BK45">
            <v>1</v>
          </cell>
          <cell r="BL45">
            <v>0</v>
          </cell>
          <cell r="BM45">
            <v>1</v>
          </cell>
          <cell r="BN45">
            <v>0</v>
          </cell>
          <cell r="BO45">
            <v>1</v>
          </cell>
          <cell r="BP45">
            <v>0</v>
          </cell>
          <cell r="BQ45">
            <v>1</v>
          </cell>
          <cell r="BR45">
            <v>0</v>
          </cell>
          <cell r="BS45">
            <v>1</v>
          </cell>
          <cell r="BT45">
            <v>0</v>
          </cell>
          <cell r="BU45">
            <v>1</v>
          </cell>
          <cell r="BV45">
            <v>0</v>
          </cell>
          <cell r="BW45">
            <v>6</v>
          </cell>
          <cell r="BX45">
            <v>0</v>
          </cell>
          <cell r="BY45">
            <v>0</v>
          </cell>
          <cell r="BZ45">
            <v>4</v>
          </cell>
          <cell r="CA45">
            <v>1</v>
          </cell>
          <cell r="CB45">
            <v>3</v>
          </cell>
          <cell r="CC45">
            <v>6</v>
          </cell>
          <cell r="CD45">
            <v>5</v>
          </cell>
          <cell r="CE45">
            <v>7</v>
          </cell>
          <cell r="CF45">
            <v>7</v>
          </cell>
          <cell r="CG45">
            <v>4</v>
          </cell>
          <cell r="CH45">
            <v>7</v>
          </cell>
          <cell r="CI45">
            <v>6</v>
          </cell>
          <cell r="CJ45">
            <v>3</v>
          </cell>
          <cell r="CK45">
            <v>4</v>
          </cell>
          <cell r="CL45">
            <v>0</v>
          </cell>
          <cell r="CM45">
            <v>0</v>
          </cell>
          <cell r="CN45">
            <v>1</v>
          </cell>
          <cell r="CP45">
            <v>1</v>
          </cell>
          <cell r="CR45">
            <v>7</v>
          </cell>
          <cell r="CS45">
            <v>1</v>
          </cell>
          <cell r="CU45">
            <v>2</v>
          </cell>
          <cell r="CX45">
            <v>1</v>
          </cell>
          <cell r="CZ45">
            <v>1</v>
          </cell>
          <cell r="DD45">
            <v>1</v>
          </cell>
          <cell r="DG45">
            <v>0</v>
          </cell>
        </row>
        <row r="46">
          <cell r="E46" t="str">
            <v>桜岡小</v>
          </cell>
          <cell r="F46">
            <v>24005</v>
          </cell>
          <cell r="G46">
            <v>32</v>
          </cell>
          <cell r="H46">
            <v>39</v>
          </cell>
          <cell r="I46">
            <v>2</v>
          </cell>
          <cell r="J46">
            <v>1</v>
          </cell>
          <cell r="K46">
            <v>3</v>
          </cell>
          <cell r="L46">
            <v>0</v>
          </cell>
          <cell r="M46">
            <v>33</v>
          </cell>
          <cell r="N46">
            <v>32</v>
          </cell>
          <cell r="O46">
            <v>1</v>
          </cell>
          <cell r="P46">
            <v>0</v>
          </cell>
          <cell r="Q46">
            <v>11</v>
          </cell>
          <cell r="R46">
            <v>0</v>
          </cell>
          <cell r="S46">
            <v>35</v>
          </cell>
          <cell r="T46">
            <v>23</v>
          </cell>
          <cell r="U46">
            <v>1</v>
          </cell>
          <cell r="V46">
            <v>2</v>
          </cell>
          <cell r="W46">
            <v>0</v>
          </cell>
          <cell r="X46">
            <v>0</v>
          </cell>
          <cell r="Y46">
            <v>37</v>
          </cell>
          <cell r="Z46">
            <v>34</v>
          </cell>
          <cell r="AA46">
            <v>2</v>
          </cell>
          <cell r="AB46">
            <v>1</v>
          </cell>
          <cell r="AC46">
            <v>0</v>
          </cell>
          <cell r="AD46">
            <v>0</v>
          </cell>
          <cell r="AE46">
            <v>37</v>
          </cell>
          <cell r="AF46">
            <v>41</v>
          </cell>
          <cell r="AG46">
            <v>2</v>
          </cell>
          <cell r="AH46">
            <v>0</v>
          </cell>
          <cell r="AI46">
            <v>0</v>
          </cell>
          <cell r="AJ46">
            <v>0</v>
          </cell>
          <cell r="AK46">
            <v>26</v>
          </cell>
          <cell r="AL46">
            <v>33</v>
          </cell>
          <cell r="AM46">
            <v>2</v>
          </cell>
          <cell r="AN46">
            <v>0</v>
          </cell>
          <cell r="AO46">
            <v>0</v>
          </cell>
          <cell r="AP46">
            <v>0</v>
          </cell>
          <cell r="AQ46">
            <v>416</v>
          </cell>
          <cell r="AR46">
            <v>3</v>
          </cell>
          <cell r="AS46">
            <v>0</v>
          </cell>
          <cell r="AT46">
            <v>1</v>
          </cell>
          <cell r="AU46">
            <v>2</v>
          </cell>
          <cell r="AV46">
            <v>0</v>
          </cell>
          <cell r="AW46">
            <v>2</v>
          </cell>
          <cell r="AX46">
            <v>2</v>
          </cell>
          <cell r="AY46">
            <v>0</v>
          </cell>
          <cell r="AZ46">
            <v>0</v>
          </cell>
          <cell r="BA46">
            <v>2</v>
          </cell>
          <cell r="BB46">
            <v>0</v>
          </cell>
          <cell r="BC46">
            <v>0</v>
          </cell>
          <cell r="BD46">
            <v>2</v>
          </cell>
          <cell r="BE46">
            <v>0</v>
          </cell>
          <cell r="BF46">
            <v>0</v>
          </cell>
          <cell r="BG46">
            <v>2</v>
          </cell>
          <cell r="BH46">
            <v>0</v>
          </cell>
          <cell r="BI46">
            <v>0</v>
          </cell>
          <cell r="BJ46">
            <v>16</v>
          </cell>
          <cell r="BK46">
            <v>3</v>
          </cell>
          <cell r="BL46">
            <v>1</v>
          </cell>
          <cell r="BM46">
            <v>2</v>
          </cell>
          <cell r="BN46">
            <v>2</v>
          </cell>
          <cell r="BO46">
            <v>2</v>
          </cell>
          <cell r="BP46">
            <v>0</v>
          </cell>
          <cell r="BQ46">
            <v>2</v>
          </cell>
          <cell r="BR46">
            <v>0</v>
          </cell>
          <cell r="BS46">
            <v>2</v>
          </cell>
          <cell r="BT46">
            <v>0</v>
          </cell>
          <cell r="BU46">
            <v>2</v>
          </cell>
          <cell r="BV46">
            <v>0</v>
          </cell>
          <cell r="BW46">
            <v>16</v>
          </cell>
          <cell r="BX46">
            <v>0</v>
          </cell>
          <cell r="BY46">
            <v>0</v>
          </cell>
          <cell r="BZ46">
            <v>34</v>
          </cell>
          <cell r="CA46">
            <v>40</v>
          </cell>
          <cell r="CB46">
            <v>34</v>
          </cell>
          <cell r="CC46">
            <v>32</v>
          </cell>
          <cell r="CD46">
            <v>36</v>
          </cell>
          <cell r="CE46">
            <v>25</v>
          </cell>
          <cell r="CF46">
            <v>39</v>
          </cell>
          <cell r="CG46">
            <v>35</v>
          </cell>
          <cell r="CH46">
            <v>39</v>
          </cell>
          <cell r="CI46">
            <v>41</v>
          </cell>
          <cell r="CJ46">
            <v>28</v>
          </cell>
          <cell r="CK46">
            <v>33</v>
          </cell>
          <cell r="CL46">
            <v>3</v>
          </cell>
          <cell r="CM46">
            <v>0</v>
          </cell>
          <cell r="CN46">
            <v>1</v>
          </cell>
          <cell r="CP46">
            <v>1</v>
          </cell>
          <cell r="CR46">
            <v>20</v>
          </cell>
          <cell r="CS46">
            <v>1</v>
          </cell>
          <cell r="CU46">
            <v>2</v>
          </cell>
          <cell r="CZ46">
            <v>1</v>
          </cell>
          <cell r="DC46">
            <v>1</v>
          </cell>
          <cell r="DD46">
            <v>1</v>
          </cell>
          <cell r="DG46">
            <v>0</v>
          </cell>
        </row>
        <row r="47">
          <cell r="E47" t="str">
            <v>三里小</v>
          </cell>
          <cell r="F47">
            <v>24005</v>
          </cell>
          <cell r="G47">
            <v>4</v>
          </cell>
          <cell r="H47">
            <v>5</v>
          </cell>
          <cell r="I47">
            <v>1</v>
          </cell>
          <cell r="J47">
            <v>0</v>
          </cell>
          <cell r="K47">
            <v>0</v>
          </cell>
          <cell r="L47">
            <v>0</v>
          </cell>
          <cell r="M47">
            <v>3</v>
          </cell>
          <cell r="N47">
            <v>4</v>
          </cell>
          <cell r="O47">
            <v>0</v>
          </cell>
          <cell r="P47">
            <v>0</v>
          </cell>
          <cell r="Q47">
            <v>2</v>
          </cell>
          <cell r="R47">
            <v>0</v>
          </cell>
          <cell r="S47">
            <v>6</v>
          </cell>
          <cell r="T47">
            <v>5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</v>
          </cell>
          <cell r="Z47">
            <v>6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4</v>
          </cell>
          <cell r="AF47">
            <v>4</v>
          </cell>
          <cell r="AG47">
            <v>0</v>
          </cell>
          <cell r="AH47">
            <v>1</v>
          </cell>
          <cell r="AI47">
            <v>0</v>
          </cell>
          <cell r="AJ47">
            <v>0</v>
          </cell>
          <cell r="AK47">
            <v>11</v>
          </cell>
          <cell r="AL47">
            <v>3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64</v>
          </cell>
          <cell r="AR47">
            <v>1</v>
          </cell>
          <cell r="AS47">
            <v>0</v>
          </cell>
          <cell r="AT47">
            <v>0</v>
          </cell>
          <cell r="AU47">
            <v>1</v>
          </cell>
          <cell r="AV47">
            <v>0</v>
          </cell>
          <cell r="AW47">
            <v>1</v>
          </cell>
          <cell r="AX47">
            <v>1</v>
          </cell>
          <cell r="AY47">
            <v>0</v>
          </cell>
          <cell r="AZ47">
            <v>0</v>
          </cell>
          <cell r="BA47">
            <v>1</v>
          </cell>
          <cell r="BB47">
            <v>0</v>
          </cell>
          <cell r="BC47">
            <v>0</v>
          </cell>
          <cell r="BD47">
            <v>1</v>
          </cell>
          <cell r="BE47">
            <v>0</v>
          </cell>
          <cell r="BF47">
            <v>0</v>
          </cell>
          <cell r="BG47">
            <v>1</v>
          </cell>
          <cell r="BH47">
            <v>0</v>
          </cell>
          <cell r="BI47">
            <v>0</v>
          </cell>
          <cell r="BJ47">
            <v>7</v>
          </cell>
          <cell r="BK47">
            <v>1</v>
          </cell>
          <cell r="BL47">
            <v>0</v>
          </cell>
          <cell r="BM47">
            <v>1</v>
          </cell>
          <cell r="BN47">
            <v>1</v>
          </cell>
          <cell r="BO47">
            <v>1</v>
          </cell>
          <cell r="BP47">
            <v>0</v>
          </cell>
          <cell r="BQ47">
            <v>1</v>
          </cell>
          <cell r="BR47">
            <v>0</v>
          </cell>
          <cell r="BS47">
            <v>1</v>
          </cell>
          <cell r="BT47">
            <v>0</v>
          </cell>
          <cell r="BU47">
            <v>1</v>
          </cell>
          <cell r="BV47">
            <v>0</v>
          </cell>
          <cell r="BW47">
            <v>7</v>
          </cell>
          <cell r="BX47">
            <v>0</v>
          </cell>
          <cell r="BY47">
            <v>0</v>
          </cell>
          <cell r="BZ47">
            <v>5</v>
          </cell>
          <cell r="CA47">
            <v>5</v>
          </cell>
          <cell r="CB47">
            <v>3</v>
          </cell>
          <cell r="CC47">
            <v>4</v>
          </cell>
          <cell r="CD47">
            <v>6</v>
          </cell>
          <cell r="CE47">
            <v>5</v>
          </cell>
          <cell r="CF47">
            <v>7</v>
          </cell>
          <cell r="CG47">
            <v>6</v>
          </cell>
          <cell r="CH47">
            <v>4</v>
          </cell>
          <cell r="CI47">
            <v>5</v>
          </cell>
          <cell r="CJ47">
            <v>11</v>
          </cell>
          <cell r="CK47">
            <v>3</v>
          </cell>
          <cell r="CL47">
            <v>1</v>
          </cell>
          <cell r="CM47">
            <v>0</v>
          </cell>
          <cell r="CN47">
            <v>1</v>
          </cell>
          <cell r="CP47">
            <v>1</v>
          </cell>
          <cell r="CR47">
            <v>8</v>
          </cell>
          <cell r="CS47">
            <v>1</v>
          </cell>
          <cell r="DD47">
            <v>1</v>
          </cell>
          <cell r="DG47">
            <v>0</v>
          </cell>
        </row>
        <row r="48">
          <cell r="E48" t="str">
            <v>晴田小</v>
          </cell>
          <cell r="F48">
            <v>24005</v>
          </cell>
          <cell r="G48">
            <v>27</v>
          </cell>
          <cell r="H48">
            <v>31</v>
          </cell>
          <cell r="I48">
            <v>0</v>
          </cell>
          <cell r="J48">
            <v>0</v>
          </cell>
          <cell r="K48">
            <v>5</v>
          </cell>
          <cell r="L48">
            <v>0</v>
          </cell>
          <cell r="M48">
            <v>23</v>
          </cell>
          <cell r="N48">
            <v>30</v>
          </cell>
          <cell r="O48">
            <v>1</v>
          </cell>
          <cell r="P48">
            <v>1</v>
          </cell>
          <cell r="Q48">
            <v>0</v>
          </cell>
          <cell r="R48">
            <v>0</v>
          </cell>
          <cell r="S48">
            <v>38</v>
          </cell>
          <cell r="T48">
            <v>28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37</v>
          </cell>
          <cell r="Z48">
            <v>24</v>
          </cell>
          <cell r="AA48">
            <v>0</v>
          </cell>
          <cell r="AB48">
            <v>1</v>
          </cell>
          <cell r="AC48">
            <v>0</v>
          </cell>
          <cell r="AD48">
            <v>0</v>
          </cell>
          <cell r="AE48">
            <v>31</v>
          </cell>
          <cell r="AF48">
            <v>23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45</v>
          </cell>
          <cell r="AL48">
            <v>26</v>
          </cell>
          <cell r="AM48">
            <v>1</v>
          </cell>
          <cell r="AN48">
            <v>1</v>
          </cell>
          <cell r="AO48">
            <v>0</v>
          </cell>
          <cell r="AP48">
            <v>0</v>
          </cell>
          <cell r="AQ48">
            <v>368</v>
          </cell>
          <cell r="AR48">
            <v>2</v>
          </cell>
          <cell r="AS48">
            <v>0</v>
          </cell>
          <cell r="AT48">
            <v>1</v>
          </cell>
          <cell r="AU48">
            <v>2</v>
          </cell>
          <cell r="AV48">
            <v>0</v>
          </cell>
          <cell r="AW48">
            <v>0</v>
          </cell>
          <cell r="AX48">
            <v>2</v>
          </cell>
          <cell r="AY48">
            <v>0</v>
          </cell>
          <cell r="AZ48">
            <v>0</v>
          </cell>
          <cell r="BA48">
            <v>2</v>
          </cell>
          <cell r="BB48">
            <v>0</v>
          </cell>
          <cell r="BC48">
            <v>0</v>
          </cell>
          <cell r="BD48">
            <v>2</v>
          </cell>
          <cell r="BE48">
            <v>0</v>
          </cell>
          <cell r="BF48">
            <v>0</v>
          </cell>
          <cell r="BG48">
            <v>2</v>
          </cell>
          <cell r="BH48">
            <v>0</v>
          </cell>
          <cell r="BI48">
            <v>0</v>
          </cell>
          <cell r="BJ48">
            <v>13</v>
          </cell>
          <cell r="BK48">
            <v>2</v>
          </cell>
          <cell r="BL48">
            <v>1</v>
          </cell>
          <cell r="BM48">
            <v>2</v>
          </cell>
          <cell r="BN48">
            <v>0</v>
          </cell>
          <cell r="BO48">
            <v>2</v>
          </cell>
          <cell r="BP48">
            <v>0</v>
          </cell>
          <cell r="BQ48">
            <v>2</v>
          </cell>
          <cell r="BR48">
            <v>0</v>
          </cell>
          <cell r="BS48">
            <v>2</v>
          </cell>
          <cell r="BT48">
            <v>0</v>
          </cell>
          <cell r="BU48">
            <v>2</v>
          </cell>
          <cell r="BV48">
            <v>0</v>
          </cell>
          <cell r="BW48">
            <v>13</v>
          </cell>
          <cell r="BX48">
            <v>0</v>
          </cell>
          <cell r="BY48">
            <v>0</v>
          </cell>
          <cell r="BZ48">
            <v>27</v>
          </cell>
          <cell r="CA48">
            <v>31</v>
          </cell>
          <cell r="CB48">
            <v>24</v>
          </cell>
          <cell r="CC48">
            <v>31</v>
          </cell>
          <cell r="CD48">
            <v>38</v>
          </cell>
          <cell r="CE48">
            <v>28</v>
          </cell>
          <cell r="CF48">
            <v>37</v>
          </cell>
          <cell r="CG48">
            <v>25</v>
          </cell>
          <cell r="CH48">
            <v>31</v>
          </cell>
          <cell r="CI48">
            <v>23</v>
          </cell>
          <cell r="CJ48">
            <v>46</v>
          </cell>
          <cell r="CK48">
            <v>27</v>
          </cell>
          <cell r="CL48">
            <v>1</v>
          </cell>
          <cell r="CM48">
            <v>0</v>
          </cell>
          <cell r="CN48">
            <v>1</v>
          </cell>
          <cell r="CP48">
            <v>1</v>
          </cell>
          <cell r="CR48">
            <v>16</v>
          </cell>
          <cell r="CS48">
            <v>1</v>
          </cell>
          <cell r="CU48">
            <v>2</v>
          </cell>
          <cell r="CZ48">
            <v>1</v>
          </cell>
          <cell r="DD48">
            <v>1</v>
          </cell>
          <cell r="DG48">
            <v>0</v>
          </cell>
        </row>
        <row r="49">
          <cell r="E49" t="str">
            <v>岩松小</v>
          </cell>
          <cell r="F49">
            <v>24005</v>
          </cell>
          <cell r="G49">
            <v>16</v>
          </cell>
          <cell r="H49">
            <v>15</v>
          </cell>
          <cell r="I49">
            <v>0</v>
          </cell>
          <cell r="J49">
            <v>0</v>
          </cell>
          <cell r="K49">
            <v>5</v>
          </cell>
          <cell r="L49">
            <v>0</v>
          </cell>
          <cell r="M49">
            <v>15</v>
          </cell>
          <cell r="N49">
            <v>24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18</v>
          </cell>
          <cell r="T49">
            <v>24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22</v>
          </cell>
          <cell r="Z49">
            <v>20</v>
          </cell>
          <cell r="AA49">
            <v>1</v>
          </cell>
          <cell r="AB49">
            <v>0</v>
          </cell>
          <cell r="AC49">
            <v>0</v>
          </cell>
          <cell r="AD49">
            <v>0</v>
          </cell>
          <cell r="AE49">
            <v>15</v>
          </cell>
          <cell r="AF49">
            <v>19</v>
          </cell>
          <cell r="AG49">
            <v>2</v>
          </cell>
          <cell r="AH49">
            <v>1</v>
          </cell>
          <cell r="AI49">
            <v>0</v>
          </cell>
          <cell r="AJ49">
            <v>0</v>
          </cell>
          <cell r="AK49">
            <v>23</v>
          </cell>
          <cell r="AL49">
            <v>19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235</v>
          </cell>
          <cell r="AR49">
            <v>1</v>
          </cell>
          <cell r="AS49">
            <v>0</v>
          </cell>
          <cell r="AT49">
            <v>1</v>
          </cell>
          <cell r="AU49">
            <v>2</v>
          </cell>
          <cell r="AV49">
            <v>0</v>
          </cell>
          <cell r="AW49">
            <v>0</v>
          </cell>
          <cell r="AX49">
            <v>2</v>
          </cell>
          <cell r="AY49">
            <v>0</v>
          </cell>
          <cell r="AZ49">
            <v>0</v>
          </cell>
          <cell r="BA49">
            <v>2</v>
          </cell>
          <cell r="BB49">
            <v>0</v>
          </cell>
          <cell r="BC49">
            <v>0</v>
          </cell>
          <cell r="BD49">
            <v>1</v>
          </cell>
          <cell r="BE49">
            <v>0</v>
          </cell>
          <cell r="BF49">
            <v>0</v>
          </cell>
          <cell r="BG49">
            <v>2</v>
          </cell>
          <cell r="BH49">
            <v>0</v>
          </cell>
          <cell r="BI49">
            <v>0</v>
          </cell>
          <cell r="BJ49">
            <v>10</v>
          </cell>
          <cell r="BK49">
            <v>1</v>
          </cell>
          <cell r="BL49">
            <v>1</v>
          </cell>
          <cell r="BM49">
            <v>1</v>
          </cell>
          <cell r="BN49">
            <v>0</v>
          </cell>
          <cell r="BO49">
            <v>2</v>
          </cell>
          <cell r="BP49">
            <v>0</v>
          </cell>
          <cell r="BQ49">
            <v>2</v>
          </cell>
          <cell r="BR49">
            <v>0</v>
          </cell>
          <cell r="BS49">
            <v>1</v>
          </cell>
          <cell r="BT49">
            <v>0</v>
          </cell>
          <cell r="BU49">
            <v>2</v>
          </cell>
          <cell r="BV49">
            <v>0</v>
          </cell>
          <cell r="BW49">
            <v>10</v>
          </cell>
          <cell r="BX49">
            <v>0</v>
          </cell>
          <cell r="BY49">
            <v>0</v>
          </cell>
          <cell r="BZ49">
            <v>16</v>
          </cell>
          <cell r="CA49">
            <v>15</v>
          </cell>
          <cell r="CB49">
            <v>16</v>
          </cell>
          <cell r="CC49">
            <v>24</v>
          </cell>
          <cell r="CD49">
            <v>18</v>
          </cell>
          <cell r="CE49">
            <v>24</v>
          </cell>
          <cell r="CF49">
            <v>23</v>
          </cell>
          <cell r="CG49">
            <v>20</v>
          </cell>
          <cell r="CH49">
            <v>17</v>
          </cell>
          <cell r="CI49">
            <v>20</v>
          </cell>
          <cell r="CJ49">
            <v>23</v>
          </cell>
          <cell r="CK49">
            <v>19</v>
          </cell>
          <cell r="CL49">
            <v>1</v>
          </cell>
          <cell r="CM49">
            <v>0</v>
          </cell>
          <cell r="CN49">
            <v>1</v>
          </cell>
          <cell r="CP49">
            <v>1</v>
          </cell>
          <cell r="CR49">
            <v>13</v>
          </cell>
          <cell r="CS49">
            <v>1</v>
          </cell>
          <cell r="CU49">
            <v>1</v>
          </cell>
          <cell r="DD49">
            <v>1</v>
          </cell>
          <cell r="DG49">
            <v>1</v>
          </cell>
        </row>
        <row r="50">
          <cell r="E50" t="str">
            <v>三日月小</v>
          </cell>
          <cell r="F50">
            <v>24005</v>
          </cell>
          <cell r="G50">
            <v>70</v>
          </cell>
          <cell r="H50">
            <v>71</v>
          </cell>
          <cell r="I50">
            <v>0</v>
          </cell>
          <cell r="J50">
            <v>1</v>
          </cell>
          <cell r="K50">
            <v>9</v>
          </cell>
          <cell r="L50">
            <v>0</v>
          </cell>
          <cell r="M50">
            <v>75</v>
          </cell>
          <cell r="N50">
            <v>77</v>
          </cell>
          <cell r="O50">
            <v>1</v>
          </cell>
          <cell r="P50">
            <v>0</v>
          </cell>
          <cell r="Q50">
            <v>5</v>
          </cell>
          <cell r="R50">
            <v>0</v>
          </cell>
          <cell r="S50">
            <v>70</v>
          </cell>
          <cell r="T50">
            <v>56</v>
          </cell>
          <cell r="U50">
            <v>4</v>
          </cell>
          <cell r="V50">
            <v>0</v>
          </cell>
          <cell r="W50">
            <v>0</v>
          </cell>
          <cell r="X50">
            <v>0</v>
          </cell>
          <cell r="Y50">
            <v>75</v>
          </cell>
          <cell r="Z50">
            <v>74</v>
          </cell>
          <cell r="AA50">
            <v>1</v>
          </cell>
          <cell r="AB50">
            <v>0</v>
          </cell>
          <cell r="AC50">
            <v>0</v>
          </cell>
          <cell r="AD50">
            <v>0</v>
          </cell>
          <cell r="AE50">
            <v>67</v>
          </cell>
          <cell r="AF50">
            <v>71</v>
          </cell>
          <cell r="AG50">
            <v>0</v>
          </cell>
          <cell r="AH50">
            <v>2</v>
          </cell>
          <cell r="AI50">
            <v>0</v>
          </cell>
          <cell r="AJ50">
            <v>0</v>
          </cell>
          <cell r="AK50">
            <v>85</v>
          </cell>
          <cell r="AL50">
            <v>81</v>
          </cell>
          <cell r="AM50">
            <v>4</v>
          </cell>
          <cell r="AN50">
            <v>1</v>
          </cell>
          <cell r="AO50">
            <v>0</v>
          </cell>
          <cell r="AP50">
            <v>0</v>
          </cell>
          <cell r="AQ50">
            <v>886</v>
          </cell>
          <cell r="AR50">
            <v>5</v>
          </cell>
          <cell r="AS50">
            <v>0</v>
          </cell>
          <cell r="AT50">
            <v>2</v>
          </cell>
          <cell r="AU50">
            <v>5</v>
          </cell>
          <cell r="AV50">
            <v>0</v>
          </cell>
          <cell r="AW50">
            <v>1</v>
          </cell>
          <cell r="AX50">
            <v>4</v>
          </cell>
          <cell r="AY50">
            <v>0</v>
          </cell>
          <cell r="AZ50">
            <v>0</v>
          </cell>
          <cell r="BA50">
            <v>4</v>
          </cell>
          <cell r="BB50">
            <v>0</v>
          </cell>
          <cell r="BC50">
            <v>0</v>
          </cell>
          <cell r="BD50">
            <v>4</v>
          </cell>
          <cell r="BE50">
            <v>0</v>
          </cell>
          <cell r="BF50">
            <v>0</v>
          </cell>
          <cell r="BG50">
            <v>5</v>
          </cell>
          <cell r="BH50">
            <v>0</v>
          </cell>
          <cell r="BI50">
            <v>0</v>
          </cell>
          <cell r="BJ50">
            <v>29</v>
          </cell>
          <cell r="BK50">
            <v>5</v>
          </cell>
          <cell r="BL50">
            <v>2</v>
          </cell>
          <cell r="BM50">
            <v>4</v>
          </cell>
          <cell r="BN50">
            <v>1</v>
          </cell>
          <cell r="BO50">
            <v>4</v>
          </cell>
          <cell r="BP50">
            <v>0</v>
          </cell>
          <cell r="BQ50">
            <v>4</v>
          </cell>
          <cell r="BR50">
            <v>0</v>
          </cell>
          <cell r="BS50">
            <v>4</v>
          </cell>
          <cell r="BT50">
            <v>0</v>
          </cell>
          <cell r="BU50">
            <v>5</v>
          </cell>
          <cell r="BV50">
            <v>0</v>
          </cell>
          <cell r="BW50">
            <v>29</v>
          </cell>
          <cell r="BX50">
            <v>0</v>
          </cell>
          <cell r="BY50">
            <v>0</v>
          </cell>
          <cell r="BZ50">
            <v>70</v>
          </cell>
          <cell r="CA50">
            <v>72</v>
          </cell>
          <cell r="CB50">
            <v>76</v>
          </cell>
          <cell r="CC50">
            <v>77</v>
          </cell>
          <cell r="CD50">
            <v>74</v>
          </cell>
          <cell r="CE50">
            <v>56</v>
          </cell>
          <cell r="CF50">
            <v>76</v>
          </cell>
          <cell r="CG50">
            <v>74</v>
          </cell>
          <cell r="CH50">
            <v>67</v>
          </cell>
          <cell r="CI50">
            <v>73</v>
          </cell>
          <cell r="CJ50">
            <v>89</v>
          </cell>
          <cell r="CK50">
            <v>82</v>
          </cell>
          <cell r="CL50">
            <v>3</v>
          </cell>
          <cell r="CM50">
            <v>0</v>
          </cell>
          <cell r="CN50">
            <v>1</v>
          </cell>
          <cell r="CP50">
            <v>1</v>
          </cell>
          <cell r="CQ50">
            <v>1</v>
          </cell>
          <cell r="CR50">
            <v>35</v>
          </cell>
          <cell r="CS50">
            <v>2</v>
          </cell>
          <cell r="CU50">
            <v>3</v>
          </cell>
          <cell r="DD50">
            <v>1</v>
          </cell>
          <cell r="DF50">
            <v>2</v>
          </cell>
          <cell r="DG50">
            <v>1</v>
          </cell>
        </row>
        <row r="51">
          <cell r="E51" t="str">
            <v>牛津小</v>
          </cell>
          <cell r="F51">
            <v>24005</v>
          </cell>
          <cell r="G51">
            <v>35</v>
          </cell>
          <cell r="H51">
            <v>33</v>
          </cell>
          <cell r="I51">
            <v>0</v>
          </cell>
          <cell r="J51">
            <v>0</v>
          </cell>
          <cell r="K51">
            <v>2</v>
          </cell>
          <cell r="L51">
            <v>0</v>
          </cell>
          <cell r="M51">
            <v>43</v>
          </cell>
          <cell r="N51">
            <v>30</v>
          </cell>
          <cell r="O51">
            <v>0</v>
          </cell>
          <cell r="P51">
            <v>0</v>
          </cell>
          <cell r="Q51">
            <v>3</v>
          </cell>
          <cell r="R51">
            <v>0</v>
          </cell>
          <cell r="S51">
            <v>45</v>
          </cell>
          <cell r="T51">
            <v>40</v>
          </cell>
          <cell r="U51">
            <v>2</v>
          </cell>
          <cell r="V51">
            <v>0</v>
          </cell>
          <cell r="W51">
            <v>0</v>
          </cell>
          <cell r="X51">
            <v>0</v>
          </cell>
          <cell r="Y51">
            <v>36</v>
          </cell>
          <cell r="Z51">
            <v>38</v>
          </cell>
          <cell r="AA51">
            <v>0</v>
          </cell>
          <cell r="AB51">
            <v>1</v>
          </cell>
          <cell r="AC51">
            <v>0</v>
          </cell>
          <cell r="AD51">
            <v>0</v>
          </cell>
          <cell r="AE51">
            <v>36</v>
          </cell>
          <cell r="AF51">
            <v>37</v>
          </cell>
          <cell r="AG51">
            <v>1</v>
          </cell>
          <cell r="AH51">
            <v>0</v>
          </cell>
          <cell r="AI51">
            <v>0</v>
          </cell>
          <cell r="AJ51">
            <v>0</v>
          </cell>
          <cell r="AK51">
            <v>41</v>
          </cell>
          <cell r="AL51">
            <v>30</v>
          </cell>
          <cell r="AM51">
            <v>0</v>
          </cell>
          <cell r="AN51">
            <v>1</v>
          </cell>
          <cell r="AO51">
            <v>0</v>
          </cell>
          <cell r="AP51">
            <v>0</v>
          </cell>
          <cell r="AQ51">
            <v>449</v>
          </cell>
          <cell r="AR51">
            <v>2</v>
          </cell>
          <cell r="AS51">
            <v>0</v>
          </cell>
          <cell r="AT51">
            <v>1</v>
          </cell>
          <cell r="AU51">
            <v>3</v>
          </cell>
          <cell r="AV51">
            <v>0</v>
          </cell>
          <cell r="AW51">
            <v>1</v>
          </cell>
          <cell r="AX51">
            <v>3</v>
          </cell>
          <cell r="AY51">
            <v>0</v>
          </cell>
          <cell r="AZ51">
            <v>0</v>
          </cell>
          <cell r="BA51">
            <v>2</v>
          </cell>
          <cell r="BB51">
            <v>0</v>
          </cell>
          <cell r="BC51">
            <v>0</v>
          </cell>
          <cell r="BD51">
            <v>2</v>
          </cell>
          <cell r="BE51">
            <v>0</v>
          </cell>
          <cell r="BF51">
            <v>0</v>
          </cell>
          <cell r="BG51">
            <v>2</v>
          </cell>
          <cell r="BH51">
            <v>0</v>
          </cell>
          <cell r="BI51">
            <v>0</v>
          </cell>
          <cell r="BJ51">
            <v>15</v>
          </cell>
          <cell r="BK51">
            <v>2</v>
          </cell>
          <cell r="BL51">
            <v>1</v>
          </cell>
          <cell r="BM51">
            <v>2</v>
          </cell>
          <cell r="BN51">
            <v>1</v>
          </cell>
          <cell r="BO51">
            <v>3</v>
          </cell>
          <cell r="BP51">
            <v>0</v>
          </cell>
          <cell r="BQ51">
            <v>2</v>
          </cell>
          <cell r="BR51">
            <v>0</v>
          </cell>
          <cell r="BS51">
            <v>2</v>
          </cell>
          <cell r="BT51">
            <v>0</v>
          </cell>
          <cell r="BU51">
            <v>2</v>
          </cell>
          <cell r="BV51">
            <v>0</v>
          </cell>
          <cell r="BW51">
            <v>15</v>
          </cell>
          <cell r="BX51">
            <v>0</v>
          </cell>
          <cell r="BY51">
            <v>0</v>
          </cell>
          <cell r="BZ51">
            <v>35</v>
          </cell>
          <cell r="CA51">
            <v>33</v>
          </cell>
          <cell r="CB51">
            <v>43</v>
          </cell>
          <cell r="CC51">
            <v>30</v>
          </cell>
          <cell r="CD51">
            <v>47</v>
          </cell>
          <cell r="CE51">
            <v>40</v>
          </cell>
          <cell r="CF51">
            <v>36</v>
          </cell>
          <cell r="CG51">
            <v>39</v>
          </cell>
          <cell r="CH51">
            <v>37</v>
          </cell>
          <cell r="CI51">
            <v>37</v>
          </cell>
          <cell r="CJ51">
            <v>41</v>
          </cell>
          <cell r="CK51">
            <v>31</v>
          </cell>
          <cell r="CL51">
            <v>2</v>
          </cell>
          <cell r="CM51">
            <v>0</v>
          </cell>
          <cell r="CN51">
            <v>1</v>
          </cell>
          <cell r="CP51">
            <v>1</v>
          </cell>
          <cell r="CR51">
            <v>20</v>
          </cell>
          <cell r="CS51">
            <v>1</v>
          </cell>
          <cell r="CU51">
            <v>1</v>
          </cell>
          <cell r="DD51">
            <v>1</v>
          </cell>
          <cell r="DE51">
            <v>1</v>
          </cell>
          <cell r="DF51">
            <v>2</v>
          </cell>
          <cell r="DG51">
            <v>0</v>
          </cell>
        </row>
        <row r="52">
          <cell r="E52" t="str">
            <v>砥川小</v>
          </cell>
          <cell r="F52">
            <v>24005</v>
          </cell>
          <cell r="G52">
            <v>16</v>
          </cell>
          <cell r="H52">
            <v>13</v>
          </cell>
          <cell r="I52">
            <v>1</v>
          </cell>
          <cell r="J52">
            <v>0</v>
          </cell>
          <cell r="K52">
            <v>4</v>
          </cell>
          <cell r="L52">
            <v>0</v>
          </cell>
          <cell r="M52">
            <v>12</v>
          </cell>
          <cell r="N52">
            <v>11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7</v>
          </cell>
          <cell r="T52">
            <v>13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16</v>
          </cell>
          <cell r="Z52">
            <v>9</v>
          </cell>
          <cell r="AA52">
            <v>0</v>
          </cell>
          <cell r="AB52">
            <v>1</v>
          </cell>
          <cell r="AC52">
            <v>0</v>
          </cell>
          <cell r="AD52">
            <v>0</v>
          </cell>
          <cell r="AE52">
            <v>7</v>
          </cell>
          <cell r="AF52">
            <v>7</v>
          </cell>
          <cell r="AG52">
            <v>2</v>
          </cell>
          <cell r="AH52">
            <v>0</v>
          </cell>
          <cell r="AI52">
            <v>0</v>
          </cell>
          <cell r="AJ52">
            <v>0</v>
          </cell>
          <cell r="AK52">
            <v>14</v>
          </cell>
          <cell r="AL52">
            <v>13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142</v>
          </cell>
          <cell r="AR52">
            <v>1</v>
          </cell>
          <cell r="AS52">
            <v>0</v>
          </cell>
          <cell r="AT52">
            <v>1</v>
          </cell>
          <cell r="AU52">
            <v>1</v>
          </cell>
          <cell r="AV52">
            <v>0</v>
          </cell>
          <cell r="AW52">
            <v>0</v>
          </cell>
          <cell r="AX52">
            <v>1</v>
          </cell>
          <cell r="AY52">
            <v>0</v>
          </cell>
          <cell r="AZ52">
            <v>0</v>
          </cell>
          <cell r="BA52">
            <v>1</v>
          </cell>
          <cell r="BB52">
            <v>0</v>
          </cell>
          <cell r="BC52">
            <v>0</v>
          </cell>
          <cell r="BD52">
            <v>1</v>
          </cell>
          <cell r="BE52">
            <v>0</v>
          </cell>
          <cell r="BF52">
            <v>0</v>
          </cell>
          <cell r="BG52">
            <v>1</v>
          </cell>
          <cell r="BH52">
            <v>0</v>
          </cell>
          <cell r="BI52">
            <v>0</v>
          </cell>
          <cell r="BJ52">
            <v>7</v>
          </cell>
          <cell r="BK52">
            <v>1</v>
          </cell>
          <cell r="BL52">
            <v>1</v>
          </cell>
          <cell r="BM52">
            <v>1</v>
          </cell>
          <cell r="BN52">
            <v>0</v>
          </cell>
          <cell r="BO52">
            <v>1</v>
          </cell>
          <cell r="BP52">
            <v>0</v>
          </cell>
          <cell r="BQ52">
            <v>1</v>
          </cell>
          <cell r="BR52">
            <v>0</v>
          </cell>
          <cell r="BS52">
            <v>1</v>
          </cell>
          <cell r="BT52">
            <v>0</v>
          </cell>
          <cell r="BU52">
            <v>1</v>
          </cell>
          <cell r="BV52">
            <v>0</v>
          </cell>
          <cell r="BW52">
            <v>7</v>
          </cell>
          <cell r="BX52">
            <v>0</v>
          </cell>
          <cell r="BY52">
            <v>0</v>
          </cell>
          <cell r="BZ52">
            <v>17</v>
          </cell>
          <cell r="CA52">
            <v>13</v>
          </cell>
          <cell r="CB52">
            <v>12</v>
          </cell>
          <cell r="CC52">
            <v>11</v>
          </cell>
          <cell r="CD52">
            <v>7</v>
          </cell>
          <cell r="CE52">
            <v>13</v>
          </cell>
          <cell r="CF52">
            <v>16</v>
          </cell>
          <cell r="CG52">
            <v>10</v>
          </cell>
          <cell r="CH52">
            <v>9</v>
          </cell>
          <cell r="CI52">
            <v>7</v>
          </cell>
          <cell r="CJ52">
            <v>14</v>
          </cell>
          <cell r="CK52">
            <v>13</v>
          </cell>
          <cell r="CL52">
            <v>1</v>
          </cell>
          <cell r="CM52">
            <v>0</v>
          </cell>
          <cell r="CN52">
            <v>1</v>
          </cell>
          <cell r="CP52">
            <v>1</v>
          </cell>
          <cell r="CR52">
            <v>9</v>
          </cell>
          <cell r="CS52">
            <v>1</v>
          </cell>
          <cell r="DD52">
            <v>1</v>
          </cell>
          <cell r="DG52">
            <v>0</v>
          </cell>
        </row>
        <row r="53">
          <cell r="E53" t="str">
            <v>芦刈小</v>
          </cell>
          <cell r="F53">
            <v>24005</v>
          </cell>
          <cell r="G53">
            <v>18</v>
          </cell>
          <cell r="H53">
            <v>26</v>
          </cell>
          <cell r="I53">
            <v>0</v>
          </cell>
          <cell r="J53">
            <v>0</v>
          </cell>
          <cell r="K53">
            <v>3</v>
          </cell>
          <cell r="L53">
            <v>0</v>
          </cell>
          <cell r="M53">
            <v>26</v>
          </cell>
          <cell r="N53">
            <v>18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25</v>
          </cell>
          <cell r="T53">
            <v>29</v>
          </cell>
          <cell r="U53">
            <v>2</v>
          </cell>
          <cell r="V53">
            <v>0</v>
          </cell>
          <cell r="W53">
            <v>0</v>
          </cell>
          <cell r="X53">
            <v>0</v>
          </cell>
          <cell r="Y53">
            <v>22</v>
          </cell>
          <cell r="Z53">
            <v>28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31</v>
          </cell>
          <cell r="AF53">
            <v>26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29</v>
          </cell>
          <cell r="AL53">
            <v>27</v>
          </cell>
          <cell r="AM53">
            <v>1</v>
          </cell>
          <cell r="AN53">
            <v>0</v>
          </cell>
          <cell r="AO53">
            <v>0</v>
          </cell>
          <cell r="AP53">
            <v>0</v>
          </cell>
          <cell r="AQ53">
            <v>308</v>
          </cell>
          <cell r="AR53">
            <v>2</v>
          </cell>
          <cell r="AS53">
            <v>0</v>
          </cell>
          <cell r="AT53">
            <v>1</v>
          </cell>
          <cell r="AU53">
            <v>2</v>
          </cell>
          <cell r="AV53">
            <v>0</v>
          </cell>
          <cell r="AW53">
            <v>0</v>
          </cell>
          <cell r="AX53">
            <v>2</v>
          </cell>
          <cell r="AY53">
            <v>0</v>
          </cell>
          <cell r="AZ53">
            <v>0</v>
          </cell>
          <cell r="BA53">
            <v>2</v>
          </cell>
          <cell r="BB53">
            <v>0</v>
          </cell>
          <cell r="BC53">
            <v>0</v>
          </cell>
          <cell r="BD53">
            <v>2</v>
          </cell>
          <cell r="BE53">
            <v>0</v>
          </cell>
          <cell r="BF53">
            <v>0</v>
          </cell>
          <cell r="BG53">
            <v>2</v>
          </cell>
          <cell r="BH53">
            <v>0</v>
          </cell>
          <cell r="BI53">
            <v>0</v>
          </cell>
          <cell r="BJ53">
            <v>13</v>
          </cell>
          <cell r="BK53">
            <v>2</v>
          </cell>
          <cell r="BL53">
            <v>1</v>
          </cell>
          <cell r="BM53">
            <v>2</v>
          </cell>
          <cell r="BN53">
            <v>0</v>
          </cell>
          <cell r="BO53">
            <v>2</v>
          </cell>
          <cell r="BP53">
            <v>0</v>
          </cell>
          <cell r="BQ53">
            <v>2</v>
          </cell>
          <cell r="BR53">
            <v>0</v>
          </cell>
          <cell r="BS53">
            <v>2</v>
          </cell>
          <cell r="BT53">
            <v>0</v>
          </cell>
          <cell r="BU53">
            <v>2</v>
          </cell>
          <cell r="BV53">
            <v>0</v>
          </cell>
          <cell r="BW53">
            <v>13</v>
          </cell>
          <cell r="BX53">
            <v>0</v>
          </cell>
          <cell r="BY53">
            <v>0</v>
          </cell>
          <cell r="BZ53">
            <v>18</v>
          </cell>
          <cell r="CA53">
            <v>26</v>
          </cell>
          <cell r="CB53">
            <v>26</v>
          </cell>
          <cell r="CC53">
            <v>18</v>
          </cell>
          <cell r="CD53">
            <v>27</v>
          </cell>
          <cell r="CE53">
            <v>29</v>
          </cell>
          <cell r="CF53">
            <v>22</v>
          </cell>
          <cell r="CG53">
            <v>28</v>
          </cell>
          <cell r="CH53">
            <v>31</v>
          </cell>
          <cell r="CI53">
            <v>26</v>
          </cell>
          <cell r="CJ53">
            <v>30</v>
          </cell>
          <cell r="CK53">
            <v>27</v>
          </cell>
          <cell r="CL53">
            <v>1</v>
          </cell>
          <cell r="CM53">
            <v>0</v>
          </cell>
          <cell r="CN53">
            <v>1</v>
          </cell>
          <cell r="CP53">
            <v>1</v>
          </cell>
          <cell r="CR53">
            <v>15</v>
          </cell>
          <cell r="CS53">
            <v>1</v>
          </cell>
          <cell r="CU53">
            <v>2</v>
          </cell>
          <cell r="CZ53">
            <v>1</v>
          </cell>
          <cell r="DD53">
            <v>1</v>
          </cell>
          <cell r="DG53">
            <v>1</v>
          </cell>
        </row>
        <row r="54">
          <cell r="E54" t="str">
            <v>鳥栖小</v>
          </cell>
          <cell r="F54">
            <v>31005</v>
          </cell>
          <cell r="G54">
            <v>40</v>
          </cell>
          <cell r="H54">
            <v>48</v>
          </cell>
          <cell r="I54">
            <v>2</v>
          </cell>
          <cell r="J54">
            <v>1</v>
          </cell>
          <cell r="K54">
            <v>5</v>
          </cell>
          <cell r="L54">
            <v>0</v>
          </cell>
          <cell r="M54">
            <v>58</v>
          </cell>
          <cell r="N54">
            <v>47</v>
          </cell>
          <cell r="O54">
            <v>2</v>
          </cell>
          <cell r="P54">
            <v>0</v>
          </cell>
          <cell r="Q54">
            <v>7</v>
          </cell>
          <cell r="R54">
            <v>0</v>
          </cell>
          <cell r="S54">
            <v>39</v>
          </cell>
          <cell r="T54">
            <v>59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61</v>
          </cell>
          <cell r="Z54">
            <v>80</v>
          </cell>
          <cell r="AA54">
            <v>1</v>
          </cell>
          <cell r="AB54">
            <v>0</v>
          </cell>
          <cell r="AC54">
            <v>0</v>
          </cell>
          <cell r="AD54">
            <v>0</v>
          </cell>
          <cell r="AE54">
            <v>75</v>
          </cell>
          <cell r="AF54">
            <v>50</v>
          </cell>
          <cell r="AG54">
            <v>3</v>
          </cell>
          <cell r="AH54">
            <v>0</v>
          </cell>
          <cell r="AI54">
            <v>0</v>
          </cell>
          <cell r="AJ54">
            <v>0</v>
          </cell>
          <cell r="AK54">
            <v>50</v>
          </cell>
          <cell r="AL54">
            <v>69</v>
          </cell>
          <cell r="AM54">
            <v>1</v>
          </cell>
          <cell r="AN54">
            <v>2</v>
          </cell>
          <cell r="AO54">
            <v>0</v>
          </cell>
          <cell r="AP54">
            <v>0</v>
          </cell>
          <cell r="AQ54">
            <v>688</v>
          </cell>
          <cell r="AR54">
            <v>3</v>
          </cell>
          <cell r="AS54">
            <v>0</v>
          </cell>
          <cell r="AT54">
            <v>1</v>
          </cell>
          <cell r="AU54">
            <v>3</v>
          </cell>
          <cell r="AV54">
            <v>0</v>
          </cell>
          <cell r="AW54">
            <v>1</v>
          </cell>
          <cell r="AX54">
            <v>3</v>
          </cell>
          <cell r="AY54">
            <v>0</v>
          </cell>
          <cell r="AZ54">
            <v>0</v>
          </cell>
          <cell r="BA54">
            <v>4</v>
          </cell>
          <cell r="BB54">
            <v>0</v>
          </cell>
          <cell r="BC54">
            <v>0</v>
          </cell>
          <cell r="BD54">
            <v>4</v>
          </cell>
          <cell r="BE54">
            <v>0</v>
          </cell>
          <cell r="BF54">
            <v>0</v>
          </cell>
          <cell r="BG54">
            <v>3</v>
          </cell>
          <cell r="BH54">
            <v>0</v>
          </cell>
          <cell r="BI54">
            <v>0</v>
          </cell>
          <cell r="BJ54">
            <v>22</v>
          </cell>
          <cell r="BK54">
            <v>3</v>
          </cell>
          <cell r="BL54">
            <v>1</v>
          </cell>
          <cell r="BM54">
            <v>3</v>
          </cell>
          <cell r="BN54">
            <v>1</v>
          </cell>
          <cell r="BO54">
            <v>3</v>
          </cell>
          <cell r="BP54">
            <v>0</v>
          </cell>
          <cell r="BQ54">
            <v>4</v>
          </cell>
          <cell r="BR54">
            <v>0</v>
          </cell>
          <cell r="BS54">
            <v>4</v>
          </cell>
          <cell r="BT54">
            <v>0</v>
          </cell>
          <cell r="BU54">
            <v>3</v>
          </cell>
          <cell r="BV54">
            <v>0</v>
          </cell>
          <cell r="BW54">
            <v>22</v>
          </cell>
          <cell r="BX54">
            <v>0</v>
          </cell>
          <cell r="BY54">
            <v>0</v>
          </cell>
          <cell r="BZ54">
            <v>42</v>
          </cell>
          <cell r="CA54">
            <v>49</v>
          </cell>
          <cell r="CB54">
            <v>60</v>
          </cell>
          <cell r="CC54">
            <v>47</v>
          </cell>
          <cell r="CD54">
            <v>39</v>
          </cell>
          <cell r="CE54">
            <v>59</v>
          </cell>
          <cell r="CF54">
            <v>62</v>
          </cell>
          <cell r="CG54">
            <v>80</v>
          </cell>
          <cell r="CH54">
            <v>78</v>
          </cell>
          <cell r="CI54">
            <v>50</v>
          </cell>
          <cell r="CJ54">
            <v>51</v>
          </cell>
          <cell r="CK54">
            <v>71</v>
          </cell>
          <cell r="CL54">
            <v>2</v>
          </cell>
          <cell r="CM54">
            <v>0</v>
          </cell>
          <cell r="CN54">
            <v>1</v>
          </cell>
          <cell r="CP54">
            <v>1</v>
          </cell>
          <cell r="CQ54">
            <v>1</v>
          </cell>
          <cell r="CR54">
            <v>30</v>
          </cell>
          <cell r="CS54">
            <v>1</v>
          </cell>
          <cell r="CU54">
            <v>2</v>
          </cell>
          <cell r="CW54">
            <v>1</v>
          </cell>
          <cell r="DD54">
            <v>1</v>
          </cell>
          <cell r="DE54">
            <v>1</v>
          </cell>
          <cell r="DG54">
            <v>2</v>
          </cell>
        </row>
        <row r="55">
          <cell r="E55" t="str">
            <v>鳥栖北小</v>
          </cell>
          <cell r="F55">
            <v>31005</v>
          </cell>
          <cell r="G55">
            <v>75</v>
          </cell>
          <cell r="H55">
            <v>66</v>
          </cell>
          <cell r="I55">
            <v>4</v>
          </cell>
          <cell r="J55">
            <v>2</v>
          </cell>
          <cell r="K55">
            <v>5</v>
          </cell>
          <cell r="L55">
            <v>0</v>
          </cell>
          <cell r="M55">
            <v>53</v>
          </cell>
          <cell r="N55">
            <v>69</v>
          </cell>
          <cell r="O55">
            <v>0</v>
          </cell>
          <cell r="P55">
            <v>0</v>
          </cell>
          <cell r="Q55">
            <v>11</v>
          </cell>
          <cell r="R55">
            <v>0</v>
          </cell>
          <cell r="S55">
            <v>72</v>
          </cell>
          <cell r="T55">
            <v>72</v>
          </cell>
          <cell r="U55">
            <v>2</v>
          </cell>
          <cell r="V55">
            <v>0</v>
          </cell>
          <cell r="W55">
            <v>0</v>
          </cell>
          <cell r="X55">
            <v>0</v>
          </cell>
          <cell r="Y55">
            <v>76</v>
          </cell>
          <cell r="Z55">
            <v>75</v>
          </cell>
          <cell r="AA55">
            <v>1</v>
          </cell>
          <cell r="AB55">
            <v>2</v>
          </cell>
          <cell r="AC55">
            <v>0</v>
          </cell>
          <cell r="AD55">
            <v>0</v>
          </cell>
          <cell r="AE55">
            <v>60</v>
          </cell>
          <cell r="AF55">
            <v>55</v>
          </cell>
          <cell r="AG55">
            <v>1</v>
          </cell>
          <cell r="AH55">
            <v>0</v>
          </cell>
          <cell r="AI55">
            <v>0</v>
          </cell>
          <cell r="AJ55">
            <v>0</v>
          </cell>
          <cell r="AK55">
            <v>83</v>
          </cell>
          <cell r="AL55">
            <v>60</v>
          </cell>
          <cell r="AM55">
            <v>4</v>
          </cell>
          <cell r="AN55">
            <v>0</v>
          </cell>
          <cell r="AO55">
            <v>0</v>
          </cell>
          <cell r="AP55">
            <v>0</v>
          </cell>
          <cell r="AQ55">
            <v>832</v>
          </cell>
          <cell r="AR55">
            <v>4</v>
          </cell>
          <cell r="AS55">
            <v>0</v>
          </cell>
          <cell r="AT55">
            <v>1</v>
          </cell>
          <cell r="AU55">
            <v>4</v>
          </cell>
          <cell r="AV55">
            <v>0</v>
          </cell>
          <cell r="AW55">
            <v>2</v>
          </cell>
          <cell r="AX55">
            <v>4</v>
          </cell>
          <cell r="AY55">
            <v>0</v>
          </cell>
          <cell r="AZ55">
            <v>0</v>
          </cell>
          <cell r="BA55">
            <v>4</v>
          </cell>
          <cell r="BB55">
            <v>0</v>
          </cell>
          <cell r="BC55">
            <v>0</v>
          </cell>
          <cell r="BD55">
            <v>3</v>
          </cell>
          <cell r="BE55">
            <v>0</v>
          </cell>
          <cell r="BF55">
            <v>0</v>
          </cell>
          <cell r="BG55">
            <v>4</v>
          </cell>
          <cell r="BH55">
            <v>0</v>
          </cell>
          <cell r="BI55">
            <v>0</v>
          </cell>
          <cell r="BJ55">
            <v>27</v>
          </cell>
          <cell r="BK55">
            <v>5</v>
          </cell>
          <cell r="BL55">
            <v>1</v>
          </cell>
          <cell r="BM55">
            <v>4</v>
          </cell>
          <cell r="BN55">
            <v>2</v>
          </cell>
          <cell r="BO55">
            <v>4</v>
          </cell>
          <cell r="BP55">
            <v>0</v>
          </cell>
          <cell r="BQ55">
            <v>4</v>
          </cell>
          <cell r="BR55">
            <v>0</v>
          </cell>
          <cell r="BS55">
            <v>3</v>
          </cell>
          <cell r="BT55">
            <v>0</v>
          </cell>
          <cell r="BU55">
            <v>4</v>
          </cell>
          <cell r="BV55">
            <v>0</v>
          </cell>
          <cell r="BW55">
            <v>27</v>
          </cell>
          <cell r="BX55">
            <v>0</v>
          </cell>
          <cell r="BY55">
            <v>0</v>
          </cell>
          <cell r="BZ55">
            <v>79</v>
          </cell>
          <cell r="CA55">
            <v>68</v>
          </cell>
          <cell r="CB55">
            <v>53</v>
          </cell>
          <cell r="CC55">
            <v>69</v>
          </cell>
          <cell r="CD55">
            <v>74</v>
          </cell>
          <cell r="CE55">
            <v>72</v>
          </cell>
          <cell r="CF55">
            <v>77</v>
          </cell>
          <cell r="CG55">
            <v>77</v>
          </cell>
          <cell r="CH55">
            <v>61</v>
          </cell>
          <cell r="CI55">
            <v>55</v>
          </cell>
          <cell r="CJ55">
            <v>87</v>
          </cell>
          <cell r="CK55">
            <v>60</v>
          </cell>
          <cell r="CL55">
            <v>3</v>
          </cell>
          <cell r="CM55">
            <v>0</v>
          </cell>
          <cell r="CN55">
            <v>1</v>
          </cell>
          <cell r="CP55">
            <v>1</v>
          </cell>
          <cell r="CQ55">
            <v>1</v>
          </cell>
          <cell r="CR55">
            <v>34</v>
          </cell>
          <cell r="CS55">
            <v>1</v>
          </cell>
          <cell r="CU55">
            <v>4</v>
          </cell>
          <cell r="CY55">
            <v>1</v>
          </cell>
          <cell r="CZ55">
            <v>1</v>
          </cell>
          <cell r="DB55">
            <v>1</v>
          </cell>
          <cell r="DD55">
            <v>1</v>
          </cell>
          <cell r="DG55">
            <v>1</v>
          </cell>
        </row>
        <row r="56">
          <cell r="E56" t="str">
            <v>田代小</v>
          </cell>
          <cell r="F56">
            <v>31005</v>
          </cell>
          <cell r="G56">
            <v>30</v>
          </cell>
          <cell r="H56">
            <v>21</v>
          </cell>
          <cell r="I56">
            <v>0</v>
          </cell>
          <cell r="J56">
            <v>1</v>
          </cell>
          <cell r="K56">
            <v>4</v>
          </cell>
          <cell r="L56">
            <v>0</v>
          </cell>
          <cell r="M56">
            <v>17</v>
          </cell>
          <cell r="N56">
            <v>28</v>
          </cell>
          <cell r="O56">
            <v>2</v>
          </cell>
          <cell r="P56">
            <v>0</v>
          </cell>
          <cell r="Q56">
            <v>6</v>
          </cell>
          <cell r="R56">
            <v>0</v>
          </cell>
          <cell r="S56">
            <v>29</v>
          </cell>
          <cell r="T56">
            <v>31</v>
          </cell>
          <cell r="U56">
            <v>0</v>
          </cell>
          <cell r="V56">
            <v>1</v>
          </cell>
          <cell r="W56">
            <v>0</v>
          </cell>
          <cell r="X56">
            <v>0</v>
          </cell>
          <cell r="Y56">
            <v>31</v>
          </cell>
          <cell r="Z56">
            <v>24</v>
          </cell>
          <cell r="AA56">
            <v>1</v>
          </cell>
          <cell r="AB56">
            <v>0</v>
          </cell>
          <cell r="AC56">
            <v>0</v>
          </cell>
          <cell r="AD56">
            <v>0</v>
          </cell>
          <cell r="AE56">
            <v>22</v>
          </cell>
          <cell r="AF56">
            <v>26</v>
          </cell>
          <cell r="AG56">
            <v>4</v>
          </cell>
          <cell r="AH56">
            <v>1</v>
          </cell>
          <cell r="AI56">
            <v>0</v>
          </cell>
          <cell r="AJ56">
            <v>0</v>
          </cell>
          <cell r="AK56">
            <v>38</v>
          </cell>
          <cell r="AL56">
            <v>32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339</v>
          </cell>
          <cell r="AR56">
            <v>2</v>
          </cell>
          <cell r="AS56">
            <v>0</v>
          </cell>
          <cell r="AT56">
            <v>1</v>
          </cell>
          <cell r="AU56">
            <v>2</v>
          </cell>
          <cell r="AV56">
            <v>0</v>
          </cell>
          <cell r="AW56">
            <v>1</v>
          </cell>
          <cell r="AX56">
            <v>2</v>
          </cell>
          <cell r="AY56">
            <v>0</v>
          </cell>
          <cell r="AZ56">
            <v>0</v>
          </cell>
          <cell r="BA56">
            <v>2</v>
          </cell>
          <cell r="BB56">
            <v>0</v>
          </cell>
          <cell r="BC56">
            <v>0</v>
          </cell>
          <cell r="BD56">
            <v>2</v>
          </cell>
          <cell r="BE56">
            <v>0</v>
          </cell>
          <cell r="BF56">
            <v>0</v>
          </cell>
          <cell r="BG56">
            <v>2</v>
          </cell>
          <cell r="BH56">
            <v>0</v>
          </cell>
          <cell r="BI56">
            <v>0</v>
          </cell>
          <cell r="BJ56">
            <v>14</v>
          </cell>
          <cell r="BK56">
            <v>2</v>
          </cell>
          <cell r="BL56">
            <v>1</v>
          </cell>
          <cell r="BM56">
            <v>2</v>
          </cell>
          <cell r="BN56">
            <v>1</v>
          </cell>
          <cell r="BO56">
            <v>2</v>
          </cell>
          <cell r="BP56">
            <v>0</v>
          </cell>
          <cell r="BQ56">
            <v>2</v>
          </cell>
          <cell r="BR56">
            <v>0</v>
          </cell>
          <cell r="BS56">
            <v>2</v>
          </cell>
          <cell r="BT56">
            <v>0</v>
          </cell>
          <cell r="BU56">
            <v>2</v>
          </cell>
          <cell r="BV56">
            <v>0</v>
          </cell>
          <cell r="BW56">
            <v>14</v>
          </cell>
          <cell r="BX56">
            <v>0</v>
          </cell>
          <cell r="BY56">
            <v>0</v>
          </cell>
          <cell r="BZ56">
            <v>30</v>
          </cell>
          <cell r="CA56">
            <v>22</v>
          </cell>
          <cell r="CB56">
            <v>19</v>
          </cell>
          <cell r="CC56">
            <v>28</v>
          </cell>
          <cell r="CD56">
            <v>29</v>
          </cell>
          <cell r="CE56">
            <v>32</v>
          </cell>
          <cell r="CF56">
            <v>32</v>
          </cell>
          <cell r="CG56">
            <v>24</v>
          </cell>
          <cell r="CH56">
            <v>26</v>
          </cell>
          <cell r="CI56">
            <v>27</v>
          </cell>
          <cell r="CJ56">
            <v>38</v>
          </cell>
          <cell r="CK56">
            <v>32</v>
          </cell>
          <cell r="CL56">
            <v>2</v>
          </cell>
          <cell r="CM56">
            <v>0</v>
          </cell>
          <cell r="CN56">
            <v>1</v>
          </cell>
          <cell r="CP56">
            <v>1</v>
          </cell>
          <cell r="CR56">
            <v>17</v>
          </cell>
          <cell r="CT56">
            <v>1</v>
          </cell>
          <cell r="DD56">
            <v>1</v>
          </cell>
          <cell r="DG56">
            <v>1</v>
          </cell>
        </row>
        <row r="57">
          <cell r="E57" t="str">
            <v>基里小</v>
          </cell>
          <cell r="F57">
            <v>31005</v>
          </cell>
          <cell r="G57">
            <v>36</v>
          </cell>
          <cell r="H57">
            <v>29</v>
          </cell>
          <cell r="I57">
            <v>0</v>
          </cell>
          <cell r="J57">
            <v>0</v>
          </cell>
          <cell r="K57">
            <v>6</v>
          </cell>
          <cell r="L57">
            <v>0</v>
          </cell>
          <cell r="M57">
            <v>33</v>
          </cell>
          <cell r="N57">
            <v>24</v>
          </cell>
          <cell r="O57">
            <v>0</v>
          </cell>
          <cell r="P57">
            <v>0</v>
          </cell>
          <cell r="Q57">
            <v>3</v>
          </cell>
          <cell r="R57">
            <v>0</v>
          </cell>
          <cell r="S57">
            <v>32</v>
          </cell>
          <cell r="T57">
            <v>19</v>
          </cell>
          <cell r="U57">
            <v>2</v>
          </cell>
          <cell r="V57">
            <v>0</v>
          </cell>
          <cell r="W57">
            <v>0</v>
          </cell>
          <cell r="X57">
            <v>0</v>
          </cell>
          <cell r="Y57">
            <v>34</v>
          </cell>
          <cell r="Z57">
            <v>36</v>
          </cell>
          <cell r="AA57">
            <v>0</v>
          </cell>
          <cell r="AB57">
            <v>1</v>
          </cell>
          <cell r="AC57">
            <v>0</v>
          </cell>
          <cell r="AD57">
            <v>0</v>
          </cell>
          <cell r="AE57">
            <v>38</v>
          </cell>
          <cell r="AF57">
            <v>23</v>
          </cell>
          <cell r="AG57">
            <v>2</v>
          </cell>
          <cell r="AH57">
            <v>1</v>
          </cell>
          <cell r="AI57">
            <v>0</v>
          </cell>
          <cell r="AJ57">
            <v>0</v>
          </cell>
          <cell r="AK57">
            <v>23</v>
          </cell>
          <cell r="AL57">
            <v>26</v>
          </cell>
          <cell r="AM57">
            <v>2</v>
          </cell>
          <cell r="AN57">
            <v>1</v>
          </cell>
          <cell r="AO57">
            <v>0</v>
          </cell>
          <cell r="AP57">
            <v>0</v>
          </cell>
          <cell r="AQ57">
            <v>362</v>
          </cell>
          <cell r="AR57">
            <v>2</v>
          </cell>
          <cell r="AS57">
            <v>0</v>
          </cell>
          <cell r="AT57">
            <v>1</v>
          </cell>
          <cell r="AU57">
            <v>2</v>
          </cell>
          <cell r="AV57">
            <v>0</v>
          </cell>
          <cell r="AW57">
            <v>1</v>
          </cell>
          <cell r="AX57">
            <v>2</v>
          </cell>
          <cell r="AY57">
            <v>0</v>
          </cell>
          <cell r="AZ57">
            <v>0</v>
          </cell>
          <cell r="BA57">
            <v>2</v>
          </cell>
          <cell r="BB57">
            <v>0</v>
          </cell>
          <cell r="BC57">
            <v>0</v>
          </cell>
          <cell r="BD57">
            <v>2</v>
          </cell>
          <cell r="BE57">
            <v>0</v>
          </cell>
          <cell r="BF57">
            <v>0</v>
          </cell>
          <cell r="BG57">
            <v>2</v>
          </cell>
          <cell r="BH57">
            <v>0</v>
          </cell>
          <cell r="BI57">
            <v>0</v>
          </cell>
          <cell r="BJ57">
            <v>14</v>
          </cell>
          <cell r="BK57">
            <v>2</v>
          </cell>
          <cell r="BL57">
            <v>1</v>
          </cell>
          <cell r="BM57">
            <v>2</v>
          </cell>
          <cell r="BN57">
            <v>1</v>
          </cell>
          <cell r="BO57">
            <v>2</v>
          </cell>
          <cell r="BP57">
            <v>0</v>
          </cell>
          <cell r="BQ57">
            <v>2</v>
          </cell>
          <cell r="BR57">
            <v>0</v>
          </cell>
          <cell r="BS57">
            <v>2</v>
          </cell>
          <cell r="BT57">
            <v>0</v>
          </cell>
          <cell r="BU57">
            <v>2</v>
          </cell>
          <cell r="BV57">
            <v>0</v>
          </cell>
          <cell r="BW57">
            <v>14</v>
          </cell>
          <cell r="BX57">
            <v>0</v>
          </cell>
          <cell r="BY57">
            <v>0</v>
          </cell>
          <cell r="BZ57">
            <v>36</v>
          </cell>
          <cell r="CA57">
            <v>29</v>
          </cell>
          <cell r="CB57">
            <v>33</v>
          </cell>
          <cell r="CC57">
            <v>24</v>
          </cell>
          <cell r="CD57">
            <v>34</v>
          </cell>
          <cell r="CE57">
            <v>19</v>
          </cell>
          <cell r="CF57">
            <v>34</v>
          </cell>
          <cell r="CG57">
            <v>37</v>
          </cell>
          <cell r="CH57">
            <v>40</v>
          </cell>
          <cell r="CI57">
            <v>24</v>
          </cell>
          <cell r="CJ57">
            <v>25</v>
          </cell>
          <cell r="CK57">
            <v>27</v>
          </cell>
          <cell r="CL57">
            <v>2</v>
          </cell>
          <cell r="CM57">
            <v>0</v>
          </cell>
          <cell r="CN57">
            <v>1</v>
          </cell>
          <cell r="CP57">
            <v>1</v>
          </cell>
          <cell r="CR57">
            <v>18</v>
          </cell>
          <cell r="CS57">
            <v>1</v>
          </cell>
          <cell r="CU57">
            <v>1</v>
          </cell>
          <cell r="CZ57">
            <v>1</v>
          </cell>
          <cell r="DC57">
            <v>1</v>
          </cell>
          <cell r="DD57">
            <v>1</v>
          </cell>
          <cell r="DG57">
            <v>0</v>
          </cell>
        </row>
        <row r="58">
          <cell r="E58" t="str">
            <v>麓小</v>
          </cell>
          <cell r="F58">
            <v>31005</v>
          </cell>
          <cell r="G58">
            <v>42</v>
          </cell>
          <cell r="H58">
            <v>40</v>
          </cell>
          <cell r="I58">
            <v>4</v>
          </cell>
          <cell r="J58">
            <v>0</v>
          </cell>
          <cell r="K58">
            <v>9</v>
          </cell>
          <cell r="L58">
            <v>0</v>
          </cell>
          <cell r="M58">
            <v>66</v>
          </cell>
          <cell r="N58">
            <v>43</v>
          </cell>
          <cell r="O58">
            <v>3</v>
          </cell>
          <cell r="P58">
            <v>0</v>
          </cell>
          <cell r="Q58">
            <v>6</v>
          </cell>
          <cell r="R58">
            <v>0</v>
          </cell>
          <cell r="S58">
            <v>38</v>
          </cell>
          <cell r="T58">
            <v>53</v>
          </cell>
          <cell r="U58">
            <v>2</v>
          </cell>
          <cell r="V58">
            <v>0</v>
          </cell>
          <cell r="W58">
            <v>0</v>
          </cell>
          <cell r="X58">
            <v>0</v>
          </cell>
          <cell r="Y58">
            <v>47</v>
          </cell>
          <cell r="Z58">
            <v>45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62</v>
          </cell>
          <cell r="AF58">
            <v>40</v>
          </cell>
          <cell r="AG58">
            <v>2</v>
          </cell>
          <cell r="AH58">
            <v>1</v>
          </cell>
          <cell r="AI58">
            <v>0</v>
          </cell>
          <cell r="AJ58">
            <v>0</v>
          </cell>
          <cell r="AK58">
            <v>58</v>
          </cell>
          <cell r="AL58">
            <v>44</v>
          </cell>
          <cell r="AM58">
            <v>2</v>
          </cell>
          <cell r="AN58">
            <v>1</v>
          </cell>
          <cell r="AO58">
            <v>0</v>
          </cell>
          <cell r="AP58">
            <v>0</v>
          </cell>
          <cell r="AQ58">
            <v>593</v>
          </cell>
          <cell r="AR58">
            <v>3</v>
          </cell>
          <cell r="AS58">
            <v>0</v>
          </cell>
          <cell r="AT58">
            <v>2</v>
          </cell>
          <cell r="AU58">
            <v>3</v>
          </cell>
          <cell r="AV58">
            <v>0</v>
          </cell>
          <cell r="AW58">
            <v>1</v>
          </cell>
          <cell r="AX58">
            <v>3</v>
          </cell>
          <cell r="AY58">
            <v>0</v>
          </cell>
          <cell r="AZ58">
            <v>0</v>
          </cell>
          <cell r="BA58">
            <v>3</v>
          </cell>
          <cell r="BB58">
            <v>0</v>
          </cell>
          <cell r="BC58">
            <v>0</v>
          </cell>
          <cell r="BD58">
            <v>3</v>
          </cell>
          <cell r="BE58">
            <v>0</v>
          </cell>
          <cell r="BF58">
            <v>0</v>
          </cell>
          <cell r="BG58">
            <v>3</v>
          </cell>
          <cell r="BH58">
            <v>0</v>
          </cell>
          <cell r="BI58">
            <v>0</v>
          </cell>
          <cell r="BJ58">
            <v>21</v>
          </cell>
          <cell r="BK58">
            <v>3</v>
          </cell>
          <cell r="BL58">
            <v>2</v>
          </cell>
          <cell r="BM58">
            <v>3</v>
          </cell>
          <cell r="BN58">
            <v>1</v>
          </cell>
          <cell r="BO58">
            <v>3</v>
          </cell>
          <cell r="BP58">
            <v>0</v>
          </cell>
          <cell r="BQ58">
            <v>3</v>
          </cell>
          <cell r="BR58">
            <v>0</v>
          </cell>
          <cell r="BS58">
            <v>3</v>
          </cell>
          <cell r="BT58">
            <v>0</v>
          </cell>
          <cell r="BU58">
            <v>3</v>
          </cell>
          <cell r="BV58">
            <v>0</v>
          </cell>
          <cell r="BW58">
            <v>21</v>
          </cell>
          <cell r="BX58">
            <v>0</v>
          </cell>
          <cell r="BY58">
            <v>0</v>
          </cell>
          <cell r="BZ58">
            <v>46</v>
          </cell>
          <cell r="CA58">
            <v>40</v>
          </cell>
          <cell r="CB58">
            <v>69</v>
          </cell>
          <cell r="CC58">
            <v>43</v>
          </cell>
          <cell r="CD58">
            <v>40</v>
          </cell>
          <cell r="CE58">
            <v>53</v>
          </cell>
          <cell r="CF58">
            <v>47</v>
          </cell>
          <cell r="CG58">
            <v>45</v>
          </cell>
          <cell r="CH58">
            <v>64</v>
          </cell>
          <cell r="CI58">
            <v>41</v>
          </cell>
          <cell r="CJ58">
            <v>60</v>
          </cell>
          <cell r="CK58">
            <v>45</v>
          </cell>
          <cell r="CL58">
            <v>3</v>
          </cell>
          <cell r="CM58">
            <v>0</v>
          </cell>
          <cell r="CN58">
            <v>1</v>
          </cell>
          <cell r="CP58">
            <v>1</v>
          </cell>
          <cell r="CR58">
            <v>24</v>
          </cell>
          <cell r="CS58">
            <v>1</v>
          </cell>
          <cell r="CU58">
            <v>2</v>
          </cell>
          <cell r="DD58">
            <v>1</v>
          </cell>
          <cell r="DG58">
            <v>1</v>
          </cell>
        </row>
        <row r="59">
          <cell r="E59" t="str">
            <v>旭小</v>
          </cell>
          <cell r="F59">
            <v>31005</v>
          </cell>
          <cell r="G59">
            <v>61</v>
          </cell>
          <cell r="H59">
            <v>69</v>
          </cell>
          <cell r="I59">
            <v>3</v>
          </cell>
          <cell r="J59">
            <v>3</v>
          </cell>
          <cell r="K59">
            <v>9</v>
          </cell>
          <cell r="L59">
            <v>0</v>
          </cell>
          <cell r="M59">
            <v>63</v>
          </cell>
          <cell r="N59">
            <v>63</v>
          </cell>
          <cell r="O59">
            <v>4</v>
          </cell>
          <cell r="P59">
            <v>0</v>
          </cell>
          <cell r="Q59">
            <v>12</v>
          </cell>
          <cell r="R59">
            <v>0</v>
          </cell>
          <cell r="S59">
            <v>87</v>
          </cell>
          <cell r="T59">
            <v>69</v>
          </cell>
          <cell r="U59">
            <v>2</v>
          </cell>
          <cell r="V59">
            <v>1</v>
          </cell>
          <cell r="W59">
            <v>0</v>
          </cell>
          <cell r="X59">
            <v>0</v>
          </cell>
          <cell r="Y59">
            <v>77</v>
          </cell>
          <cell r="Z59">
            <v>61</v>
          </cell>
          <cell r="AA59">
            <v>1</v>
          </cell>
          <cell r="AB59">
            <v>2</v>
          </cell>
          <cell r="AC59">
            <v>0</v>
          </cell>
          <cell r="AD59">
            <v>0</v>
          </cell>
          <cell r="AE59">
            <v>55</v>
          </cell>
          <cell r="AF59">
            <v>61</v>
          </cell>
          <cell r="AG59">
            <v>3</v>
          </cell>
          <cell r="AH59">
            <v>1</v>
          </cell>
          <cell r="AI59">
            <v>0</v>
          </cell>
          <cell r="AJ59">
            <v>0</v>
          </cell>
          <cell r="AK59">
            <v>72</v>
          </cell>
          <cell r="AL59">
            <v>72</v>
          </cell>
          <cell r="AM59">
            <v>0</v>
          </cell>
          <cell r="AN59">
            <v>1</v>
          </cell>
          <cell r="AO59">
            <v>0</v>
          </cell>
          <cell r="AP59">
            <v>0</v>
          </cell>
          <cell r="AQ59">
            <v>831</v>
          </cell>
          <cell r="AR59">
            <v>4</v>
          </cell>
          <cell r="AS59">
            <v>0</v>
          </cell>
          <cell r="AT59">
            <v>2</v>
          </cell>
          <cell r="AU59">
            <v>4</v>
          </cell>
          <cell r="AV59">
            <v>0</v>
          </cell>
          <cell r="AW59">
            <v>2</v>
          </cell>
          <cell r="AX59">
            <v>4</v>
          </cell>
          <cell r="AY59">
            <v>0</v>
          </cell>
          <cell r="AZ59">
            <v>0</v>
          </cell>
          <cell r="BA59">
            <v>4</v>
          </cell>
          <cell r="BB59">
            <v>0</v>
          </cell>
          <cell r="BC59">
            <v>0</v>
          </cell>
          <cell r="BD59">
            <v>3</v>
          </cell>
          <cell r="BE59">
            <v>0</v>
          </cell>
          <cell r="BF59">
            <v>0</v>
          </cell>
          <cell r="BG59">
            <v>4</v>
          </cell>
          <cell r="BH59">
            <v>0</v>
          </cell>
          <cell r="BI59">
            <v>0</v>
          </cell>
          <cell r="BJ59">
            <v>27</v>
          </cell>
          <cell r="BK59">
            <v>4</v>
          </cell>
          <cell r="BL59">
            <v>2</v>
          </cell>
          <cell r="BM59">
            <v>4</v>
          </cell>
          <cell r="BN59">
            <v>2</v>
          </cell>
          <cell r="BO59">
            <v>4</v>
          </cell>
          <cell r="BP59">
            <v>0</v>
          </cell>
          <cell r="BQ59">
            <v>4</v>
          </cell>
          <cell r="BR59">
            <v>0</v>
          </cell>
          <cell r="BS59">
            <v>3</v>
          </cell>
          <cell r="BT59">
            <v>0</v>
          </cell>
          <cell r="BU59">
            <v>4</v>
          </cell>
          <cell r="BV59">
            <v>0</v>
          </cell>
          <cell r="BW59">
            <v>27</v>
          </cell>
          <cell r="BX59">
            <v>0</v>
          </cell>
          <cell r="BY59">
            <v>0</v>
          </cell>
          <cell r="BZ59">
            <v>64</v>
          </cell>
          <cell r="CA59">
            <v>72</v>
          </cell>
          <cell r="CB59">
            <v>67</v>
          </cell>
          <cell r="CC59">
            <v>63</v>
          </cell>
          <cell r="CD59">
            <v>89</v>
          </cell>
          <cell r="CE59">
            <v>70</v>
          </cell>
          <cell r="CF59">
            <v>78</v>
          </cell>
          <cell r="CG59">
            <v>63</v>
          </cell>
          <cell r="CH59">
            <v>58</v>
          </cell>
          <cell r="CI59">
            <v>62</v>
          </cell>
          <cell r="CJ59">
            <v>72</v>
          </cell>
          <cell r="CK59">
            <v>73</v>
          </cell>
          <cell r="CL59">
            <v>4</v>
          </cell>
          <cell r="CM59">
            <v>0</v>
          </cell>
          <cell r="CN59">
            <v>1</v>
          </cell>
          <cell r="CP59">
            <v>1</v>
          </cell>
          <cell r="CQ59">
            <v>1</v>
          </cell>
          <cell r="CR59">
            <v>31</v>
          </cell>
          <cell r="CS59">
            <v>1</v>
          </cell>
          <cell r="CU59">
            <v>2</v>
          </cell>
          <cell r="DD59">
            <v>3</v>
          </cell>
          <cell r="DE59">
            <v>1</v>
          </cell>
          <cell r="DG59">
            <v>0</v>
          </cell>
        </row>
        <row r="60">
          <cell r="E60" t="str">
            <v>若葉小</v>
          </cell>
          <cell r="F60">
            <v>31005</v>
          </cell>
          <cell r="G60">
            <v>27</v>
          </cell>
          <cell r="H60">
            <v>40</v>
          </cell>
          <cell r="I60">
            <v>2</v>
          </cell>
          <cell r="J60">
            <v>0</v>
          </cell>
          <cell r="K60">
            <v>4</v>
          </cell>
          <cell r="L60">
            <v>0</v>
          </cell>
          <cell r="M60">
            <v>37</v>
          </cell>
          <cell r="N60">
            <v>41</v>
          </cell>
          <cell r="O60">
            <v>1</v>
          </cell>
          <cell r="P60">
            <v>0</v>
          </cell>
          <cell r="Q60">
            <v>2</v>
          </cell>
          <cell r="R60">
            <v>0</v>
          </cell>
          <cell r="S60">
            <v>25</v>
          </cell>
          <cell r="T60">
            <v>21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32</v>
          </cell>
          <cell r="Z60">
            <v>34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27</v>
          </cell>
          <cell r="AF60">
            <v>25</v>
          </cell>
          <cell r="AG60">
            <v>2</v>
          </cell>
          <cell r="AH60">
            <v>0</v>
          </cell>
          <cell r="AI60">
            <v>0</v>
          </cell>
          <cell r="AJ60">
            <v>0</v>
          </cell>
          <cell r="AK60">
            <v>48</v>
          </cell>
          <cell r="AL60">
            <v>36</v>
          </cell>
          <cell r="AM60">
            <v>1</v>
          </cell>
          <cell r="AN60">
            <v>0</v>
          </cell>
          <cell r="AO60">
            <v>0</v>
          </cell>
          <cell r="AP60">
            <v>0</v>
          </cell>
          <cell r="AQ60">
            <v>399</v>
          </cell>
          <cell r="AR60">
            <v>2</v>
          </cell>
          <cell r="AS60">
            <v>0</v>
          </cell>
          <cell r="AT60">
            <v>1</v>
          </cell>
          <cell r="AU60">
            <v>2</v>
          </cell>
          <cell r="AV60">
            <v>0</v>
          </cell>
          <cell r="AW60">
            <v>1</v>
          </cell>
          <cell r="AX60">
            <v>2</v>
          </cell>
          <cell r="AY60">
            <v>0</v>
          </cell>
          <cell r="AZ60">
            <v>0</v>
          </cell>
          <cell r="BA60">
            <v>2</v>
          </cell>
          <cell r="BB60">
            <v>0</v>
          </cell>
          <cell r="BC60">
            <v>0</v>
          </cell>
          <cell r="BD60">
            <v>2</v>
          </cell>
          <cell r="BE60">
            <v>0</v>
          </cell>
          <cell r="BF60">
            <v>0</v>
          </cell>
          <cell r="BG60">
            <v>3</v>
          </cell>
          <cell r="BH60">
            <v>0</v>
          </cell>
          <cell r="BI60">
            <v>0</v>
          </cell>
          <cell r="BJ60">
            <v>15</v>
          </cell>
          <cell r="BK60">
            <v>2</v>
          </cell>
          <cell r="BL60">
            <v>1</v>
          </cell>
          <cell r="BM60">
            <v>2</v>
          </cell>
          <cell r="BN60">
            <v>1</v>
          </cell>
          <cell r="BO60">
            <v>2</v>
          </cell>
          <cell r="BP60">
            <v>0</v>
          </cell>
          <cell r="BQ60">
            <v>2</v>
          </cell>
          <cell r="BR60">
            <v>0</v>
          </cell>
          <cell r="BS60">
            <v>2</v>
          </cell>
          <cell r="BT60">
            <v>0</v>
          </cell>
          <cell r="BU60">
            <v>3</v>
          </cell>
          <cell r="BV60">
            <v>0</v>
          </cell>
          <cell r="BW60">
            <v>15</v>
          </cell>
          <cell r="BX60">
            <v>0</v>
          </cell>
          <cell r="BY60">
            <v>0</v>
          </cell>
          <cell r="BZ60">
            <v>29</v>
          </cell>
          <cell r="CA60">
            <v>40</v>
          </cell>
          <cell r="CB60">
            <v>38</v>
          </cell>
          <cell r="CC60">
            <v>41</v>
          </cell>
          <cell r="CD60">
            <v>25</v>
          </cell>
          <cell r="CE60">
            <v>21</v>
          </cell>
          <cell r="CF60">
            <v>32</v>
          </cell>
          <cell r="CG60">
            <v>34</v>
          </cell>
          <cell r="CH60">
            <v>29</v>
          </cell>
          <cell r="CI60">
            <v>25</v>
          </cell>
          <cell r="CJ60">
            <v>49</v>
          </cell>
          <cell r="CK60">
            <v>36</v>
          </cell>
          <cell r="CL60">
            <v>2</v>
          </cell>
          <cell r="CM60">
            <v>0</v>
          </cell>
          <cell r="CN60">
            <v>1</v>
          </cell>
          <cell r="CP60">
            <v>1</v>
          </cell>
          <cell r="CR60">
            <v>18</v>
          </cell>
          <cell r="CS60">
            <v>1</v>
          </cell>
          <cell r="CU60">
            <v>2</v>
          </cell>
          <cell r="CZ60">
            <v>1</v>
          </cell>
          <cell r="DD60">
            <v>1</v>
          </cell>
          <cell r="DG60">
            <v>0</v>
          </cell>
        </row>
        <row r="61">
          <cell r="E61" t="str">
            <v>弥生が丘小</v>
          </cell>
          <cell r="F61">
            <v>31005</v>
          </cell>
          <cell r="G61">
            <v>66</v>
          </cell>
          <cell r="H61">
            <v>75</v>
          </cell>
          <cell r="I61">
            <v>2</v>
          </cell>
          <cell r="J61">
            <v>0</v>
          </cell>
          <cell r="K61">
            <v>2</v>
          </cell>
          <cell r="L61">
            <v>0</v>
          </cell>
          <cell r="M61">
            <v>74</v>
          </cell>
          <cell r="N61">
            <v>73</v>
          </cell>
          <cell r="O61">
            <v>1</v>
          </cell>
          <cell r="P61">
            <v>1</v>
          </cell>
          <cell r="Q61">
            <v>5</v>
          </cell>
          <cell r="R61">
            <v>0</v>
          </cell>
          <cell r="S61">
            <v>63</v>
          </cell>
          <cell r="T61">
            <v>65</v>
          </cell>
          <cell r="U61">
            <v>1</v>
          </cell>
          <cell r="V61">
            <v>3</v>
          </cell>
          <cell r="W61">
            <v>4</v>
          </cell>
          <cell r="X61">
            <v>0</v>
          </cell>
          <cell r="Y61">
            <v>64</v>
          </cell>
          <cell r="Z61">
            <v>42</v>
          </cell>
          <cell r="AA61">
            <v>0</v>
          </cell>
          <cell r="AB61">
            <v>2</v>
          </cell>
          <cell r="AC61">
            <v>0</v>
          </cell>
          <cell r="AD61">
            <v>0</v>
          </cell>
          <cell r="AE61">
            <v>42</v>
          </cell>
          <cell r="AF61">
            <v>51</v>
          </cell>
          <cell r="AG61">
            <v>0</v>
          </cell>
          <cell r="AH61">
            <v>1</v>
          </cell>
          <cell r="AI61">
            <v>0</v>
          </cell>
          <cell r="AJ61">
            <v>0</v>
          </cell>
          <cell r="AK61">
            <v>54</v>
          </cell>
          <cell r="AL61">
            <v>50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730</v>
          </cell>
          <cell r="AR61">
            <v>4</v>
          </cell>
          <cell r="AS61">
            <v>0</v>
          </cell>
          <cell r="AT61">
            <v>1</v>
          </cell>
          <cell r="AU61">
            <v>4</v>
          </cell>
          <cell r="AV61">
            <v>0</v>
          </cell>
          <cell r="AW61">
            <v>1</v>
          </cell>
          <cell r="AX61">
            <v>4</v>
          </cell>
          <cell r="AY61">
            <v>0</v>
          </cell>
          <cell r="AZ61">
            <v>1</v>
          </cell>
          <cell r="BA61">
            <v>3</v>
          </cell>
          <cell r="BB61">
            <v>0</v>
          </cell>
          <cell r="BC61">
            <v>0</v>
          </cell>
          <cell r="BD61">
            <v>3</v>
          </cell>
          <cell r="BE61">
            <v>0</v>
          </cell>
          <cell r="BF61">
            <v>0</v>
          </cell>
          <cell r="BG61">
            <v>3</v>
          </cell>
          <cell r="BH61">
            <v>0</v>
          </cell>
          <cell r="BI61">
            <v>0</v>
          </cell>
          <cell r="BJ61">
            <v>25</v>
          </cell>
          <cell r="BK61">
            <v>5</v>
          </cell>
          <cell r="BL61">
            <v>1</v>
          </cell>
          <cell r="BM61">
            <v>4</v>
          </cell>
          <cell r="BN61">
            <v>1</v>
          </cell>
          <cell r="BO61">
            <v>4</v>
          </cell>
          <cell r="BP61">
            <v>1</v>
          </cell>
          <cell r="BQ61">
            <v>3</v>
          </cell>
          <cell r="BR61">
            <v>0</v>
          </cell>
          <cell r="BS61">
            <v>3</v>
          </cell>
          <cell r="BT61">
            <v>0</v>
          </cell>
          <cell r="BU61">
            <v>3</v>
          </cell>
          <cell r="BV61">
            <v>0</v>
          </cell>
          <cell r="BW61">
            <v>25</v>
          </cell>
          <cell r="BX61">
            <v>0</v>
          </cell>
          <cell r="BY61">
            <v>0</v>
          </cell>
          <cell r="BZ61">
            <v>68</v>
          </cell>
          <cell r="CA61">
            <v>75</v>
          </cell>
          <cell r="CB61">
            <v>75</v>
          </cell>
          <cell r="CC61">
            <v>74</v>
          </cell>
          <cell r="CD61">
            <v>64</v>
          </cell>
          <cell r="CE61">
            <v>68</v>
          </cell>
          <cell r="CF61">
            <v>64</v>
          </cell>
          <cell r="CG61">
            <v>44</v>
          </cell>
          <cell r="CH61">
            <v>42</v>
          </cell>
          <cell r="CI61">
            <v>52</v>
          </cell>
          <cell r="CJ61">
            <v>54</v>
          </cell>
          <cell r="CK61">
            <v>50</v>
          </cell>
          <cell r="CL61">
            <v>3</v>
          </cell>
          <cell r="CM61">
            <v>0</v>
          </cell>
          <cell r="CN61">
            <v>1</v>
          </cell>
          <cell r="CP61">
            <v>1</v>
          </cell>
          <cell r="CR61">
            <v>27</v>
          </cell>
          <cell r="CS61">
            <v>1</v>
          </cell>
          <cell r="CU61">
            <v>3</v>
          </cell>
          <cell r="CZ61">
            <v>1</v>
          </cell>
          <cell r="DD61">
            <v>2</v>
          </cell>
          <cell r="DG61">
            <v>0</v>
          </cell>
        </row>
        <row r="62">
          <cell r="E62" t="str">
            <v>神埼小</v>
          </cell>
          <cell r="F62">
            <v>32005</v>
          </cell>
          <cell r="G62">
            <v>56</v>
          </cell>
          <cell r="H62">
            <v>44</v>
          </cell>
          <cell r="I62">
            <v>2</v>
          </cell>
          <cell r="J62">
            <v>0</v>
          </cell>
          <cell r="K62">
            <v>3</v>
          </cell>
          <cell r="L62">
            <v>0</v>
          </cell>
          <cell r="M62">
            <v>54</v>
          </cell>
          <cell r="N62">
            <v>51</v>
          </cell>
          <cell r="O62">
            <v>0</v>
          </cell>
          <cell r="P62">
            <v>0</v>
          </cell>
          <cell r="Q62">
            <v>4</v>
          </cell>
          <cell r="R62">
            <v>0</v>
          </cell>
          <cell r="S62">
            <v>50</v>
          </cell>
          <cell r="T62">
            <v>46</v>
          </cell>
          <cell r="U62">
            <v>2</v>
          </cell>
          <cell r="V62">
            <v>0</v>
          </cell>
          <cell r="W62">
            <v>0</v>
          </cell>
          <cell r="X62">
            <v>0</v>
          </cell>
          <cell r="Y62">
            <v>61</v>
          </cell>
          <cell r="Z62">
            <v>50</v>
          </cell>
          <cell r="AA62">
            <v>3</v>
          </cell>
          <cell r="AB62">
            <v>0</v>
          </cell>
          <cell r="AC62">
            <v>0</v>
          </cell>
          <cell r="AD62">
            <v>0</v>
          </cell>
          <cell r="AE62">
            <v>41</v>
          </cell>
          <cell r="AF62">
            <v>56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58</v>
          </cell>
          <cell r="AL62">
            <v>55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629</v>
          </cell>
          <cell r="AR62">
            <v>3</v>
          </cell>
          <cell r="AS62">
            <v>0</v>
          </cell>
          <cell r="AT62">
            <v>1</v>
          </cell>
          <cell r="AU62">
            <v>3</v>
          </cell>
          <cell r="AV62">
            <v>0</v>
          </cell>
          <cell r="AW62">
            <v>1</v>
          </cell>
          <cell r="AX62">
            <v>3</v>
          </cell>
          <cell r="AY62">
            <v>0</v>
          </cell>
          <cell r="AZ62">
            <v>0</v>
          </cell>
          <cell r="BA62">
            <v>3</v>
          </cell>
          <cell r="BB62">
            <v>0</v>
          </cell>
          <cell r="BC62">
            <v>0</v>
          </cell>
          <cell r="BD62">
            <v>3</v>
          </cell>
          <cell r="BE62">
            <v>0</v>
          </cell>
          <cell r="BF62">
            <v>0</v>
          </cell>
          <cell r="BG62">
            <v>3</v>
          </cell>
          <cell r="BH62">
            <v>0</v>
          </cell>
          <cell r="BI62">
            <v>0</v>
          </cell>
          <cell r="BJ62">
            <v>20</v>
          </cell>
          <cell r="BK62">
            <v>3</v>
          </cell>
          <cell r="BL62">
            <v>1</v>
          </cell>
          <cell r="BM62">
            <v>3</v>
          </cell>
          <cell r="BN62">
            <v>1</v>
          </cell>
          <cell r="BO62">
            <v>3</v>
          </cell>
          <cell r="BP62">
            <v>0</v>
          </cell>
          <cell r="BQ62">
            <v>3</v>
          </cell>
          <cell r="BR62">
            <v>0</v>
          </cell>
          <cell r="BS62">
            <v>3</v>
          </cell>
          <cell r="BT62">
            <v>0</v>
          </cell>
          <cell r="BU62">
            <v>3</v>
          </cell>
          <cell r="BV62">
            <v>0</v>
          </cell>
          <cell r="BW62">
            <v>20</v>
          </cell>
          <cell r="BX62">
            <v>0</v>
          </cell>
          <cell r="BY62">
            <v>0</v>
          </cell>
          <cell r="BZ62">
            <v>58</v>
          </cell>
          <cell r="CA62">
            <v>44</v>
          </cell>
          <cell r="CB62">
            <v>54</v>
          </cell>
          <cell r="CC62">
            <v>51</v>
          </cell>
          <cell r="CD62">
            <v>52</v>
          </cell>
          <cell r="CE62">
            <v>46</v>
          </cell>
          <cell r="CF62">
            <v>64</v>
          </cell>
          <cell r="CG62">
            <v>50</v>
          </cell>
          <cell r="CH62">
            <v>41</v>
          </cell>
          <cell r="CI62">
            <v>56</v>
          </cell>
          <cell r="CJ62">
            <v>58</v>
          </cell>
          <cell r="CK62">
            <v>55</v>
          </cell>
          <cell r="CL62">
            <v>2</v>
          </cell>
          <cell r="CM62">
            <v>0</v>
          </cell>
          <cell r="CN62">
            <v>1</v>
          </cell>
          <cell r="CP62">
            <v>1</v>
          </cell>
          <cell r="CR62">
            <v>26</v>
          </cell>
          <cell r="CS62">
            <v>1</v>
          </cell>
          <cell r="CU62">
            <v>1</v>
          </cell>
          <cell r="DC62">
            <v>1</v>
          </cell>
          <cell r="DD62">
            <v>2</v>
          </cell>
          <cell r="DF62">
            <v>1</v>
          </cell>
          <cell r="DG62">
            <v>0</v>
          </cell>
        </row>
        <row r="63">
          <cell r="E63" t="str">
            <v>西郷小</v>
          </cell>
          <cell r="F63">
            <v>32005</v>
          </cell>
          <cell r="G63">
            <v>16</v>
          </cell>
          <cell r="H63">
            <v>11</v>
          </cell>
          <cell r="I63">
            <v>0</v>
          </cell>
          <cell r="J63">
            <v>0</v>
          </cell>
          <cell r="K63">
            <v>2</v>
          </cell>
          <cell r="L63">
            <v>0</v>
          </cell>
          <cell r="M63">
            <v>25</v>
          </cell>
          <cell r="N63">
            <v>18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20</v>
          </cell>
          <cell r="T63">
            <v>11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21</v>
          </cell>
          <cell r="Z63">
            <v>21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11</v>
          </cell>
          <cell r="AF63">
            <v>15</v>
          </cell>
          <cell r="AG63">
            <v>1</v>
          </cell>
          <cell r="AH63">
            <v>1</v>
          </cell>
          <cell r="AI63">
            <v>0</v>
          </cell>
          <cell r="AJ63">
            <v>0</v>
          </cell>
          <cell r="AK63">
            <v>12</v>
          </cell>
          <cell r="AL63">
            <v>22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205</v>
          </cell>
          <cell r="AR63">
            <v>1</v>
          </cell>
          <cell r="AS63">
            <v>0</v>
          </cell>
          <cell r="AT63">
            <v>1</v>
          </cell>
          <cell r="AU63">
            <v>2</v>
          </cell>
          <cell r="AV63">
            <v>0</v>
          </cell>
          <cell r="AW63">
            <v>0</v>
          </cell>
          <cell r="AX63">
            <v>1</v>
          </cell>
          <cell r="AY63">
            <v>0</v>
          </cell>
          <cell r="AZ63">
            <v>0</v>
          </cell>
          <cell r="BA63">
            <v>2</v>
          </cell>
          <cell r="BB63">
            <v>0</v>
          </cell>
          <cell r="BC63">
            <v>0</v>
          </cell>
          <cell r="BD63">
            <v>1</v>
          </cell>
          <cell r="BE63">
            <v>0</v>
          </cell>
          <cell r="BF63">
            <v>0</v>
          </cell>
          <cell r="BG63">
            <v>1</v>
          </cell>
          <cell r="BH63">
            <v>0</v>
          </cell>
          <cell r="BI63">
            <v>0</v>
          </cell>
          <cell r="BJ63">
            <v>9</v>
          </cell>
          <cell r="BK63">
            <v>1</v>
          </cell>
          <cell r="BL63">
            <v>1</v>
          </cell>
          <cell r="BM63">
            <v>2</v>
          </cell>
          <cell r="BN63">
            <v>0</v>
          </cell>
          <cell r="BO63">
            <v>1</v>
          </cell>
          <cell r="BP63">
            <v>0</v>
          </cell>
          <cell r="BQ63">
            <v>2</v>
          </cell>
          <cell r="BR63">
            <v>0</v>
          </cell>
          <cell r="BS63">
            <v>1</v>
          </cell>
          <cell r="BT63">
            <v>0</v>
          </cell>
          <cell r="BU63">
            <v>1</v>
          </cell>
          <cell r="BV63">
            <v>0</v>
          </cell>
          <cell r="BW63">
            <v>9</v>
          </cell>
          <cell r="BX63">
            <v>0</v>
          </cell>
          <cell r="BY63">
            <v>0</v>
          </cell>
          <cell r="BZ63">
            <v>16</v>
          </cell>
          <cell r="CA63">
            <v>11</v>
          </cell>
          <cell r="CB63">
            <v>25</v>
          </cell>
          <cell r="CC63">
            <v>18</v>
          </cell>
          <cell r="CD63">
            <v>20</v>
          </cell>
          <cell r="CE63">
            <v>11</v>
          </cell>
          <cell r="CF63">
            <v>21</v>
          </cell>
          <cell r="CG63">
            <v>21</v>
          </cell>
          <cell r="CH63">
            <v>12</v>
          </cell>
          <cell r="CI63">
            <v>16</v>
          </cell>
          <cell r="CJ63">
            <v>12</v>
          </cell>
          <cell r="CK63">
            <v>22</v>
          </cell>
          <cell r="CL63">
            <v>1</v>
          </cell>
          <cell r="CM63">
            <v>0</v>
          </cell>
          <cell r="CN63">
            <v>1</v>
          </cell>
          <cell r="CP63">
            <v>1</v>
          </cell>
          <cell r="CR63">
            <v>10</v>
          </cell>
          <cell r="CS63">
            <v>1</v>
          </cell>
          <cell r="CT63">
            <v>1</v>
          </cell>
          <cell r="CU63">
            <v>1</v>
          </cell>
          <cell r="CZ63">
            <v>1</v>
          </cell>
          <cell r="DD63">
            <v>1</v>
          </cell>
          <cell r="DG63">
            <v>0</v>
          </cell>
        </row>
        <row r="64">
          <cell r="E64" t="str">
            <v>仁比山小</v>
          </cell>
          <cell r="F64">
            <v>32005</v>
          </cell>
          <cell r="G64">
            <v>25</v>
          </cell>
          <cell r="H64">
            <v>17</v>
          </cell>
          <cell r="I64">
            <v>1</v>
          </cell>
          <cell r="J64">
            <v>0</v>
          </cell>
          <cell r="K64">
            <v>3</v>
          </cell>
          <cell r="L64">
            <v>0</v>
          </cell>
          <cell r="M64">
            <v>16</v>
          </cell>
          <cell r="N64">
            <v>24</v>
          </cell>
          <cell r="O64">
            <v>1</v>
          </cell>
          <cell r="P64">
            <v>0</v>
          </cell>
          <cell r="Q64">
            <v>3</v>
          </cell>
          <cell r="R64">
            <v>0</v>
          </cell>
          <cell r="S64">
            <v>23</v>
          </cell>
          <cell r="T64">
            <v>18</v>
          </cell>
          <cell r="U64">
            <v>1</v>
          </cell>
          <cell r="V64">
            <v>1</v>
          </cell>
          <cell r="W64">
            <v>0</v>
          </cell>
          <cell r="X64">
            <v>0</v>
          </cell>
          <cell r="Y64">
            <v>9</v>
          </cell>
          <cell r="Z64">
            <v>24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27</v>
          </cell>
          <cell r="AF64">
            <v>20</v>
          </cell>
          <cell r="AG64">
            <v>1</v>
          </cell>
          <cell r="AH64">
            <v>0</v>
          </cell>
          <cell r="AI64">
            <v>0</v>
          </cell>
          <cell r="AJ64">
            <v>0</v>
          </cell>
          <cell r="AK64">
            <v>25</v>
          </cell>
          <cell r="AL64">
            <v>17</v>
          </cell>
          <cell r="AM64">
            <v>1</v>
          </cell>
          <cell r="AN64">
            <v>0</v>
          </cell>
          <cell r="AO64">
            <v>0</v>
          </cell>
          <cell r="AP64">
            <v>0</v>
          </cell>
          <cell r="AQ64">
            <v>251</v>
          </cell>
          <cell r="AR64">
            <v>2</v>
          </cell>
          <cell r="AS64">
            <v>0</v>
          </cell>
          <cell r="AT64">
            <v>1</v>
          </cell>
          <cell r="AU64">
            <v>2</v>
          </cell>
          <cell r="AV64">
            <v>0</v>
          </cell>
          <cell r="AW64">
            <v>1</v>
          </cell>
          <cell r="AX64">
            <v>2</v>
          </cell>
          <cell r="AY64">
            <v>0</v>
          </cell>
          <cell r="AZ64">
            <v>0</v>
          </cell>
          <cell r="BA64">
            <v>1</v>
          </cell>
          <cell r="BB64">
            <v>0</v>
          </cell>
          <cell r="BC64">
            <v>0</v>
          </cell>
          <cell r="BD64">
            <v>2</v>
          </cell>
          <cell r="BE64">
            <v>0</v>
          </cell>
          <cell r="BF64">
            <v>0</v>
          </cell>
          <cell r="BG64">
            <v>2</v>
          </cell>
          <cell r="BH64">
            <v>0</v>
          </cell>
          <cell r="BI64">
            <v>0</v>
          </cell>
          <cell r="BJ64">
            <v>12</v>
          </cell>
          <cell r="BK64">
            <v>2</v>
          </cell>
          <cell r="BL64">
            <v>1</v>
          </cell>
          <cell r="BM64">
            <v>1</v>
          </cell>
          <cell r="BN64">
            <v>1</v>
          </cell>
          <cell r="BO64">
            <v>2</v>
          </cell>
          <cell r="BP64">
            <v>0</v>
          </cell>
          <cell r="BQ64">
            <v>1</v>
          </cell>
          <cell r="BR64">
            <v>0</v>
          </cell>
          <cell r="BS64">
            <v>2</v>
          </cell>
          <cell r="BT64">
            <v>0</v>
          </cell>
          <cell r="BU64">
            <v>2</v>
          </cell>
          <cell r="BV64">
            <v>0</v>
          </cell>
          <cell r="BW64">
            <v>12</v>
          </cell>
          <cell r="BX64">
            <v>0</v>
          </cell>
          <cell r="BY64">
            <v>0</v>
          </cell>
          <cell r="BZ64">
            <v>26</v>
          </cell>
          <cell r="CA64">
            <v>17</v>
          </cell>
          <cell r="CB64">
            <v>17</v>
          </cell>
          <cell r="CC64">
            <v>24</v>
          </cell>
          <cell r="CD64">
            <v>24</v>
          </cell>
          <cell r="CE64">
            <v>19</v>
          </cell>
          <cell r="CF64">
            <v>9</v>
          </cell>
          <cell r="CG64">
            <v>24</v>
          </cell>
          <cell r="CH64">
            <v>28</v>
          </cell>
          <cell r="CI64">
            <v>20</v>
          </cell>
          <cell r="CJ64">
            <v>26</v>
          </cell>
          <cell r="CK64">
            <v>17</v>
          </cell>
          <cell r="CL64">
            <v>2</v>
          </cell>
          <cell r="CM64">
            <v>0</v>
          </cell>
          <cell r="CN64">
            <v>1</v>
          </cell>
          <cell r="CP64">
            <v>1</v>
          </cell>
          <cell r="CR64">
            <v>14</v>
          </cell>
          <cell r="CS64">
            <v>1</v>
          </cell>
          <cell r="CU64">
            <v>1</v>
          </cell>
          <cell r="DD64">
            <v>1</v>
          </cell>
          <cell r="DG64">
            <v>0</v>
          </cell>
        </row>
        <row r="65">
          <cell r="E65" t="str">
            <v>千代田東部小</v>
          </cell>
          <cell r="F65">
            <v>32005</v>
          </cell>
          <cell r="G65">
            <v>13</v>
          </cell>
          <cell r="H65">
            <v>15</v>
          </cell>
          <cell r="I65">
            <v>1</v>
          </cell>
          <cell r="J65">
            <v>0</v>
          </cell>
          <cell r="K65">
            <v>1</v>
          </cell>
          <cell r="L65">
            <v>0</v>
          </cell>
          <cell r="M65">
            <v>17</v>
          </cell>
          <cell r="N65">
            <v>18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8</v>
          </cell>
          <cell r="T65">
            <v>13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18</v>
          </cell>
          <cell r="Z65">
            <v>10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13</v>
          </cell>
          <cell r="AF65">
            <v>16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18</v>
          </cell>
          <cell r="AL65">
            <v>15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175</v>
          </cell>
          <cell r="AR65">
            <v>1</v>
          </cell>
          <cell r="AS65">
            <v>0</v>
          </cell>
          <cell r="AT65">
            <v>1</v>
          </cell>
          <cell r="AU65">
            <v>1</v>
          </cell>
          <cell r="AV65">
            <v>0</v>
          </cell>
          <cell r="AW65">
            <v>0</v>
          </cell>
          <cell r="AX65">
            <v>1</v>
          </cell>
          <cell r="AY65">
            <v>0</v>
          </cell>
          <cell r="AZ65">
            <v>0</v>
          </cell>
          <cell r="BA65">
            <v>1</v>
          </cell>
          <cell r="BB65">
            <v>0</v>
          </cell>
          <cell r="BC65">
            <v>0</v>
          </cell>
          <cell r="BD65">
            <v>1</v>
          </cell>
          <cell r="BE65">
            <v>0</v>
          </cell>
          <cell r="BF65">
            <v>0</v>
          </cell>
          <cell r="BG65">
            <v>1</v>
          </cell>
          <cell r="BH65">
            <v>0</v>
          </cell>
          <cell r="BI65">
            <v>0</v>
          </cell>
          <cell r="BJ65">
            <v>7</v>
          </cell>
          <cell r="BK65">
            <v>1</v>
          </cell>
          <cell r="BL65">
            <v>1</v>
          </cell>
          <cell r="BM65">
            <v>1</v>
          </cell>
          <cell r="BN65">
            <v>0</v>
          </cell>
          <cell r="BO65">
            <v>1</v>
          </cell>
          <cell r="BP65">
            <v>0</v>
          </cell>
          <cell r="BQ65">
            <v>1</v>
          </cell>
          <cell r="BR65">
            <v>0</v>
          </cell>
          <cell r="BS65">
            <v>1</v>
          </cell>
          <cell r="BT65">
            <v>0</v>
          </cell>
          <cell r="BU65">
            <v>1</v>
          </cell>
          <cell r="BV65">
            <v>0</v>
          </cell>
          <cell r="BW65">
            <v>7</v>
          </cell>
          <cell r="BX65">
            <v>0</v>
          </cell>
          <cell r="BY65">
            <v>0</v>
          </cell>
          <cell r="BZ65">
            <v>14</v>
          </cell>
          <cell r="CA65">
            <v>15</v>
          </cell>
          <cell r="CB65">
            <v>17</v>
          </cell>
          <cell r="CC65">
            <v>18</v>
          </cell>
          <cell r="CD65">
            <v>8</v>
          </cell>
          <cell r="CE65">
            <v>13</v>
          </cell>
          <cell r="CF65">
            <v>18</v>
          </cell>
          <cell r="CG65">
            <v>10</v>
          </cell>
          <cell r="CH65">
            <v>13</v>
          </cell>
          <cell r="CI65">
            <v>16</v>
          </cell>
          <cell r="CJ65">
            <v>18</v>
          </cell>
          <cell r="CK65">
            <v>15</v>
          </cell>
          <cell r="CL65">
            <v>1</v>
          </cell>
          <cell r="CM65">
            <v>0</v>
          </cell>
          <cell r="CN65">
            <v>1</v>
          </cell>
          <cell r="CP65">
            <v>1</v>
          </cell>
          <cell r="CR65">
            <v>9</v>
          </cell>
          <cell r="CT65">
            <v>1</v>
          </cell>
          <cell r="DD65">
            <v>1</v>
          </cell>
          <cell r="DG65">
            <v>0</v>
          </cell>
        </row>
        <row r="66">
          <cell r="E66" t="str">
            <v>千代田中部小</v>
          </cell>
          <cell r="F66">
            <v>32005</v>
          </cell>
          <cell r="G66">
            <v>19</v>
          </cell>
          <cell r="H66">
            <v>23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23</v>
          </cell>
          <cell r="N66">
            <v>19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21</v>
          </cell>
          <cell r="T66">
            <v>17</v>
          </cell>
          <cell r="U66">
            <v>0</v>
          </cell>
          <cell r="V66">
            <v>0</v>
          </cell>
          <cell r="W66">
            <v>1</v>
          </cell>
          <cell r="X66">
            <v>0</v>
          </cell>
          <cell r="Y66">
            <v>21</v>
          </cell>
          <cell r="Z66">
            <v>24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24</v>
          </cell>
          <cell r="AF66">
            <v>19</v>
          </cell>
          <cell r="AG66">
            <v>1</v>
          </cell>
          <cell r="AH66">
            <v>0</v>
          </cell>
          <cell r="AI66">
            <v>0</v>
          </cell>
          <cell r="AJ66">
            <v>0</v>
          </cell>
          <cell r="AK66">
            <v>18</v>
          </cell>
          <cell r="AL66">
            <v>19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248</v>
          </cell>
          <cell r="AR66">
            <v>2</v>
          </cell>
          <cell r="AS66">
            <v>0</v>
          </cell>
          <cell r="AT66">
            <v>0</v>
          </cell>
          <cell r="AU66">
            <v>2</v>
          </cell>
          <cell r="AV66">
            <v>0</v>
          </cell>
          <cell r="AW66">
            <v>0</v>
          </cell>
          <cell r="AX66">
            <v>1</v>
          </cell>
          <cell r="AY66">
            <v>0</v>
          </cell>
          <cell r="AZ66">
            <v>1</v>
          </cell>
          <cell r="BA66">
            <v>2</v>
          </cell>
          <cell r="BB66">
            <v>0</v>
          </cell>
          <cell r="BC66">
            <v>0</v>
          </cell>
          <cell r="BD66">
            <v>2</v>
          </cell>
          <cell r="BE66">
            <v>0</v>
          </cell>
          <cell r="BF66">
            <v>0</v>
          </cell>
          <cell r="BG66">
            <v>1</v>
          </cell>
          <cell r="BH66">
            <v>0</v>
          </cell>
          <cell r="BI66">
            <v>0</v>
          </cell>
          <cell r="BJ66">
            <v>11</v>
          </cell>
          <cell r="BK66">
            <v>2</v>
          </cell>
          <cell r="BL66">
            <v>0</v>
          </cell>
          <cell r="BM66">
            <v>2</v>
          </cell>
          <cell r="BN66">
            <v>0</v>
          </cell>
          <cell r="BO66">
            <v>1</v>
          </cell>
          <cell r="BP66">
            <v>1</v>
          </cell>
          <cell r="BQ66">
            <v>2</v>
          </cell>
          <cell r="BR66">
            <v>0</v>
          </cell>
          <cell r="BS66">
            <v>2</v>
          </cell>
          <cell r="BT66">
            <v>0</v>
          </cell>
          <cell r="BU66">
            <v>1</v>
          </cell>
          <cell r="BV66">
            <v>0</v>
          </cell>
          <cell r="BW66">
            <v>11</v>
          </cell>
          <cell r="BX66">
            <v>0</v>
          </cell>
          <cell r="BY66">
            <v>0</v>
          </cell>
          <cell r="BZ66">
            <v>19</v>
          </cell>
          <cell r="CA66">
            <v>23</v>
          </cell>
          <cell r="CB66">
            <v>23</v>
          </cell>
          <cell r="CC66">
            <v>19</v>
          </cell>
          <cell r="CD66">
            <v>21</v>
          </cell>
          <cell r="CE66">
            <v>17</v>
          </cell>
          <cell r="CF66">
            <v>21</v>
          </cell>
          <cell r="CG66">
            <v>24</v>
          </cell>
          <cell r="CH66">
            <v>25</v>
          </cell>
          <cell r="CI66">
            <v>19</v>
          </cell>
          <cell r="CJ66">
            <v>18</v>
          </cell>
          <cell r="CK66">
            <v>19</v>
          </cell>
          <cell r="CL66">
            <v>1</v>
          </cell>
          <cell r="CM66">
            <v>0</v>
          </cell>
          <cell r="CN66">
            <v>1</v>
          </cell>
          <cell r="CP66">
            <v>1</v>
          </cell>
          <cell r="CR66">
            <v>13</v>
          </cell>
          <cell r="CS66">
            <v>1</v>
          </cell>
          <cell r="CU66">
            <v>2</v>
          </cell>
          <cell r="CZ66">
            <v>1</v>
          </cell>
          <cell r="DB66">
            <v>1</v>
          </cell>
          <cell r="DD66">
            <v>1</v>
          </cell>
          <cell r="DE66">
            <v>1</v>
          </cell>
          <cell r="DG66">
            <v>0</v>
          </cell>
        </row>
        <row r="67">
          <cell r="E67" t="str">
            <v>千代田西部小</v>
          </cell>
          <cell r="F67">
            <v>32005</v>
          </cell>
          <cell r="G67">
            <v>18</v>
          </cell>
          <cell r="H67">
            <v>11</v>
          </cell>
          <cell r="I67">
            <v>0</v>
          </cell>
          <cell r="J67">
            <v>1</v>
          </cell>
          <cell r="K67">
            <v>0</v>
          </cell>
          <cell r="L67">
            <v>0</v>
          </cell>
          <cell r="M67">
            <v>18</v>
          </cell>
          <cell r="N67">
            <v>24</v>
          </cell>
          <cell r="O67">
            <v>0</v>
          </cell>
          <cell r="P67">
            <v>0</v>
          </cell>
          <cell r="Q67">
            <v>1</v>
          </cell>
          <cell r="R67">
            <v>0</v>
          </cell>
          <cell r="S67">
            <v>27</v>
          </cell>
          <cell r="T67">
            <v>20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18</v>
          </cell>
          <cell r="Z67">
            <v>23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24</v>
          </cell>
          <cell r="AF67">
            <v>19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20</v>
          </cell>
          <cell r="AL67">
            <v>28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251</v>
          </cell>
          <cell r="AR67">
            <v>1</v>
          </cell>
          <cell r="AS67">
            <v>0</v>
          </cell>
          <cell r="AT67">
            <v>0</v>
          </cell>
          <cell r="AU67">
            <v>2</v>
          </cell>
          <cell r="AV67">
            <v>0</v>
          </cell>
          <cell r="AW67">
            <v>1</v>
          </cell>
          <cell r="AX67">
            <v>2</v>
          </cell>
          <cell r="AY67">
            <v>0</v>
          </cell>
          <cell r="AZ67">
            <v>0</v>
          </cell>
          <cell r="BA67">
            <v>2</v>
          </cell>
          <cell r="BB67">
            <v>0</v>
          </cell>
          <cell r="BC67">
            <v>0</v>
          </cell>
          <cell r="BD67">
            <v>2</v>
          </cell>
          <cell r="BE67">
            <v>0</v>
          </cell>
          <cell r="BF67">
            <v>0</v>
          </cell>
          <cell r="BG67">
            <v>2</v>
          </cell>
          <cell r="BH67">
            <v>0</v>
          </cell>
          <cell r="BI67">
            <v>0</v>
          </cell>
          <cell r="BJ67">
            <v>12</v>
          </cell>
          <cell r="BK67">
            <v>1</v>
          </cell>
          <cell r="BL67">
            <v>0</v>
          </cell>
          <cell r="BM67">
            <v>2</v>
          </cell>
          <cell r="BN67">
            <v>1</v>
          </cell>
          <cell r="BO67">
            <v>2</v>
          </cell>
          <cell r="BP67">
            <v>0</v>
          </cell>
          <cell r="BQ67">
            <v>2</v>
          </cell>
          <cell r="BR67">
            <v>0</v>
          </cell>
          <cell r="BS67">
            <v>2</v>
          </cell>
          <cell r="BT67">
            <v>0</v>
          </cell>
          <cell r="BU67">
            <v>2</v>
          </cell>
          <cell r="BV67">
            <v>0</v>
          </cell>
          <cell r="BW67">
            <v>12</v>
          </cell>
          <cell r="BX67">
            <v>0</v>
          </cell>
          <cell r="BY67">
            <v>0</v>
          </cell>
          <cell r="BZ67">
            <v>18</v>
          </cell>
          <cell r="CA67">
            <v>12</v>
          </cell>
          <cell r="CB67">
            <v>18</v>
          </cell>
          <cell r="CC67">
            <v>24</v>
          </cell>
          <cell r="CD67">
            <v>27</v>
          </cell>
          <cell r="CE67">
            <v>20</v>
          </cell>
          <cell r="CF67">
            <v>18</v>
          </cell>
          <cell r="CG67">
            <v>23</v>
          </cell>
          <cell r="CH67">
            <v>24</v>
          </cell>
          <cell r="CI67">
            <v>19</v>
          </cell>
          <cell r="CJ67">
            <v>20</v>
          </cell>
          <cell r="CK67">
            <v>28</v>
          </cell>
          <cell r="CL67">
            <v>1</v>
          </cell>
          <cell r="CM67">
            <v>0</v>
          </cell>
          <cell r="CN67">
            <v>1</v>
          </cell>
          <cell r="CP67">
            <v>1</v>
          </cell>
          <cell r="CR67">
            <v>14</v>
          </cell>
          <cell r="CS67">
            <v>1</v>
          </cell>
          <cell r="CU67">
            <v>1</v>
          </cell>
          <cell r="DC67">
            <v>1</v>
          </cell>
          <cell r="DD67">
            <v>1</v>
          </cell>
          <cell r="DF67">
            <v>1</v>
          </cell>
          <cell r="DG67">
            <v>0</v>
          </cell>
        </row>
        <row r="68">
          <cell r="E68" t="str">
            <v>三田川小</v>
          </cell>
          <cell r="F68">
            <v>32135</v>
          </cell>
          <cell r="G68">
            <v>48</v>
          </cell>
          <cell r="H68">
            <v>53</v>
          </cell>
          <cell r="I68">
            <v>0</v>
          </cell>
          <cell r="J68">
            <v>0</v>
          </cell>
          <cell r="K68">
            <v>7</v>
          </cell>
          <cell r="L68">
            <v>0</v>
          </cell>
          <cell r="M68">
            <v>51</v>
          </cell>
          <cell r="N68">
            <v>41</v>
          </cell>
          <cell r="O68">
            <v>5</v>
          </cell>
          <cell r="P68">
            <v>0</v>
          </cell>
          <cell r="Q68">
            <v>2</v>
          </cell>
          <cell r="R68">
            <v>0</v>
          </cell>
          <cell r="S68">
            <v>49</v>
          </cell>
          <cell r="T68">
            <v>52</v>
          </cell>
          <cell r="U68">
            <v>0</v>
          </cell>
          <cell r="V68">
            <v>0</v>
          </cell>
          <cell r="W68">
            <v>1</v>
          </cell>
          <cell r="X68">
            <v>0</v>
          </cell>
          <cell r="Y68">
            <v>34</v>
          </cell>
          <cell r="Z68">
            <v>51</v>
          </cell>
          <cell r="AA68">
            <v>1</v>
          </cell>
          <cell r="AB68">
            <v>0</v>
          </cell>
          <cell r="AC68">
            <v>0</v>
          </cell>
          <cell r="AD68">
            <v>0</v>
          </cell>
          <cell r="AE68">
            <v>63</v>
          </cell>
          <cell r="AF68">
            <v>47</v>
          </cell>
          <cell r="AG68">
            <v>2</v>
          </cell>
          <cell r="AH68">
            <v>1</v>
          </cell>
          <cell r="AI68">
            <v>0</v>
          </cell>
          <cell r="AJ68">
            <v>0</v>
          </cell>
          <cell r="AK68">
            <v>40</v>
          </cell>
          <cell r="AL68">
            <v>45</v>
          </cell>
          <cell r="AM68">
            <v>1</v>
          </cell>
          <cell r="AN68">
            <v>0</v>
          </cell>
          <cell r="AO68">
            <v>0</v>
          </cell>
          <cell r="AP68">
            <v>0</v>
          </cell>
          <cell r="AQ68">
            <v>584</v>
          </cell>
          <cell r="AR68">
            <v>3</v>
          </cell>
          <cell r="AS68">
            <v>0</v>
          </cell>
          <cell r="AT68">
            <v>1</v>
          </cell>
          <cell r="AU68">
            <v>3</v>
          </cell>
          <cell r="AV68">
            <v>0</v>
          </cell>
          <cell r="AW68">
            <v>1</v>
          </cell>
          <cell r="AX68">
            <v>3</v>
          </cell>
          <cell r="AY68">
            <v>0</v>
          </cell>
          <cell r="AZ68">
            <v>1</v>
          </cell>
          <cell r="BA68">
            <v>3</v>
          </cell>
          <cell r="BB68">
            <v>0</v>
          </cell>
          <cell r="BC68">
            <v>0</v>
          </cell>
          <cell r="BD68">
            <v>3</v>
          </cell>
          <cell r="BE68">
            <v>0</v>
          </cell>
          <cell r="BF68">
            <v>0</v>
          </cell>
          <cell r="BG68">
            <v>3</v>
          </cell>
          <cell r="BH68">
            <v>0</v>
          </cell>
          <cell r="BI68">
            <v>0</v>
          </cell>
          <cell r="BJ68">
            <v>21</v>
          </cell>
          <cell r="BK68">
            <v>3</v>
          </cell>
          <cell r="BL68">
            <v>1</v>
          </cell>
          <cell r="BM68">
            <v>3</v>
          </cell>
          <cell r="BN68">
            <v>1</v>
          </cell>
          <cell r="BO68">
            <v>3</v>
          </cell>
          <cell r="BP68">
            <v>1</v>
          </cell>
          <cell r="BQ68">
            <v>3</v>
          </cell>
          <cell r="BR68">
            <v>0</v>
          </cell>
          <cell r="BS68">
            <v>3</v>
          </cell>
          <cell r="BT68">
            <v>0</v>
          </cell>
          <cell r="BU68">
            <v>3</v>
          </cell>
          <cell r="BV68">
            <v>0</v>
          </cell>
          <cell r="BW68">
            <v>21</v>
          </cell>
          <cell r="BX68">
            <v>0</v>
          </cell>
          <cell r="BY68">
            <v>0</v>
          </cell>
          <cell r="BZ68">
            <v>48</v>
          </cell>
          <cell r="CA68">
            <v>53</v>
          </cell>
          <cell r="CB68">
            <v>56</v>
          </cell>
          <cell r="CC68">
            <v>41</v>
          </cell>
          <cell r="CD68">
            <v>49</v>
          </cell>
          <cell r="CE68">
            <v>52</v>
          </cell>
          <cell r="CF68">
            <v>35</v>
          </cell>
          <cell r="CG68">
            <v>51</v>
          </cell>
          <cell r="CH68">
            <v>65</v>
          </cell>
          <cell r="CI68">
            <v>48</v>
          </cell>
          <cell r="CJ68">
            <v>41</v>
          </cell>
          <cell r="CK68">
            <v>45</v>
          </cell>
          <cell r="CL68">
            <v>3</v>
          </cell>
          <cell r="CM68">
            <v>0</v>
          </cell>
          <cell r="CN68">
            <v>1</v>
          </cell>
          <cell r="CP68">
            <v>1</v>
          </cell>
          <cell r="CQ68">
            <v>1</v>
          </cell>
          <cell r="CR68">
            <v>28</v>
          </cell>
          <cell r="CS68">
            <v>1</v>
          </cell>
          <cell r="CU68">
            <v>4</v>
          </cell>
          <cell r="CZ68">
            <v>3</v>
          </cell>
          <cell r="DA68">
            <v>1</v>
          </cell>
          <cell r="DD68">
            <v>1</v>
          </cell>
          <cell r="DG68">
            <v>0</v>
          </cell>
        </row>
        <row r="69">
          <cell r="E69" t="str">
            <v>東脊振小</v>
          </cell>
          <cell r="F69">
            <v>32135</v>
          </cell>
          <cell r="G69">
            <v>35</v>
          </cell>
          <cell r="H69">
            <v>32</v>
          </cell>
          <cell r="I69">
            <v>2</v>
          </cell>
          <cell r="J69">
            <v>0</v>
          </cell>
          <cell r="K69">
            <v>5</v>
          </cell>
          <cell r="L69">
            <v>0</v>
          </cell>
          <cell r="M69">
            <v>38</v>
          </cell>
          <cell r="N69">
            <v>37</v>
          </cell>
          <cell r="O69">
            <v>0</v>
          </cell>
          <cell r="P69">
            <v>0</v>
          </cell>
          <cell r="Q69">
            <v>4</v>
          </cell>
          <cell r="R69">
            <v>0</v>
          </cell>
          <cell r="S69">
            <v>46</v>
          </cell>
          <cell r="T69">
            <v>45</v>
          </cell>
          <cell r="U69">
            <v>3</v>
          </cell>
          <cell r="V69">
            <v>0</v>
          </cell>
          <cell r="W69">
            <v>0</v>
          </cell>
          <cell r="X69">
            <v>0</v>
          </cell>
          <cell r="Y69">
            <v>43</v>
          </cell>
          <cell r="Z69">
            <v>29</v>
          </cell>
          <cell r="AA69">
            <v>2</v>
          </cell>
          <cell r="AB69">
            <v>0</v>
          </cell>
          <cell r="AC69">
            <v>0</v>
          </cell>
          <cell r="AD69">
            <v>0</v>
          </cell>
          <cell r="AE69">
            <v>39</v>
          </cell>
          <cell r="AF69">
            <v>47</v>
          </cell>
          <cell r="AG69">
            <v>1</v>
          </cell>
          <cell r="AH69">
            <v>1</v>
          </cell>
          <cell r="AI69">
            <v>0</v>
          </cell>
          <cell r="AJ69">
            <v>0</v>
          </cell>
          <cell r="AK69">
            <v>38</v>
          </cell>
          <cell r="AL69">
            <v>40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478</v>
          </cell>
          <cell r="AR69">
            <v>2</v>
          </cell>
          <cell r="AS69">
            <v>0</v>
          </cell>
          <cell r="AT69">
            <v>1</v>
          </cell>
          <cell r="AU69">
            <v>2</v>
          </cell>
          <cell r="AV69">
            <v>0</v>
          </cell>
          <cell r="AW69">
            <v>1</v>
          </cell>
          <cell r="AX69">
            <v>3</v>
          </cell>
          <cell r="AY69">
            <v>0</v>
          </cell>
          <cell r="AZ69">
            <v>0</v>
          </cell>
          <cell r="BA69">
            <v>2</v>
          </cell>
          <cell r="BB69">
            <v>0</v>
          </cell>
          <cell r="BC69">
            <v>0</v>
          </cell>
          <cell r="BD69">
            <v>3</v>
          </cell>
          <cell r="BE69">
            <v>0</v>
          </cell>
          <cell r="BF69">
            <v>0</v>
          </cell>
          <cell r="BG69">
            <v>2</v>
          </cell>
          <cell r="BH69">
            <v>0</v>
          </cell>
          <cell r="BI69">
            <v>0</v>
          </cell>
          <cell r="BJ69">
            <v>16</v>
          </cell>
          <cell r="BK69">
            <v>2</v>
          </cell>
          <cell r="BL69">
            <v>1</v>
          </cell>
          <cell r="BM69">
            <v>2</v>
          </cell>
          <cell r="BN69">
            <v>1</v>
          </cell>
          <cell r="BO69">
            <v>3</v>
          </cell>
          <cell r="BP69">
            <v>0</v>
          </cell>
          <cell r="BQ69">
            <v>2</v>
          </cell>
          <cell r="BR69">
            <v>0</v>
          </cell>
          <cell r="BS69">
            <v>3</v>
          </cell>
          <cell r="BT69">
            <v>0</v>
          </cell>
          <cell r="BU69">
            <v>2</v>
          </cell>
          <cell r="BV69">
            <v>0</v>
          </cell>
          <cell r="BW69">
            <v>16</v>
          </cell>
          <cell r="BX69">
            <v>0</v>
          </cell>
          <cell r="BY69">
            <v>0</v>
          </cell>
          <cell r="BZ69">
            <v>37</v>
          </cell>
          <cell r="CA69">
            <v>32</v>
          </cell>
          <cell r="CB69">
            <v>38</v>
          </cell>
          <cell r="CC69">
            <v>37</v>
          </cell>
          <cell r="CD69">
            <v>49</v>
          </cell>
          <cell r="CE69">
            <v>45</v>
          </cell>
          <cell r="CF69">
            <v>45</v>
          </cell>
          <cell r="CG69">
            <v>29</v>
          </cell>
          <cell r="CH69">
            <v>40</v>
          </cell>
          <cell r="CI69">
            <v>48</v>
          </cell>
          <cell r="CJ69">
            <v>38</v>
          </cell>
          <cell r="CK69">
            <v>40</v>
          </cell>
          <cell r="CL69">
            <v>2</v>
          </cell>
          <cell r="CM69">
            <v>0</v>
          </cell>
          <cell r="CN69">
            <v>1</v>
          </cell>
          <cell r="CP69">
            <v>1</v>
          </cell>
          <cell r="CR69">
            <v>22</v>
          </cell>
          <cell r="CS69">
            <v>1</v>
          </cell>
          <cell r="CU69">
            <v>3</v>
          </cell>
          <cell r="CY69">
            <v>1</v>
          </cell>
          <cell r="CZ69">
            <v>2</v>
          </cell>
          <cell r="DB69">
            <v>1</v>
          </cell>
          <cell r="DD69">
            <v>1</v>
          </cell>
          <cell r="DG69">
            <v>0</v>
          </cell>
        </row>
        <row r="70">
          <cell r="E70" t="str">
            <v>脊振小</v>
          </cell>
          <cell r="F70">
            <v>32005</v>
          </cell>
          <cell r="G70">
            <v>9</v>
          </cell>
          <cell r="H70">
            <v>9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3</v>
          </cell>
          <cell r="N70">
            <v>3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8</v>
          </cell>
          <cell r="T70">
            <v>5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</v>
          </cell>
          <cell r="Z70">
            <v>6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11</v>
          </cell>
          <cell r="AF70">
            <v>13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7</v>
          </cell>
          <cell r="AL70">
            <v>4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88</v>
          </cell>
          <cell r="AR70">
            <v>1</v>
          </cell>
          <cell r="AS70">
            <v>0</v>
          </cell>
          <cell r="AT70">
            <v>0</v>
          </cell>
          <cell r="AU70">
            <v>1</v>
          </cell>
          <cell r="AV70">
            <v>0</v>
          </cell>
          <cell r="AW70">
            <v>0</v>
          </cell>
          <cell r="AX70">
            <v>1</v>
          </cell>
          <cell r="AY70">
            <v>0</v>
          </cell>
          <cell r="AZ70">
            <v>0</v>
          </cell>
          <cell r="BA70">
            <v>1</v>
          </cell>
          <cell r="BB70">
            <v>0</v>
          </cell>
          <cell r="BC70">
            <v>0</v>
          </cell>
          <cell r="BD70">
            <v>1</v>
          </cell>
          <cell r="BE70">
            <v>0</v>
          </cell>
          <cell r="BF70">
            <v>0</v>
          </cell>
          <cell r="BG70">
            <v>1</v>
          </cell>
          <cell r="BH70">
            <v>0</v>
          </cell>
          <cell r="BI70">
            <v>0</v>
          </cell>
          <cell r="BJ70">
            <v>6</v>
          </cell>
          <cell r="BK70">
            <v>1</v>
          </cell>
          <cell r="BL70">
            <v>0</v>
          </cell>
          <cell r="BM70">
            <v>1</v>
          </cell>
          <cell r="BN70">
            <v>0</v>
          </cell>
          <cell r="BO70">
            <v>1</v>
          </cell>
          <cell r="BP70">
            <v>0</v>
          </cell>
          <cell r="BQ70">
            <v>1</v>
          </cell>
          <cell r="BR70">
            <v>0</v>
          </cell>
          <cell r="BS70">
            <v>1</v>
          </cell>
          <cell r="BT70">
            <v>0</v>
          </cell>
          <cell r="BU70">
            <v>1</v>
          </cell>
          <cell r="BV70">
            <v>0</v>
          </cell>
          <cell r="BW70">
            <v>6</v>
          </cell>
          <cell r="BX70">
            <v>0</v>
          </cell>
          <cell r="BY70">
            <v>0</v>
          </cell>
          <cell r="BZ70">
            <v>9</v>
          </cell>
          <cell r="CA70">
            <v>9</v>
          </cell>
          <cell r="CB70">
            <v>3</v>
          </cell>
          <cell r="CC70">
            <v>3</v>
          </cell>
          <cell r="CD70">
            <v>8</v>
          </cell>
          <cell r="CE70">
            <v>5</v>
          </cell>
          <cell r="CF70">
            <v>10</v>
          </cell>
          <cell r="CG70">
            <v>6</v>
          </cell>
          <cell r="CH70">
            <v>11</v>
          </cell>
          <cell r="CI70">
            <v>13</v>
          </cell>
          <cell r="CJ70">
            <v>7</v>
          </cell>
          <cell r="CK70">
            <v>4</v>
          </cell>
          <cell r="CL70">
            <v>0</v>
          </cell>
          <cell r="CM70">
            <v>0</v>
          </cell>
          <cell r="CN70">
            <v>1</v>
          </cell>
          <cell r="CP70">
            <v>1</v>
          </cell>
          <cell r="CR70">
            <v>8</v>
          </cell>
          <cell r="CS70">
            <v>1</v>
          </cell>
          <cell r="CU70">
            <v>1</v>
          </cell>
          <cell r="CV70">
            <v>1</v>
          </cell>
          <cell r="CX70">
            <v>1</v>
          </cell>
          <cell r="DD70">
            <v>1</v>
          </cell>
          <cell r="DF70">
            <v>1</v>
          </cell>
          <cell r="DG70">
            <v>1</v>
          </cell>
        </row>
        <row r="71">
          <cell r="E71" t="str">
            <v>基山小</v>
          </cell>
          <cell r="F71">
            <v>33105</v>
          </cell>
          <cell r="G71">
            <v>45</v>
          </cell>
          <cell r="H71">
            <v>49</v>
          </cell>
          <cell r="I71">
            <v>0</v>
          </cell>
          <cell r="J71">
            <v>0</v>
          </cell>
          <cell r="K71">
            <v>5</v>
          </cell>
          <cell r="L71">
            <v>0</v>
          </cell>
          <cell r="M71">
            <v>34</v>
          </cell>
          <cell r="N71">
            <v>52</v>
          </cell>
          <cell r="O71">
            <v>0</v>
          </cell>
          <cell r="P71">
            <v>0</v>
          </cell>
          <cell r="Q71">
            <v>3</v>
          </cell>
          <cell r="R71">
            <v>0</v>
          </cell>
          <cell r="S71">
            <v>50</v>
          </cell>
          <cell r="T71">
            <v>57</v>
          </cell>
          <cell r="U71">
            <v>1</v>
          </cell>
          <cell r="V71">
            <v>1</v>
          </cell>
          <cell r="W71">
            <v>3</v>
          </cell>
          <cell r="X71">
            <v>0</v>
          </cell>
          <cell r="Y71">
            <v>58</v>
          </cell>
          <cell r="Z71">
            <v>52</v>
          </cell>
          <cell r="AA71">
            <v>3</v>
          </cell>
          <cell r="AB71">
            <v>0</v>
          </cell>
          <cell r="AC71">
            <v>0</v>
          </cell>
          <cell r="AD71">
            <v>0</v>
          </cell>
          <cell r="AE71">
            <v>48</v>
          </cell>
          <cell r="AF71">
            <v>46</v>
          </cell>
          <cell r="AG71">
            <v>2</v>
          </cell>
          <cell r="AH71">
            <v>2</v>
          </cell>
          <cell r="AI71">
            <v>0</v>
          </cell>
          <cell r="AJ71">
            <v>0</v>
          </cell>
          <cell r="AK71">
            <v>52</v>
          </cell>
          <cell r="AL71">
            <v>51</v>
          </cell>
          <cell r="AM71">
            <v>1</v>
          </cell>
          <cell r="AN71">
            <v>1</v>
          </cell>
          <cell r="AO71">
            <v>0</v>
          </cell>
          <cell r="AP71">
            <v>0</v>
          </cell>
          <cell r="AQ71">
            <v>605</v>
          </cell>
          <cell r="AR71">
            <v>3</v>
          </cell>
          <cell r="AS71">
            <v>0</v>
          </cell>
          <cell r="AT71">
            <v>1</v>
          </cell>
          <cell r="AU71">
            <v>3</v>
          </cell>
          <cell r="AV71">
            <v>0</v>
          </cell>
          <cell r="AW71">
            <v>1</v>
          </cell>
          <cell r="AX71">
            <v>3</v>
          </cell>
          <cell r="AY71">
            <v>0</v>
          </cell>
          <cell r="AZ71">
            <v>1</v>
          </cell>
          <cell r="BA71">
            <v>3</v>
          </cell>
          <cell r="BB71">
            <v>0</v>
          </cell>
          <cell r="BC71">
            <v>0</v>
          </cell>
          <cell r="BD71">
            <v>3</v>
          </cell>
          <cell r="BE71">
            <v>0</v>
          </cell>
          <cell r="BF71">
            <v>0</v>
          </cell>
          <cell r="BG71">
            <v>3</v>
          </cell>
          <cell r="BH71">
            <v>0</v>
          </cell>
          <cell r="BI71">
            <v>0</v>
          </cell>
          <cell r="BJ71">
            <v>21</v>
          </cell>
          <cell r="BK71">
            <v>3</v>
          </cell>
          <cell r="BL71">
            <v>1</v>
          </cell>
          <cell r="BM71">
            <v>3</v>
          </cell>
          <cell r="BN71">
            <v>1</v>
          </cell>
          <cell r="BO71">
            <v>3</v>
          </cell>
          <cell r="BP71">
            <v>1</v>
          </cell>
          <cell r="BQ71">
            <v>3</v>
          </cell>
          <cell r="BR71">
            <v>0</v>
          </cell>
          <cell r="BS71">
            <v>3</v>
          </cell>
          <cell r="BT71">
            <v>0</v>
          </cell>
          <cell r="BU71">
            <v>3</v>
          </cell>
          <cell r="BV71">
            <v>0</v>
          </cell>
          <cell r="BW71">
            <v>21</v>
          </cell>
          <cell r="BX71">
            <v>0</v>
          </cell>
          <cell r="BY71">
            <v>0</v>
          </cell>
          <cell r="BZ71">
            <v>45</v>
          </cell>
          <cell r="CA71">
            <v>49</v>
          </cell>
          <cell r="CB71">
            <v>34</v>
          </cell>
          <cell r="CC71">
            <v>52</v>
          </cell>
          <cell r="CD71">
            <v>51</v>
          </cell>
          <cell r="CE71">
            <v>58</v>
          </cell>
          <cell r="CF71">
            <v>61</v>
          </cell>
          <cell r="CG71">
            <v>52</v>
          </cell>
          <cell r="CH71">
            <v>50</v>
          </cell>
          <cell r="CI71">
            <v>48</v>
          </cell>
          <cell r="CJ71">
            <v>53</v>
          </cell>
          <cell r="CK71">
            <v>52</v>
          </cell>
          <cell r="CL71">
            <v>3</v>
          </cell>
          <cell r="CM71">
            <v>0</v>
          </cell>
          <cell r="CN71">
            <v>1</v>
          </cell>
          <cell r="CP71">
            <v>1</v>
          </cell>
          <cell r="CR71">
            <v>23</v>
          </cell>
          <cell r="CS71">
            <v>1</v>
          </cell>
          <cell r="CU71">
            <v>2</v>
          </cell>
          <cell r="DD71">
            <v>1</v>
          </cell>
          <cell r="DE71">
            <v>1</v>
          </cell>
          <cell r="DG71">
            <v>0</v>
          </cell>
        </row>
        <row r="72">
          <cell r="E72" t="str">
            <v>若基小</v>
          </cell>
          <cell r="F72">
            <v>33105</v>
          </cell>
          <cell r="G72">
            <v>25</v>
          </cell>
          <cell r="H72">
            <v>17</v>
          </cell>
          <cell r="I72">
            <v>2</v>
          </cell>
          <cell r="J72">
            <v>0</v>
          </cell>
          <cell r="K72">
            <v>2</v>
          </cell>
          <cell r="L72">
            <v>0</v>
          </cell>
          <cell r="M72">
            <v>29</v>
          </cell>
          <cell r="N72">
            <v>18</v>
          </cell>
          <cell r="O72">
            <v>0</v>
          </cell>
          <cell r="P72">
            <v>0</v>
          </cell>
          <cell r="Q72">
            <v>3</v>
          </cell>
          <cell r="R72">
            <v>0</v>
          </cell>
          <cell r="S72">
            <v>18</v>
          </cell>
          <cell r="T72">
            <v>23</v>
          </cell>
          <cell r="U72">
            <v>1</v>
          </cell>
          <cell r="V72">
            <v>1</v>
          </cell>
          <cell r="W72">
            <v>0</v>
          </cell>
          <cell r="X72">
            <v>0</v>
          </cell>
          <cell r="Y72">
            <v>35</v>
          </cell>
          <cell r="Z72">
            <v>30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38</v>
          </cell>
          <cell r="AF72">
            <v>26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30</v>
          </cell>
          <cell r="AL72">
            <v>37</v>
          </cell>
          <cell r="AM72">
            <v>1</v>
          </cell>
          <cell r="AN72">
            <v>0</v>
          </cell>
          <cell r="AO72">
            <v>0</v>
          </cell>
          <cell r="AP72">
            <v>0</v>
          </cell>
          <cell r="AQ72">
            <v>331</v>
          </cell>
          <cell r="AR72">
            <v>2</v>
          </cell>
          <cell r="AS72">
            <v>0</v>
          </cell>
          <cell r="AT72">
            <v>1</v>
          </cell>
          <cell r="AU72">
            <v>2</v>
          </cell>
          <cell r="AV72">
            <v>0</v>
          </cell>
          <cell r="AW72">
            <v>1</v>
          </cell>
          <cell r="AX72">
            <v>2</v>
          </cell>
          <cell r="AY72">
            <v>0</v>
          </cell>
          <cell r="AZ72">
            <v>0</v>
          </cell>
          <cell r="BA72">
            <v>2</v>
          </cell>
          <cell r="BB72">
            <v>0</v>
          </cell>
          <cell r="BC72">
            <v>0</v>
          </cell>
          <cell r="BD72">
            <v>2</v>
          </cell>
          <cell r="BE72">
            <v>0</v>
          </cell>
          <cell r="BF72">
            <v>0</v>
          </cell>
          <cell r="BG72">
            <v>2</v>
          </cell>
          <cell r="BH72">
            <v>0</v>
          </cell>
          <cell r="BI72">
            <v>0</v>
          </cell>
          <cell r="BJ72">
            <v>14</v>
          </cell>
          <cell r="BK72">
            <v>2</v>
          </cell>
          <cell r="BL72">
            <v>1</v>
          </cell>
          <cell r="BM72">
            <v>2</v>
          </cell>
          <cell r="BN72">
            <v>1</v>
          </cell>
          <cell r="BO72">
            <v>2</v>
          </cell>
          <cell r="BP72">
            <v>0</v>
          </cell>
          <cell r="BQ72">
            <v>2</v>
          </cell>
          <cell r="BR72">
            <v>0</v>
          </cell>
          <cell r="BS72">
            <v>2</v>
          </cell>
          <cell r="BT72">
            <v>0</v>
          </cell>
          <cell r="BU72">
            <v>2</v>
          </cell>
          <cell r="BV72">
            <v>0</v>
          </cell>
          <cell r="BW72">
            <v>14</v>
          </cell>
          <cell r="BX72">
            <v>0</v>
          </cell>
          <cell r="BY72">
            <v>0</v>
          </cell>
          <cell r="BZ72">
            <v>27</v>
          </cell>
          <cell r="CA72">
            <v>17</v>
          </cell>
          <cell r="CB72">
            <v>29</v>
          </cell>
          <cell r="CC72">
            <v>18</v>
          </cell>
          <cell r="CD72">
            <v>19</v>
          </cell>
          <cell r="CE72">
            <v>24</v>
          </cell>
          <cell r="CF72">
            <v>35</v>
          </cell>
          <cell r="CG72">
            <v>30</v>
          </cell>
          <cell r="CH72">
            <v>38</v>
          </cell>
          <cell r="CI72">
            <v>26</v>
          </cell>
          <cell r="CJ72">
            <v>31</v>
          </cell>
          <cell r="CK72">
            <v>37</v>
          </cell>
          <cell r="CL72">
            <v>2</v>
          </cell>
          <cell r="CM72">
            <v>0</v>
          </cell>
          <cell r="CN72">
            <v>1</v>
          </cell>
          <cell r="CP72">
            <v>1</v>
          </cell>
          <cell r="CR72">
            <v>18</v>
          </cell>
          <cell r="CS72">
            <v>1</v>
          </cell>
          <cell r="CU72">
            <v>2</v>
          </cell>
          <cell r="CW72">
            <v>1</v>
          </cell>
          <cell r="CZ72">
            <v>1</v>
          </cell>
          <cell r="DA72">
            <v>1</v>
          </cell>
          <cell r="DC72">
            <v>1</v>
          </cell>
          <cell r="DD72">
            <v>1</v>
          </cell>
          <cell r="DG72">
            <v>0</v>
          </cell>
        </row>
        <row r="73">
          <cell r="E73" t="str">
            <v>中原小</v>
          </cell>
          <cell r="F73">
            <v>33123</v>
          </cell>
          <cell r="G73">
            <v>36</v>
          </cell>
          <cell r="H73">
            <v>42</v>
          </cell>
          <cell r="I73">
            <v>0</v>
          </cell>
          <cell r="J73">
            <v>0</v>
          </cell>
          <cell r="K73">
            <v>1</v>
          </cell>
          <cell r="L73">
            <v>0</v>
          </cell>
          <cell r="M73">
            <v>38</v>
          </cell>
          <cell r="N73">
            <v>35</v>
          </cell>
          <cell r="O73">
            <v>0</v>
          </cell>
          <cell r="P73">
            <v>0</v>
          </cell>
          <cell r="Q73">
            <v>3</v>
          </cell>
          <cell r="R73">
            <v>0</v>
          </cell>
          <cell r="S73">
            <v>35</v>
          </cell>
          <cell r="T73">
            <v>31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40</v>
          </cell>
          <cell r="Z73">
            <v>41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47</v>
          </cell>
          <cell r="AF73">
            <v>47</v>
          </cell>
          <cell r="AG73">
            <v>1</v>
          </cell>
          <cell r="AH73">
            <v>0</v>
          </cell>
          <cell r="AI73">
            <v>0</v>
          </cell>
          <cell r="AJ73">
            <v>0</v>
          </cell>
          <cell r="AK73">
            <v>34</v>
          </cell>
          <cell r="AL73">
            <v>37</v>
          </cell>
          <cell r="AM73">
            <v>2</v>
          </cell>
          <cell r="AN73">
            <v>1</v>
          </cell>
          <cell r="AO73">
            <v>0</v>
          </cell>
          <cell r="AP73">
            <v>0</v>
          </cell>
          <cell r="AQ73">
            <v>467</v>
          </cell>
          <cell r="AR73">
            <v>3</v>
          </cell>
          <cell r="AS73">
            <v>0</v>
          </cell>
          <cell r="AT73">
            <v>1</v>
          </cell>
          <cell r="AU73">
            <v>3</v>
          </cell>
          <cell r="AV73">
            <v>0</v>
          </cell>
          <cell r="AW73">
            <v>1</v>
          </cell>
          <cell r="AX73">
            <v>2</v>
          </cell>
          <cell r="AY73">
            <v>0</v>
          </cell>
          <cell r="AZ73">
            <v>0</v>
          </cell>
          <cell r="BA73">
            <v>3</v>
          </cell>
          <cell r="BB73">
            <v>0</v>
          </cell>
          <cell r="BC73">
            <v>0</v>
          </cell>
          <cell r="BD73">
            <v>3</v>
          </cell>
          <cell r="BE73">
            <v>0</v>
          </cell>
          <cell r="BF73">
            <v>0</v>
          </cell>
          <cell r="BG73">
            <v>2</v>
          </cell>
          <cell r="BH73">
            <v>0</v>
          </cell>
          <cell r="BI73">
            <v>0</v>
          </cell>
          <cell r="BJ73">
            <v>17</v>
          </cell>
          <cell r="BK73">
            <v>3</v>
          </cell>
          <cell r="BL73">
            <v>1</v>
          </cell>
          <cell r="BM73">
            <v>2</v>
          </cell>
          <cell r="BN73">
            <v>1</v>
          </cell>
          <cell r="BO73">
            <v>2</v>
          </cell>
          <cell r="BP73">
            <v>0</v>
          </cell>
          <cell r="BQ73">
            <v>3</v>
          </cell>
          <cell r="BR73">
            <v>0</v>
          </cell>
          <cell r="BS73">
            <v>3</v>
          </cell>
          <cell r="BT73">
            <v>0</v>
          </cell>
          <cell r="BU73">
            <v>2</v>
          </cell>
          <cell r="BV73">
            <v>0</v>
          </cell>
          <cell r="BW73">
            <v>17</v>
          </cell>
          <cell r="BX73">
            <v>0</v>
          </cell>
          <cell r="BY73">
            <v>0</v>
          </cell>
          <cell r="BZ73">
            <v>36</v>
          </cell>
          <cell r="CA73">
            <v>42</v>
          </cell>
          <cell r="CB73">
            <v>38</v>
          </cell>
          <cell r="CC73">
            <v>35</v>
          </cell>
          <cell r="CD73">
            <v>35</v>
          </cell>
          <cell r="CE73">
            <v>31</v>
          </cell>
          <cell r="CF73">
            <v>40</v>
          </cell>
          <cell r="CG73">
            <v>41</v>
          </cell>
          <cell r="CH73">
            <v>48</v>
          </cell>
          <cell r="CI73">
            <v>47</v>
          </cell>
          <cell r="CJ73">
            <v>36</v>
          </cell>
          <cell r="CK73">
            <v>38</v>
          </cell>
          <cell r="CL73">
            <v>2</v>
          </cell>
          <cell r="CM73">
            <v>0</v>
          </cell>
          <cell r="CN73">
            <v>1</v>
          </cell>
          <cell r="CP73">
            <v>1</v>
          </cell>
          <cell r="CR73">
            <v>22</v>
          </cell>
          <cell r="CT73">
            <v>1</v>
          </cell>
          <cell r="CU73">
            <v>2</v>
          </cell>
          <cell r="DC73">
            <v>1</v>
          </cell>
          <cell r="DD73">
            <v>1</v>
          </cell>
          <cell r="DE73">
            <v>1</v>
          </cell>
          <cell r="DG73">
            <v>0</v>
          </cell>
        </row>
        <row r="74">
          <cell r="E74" t="str">
            <v>北茂安小</v>
          </cell>
          <cell r="F74">
            <v>33123</v>
          </cell>
          <cell r="G74">
            <v>34</v>
          </cell>
          <cell r="H74">
            <v>38</v>
          </cell>
          <cell r="I74">
            <v>1</v>
          </cell>
          <cell r="J74">
            <v>0</v>
          </cell>
          <cell r="K74">
            <v>4</v>
          </cell>
          <cell r="L74">
            <v>0</v>
          </cell>
          <cell r="M74">
            <v>34</v>
          </cell>
          <cell r="N74">
            <v>39</v>
          </cell>
          <cell r="O74">
            <v>1</v>
          </cell>
          <cell r="P74">
            <v>0</v>
          </cell>
          <cell r="Q74">
            <v>4</v>
          </cell>
          <cell r="R74">
            <v>0</v>
          </cell>
          <cell r="S74">
            <v>49</v>
          </cell>
          <cell r="T74">
            <v>38</v>
          </cell>
          <cell r="U74">
            <v>0</v>
          </cell>
          <cell r="V74">
            <v>1</v>
          </cell>
          <cell r="W74">
            <v>0</v>
          </cell>
          <cell r="X74">
            <v>0</v>
          </cell>
          <cell r="Y74">
            <v>41</v>
          </cell>
          <cell r="Z74">
            <v>47</v>
          </cell>
          <cell r="AA74">
            <v>1</v>
          </cell>
          <cell r="AB74">
            <v>4</v>
          </cell>
          <cell r="AC74">
            <v>0</v>
          </cell>
          <cell r="AD74">
            <v>0</v>
          </cell>
          <cell r="AE74">
            <v>39</v>
          </cell>
          <cell r="AF74">
            <v>33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40</v>
          </cell>
          <cell r="AL74">
            <v>49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489</v>
          </cell>
          <cell r="AR74">
            <v>3</v>
          </cell>
          <cell r="AS74">
            <v>0</v>
          </cell>
          <cell r="AT74">
            <v>1</v>
          </cell>
          <cell r="AU74">
            <v>2</v>
          </cell>
          <cell r="AV74">
            <v>0</v>
          </cell>
          <cell r="AW74">
            <v>1</v>
          </cell>
          <cell r="AX74">
            <v>3</v>
          </cell>
          <cell r="AY74">
            <v>0</v>
          </cell>
          <cell r="AZ74">
            <v>0</v>
          </cell>
          <cell r="BA74">
            <v>3</v>
          </cell>
          <cell r="BB74">
            <v>0</v>
          </cell>
          <cell r="BC74">
            <v>0</v>
          </cell>
          <cell r="BD74">
            <v>2</v>
          </cell>
          <cell r="BE74">
            <v>0</v>
          </cell>
          <cell r="BF74">
            <v>0</v>
          </cell>
          <cell r="BG74">
            <v>3</v>
          </cell>
          <cell r="BH74">
            <v>0</v>
          </cell>
          <cell r="BI74">
            <v>0</v>
          </cell>
          <cell r="BJ74">
            <v>18</v>
          </cell>
          <cell r="BK74">
            <v>3</v>
          </cell>
          <cell r="BL74">
            <v>1</v>
          </cell>
          <cell r="BM74">
            <v>2</v>
          </cell>
          <cell r="BN74">
            <v>1</v>
          </cell>
          <cell r="BO74">
            <v>3</v>
          </cell>
          <cell r="BP74">
            <v>0</v>
          </cell>
          <cell r="BQ74">
            <v>3</v>
          </cell>
          <cell r="BR74">
            <v>0</v>
          </cell>
          <cell r="BS74">
            <v>2</v>
          </cell>
          <cell r="BT74">
            <v>0</v>
          </cell>
          <cell r="BU74">
            <v>3</v>
          </cell>
          <cell r="BV74">
            <v>0</v>
          </cell>
          <cell r="BW74">
            <v>18</v>
          </cell>
          <cell r="BX74">
            <v>0</v>
          </cell>
          <cell r="BY74">
            <v>0</v>
          </cell>
          <cell r="BZ74">
            <v>35</v>
          </cell>
          <cell r="CA74">
            <v>38</v>
          </cell>
          <cell r="CB74">
            <v>35</v>
          </cell>
          <cell r="CC74">
            <v>39</v>
          </cell>
          <cell r="CD74">
            <v>49</v>
          </cell>
          <cell r="CE74">
            <v>39</v>
          </cell>
          <cell r="CF74">
            <v>42</v>
          </cell>
          <cell r="CG74">
            <v>51</v>
          </cell>
          <cell r="CH74">
            <v>39</v>
          </cell>
          <cell r="CI74">
            <v>33</v>
          </cell>
          <cell r="CJ74">
            <v>40</v>
          </cell>
          <cell r="CK74">
            <v>49</v>
          </cell>
          <cell r="CL74">
            <v>2</v>
          </cell>
          <cell r="CM74">
            <v>0</v>
          </cell>
          <cell r="CN74">
            <v>1</v>
          </cell>
          <cell r="CP74">
            <v>1</v>
          </cell>
          <cell r="CR74">
            <v>23</v>
          </cell>
          <cell r="CS74">
            <v>1</v>
          </cell>
          <cell r="CT74">
            <v>1</v>
          </cell>
          <cell r="CU74">
            <v>3</v>
          </cell>
          <cell r="CZ74">
            <v>2</v>
          </cell>
          <cell r="DD74">
            <v>3</v>
          </cell>
          <cell r="DE74">
            <v>1</v>
          </cell>
          <cell r="DG74">
            <v>0</v>
          </cell>
        </row>
        <row r="75">
          <cell r="E75" t="str">
            <v>三根東小</v>
          </cell>
          <cell r="F75">
            <v>33123</v>
          </cell>
          <cell r="G75">
            <v>17</v>
          </cell>
          <cell r="H75">
            <v>7</v>
          </cell>
          <cell r="I75">
            <v>1</v>
          </cell>
          <cell r="J75">
            <v>0</v>
          </cell>
          <cell r="K75">
            <v>3</v>
          </cell>
          <cell r="L75">
            <v>0</v>
          </cell>
          <cell r="M75">
            <v>11</v>
          </cell>
          <cell r="N75">
            <v>9</v>
          </cell>
          <cell r="O75">
            <v>0</v>
          </cell>
          <cell r="P75">
            <v>1</v>
          </cell>
          <cell r="Q75">
            <v>3</v>
          </cell>
          <cell r="R75">
            <v>0</v>
          </cell>
          <cell r="S75">
            <v>13</v>
          </cell>
          <cell r="T75">
            <v>13</v>
          </cell>
          <cell r="U75">
            <v>1</v>
          </cell>
          <cell r="V75">
            <v>1</v>
          </cell>
          <cell r="W75">
            <v>0</v>
          </cell>
          <cell r="X75">
            <v>0</v>
          </cell>
          <cell r="Y75">
            <v>21</v>
          </cell>
          <cell r="Z75">
            <v>22</v>
          </cell>
          <cell r="AA75">
            <v>1</v>
          </cell>
          <cell r="AB75">
            <v>0</v>
          </cell>
          <cell r="AC75">
            <v>0</v>
          </cell>
          <cell r="AD75">
            <v>0</v>
          </cell>
          <cell r="AE75">
            <v>24</v>
          </cell>
          <cell r="AF75">
            <v>16</v>
          </cell>
          <cell r="AG75">
            <v>1</v>
          </cell>
          <cell r="AH75">
            <v>0</v>
          </cell>
          <cell r="AI75">
            <v>0</v>
          </cell>
          <cell r="AJ75">
            <v>0</v>
          </cell>
          <cell r="AK75">
            <v>18</v>
          </cell>
          <cell r="AL75">
            <v>15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192</v>
          </cell>
          <cell r="AR75">
            <v>1</v>
          </cell>
          <cell r="AS75">
            <v>0</v>
          </cell>
          <cell r="AT75">
            <v>1</v>
          </cell>
          <cell r="AU75">
            <v>1</v>
          </cell>
          <cell r="AV75">
            <v>0</v>
          </cell>
          <cell r="AW75">
            <v>1</v>
          </cell>
          <cell r="AX75">
            <v>1</v>
          </cell>
          <cell r="AY75">
            <v>0</v>
          </cell>
          <cell r="AZ75">
            <v>0</v>
          </cell>
          <cell r="BA75">
            <v>2</v>
          </cell>
          <cell r="BB75">
            <v>0</v>
          </cell>
          <cell r="BC75">
            <v>0</v>
          </cell>
          <cell r="BD75">
            <v>1</v>
          </cell>
          <cell r="BE75">
            <v>0</v>
          </cell>
          <cell r="BF75">
            <v>0</v>
          </cell>
          <cell r="BG75">
            <v>1</v>
          </cell>
          <cell r="BH75">
            <v>0</v>
          </cell>
          <cell r="BI75">
            <v>0</v>
          </cell>
          <cell r="BJ75">
            <v>9</v>
          </cell>
          <cell r="BK75">
            <v>1</v>
          </cell>
          <cell r="BL75">
            <v>1</v>
          </cell>
          <cell r="BM75">
            <v>1</v>
          </cell>
          <cell r="BN75">
            <v>1</v>
          </cell>
          <cell r="BO75">
            <v>1</v>
          </cell>
          <cell r="BP75">
            <v>0</v>
          </cell>
          <cell r="BQ75">
            <v>2</v>
          </cell>
          <cell r="BR75">
            <v>0</v>
          </cell>
          <cell r="BS75">
            <v>1</v>
          </cell>
          <cell r="BT75">
            <v>0</v>
          </cell>
          <cell r="BU75">
            <v>1</v>
          </cell>
          <cell r="BV75">
            <v>0</v>
          </cell>
          <cell r="BW75">
            <v>9</v>
          </cell>
          <cell r="BX75">
            <v>0</v>
          </cell>
          <cell r="BY75">
            <v>0</v>
          </cell>
          <cell r="BZ75">
            <v>18</v>
          </cell>
          <cell r="CA75">
            <v>7</v>
          </cell>
          <cell r="CB75">
            <v>11</v>
          </cell>
          <cell r="CC75">
            <v>10</v>
          </cell>
          <cell r="CD75">
            <v>14</v>
          </cell>
          <cell r="CE75">
            <v>14</v>
          </cell>
          <cell r="CF75">
            <v>22</v>
          </cell>
          <cell r="CG75">
            <v>22</v>
          </cell>
          <cell r="CH75">
            <v>25</v>
          </cell>
          <cell r="CI75">
            <v>16</v>
          </cell>
          <cell r="CJ75">
            <v>18</v>
          </cell>
          <cell r="CK75">
            <v>15</v>
          </cell>
          <cell r="CL75">
            <v>2</v>
          </cell>
          <cell r="CM75">
            <v>0</v>
          </cell>
          <cell r="CN75">
            <v>1</v>
          </cell>
          <cell r="CP75">
            <v>1</v>
          </cell>
          <cell r="CR75">
            <v>10</v>
          </cell>
          <cell r="CS75">
            <v>1</v>
          </cell>
          <cell r="CU75">
            <v>1</v>
          </cell>
          <cell r="DD75">
            <v>1</v>
          </cell>
          <cell r="DG75">
            <v>1</v>
          </cell>
        </row>
        <row r="76">
          <cell r="E76" t="str">
            <v>三根西小</v>
          </cell>
          <cell r="F76">
            <v>33123</v>
          </cell>
          <cell r="G76">
            <v>17</v>
          </cell>
          <cell r="H76">
            <v>10</v>
          </cell>
          <cell r="I76">
            <v>0</v>
          </cell>
          <cell r="J76">
            <v>0</v>
          </cell>
          <cell r="K76">
            <v>1</v>
          </cell>
          <cell r="L76">
            <v>0</v>
          </cell>
          <cell r="M76">
            <v>9</v>
          </cell>
          <cell r="N76">
            <v>15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10</v>
          </cell>
          <cell r="T76">
            <v>24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20</v>
          </cell>
          <cell r="Z76">
            <v>14</v>
          </cell>
          <cell r="AA76">
            <v>1</v>
          </cell>
          <cell r="AB76">
            <v>0</v>
          </cell>
          <cell r="AC76">
            <v>0</v>
          </cell>
          <cell r="AD76">
            <v>0</v>
          </cell>
          <cell r="AE76">
            <v>11</v>
          </cell>
          <cell r="AF76">
            <v>11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20</v>
          </cell>
          <cell r="AL76">
            <v>12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174</v>
          </cell>
          <cell r="AR76">
            <v>1</v>
          </cell>
          <cell r="AS76">
            <v>0</v>
          </cell>
          <cell r="AT76">
            <v>1</v>
          </cell>
          <cell r="AU76">
            <v>1</v>
          </cell>
          <cell r="AV76">
            <v>0</v>
          </cell>
          <cell r="AW76">
            <v>0</v>
          </cell>
          <cell r="AX76">
            <v>1</v>
          </cell>
          <cell r="AY76">
            <v>0</v>
          </cell>
          <cell r="AZ76">
            <v>0</v>
          </cell>
          <cell r="BA76">
            <v>1</v>
          </cell>
          <cell r="BB76">
            <v>0</v>
          </cell>
          <cell r="BC76">
            <v>0</v>
          </cell>
          <cell r="BD76">
            <v>1</v>
          </cell>
          <cell r="BE76">
            <v>0</v>
          </cell>
          <cell r="BF76">
            <v>0</v>
          </cell>
          <cell r="BG76">
            <v>1</v>
          </cell>
          <cell r="BH76">
            <v>0</v>
          </cell>
          <cell r="BI76">
            <v>0</v>
          </cell>
          <cell r="BJ76">
            <v>7</v>
          </cell>
          <cell r="BK76">
            <v>1</v>
          </cell>
          <cell r="BL76">
            <v>1</v>
          </cell>
          <cell r="BM76">
            <v>1</v>
          </cell>
          <cell r="BN76">
            <v>0</v>
          </cell>
          <cell r="BO76">
            <v>1</v>
          </cell>
          <cell r="BP76">
            <v>0</v>
          </cell>
          <cell r="BQ76">
            <v>1</v>
          </cell>
          <cell r="BR76">
            <v>0</v>
          </cell>
          <cell r="BS76">
            <v>1</v>
          </cell>
          <cell r="BT76">
            <v>0</v>
          </cell>
          <cell r="BU76">
            <v>1</v>
          </cell>
          <cell r="BV76">
            <v>0</v>
          </cell>
          <cell r="BW76">
            <v>7</v>
          </cell>
          <cell r="BX76">
            <v>0</v>
          </cell>
          <cell r="BY76">
            <v>0</v>
          </cell>
          <cell r="BZ76">
            <v>17</v>
          </cell>
          <cell r="CA76">
            <v>10</v>
          </cell>
          <cell r="CB76">
            <v>9</v>
          </cell>
          <cell r="CC76">
            <v>15</v>
          </cell>
          <cell r="CD76">
            <v>10</v>
          </cell>
          <cell r="CE76">
            <v>24</v>
          </cell>
          <cell r="CF76">
            <v>21</v>
          </cell>
          <cell r="CG76">
            <v>14</v>
          </cell>
          <cell r="CH76">
            <v>11</v>
          </cell>
          <cell r="CI76">
            <v>11</v>
          </cell>
          <cell r="CJ76">
            <v>20</v>
          </cell>
          <cell r="CK76">
            <v>12</v>
          </cell>
          <cell r="CL76">
            <v>1</v>
          </cell>
          <cell r="CM76">
            <v>0</v>
          </cell>
          <cell r="CN76">
            <v>1</v>
          </cell>
          <cell r="CP76">
            <v>1</v>
          </cell>
          <cell r="CR76">
            <v>9</v>
          </cell>
          <cell r="CS76">
            <v>1</v>
          </cell>
          <cell r="CU76">
            <v>2</v>
          </cell>
          <cell r="CW76">
            <v>1</v>
          </cell>
          <cell r="DD76">
            <v>1</v>
          </cell>
          <cell r="DG76">
            <v>0</v>
          </cell>
        </row>
        <row r="77">
          <cell r="E77" t="str">
            <v>上峰小</v>
          </cell>
          <cell r="F77">
            <v>33125</v>
          </cell>
          <cell r="G77">
            <v>49</v>
          </cell>
          <cell r="H77">
            <v>50</v>
          </cell>
          <cell r="I77">
            <v>0</v>
          </cell>
          <cell r="J77">
            <v>0</v>
          </cell>
          <cell r="K77">
            <v>4</v>
          </cell>
          <cell r="L77">
            <v>0</v>
          </cell>
          <cell r="M77">
            <v>42</v>
          </cell>
          <cell r="N77">
            <v>57</v>
          </cell>
          <cell r="O77">
            <v>0</v>
          </cell>
          <cell r="P77">
            <v>0</v>
          </cell>
          <cell r="Q77">
            <v>3</v>
          </cell>
          <cell r="R77">
            <v>0</v>
          </cell>
          <cell r="S77">
            <v>57</v>
          </cell>
          <cell r="T77">
            <v>41</v>
          </cell>
          <cell r="U77">
            <v>1</v>
          </cell>
          <cell r="V77">
            <v>1</v>
          </cell>
          <cell r="W77">
            <v>0</v>
          </cell>
          <cell r="X77">
            <v>0</v>
          </cell>
          <cell r="Y77">
            <v>54</v>
          </cell>
          <cell r="Z77">
            <v>47</v>
          </cell>
          <cell r="AA77">
            <v>1</v>
          </cell>
          <cell r="AB77">
            <v>0</v>
          </cell>
          <cell r="AC77">
            <v>0</v>
          </cell>
          <cell r="AD77">
            <v>0</v>
          </cell>
          <cell r="AE77">
            <v>59</v>
          </cell>
          <cell r="AF77">
            <v>56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61</v>
          </cell>
          <cell r="AL77">
            <v>64</v>
          </cell>
          <cell r="AM77">
            <v>2</v>
          </cell>
          <cell r="AN77">
            <v>2</v>
          </cell>
          <cell r="AO77">
            <v>0</v>
          </cell>
          <cell r="AP77">
            <v>0</v>
          </cell>
          <cell r="AQ77">
            <v>644</v>
          </cell>
          <cell r="AR77">
            <v>3</v>
          </cell>
          <cell r="AS77">
            <v>0</v>
          </cell>
          <cell r="AT77">
            <v>1</v>
          </cell>
          <cell r="AU77">
            <v>3</v>
          </cell>
          <cell r="AV77">
            <v>0</v>
          </cell>
          <cell r="AW77">
            <v>1</v>
          </cell>
          <cell r="AX77">
            <v>3</v>
          </cell>
          <cell r="AY77">
            <v>0</v>
          </cell>
          <cell r="AZ77">
            <v>0</v>
          </cell>
          <cell r="BA77">
            <v>3</v>
          </cell>
          <cell r="BB77">
            <v>0</v>
          </cell>
          <cell r="BC77">
            <v>0</v>
          </cell>
          <cell r="BD77">
            <v>3</v>
          </cell>
          <cell r="BE77">
            <v>0</v>
          </cell>
          <cell r="BF77">
            <v>0</v>
          </cell>
          <cell r="BG77">
            <v>4</v>
          </cell>
          <cell r="BH77">
            <v>0</v>
          </cell>
          <cell r="BI77">
            <v>0</v>
          </cell>
          <cell r="BJ77">
            <v>21</v>
          </cell>
          <cell r="BK77">
            <v>3</v>
          </cell>
          <cell r="BL77">
            <v>1</v>
          </cell>
          <cell r="BM77">
            <v>3</v>
          </cell>
          <cell r="BN77">
            <v>1</v>
          </cell>
          <cell r="BO77">
            <v>3</v>
          </cell>
          <cell r="BP77">
            <v>0</v>
          </cell>
          <cell r="BQ77">
            <v>3</v>
          </cell>
          <cell r="BR77">
            <v>0</v>
          </cell>
          <cell r="BS77">
            <v>3</v>
          </cell>
          <cell r="BT77">
            <v>0</v>
          </cell>
          <cell r="BU77">
            <v>4</v>
          </cell>
          <cell r="BV77">
            <v>0</v>
          </cell>
          <cell r="BW77">
            <v>21</v>
          </cell>
          <cell r="BX77">
            <v>0</v>
          </cell>
          <cell r="BY77">
            <v>0</v>
          </cell>
          <cell r="BZ77">
            <v>49</v>
          </cell>
          <cell r="CA77">
            <v>50</v>
          </cell>
          <cell r="CB77">
            <v>42</v>
          </cell>
          <cell r="CC77">
            <v>57</v>
          </cell>
          <cell r="CD77">
            <v>58</v>
          </cell>
          <cell r="CE77">
            <v>42</v>
          </cell>
          <cell r="CF77">
            <v>55</v>
          </cell>
          <cell r="CG77">
            <v>47</v>
          </cell>
          <cell r="CH77">
            <v>59</v>
          </cell>
          <cell r="CI77">
            <v>56</v>
          </cell>
          <cell r="CJ77">
            <v>63</v>
          </cell>
          <cell r="CK77">
            <v>66</v>
          </cell>
          <cell r="CL77">
            <v>2</v>
          </cell>
          <cell r="CM77">
            <v>0</v>
          </cell>
          <cell r="CN77">
            <v>1</v>
          </cell>
          <cell r="CP77">
            <v>1</v>
          </cell>
          <cell r="CQ77">
            <v>1</v>
          </cell>
          <cell r="CR77">
            <v>26</v>
          </cell>
          <cell r="CS77">
            <v>1</v>
          </cell>
          <cell r="CT77">
            <v>1</v>
          </cell>
          <cell r="CU77">
            <v>1</v>
          </cell>
          <cell r="CZ77">
            <v>2</v>
          </cell>
          <cell r="DD77">
            <v>1</v>
          </cell>
          <cell r="DG77">
            <v>0</v>
          </cell>
        </row>
        <row r="78">
          <cell r="E78" t="str">
            <v>東唐津小</v>
          </cell>
          <cell r="F78">
            <v>41005</v>
          </cell>
          <cell r="G78">
            <v>7</v>
          </cell>
          <cell r="H78">
            <v>3</v>
          </cell>
          <cell r="I78">
            <v>0</v>
          </cell>
          <cell r="J78">
            <v>0</v>
          </cell>
          <cell r="K78">
            <v>2</v>
          </cell>
          <cell r="L78">
            <v>0</v>
          </cell>
          <cell r="M78">
            <v>9</v>
          </cell>
          <cell r="N78">
            <v>3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8</v>
          </cell>
          <cell r="T78">
            <v>8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5</v>
          </cell>
          <cell r="Z78">
            <v>5</v>
          </cell>
          <cell r="AA78">
            <v>2</v>
          </cell>
          <cell r="AB78">
            <v>0</v>
          </cell>
          <cell r="AC78">
            <v>0</v>
          </cell>
          <cell r="AD78">
            <v>0</v>
          </cell>
          <cell r="AE78">
            <v>6</v>
          </cell>
          <cell r="AF78">
            <v>5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7</v>
          </cell>
          <cell r="AL78">
            <v>5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73</v>
          </cell>
          <cell r="AR78">
            <v>1</v>
          </cell>
          <cell r="AS78">
            <v>0</v>
          </cell>
          <cell r="AT78">
            <v>1</v>
          </cell>
          <cell r="AU78">
            <v>1</v>
          </cell>
          <cell r="AV78">
            <v>0</v>
          </cell>
          <cell r="AW78">
            <v>0</v>
          </cell>
          <cell r="AX78">
            <v>1</v>
          </cell>
          <cell r="AY78">
            <v>0</v>
          </cell>
          <cell r="AZ78">
            <v>0</v>
          </cell>
          <cell r="BA78">
            <v>1</v>
          </cell>
          <cell r="BB78">
            <v>0</v>
          </cell>
          <cell r="BC78">
            <v>0</v>
          </cell>
          <cell r="BD78">
            <v>1</v>
          </cell>
          <cell r="BE78">
            <v>0</v>
          </cell>
          <cell r="BF78">
            <v>0</v>
          </cell>
          <cell r="BG78">
            <v>1</v>
          </cell>
          <cell r="BH78">
            <v>0</v>
          </cell>
          <cell r="BI78">
            <v>0</v>
          </cell>
          <cell r="BJ78">
            <v>7</v>
          </cell>
          <cell r="BK78">
            <v>1</v>
          </cell>
          <cell r="BL78">
            <v>1</v>
          </cell>
          <cell r="BM78">
            <v>1</v>
          </cell>
          <cell r="BN78">
            <v>0</v>
          </cell>
          <cell r="BO78">
            <v>1</v>
          </cell>
          <cell r="BP78">
            <v>0</v>
          </cell>
          <cell r="BQ78">
            <v>1</v>
          </cell>
          <cell r="BR78">
            <v>0</v>
          </cell>
          <cell r="BS78">
            <v>1</v>
          </cell>
          <cell r="BT78">
            <v>0</v>
          </cell>
          <cell r="BU78">
            <v>1</v>
          </cell>
          <cell r="BV78">
            <v>0</v>
          </cell>
          <cell r="BW78">
            <v>7</v>
          </cell>
          <cell r="BX78">
            <v>0</v>
          </cell>
          <cell r="BY78">
            <v>0</v>
          </cell>
          <cell r="BZ78">
            <v>7</v>
          </cell>
          <cell r="CA78">
            <v>3</v>
          </cell>
          <cell r="CB78">
            <v>9</v>
          </cell>
          <cell r="CC78">
            <v>3</v>
          </cell>
          <cell r="CD78">
            <v>8</v>
          </cell>
          <cell r="CE78">
            <v>8</v>
          </cell>
          <cell r="CF78">
            <v>7</v>
          </cell>
          <cell r="CG78">
            <v>5</v>
          </cell>
          <cell r="CH78">
            <v>6</v>
          </cell>
          <cell r="CI78">
            <v>5</v>
          </cell>
          <cell r="CJ78">
            <v>7</v>
          </cell>
          <cell r="CK78">
            <v>5</v>
          </cell>
          <cell r="CL78">
            <v>1</v>
          </cell>
          <cell r="CM78">
            <v>0</v>
          </cell>
          <cell r="CN78">
            <v>1</v>
          </cell>
          <cell r="CP78">
            <v>1</v>
          </cell>
          <cell r="CR78">
            <v>9</v>
          </cell>
          <cell r="CS78">
            <v>1</v>
          </cell>
          <cell r="CV78">
            <v>1</v>
          </cell>
          <cell r="DD78">
            <v>1</v>
          </cell>
          <cell r="DG78">
            <v>0</v>
          </cell>
        </row>
        <row r="79">
          <cell r="E79" t="str">
            <v>外町小</v>
          </cell>
          <cell r="F79">
            <v>41005</v>
          </cell>
          <cell r="G79">
            <v>44</v>
          </cell>
          <cell r="H79">
            <v>35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47</v>
          </cell>
          <cell r="N79">
            <v>39</v>
          </cell>
          <cell r="O79">
            <v>1</v>
          </cell>
          <cell r="P79">
            <v>0</v>
          </cell>
          <cell r="Q79">
            <v>4</v>
          </cell>
          <cell r="R79">
            <v>0</v>
          </cell>
          <cell r="S79">
            <v>30</v>
          </cell>
          <cell r="T79">
            <v>39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51</v>
          </cell>
          <cell r="Z79">
            <v>43</v>
          </cell>
          <cell r="AA79">
            <v>1</v>
          </cell>
          <cell r="AB79">
            <v>0</v>
          </cell>
          <cell r="AC79">
            <v>0</v>
          </cell>
          <cell r="AD79">
            <v>0</v>
          </cell>
          <cell r="AE79">
            <v>42</v>
          </cell>
          <cell r="AF79">
            <v>35</v>
          </cell>
          <cell r="AG79">
            <v>0</v>
          </cell>
          <cell r="AH79">
            <v>1</v>
          </cell>
          <cell r="AI79">
            <v>0</v>
          </cell>
          <cell r="AJ79">
            <v>0</v>
          </cell>
          <cell r="AK79">
            <v>49</v>
          </cell>
          <cell r="AL79">
            <v>46</v>
          </cell>
          <cell r="AM79">
            <v>1</v>
          </cell>
          <cell r="AN79">
            <v>0</v>
          </cell>
          <cell r="AO79">
            <v>0</v>
          </cell>
          <cell r="AP79">
            <v>0</v>
          </cell>
          <cell r="AQ79">
            <v>504</v>
          </cell>
          <cell r="AR79">
            <v>3</v>
          </cell>
          <cell r="AS79">
            <v>0</v>
          </cell>
          <cell r="AT79">
            <v>0</v>
          </cell>
          <cell r="AU79">
            <v>3</v>
          </cell>
          <cell r="AV79">
            <v>0</v>
          </cell>
          <cell r="AW79">
            <v>1</v>
          </cell>
          <cell r="AX79">
            <v>2</v>
          </cell>
          <cell r="AY79">
            <v>0</v>
          </cell>
          <cell r="AZ79">
            <v>0</v>
          </cell>
          <cell r="BA79">
            <v>3</v>
          </cell>
          <cell r="BB79">
            <v>0</v>
          </cell>
          <cell r="BC79">
            <v>0</v>
          </cell>
          <cell r="BD79">
            <v>2</v>
          </cell>
          <cell r="BE79">
            <v>0</v>
          </cell>
          <cell r="BF79">
            <v>0</v>
          </cell>
          <cell r="BG79">
            <v>3</v>
          </cell>
          <cell r="BH79">
            <v>0</v>
          </cell>
          <cell r="BI79">
            <v>0</v>
          </cell>
          <cell r="BJ79">
            <v>17</v>
          </cell>
          <cell r="BK79">
            <v>3</v>
          </cell>
          <cell r="BL79">
            <v>0</v>
          </cell>
          <cell r="BM79">
            <v>3</v>
          </cell>
          <cell r="BN79">
            <v>1</v>
          </cell>
          <cell r="BO79">
            <v>2</v>
          </cell>
          <cell r="BP79">
            <v>0</v>
          </cell>
          <cell r="BQ79">
            <v>3</v>
          </cell>
          <cell r="BR79">
            <v>0</v>
          </cell>
          <cell r="BS79">
            <v>2</v>
          </cell>
          <cell r="BT79">
            <v>0</v>
          </cell>
          <cell r="BU79">
            <v>3</v>
          </cell>
          <cell r="BV79">
            <v>0</v>
          </cell>
          <cell r="BW79">
            <v>17</v>
          </cell>
          <cell r="BX79">
            <v>0</v>
          </cell>
          <cell r="BY79">
            <v>0</v>
          </cell>
          <cell r="BZ79">
            <v>44</v>
          </cell>
          <cell r="CA79">
            <v>35</v>
          </cell>
          <cell r="CB79">
            <v>48</v>
          </cell>
          <cell r="CC79">
            <v>39</v>
          </cell>
          <cell r="CD79">
            <v>30</v>
          </cell>
          <cell r="CE79">
            <v>39</v>
          </cell>
          <cell r="CF79">
            <v>52</v>
          </cell>
          <cell r="CG79">
            <v>43</v>
          </cell>
          <cell r="CH79">
            <v>42</v>
          </cell>
          <cell r="CI79">
            <v>36</v>
          </cell>
          <cell r="CJ79">
            <v>50</v>
          </cell>
          <cell r="CK79">
            <v>46</v>
          </cell>
          <cell r="CL79">
            <v>1</v>
          </cell>
          <cell r="CM79">
            <v>0</v>
          </cell>
          <cell r="CN79">
            <v>1</v>
          </cell>
          <cell r="CP79">
            <v>1</v>
          </cell>
          <cell r="CR79">
            <v>20</v>
          </cell>
          <cell r="CS79">
            <v>1</v>
          </cell>
          <cell r="CU79">
            <v>3</v>
          </cell>
          <cell r="CY79">
            <v>1</v>
          </cell>
          <cell r="DA79">
            <v>1</v>
          </cell>
          <cell r="DD79">
            <v>1</v>
          </cell>
          <cell r="DG79">
            <v>1</v>
          </cell>
        </row>
        <row r="80">
          <cell r="E80" t="str">
            <v>長松小</v>
          </cell>
          <cell r="F80">
            <v>41005</v>
          </cell>
          <cell r="G80">
            <v>62</v>
          </cell>
          <cell r="H80">
            <v>72</v>
          </cell>
          <cell r="I80">
            <v>0</v>
          </cell>
          <cell r="J80">
            <v>0</v>
          </cell>
          <cell r="K80">
            <v>5</v>
          </cell>
          <cell r="L80">
            <v>0</v>
          </cell>
          <cell r="M80">
            <v>64</v>
          </cell>
          <cell r="N80">
            <v>70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75</v>
          </cell>
          <cell r="T80">
            <v>56</v>
          </cell>
          <cell r="U80">
            <v>0</v>
          </cell>
          <cell r="V80">
            <v>1</v>
          </cell>
          <cell r="W80">
            <v>2</v>
          </cell>
          <cell r="X80">
            <v>0</v>
          </cell>
          <cell r="Y80">
            <v>82</v>
          </cell>
          <cell r="Z80">
            <v>82</v>
          </cell>
          <cell r="AA80">
            <v>1</v>
          </cell>
          <cell r="AB80">
            <v>0</v>
          </cell>
          <cell r="AC80">
            <v>0</v>
          </cell>
          <cell r="AD80">
            <v>0</v>
          </cell>
          <cell r="AE80">
            <v>84</v>
          </cell>
          <cell r="AF80">
            <v>68</v>
          </cell>
          <cell r="AG80">
            <v>2</v>
          </cell>
          <cell r="AH80">
            <v>0</v>
          </cell>
          <cell r="AI80">
            <v>0</v>
          </cell>
          <cell r="AJ80">
            <v>0</v>
          </cell>
          <cell r="AK80">
            <v>77</v>
          </cell>
          <cell r="AL80">
            <v>82</v>
          </cell>
          <cell r="AM80">
            <v>2</v>
          </cell>
          <cell r="AN80">
            <v>0</v>
          </cell>
          <cell r="AO80">
            <v>0</v>
          </cell>
          <cell r="AP80">
            <v>0</v>
          </cell>
          <cell r="AQ80">
            <v>881</v>
          </cell>
          <cell r="AR80">
            <v>4</v>
          </cell>
          <cell r="AS80">
            <v>0</v>
          </cell>
          <cell r="AT80">
            <v>1</v>
          </cell>
          <cell r="AU80">
            <v>4</v>
          </cell>
          <cell r="AV80">
            <v>0</v>
          </cell>
          <cell r="AW80">
            <v>0</v>
          </cell>
          <cell r="AX80">
            <v>4</v>
          </cell>
          <cell r="AY80">
            <v>0</v>
          </cell>
          <cell r="AZ80">
            <v>1</v>
          </cell>
          <cell r="BA80">
            <v>5</v>
          </cell>
          <cell r="BB80">
            <v>0</v>
          </cell>
          <cell r="BC80">
            <v>0</v>
          </cell>
          <cell r="BD80">
            <v>4</v>
          </cell>
          <cell r="BE80">
            <v>0</v>
          </cell>
          <cell r="BF80">
            <v>0</v>
          </cell>
          <cell r="BG80">
            <v>4</v>
          </cell>
          <cell r="BH80">
            <v>0</v>
          </cell>
          <cell r="BI80">
            <v>0</v>
          </cell>
          <cell r="BJ80">
            <v>27</v>
          </cell>
          <cell r="BK80">
            <v>4</v>
          </cell>
          <cell r="BL80">
            <v>1</v>
          </cell>
          <cell r="BM80">
            <v>4</v>
          </cell>
          <cell r="BN80">
            <v>0</v>
          </cell>
          <cell r="BO80">
            <v>4</v>
          </cell>
          <cell r="BP80">
            <v>1</v>
          </cell>
          <cell r="BQ80">
            <v>5</v>
          </cell>
          <cell r="BR80">
            <v>0</v>
          </cell>
          <cell r="BS80">
            <v>4</v>
          </cell>
          <cell r="BT80">
            <v>0</v>
          </cell>
          <cell r="BU80">
            <v>4</v>
          </cell>
          <cell r="BV80">
            <v>0</v>
          </cell>
          <cell r="BW80">
            <v>27</v>
          </cell>
          <cell r="BX80">
            <v>0</v>
          </cell>
          <cell r="BY80">
            <v>0</v>
          </cell>
          <cell r="BZ80">
            <v>62</v>
          </cell>
          <cell r="CA80">
            <v>72</v>
          </cell>
          <cell r="CB80">
            <v>65</v>
          </cell>
          <cell r="CC80">
            <v>70</v>
          </cell>
          <cell r="CD80">
            <v>75</v>
          </cell>
          <cell r="CE80">
            <v>57</v>
          </cell>
          <cell r="CF80">
            <v>83</v>
          </cell>
          <cell r="CG80">
            <v>82</v>
          </cell>
          <cell r="CH80">
            <v>86</v>
          </cell>
          <cell r="CI80">
            <v>68</v>
          </cell>
          <cell r="CJ80">
            <v>79</v>
          </cell>
          <cell r="CK80">
            <v>82</v>
          </cell>
          <cell r="CL80">
            <v>2</v>
          </cell>
          <cell r="CM80">
            <v>0</v>
          </cell>
          <cell r="CN80">
            <v>1</v>
          </cell>
          <cell r="CP80">
            <v>1</v>
          </cell>
          <cell r="CQ80">
            <v>1</v>
          </cell>
          <cell r="CR80">
            <v>34</v>
          </cell>
          <cell r="CS80">
            <v>2</v>
          </cell>
          <cell r="CU80">
            <v>4</v>
          </cell>
          <cell r="CW80">
            <v>1</v>
          </cell>
          <cell r="CZ80">
            <v>1</v>
          </cell>
          <cell r="DB80">
            <v>1</v>
          </cell>
          <cell r="DC80">
            <v>1</v>
          </cell>
          <cell r="DD80">
            <v>2</v>
          </cell>
          <cell r="DG80">
            <v>1</v>
          </cell>
        </row>
        <row r="81">
          <cell r="E81" t="str">
            <v>西唐津小</v>
          </cell>
          <cell r="F81">
            <v>41005</v>
          </cell>
          <cell r="G81">
            <v>37</v>
          </cell>
          <cell r="H81">
            <v>34</v>
          </cell>
          <cell r="I81">
            <v>0</v>
          </cell>
          <cell r="J81">
            <v>0</v>
          </cell>
          <cell r="K81">
            <v>6</v>
          </cell>
          <cell r="L81">
            <v>0</v>
          </cell>
          <cell r="M81">
            <v>42</v>
          </cell>
          <cell r="N81">
            <v>28</v>
          </cell>
          <cell r="O81">
            <v>2</v>
          </cell>
          <cell r="P81">
            <v>1</v>
          </cell>
          <cell r="Q81">
            <v>0</v>
          </cell>
          <cell r="R81">
            <v>0</v>
          </cell>
          <cell r="S81">
            <v>42</v>
          </cell>
          <cell r="T81">
            <v>45</v>
          </cell>
          <cell r="U81">
            <v>0</v>
          </cell>
          <cell r="V81">
            <v>1</v>
          </cell>
          <cell r="W81">
            <v>0</v>
          </cell>
          <cell r="X81">
            <v>0</v>
          </cell>
          <cell r="Y81">
            <v>43</v>
          </cell>
          <cell r="Z81">
            <v>37</v>
          </cell>
          <cell r="AA81">
            <v>0</v>
          </cell>
          <cell r="AB81">
            <v>2</v>
          </cell>
          <cell r="AC81">
            <v>0</v>
          </cell>
          <cell r="AD81">
            <v>0</v>
          </cell>
          <cell r="AE81">
            <v>50</v>
          </cell>
          <cell r="AF81">
            <v>45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40</v>
          </cell>
          <cell r="AL81">
            <v>30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479</v>
          </cell>
          <cell r="AR81">
            <v>3</v>
          </cell>
          <cell r="AS81">
            <v>0</v>
          </cell>
          <cell r="AT81">
            <v>1</v>
          </cell>
          <cell r="AU81">
            <v>2</v>
          </cell>
          <cell r="AV81">
            <v>0</v>
          </cell>
          <cell r="AW81">
            <v>0</v>
          </cell>
          <cell r="AX81">
            <v>3</v>
          </cell>
          <cell r="AY81">
            <v>0</v>
          </cell>
          <cell r="AZ81">
            <v>0</v>
          </cell>
          <cell r="BA81">
            <v>2</v>
          </cell>
          <cell r="BB81">
            <v>0</v>
          </cell>
          <cell r="BC81">
            <v>0</v>
          </cell>
          <cell r="BD81">
            <v>3</v>
          </cell>
          <cell r="BE81">
            <v>0</v>
          </cell>
          <cell r="BF81">
            <v>0</v>
          </cell>
          <cell r="BG81">
            <v>2</v>
          </cell>
          <cell r="BH81">
            <v>0</v>
          </cell>
          <cell r="BI81">
            <v>0</v>
          </cell>
          <cell r="BJ81">
            <v>16</v>
          </cell>
          <cell r="BK81">
            <v>3</v>
          </cell>
          <cell r="BL81">
            <v>1</v>
          </cell>
          <cell r="BM81">
            <v>2</v>
          </cell>
          <cell r="BN81">
            <v>0</v>
          </cell>
          <cell r="BO81">
            <v>3</v>
          </cell>
          <cell r="BP81">
            <v>0</v>
          </cell>
          <cell r="BQ81">
            <v>2</v>
          </cell>
          <cell r="BR81">
            <v>0</v>
          </cell>
          <cell r="BS81">
            <v>3</v>
          </cell>
          <cell r="BT81">
            <v>0</v>
          </cell>
          <cell r="BU81">
            <v>2</v>
          </cell>
          <cell r="BV81">
            <v>0</v>
          </cell>
          <cell r="BW81">
            <v>16</v>
          </cell>
          <cell r="BX81">
            <v>0</v>
          </cell>
          <cell r="BY81">
            <v>0</v>
          </cell>
          <cell r="BZ81">
            <v>37</v>
          </cell>
          <cell r="CA81">
            <v>34</v>
          </cell>
          <cell r="CB81">
            <v>44</v>
          </cell>
          <cell r="CC81">
            <v>29</v>
          </cell>
          <cell r="CD81">
            <v>42</v>
          </cell>
          <cell r="CE81">
            <v>46</v>
          </cell>
          <cell r="CF81">
            <v>43</v>
          </cell>
          <cell r="CG81">
            <v>39</v>
          </cell>
          <cell r="CH81">
            <v>50</v>
          </cell>
          <cell r="CI81">
            <v>45</v>
          </cell>
          <cell r="CJ81">
            <v>40</v>
          </cell>
          <cell r="CK81">
            <v>30</v>
          </cell>
          <cell r="CL81">
            <v>1</v>
          </cell>
          <cell r="CM81">
            <v>0</v>
          </cell>
          <cell r="CN81">
            <v>1</v>
          </cell>
          <cell r="CP81">
            <v>1</v>
          </cell>
          <cell r="CR81">
            <v>23</v>
          </cell>
          <cell r="CS81">
            <v>1</v>
          </cell>
          <cell r="CU81">
            <v>3</v>
          </cell>
          <cell r="CZ81">
            <v>1</v>
          </cell>
          <cell r="DC81">
            <v>1</v>
          </cell>
          <cell r="DD81">
            <v>1</v>
          </cell>
          <cell r="DG81">
            <v>1</v>
          </cell>
        </row>
        <row r="82">
          <cell r="E82" t="str">
            <v>竹木場小</v>
          </cell>
          <cell r="F82">
            <v>41005</v>
          </cell>
          <cell r="G82">
            <v>5</v>
          </cell>
          <cell r="H82">
            <v>8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1</v>
          </cell>
          <cell r="N82">
            <v>1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4</v>
          </cell>
          <cell r="T82">
            <v>3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5</v>
          </cell>
          <cell r="Z82">
            <v>1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5</v>
          </cell>
          <cell r="AF82">
            <v>4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7</v>
          </cell>
          <cell r="AL82">
            <v>3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47</v>
          </cell>
          <cell r="AR82">
            <v>1</v>
          </cell>
          <cell r="AS82">
            <v>0</v>
          </cell>
          <cell r="AT82">
            <v>0</v>
          </cell>
          <cell r="AU82">
            <v>0</v>
          </cell>
          <cell r="AV82">
            <v>1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1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1</v>
          </cell>
          <cell r="BH82">
            <v>0</v>
          </cell>
          <cell r="BI82">
            <v>0</v>
          </cell>
          <cell r="BJ82">
            <v>4</v>
          </cell>
          <cell r="BK82">
            <v>1</v>
          </cell>
          <cell r="BL82">
            <v>0</v>
          </cell>
          <cell r="BM82">
            <v>1</v>
          </cell>
          <cell r="BN82">
            <v>0</v>
          </cell>
          <cell r="BO82">
            <v>0</v>
          </cell>
          <cell r="BP82">
            <v>0</v>
          </cell>
          <cell r="BQ82">
            <v>1</v>
          </cell>
          <cell r="BR82">
            <v>0</v>
          </cell>
          <cell r="BS82">
            <v>0</v>
          </cell>
          <cell r="BT82">
            <v>0</v>
          </cell>
          <cell r="BU82">
            <v>1</v>
          </cell>
          <cell r="BV82">
            <v>0</v>
          </cell>
          <cell r="BW82">
            <v>4</v>
          </cell>
          <cell r="BX82">
            <v>0</v>
          </cell>
          <cell r="BY82">
            <v>0</v>
          </cell>
          <cell r="BZ82">
            <v>5</v>
          </cell>
          <cell r="CA82">
            <v>8</v>
          </cell>
          <cell r="CB82">
            <v>1</v>
          </cell>
          <cell r="CC82">
            <v>1</v>
          </cell>
          <cell r="CD82">
            <v>4</v>
          </cell>
          <cell r="CE82">
            <v>3</v>
          </cell>
          <cell r="CF82">
            <v>5</v>
          </cell>
          <cell r="CG82">
            <v>1</v>
          </cell>
          <cell r="CH82">
            <v>5</v>
          </cell>
          <cell r="CI82">
            <v>4</v>
          </cell>
          <cell r="CJ82">
            <v>7</v>
          </cell>
          <cell r="CK82">
            <v>3</v>
          </cell>
          <cell r="CL82">
            <v>0</v>
          </cell>
          <cell r="CM82">
            <v>2</v>
          </cell>
          <cell r="CP82">
            <v>1</v>
          </cell>
          <cell r="CR82">
            <v>4</v>
          </cell>
          <cell r="DD82">
            <v>2</v>
          </cell>
          <cell r="DG82">
            <v>0</v>
          </cell>
        </row>
        <row r="83">
          <cell r="E83" t="str">
            <v>高島小</v>
          </cell>
          <cell r="F83">
            <v>41005</v>
          </cell>
          <cell r="G83">
            <v>1</v>
          </cell>
          <cell r="H83">
            <v>2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2</v>
          </cell>
          <cell r="Z83">
            <v>1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2</v>
          </cell>
          <cell r="AF83">
            <v>1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2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11</v>
          </cell>
          <cell r="AR83">
            <v>1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1</v>
          </cell>
          <cell r="BB83">
            <v>0</v>
          </cell>
          <cell r="BC83">
            <v>0</v>
          </cell>
          <cell r="BD83">
            <v>0</v>
          </cell>
          <cell r="BE83">
            <v>1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3</v>
          </cell>
          <cell r="BK83">
            <v>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1</v>
          </cell>
          <cell r="BT83">
            <v>0</v>
          </cell>
          <cell r="BU83">
            <v>0</v>
          </cell>
          <cell r="BV83">
            <v>0</v>
          </cell>
          <cell r="BW83">
            <v>2</v>
          </cell>
          <cell r="BX83">
            <v>3</v>
          </cell>
          <cell r="BY83">
            <v>3</v>
          </cell>
          <cell r="BZ83">
            <v>1</v>
          </cell>
          <cell r="CA83">
            <v>2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2</v>
          </cell>
          <cell r="CG83">
            <v>1</v>
          </cell>
          <cell r="CH83">
            <v>2</v>
          </cell>
          <cell r="CI83">
            <v>1</v>
          </cell>
          <cell r="CJ83">
            <v>0</v>
          </cell>
          <cell r="CK83">
            <v>2</v>
          </cell>
          <cell r="CL83">
            <v>0</v>
          </cell>
          <cell r="CM83">
            <v>1</v>
          </cell>
          <cell r="CN83">
            <v>1</v>
          </cell>
          <cell r="CP83">
            <v>1</v>
          </cell>
          <cell r="CR83">
            <v>2</v>
          </cell>
          <cell r="CS83">
            <v>1</v>
          </cell>
          <cell r="CU83">
            <v>1</v>
          </cell>
          <cell r="DD83">
            <v>1</v>
          </cell>
          <cell r="DF83">
            <v>1</v>
          </cell>
          <cell r="DG83">
            <v>0</v>
          </cell>
        </row>
        <row r="84">
          <cell r="E84" t="str">
            <v>佐志小</v>
          </cell>
          <cell r="F84">
            <v>41005</v>
          </cell>
          <cell r="G84">
            <v>44</v>
          </cell>
          <cell r="H84">
            <v>29</v>
          </cell>
          <cell r="I84">
            <v>0</v>
          </cell>
          <cell r="J84">
            <v>0</v>
          </cell>
          <cell r="K84">
            <v>5</v>
          </cell>
          <cell r="L84">
            <v>0</v>
          </cell>
          <cell r="M84">
            <v>27</v>
          </cell>
          <cell r="N84">
            <v>31</v>
          </cell>
          <cell r="O84">
            <v>0</v>
          </cell>
          <cell r="P84">
            <v>0</v>
          </cell>
          <cell r="Q84">
            <v>1</v>
          </cell>
          <cell r="R84">
            <v>0</v>
          </cell>
          <cell r="S84">
            <v>30</v>
          </cell>
          <cell r="T84">
            <v>36</v>
          </cell>
          <cell r="U84">
            <v>1</v>
          </cell>
          <cell r="V84">
            <v>0</v>
          </cell>
          <cell r="W84">
            <v>0</v>
          </cell>
          <cell r="X84">
            <v>0</v>
          </cell>
          <cell r="Y84">
            <v>35</v>
          </cell>
          <cell r="Z84">
            <v>35</v>
          </cell>
          <cell r="AA84">
            <v>2</v>
          </cell>
          <cell r="AB84">
            <v>1</v>
          </cell>
          <cell r="AC84">
            <v>0</v>
          </cell>
          <cell r="AD84">
            <v>0</v>
          </cell>
          <cell r="AE84">
            <v>47</v>
          </cell>
          <cell r="AF84">
            <v>36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35</v>
          </cell>
          <cell r="AL84">
            <v>35</v>
          </cell>
          <cell r="AM84">
            <v>1</v>
          </cell>
          <cell r="AN84">
            <v>1</v>
          </cell>
          <cell r="AO84">
            <v>0</v>
          </cell>
          <cell r="AP84">
            <v>0</v>
          </cell>
          <cell r="AQ84">
            <v>426</v>
          </cell>
          <cell r="AR84">
            <v>3</v>
          </cell>
          <cell r="AS84">
            <v>0</v>
          </cell>
          <cell r="AT84">
            <v>1</v>
          </cell>
          <cell r="AU84">
            <v>2</v>
          </cell>
          <cell r="AV84">
            <v>0</v>
          </cell>
          <cell r="AW84">
            <v>1</v>
          </cell>
          <cell r="AX84">
            <v>2</v>
          </cell>
          <cell r="AY84">
            <v>0</v>
          </cell>
          <cell r="AZ84">
            <v>0</v>
          </cell>
          <cell r="BA84">
            <v>2</v>
          </cell>
          <cell r="BB84">
            <v>0</v>
          </cell>
          <cell r="BC84">
            <v>0</v>
          </cell>
          <cell r="BD84">
            <v>3</v>
          </cell>
          <cell r="BE84">
            <v>0</v>
          </cell>
          <cell r="BF84">
            <v>0</v>
          </cell>
          <cell r="BG84">
            <v>2</v>
          </cell>
          <cell r="BH84">
            <v>0</v>
          </cell>
          <cell r="BI84">
            <v>0</v>
          </cell>
          <cell r="BJ84">
            <v>16</v>
          </cell>
          <cell r="BK84">
            <v>3</v>
          </cell>
          <cell r="BL84">
            <v>1</v>
          </cell>
          <cell r="BM84">
            <v>2</v>
          </cell>
          <cell r="BN84">
            <v>1</v>
          </cell>
          <cell r="BO84">
            <v>2</v>
          </cell>
          <cell r="BP84">
            <v>0</v>
          </cell>
          <cell r="BQ84">
            <v>2</v>
          </cell>
          <cell r="BR84">
            <v>0</v>
          </cell>
          <cell r="BS84">
            <v>3</v>
          </cell>
          <cell r="BT84">
            <v>0</v>
          </cell>
          <cell r="BU84">
            <v>2</v>
          </cell>
          <cell r="BV84">
            <v>0</v>
          </cell>
          <cell r="BW84">
            <v>16</v>
          </cell>
          <cell r="BX84">
            <v>0</v>
          </cell>
          <cell r="BY84">
            <v>0</v>
          </cell>
          <cell r="BZ84">
            <v>44</v>
          </cell>
          <cell r="CA84">
            <v>29</v>
          </cell>
          <cell r="CB84">
            <v>27</v>
          </cell>
          <cell r="CC84">
            <v>31</v>
          </cell>
          <cell r="CD84">
            <v>31</v>
          </cell>
          <cell r="CE84">
            <v>36</v>
          </cell>
          <cell r="CF84">
            <v>37</v>
          </cell>
          <cell r="CG84">
            <v>36</v>
          </cell>
          <cell r="CH84">
            <v>47</v>
          </cell>
          <cell r="CI84">
            <v>36</v>
          </cell>
          <cell r="CJ84">
            <v>36</v>
          </cell>
          <cell r="CK84">
            <v>36</v>
          </cell>
          <cell r="CL84">
            <v>2</v>
          </cell>
          <cell r="CM84">
            <v>0</v>
          </cell>
          <cell r="CN84">
            <v>1</v>
          </cell>
          <cell r="CP84">
            <v>1</v>
          </cell>
          <cell r="CR84">
            <v>22</v>
          </cell>
          <cell r="CS84">
            <v>1</v>
          </cell>
          <cell r="CU84">
            <v>1</v>
          </cell>
          <cell r="CZ84">
            <v>1</v>
          </cell>
          <cell r="DD84">
            <v>1</v>
          </cell>
          <cell r="DG84">
            <v>0</v>
          </cell>
        </row>
        <row r="85">
          <cell r="E85" t="str">
            <v>鏡山小</v>
          </cell>
          <cell r="F85">
            <v>41005</v>
          </cell>
          <cell r="G85">
            <v>65</v>
          </cell>
          <cell r="H85">
            <v>61</v>
          </cell>
          <cell r="I85">
            <v>4</v>
          </cell>
          <cell r="J85">
            <v>0</v>
          </cell>
          <cell r="K85">
            <v>9</v>
          </cell>
          <cell r="L85">
            <v>0</v>
          </cell>
          <cell r="M85">
            <v>61</v>
          </cell>
          <cell r="N85">
            <v>55</v>
          </cell>
          <cell r="O85">
            <v>0</v>
          </cell>
          <cell r="P85">
            <v>2</v>
          </cell>
          <cell r="Q85">
            <v>2</v>
          </cell>
          <cell r="R85">
            <v>0</v>
          </cell>
          <cell r="S85">
            <v>61</v>
          </cell>
          <cell r="T85">
            <v>63</v>
          </cell>
          <cell r="U85">
            <v>1</v>
          </cell>
          <cell r="V85">
            <v>1</v>
          </cell>
          <cell r="W85">
            <v>0</v>
          </cell>
          <cell r="X85">
            <v>0</v>
          </cell>
          <cell r="Y85">
            <v>60</v>
          </cell>
          <cell r="Z85">
            <v>71</v>
          </cell>
          <cell r="AA85">
            <v>0</v>
          </cell>
          <cell r="AB85">
            <v>1</v>
          </cell>
          <cell r="AC85">
            <v>0</v>
          </cell>
          <cell r="AD85">
            <v>0</v>
          </cell>
          <cell r="AE85">
            <v>69</v>
          </cell>
          <cell r="AF85">
            <v>51</v>
          </cell>
          <cell r="AG85">
            <v>2</v>
          </cell>
          <cell r="AH85">
            <v>0</v>
          </cell>
          <cell r="AI85">
            <v>0</v>
          </cell>
          <cell r="AJ85">
            <v>0</v>
          </cell>
          <cell r="AK85">
            <v>64</v>
          </cell>
          <cell r="AL85">
            <v>60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752</v>
          </cell>
          <cell r="AR85">
            <v>4</v>
          </cell>
          <cell r="AS85">
            <v>0</v>
          </cell>
          <cell r="AT85">
            <v>2</v>
          </cell>
          <cell r="AU85">
            <v>4</v>
          </cell>
          <cell r="AV85">
            <v>0</v>
          </cell>
          <cell r="AW85">
            <v>1</v>
          </cell>
          <cell r="AX85">
            <v>4</v>
          </cell>
          <cell r="AY85">
            <v>0</v>
          </cell>
          <cell r="AZ85">
            <v>0</v>
          </cell>
          <cell r="BA85">
            <v>4</v>
          </cell>
          <cell r="BB85">
            <v>0</v>
          </cell>
          <cell r="BC85">
            <v>0</v>
          </cell>
          <cell r="BD85">
            <v>3</v>
          </cell>
          <cell r="BE85">
            <v>0</v>
          </cell>
          <cell r="BF85">
            <v>0</v>
          </cell>
          <cell r="BG85">
            <v>4</v>
          </cell>
          <cell r="BH85">
            <v>0</v>
          </cell>
          <cell r="BI85">
            <v>0</v>
          </cell>
          <cell r="BJ85">
            <v>25</v>
          </cell>
          <cell r="BK85">
            <v>4</v>
          </cell>
          <cell r="BL85">
            <v>2</v>
          </cell>
          <cell r="BM85">
            <v>3</v>
          </cell>
          <cell r="BN85">
            <v>1</v>
          </cell>
          <cell r="BO85">
            <v>4</v>
          </cell>
          <cell r="BP85">
            <v>0</v>
          </cell>
          <cell r="BQ85">
            <v>4</v>
          </cell>
          <cell r="BR85">
            <v>0</v>
          </cell>
          <cell r="BS85">
            <v>3</v>
          </cell>
          <cell r="BT85">
            <v>0</v>
          </cell>
          <cell r="BU85">
            <v>4</v>
          </cell>
          <cell r="BV85">
            <v>0</v>
          </cell>
          <cell r="BW85">
            <v>25</v>
          </cell>
          <cell r="BX85">
            <v>0</v>
          </cell>
          <cell r="BY85">
            <v>0</v>
          </cell>
          <cell r="BZ85">
            <v>69</v>
          </cell>
          <cell r="CA85">
            <v>61</v>
          </cell>
          <cell r="CB85">
            <v>61</v>
          </cell>
          <cell r="CC85">
            <v>57</v>
          </cell>
          <cell r="CD85">
            <v>62</v>
          </cell>
          <cell r="CE85">
            <v>64</v>
          </cell>
          <cell r="CF85">
            <v>60</v>
          </cell>
          <cell r="CG85">
            <v>72</v>
          </cell>
          <cell r="CH85">
            <v>71</v>
          </cell>
          <cell r="CI85">
            <v>51</v>
          </cell>
          <cell r="CJ85">
            <v>64</v>
          </cell>
          <cell r="CK85">
            <v>60</v>
          </cell>
          <cell r="CL85">
            <v>3</v>
          </cell>
          <cell r="CM85">
            <v>0</v>
          </cell>
          <cell r="CN85">
            <v>1</v>
          </cell>
          <cell r="CP85">
            <v>1</v>
          </cell>
          <cell r="CQ85">
            <v>1</v>
          </cell>
          <cell r="CR85">
            <v>29</v>
          </cell>
          <cell r="CS85">
            <v>1</v>
          </cell>
          <cell r="CU85">
            <v>4</v>
          </cell>
          <cell r="CW85">
            <v>1</v>
          </cell>
          <cell r="DD85">
            <v>1</v>
          </cell>
          <cell r="DE85">
            <v>1</v>
          </cell>
          <cell r="DF85">
            <v>2</v>
          </cell>
          <cell r="DG85">
            <v>0</v>
          </cell>
        </row>
        <row r="86">
          <cell r="E86" t="str">
            <v>久里小</v>
          </cell>
          <cell r="F86">
            <v>41005</v>
          </cell>
          <cell r="G86">
            <v>28</v>
          </cell>
          <cell r="H86">
            <v>15</v>
          </cell>
          <cell r="I86">
            <v>0</v>
          </cell>
          <cell r="J86">
            <v>0</v>
          </cell>
          <cell r="K86">
            <v>3</v>
          </cell>
          <cell r="L86">
            <v>0</v>
          </cell>
          <cell r="M86">
            <v>17</v>
          </cell>
          <cell r="N86">
            <v>15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18</v>
          </cell>
          <cell r="T86">
            <v>17</v>
          </cell>
          <cell r="U86">
            <v>1</v>
          </cell>
          <cell r="V86">
            <v>0</v>
          </cell>
          <cell r="W86">
            <v>0</v>
          </cell>
          <cell r="X86">
            <v>0</v>
          </cell>
          <cell r="Y86">
            <v>17</v>
          </cell>
          <cell r="Z86">
            <v>19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26</v>
          </cell>
          <cell r="AF86">
            <v>20</v>
          </cell>
          <cell r="AG86">
            <v>1</v>
          </cell>
          <cell r="AH86">
            <v>1</v>
          </cell>
          <cell r="AI86">
            <v>0</v>
          </cell>
          <cell r="AJ86">
            <v>0</v>
          </cell>
          <cell r="AK86">
            <v>23</v>
          </cell>
          <cell r="AL86">
            <v>24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242</v>
          </cell>
          <cell r="AR86">
            <v>2</v>
          </cell>
          <cell r="AS86">
            <v>0</v>
          </cell>
          <cell r="AT86">
            <v>1</v>
          </cell>
          <cell r="AU86">
            <v>1</v>
          </cell>
          <cell r="AV86">
            <v>0</v>
          </cell>
          <cell r="AW86">
            <v>0</v>
          </cell>
          <cell r="AX86">
            <v>1</v>
          </cell>
          <cell r="AY86">
            <v>0</v>
          </cell>
          <cell r="AZ86">
            <v>0</v>
          </cell>
          <cell r="BA86">
            <v>1</v>
          </cell>
          <cell r="BB86">
            <v>0</v>
          </cell>
          <cell r="BC86">
            <v>0</v>
          </cell>
          <cell r="BD86">
            <v>2</v>
          </cell>
          <cell r="BE86">
            <v>0</v>
          </cell>
          <cell r="BF86">
            <v>0</v>
          </cell>
          <cell r="BG86">
            <v>2</v>
          </cell>
          <cell r="BH86">
            <v>0</v>
          </cell>
          <cell r="BI86">
            <v>0</v>
          </cell>
          <cell r="BJ86">
            <v>10</v>
          </cell>
          <cell r="BK86">
            <v>2</v>
          </cell>
          <cell r="BL86">
            <v>1</v>
          </cell>
          <cell r="BM86">
            <v>1</v>
          </cell>
          <cell r="BN86">
            <v>0</v>
          </cell>
          <cell r="BO86">
            <v>1</v>
          </cell>
          <cell r="BP86">
            <v>0</v>
          </cell>
          <cell r="BQ86">
            <v>1</v>
          </cell>
          <cell r="BR86">
            <v>0</v>
          </cell>
          <cell r="BS86">
            <v>2</v>
          </cell>
          <cell r="BT86">
            <v>0</v>
          </cell>
          <cell r="BU86">
            <v>2</v>
          </cell>
          <cell r="BV86">
            <v>0</v>
          </cell>
          <cell r="BW86">
            <v>10</v>
          </cell>
          <cell r="BX86">
            <v>0</v>
          </cell>
          <cell r="BY86">
            <v>0</v>
          </cell>
          <cell r="BZ86">
            <v>28</v>
          </cell>
          <cell r="CA86">
            <v>15</v>
          </cell>
          <cell r="CB86">
            <v>17</v>
          </cell>
          <cell r="CC86">
            <v>15</v>
          </cell>
          <cell r="CD86">
            <v>19</v>
          </cell>
          <cell r="CE86">
            <v>17</v>
          </cell>
          <cell r="CF86">
            <v>17</v>
          </cell>
          <cell r="CG86">
            <v>19</v>
          </cell>
          <cell r="CH86">
            <v>27</v>
          </cell>
          <cell r="CI86">
            <v>21</v>
          </cell>
          <cell r="CJ86">
            <v>23</v>
          </cell>
          <cell r="CK86">
            <v>24</v>
          </cell>
          <cell r="CL86">
            <v>1</v>
          </cell>
          <cell r="CM86">
            <v>0</v>
          </cell>
          <cell r="CN86">
            <v>1</v>
          </cell>
          <cell r="CP86">
            <v>1</v>
          </cell>
          <cell r="CR86">
            <v>13</v>
          </cell>
          <cell r="CS86">
            <v>1</v>
          </cell>
          <cell r="DB86">
            <v>1</v>
          </cell>
          <cell r="DD86">
            <v>1</v>
          </cell>
          <cell r="DG86">
            <v>0</v>
          </cell>
        </row>
        <row r="87">
          <cell r="E87" t="str">
            <v>鬼塚小</v>
          </cell>
          <cell r="F87">
            <v>41005</v>
          </cell>
          <cell r="G87">
            <v>31</v>
          </cell>
          <cell r="H87">
            <v>33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32</v>
          </cell>
          <cell r="N87">
            <v>41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37</v>
          </cell>
          <cell r="T87">
            <v>33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25</v>
          </cell>
          <cell r="Z87">
            <v>35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44</v>
          </cell>
          <cell r="AF87">
            <v>39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30</v>
          </cell>
          <cell r="AL87">
            <v>30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410</v>
          </cell>
          <cell r="AR87">
            <v>2</v>
          </cell>
          <cell r="AS87">
            <v>0</v>
          </cell>
          <cell r="AT87">
            <v>0</v>
          </cell>
          <cell r="AU87">
            <v>2</v>
          </cell>
          <cell r="AV87">
            <v>0</v>
          </cell>
          <cell r="AW87">
            <v>0</v>
          </cell>
          <cell r="AX87">
            <v>2</v>
          </cell>
          <cell r="AY87">
            <v>0</v>
          </cell>
          <cell r="AZ87">
            <v>0</v>
          </cell>
          <cell r="BA87">
            <v>2</v>
          </cell>
          <cell r="BB87">
            <v>0</v>
          </cell>
          <cell r="BC87">
            <v>0</v>
          </cell>
          <cell r="BD87">
            <v>3</v>
          </cell>
          <cell r="BE87">
            <v>0</v>
          </cell>
          <cell r="BF87">
            <v>0</v>
          </cell>
          <cell r="BG87">
            <v>2</v>
          </cell>
          <cell r="BH87">
            <v>0</v>
          </cell>
          <cell r="BI87">
            <v>0</v>
          </cell>
          <cell r="BJ87">
            <v>13</v>
          </cell>
          <cell r="BK87">
            <v>2</v>
          </cell>
          <cell r="BL87">
            <v>0</v>
          </cell>
          <cell r="BM87">
            <v>2</v>
          </cell>
          <cell r="BN87">
            <v>0</v>
          </cell>
          <cell r="BO87">
            <v>2</v>
          </cell>
          <cell r="BP87">
            <v>0</v>
          </cell>
          <cell r="BQ87">
            <v>2</v>
          </cell>
          <cell r="BR87">
            <v>0</v>
          </cell>
          <cell r="BS87">
            <v>3</v>
          </cell>
          <cell r="BT87">
            <v>0</v>
          </cell>
          <cell r="BU87">
            <v>2</v>
          </cell>
          <cell r="BV87">
            <v>0</v>
          </cell>
          <cell r="BW87">
            <v>13</v>
          </cell>
          <cell r="BX87">
            <v>0</v>
          </cell>
          <cell r="BY87">
            <v>0</v>
          </cell>
          <cell r="BZ87">
            <v>31</v>
          </cell>
          <cell r="CA87">
            <v>33</v>
          </cell>
          <cell r="CB87">
            <v>32</v>
          </cell>
          <cell r="CC87">
            <v>41</v>
          </cell>
          <cell r="CD87">
            <v>37</v>
          </cell>
          <cell r="CE87">
            <v>33</v>
          </cell>
          <cell r="CF87">
            <v>25</v>
          </cell>
          <cell r="CG87">
            <v>35</v>
          </cell>
          <cell r="CH87">
            <v>44</v>
          </cell>
          <cell r="CI87">
            <v>39</v>
          </cell>
          <cell r="CJ87">
            <v>30</v>
          </cell>
          <cell r="CK87">
            <v>30</v>
          </cell>
          <cell r="CL87">
            <v>0</v>
          </cell>
          <cell r="CM87">
            <v>0</v>
          </cell>
          <cell r="CN87">
            <v>1</v>
          </cell>
          <cell r="CP87">
            <v>1</v>
          </cell>
          <cell r="CR87">
            <v>18</v>
          </cell>
          <cell r="CS87">
            <v>1</v>
          </cell>
          <cell r="CU87">
            <v>3</v>
          </cell>
          <cell r="CY87">
            <v>2</v>
          </cell>
          <cell r="DC87">
            <v>1</v>
          </cell>
          <cell r="DD87">
            <v>2</v>
          </cell>
          <cell r="DG87">
            <v>1</v>
          </cell>
        </row>
        <row r="88">
          <cell r="E88" t="str">
            <v>大良小</v>
          </cell>
          <cell r="F88">
            <v>41005</v>
          </cell>
          <cell r="G88">
            <v>3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2</v>
          </cell>
          <cell r="N88">
            <v>4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2</v>
          </cell>
          <cell r="T88">
            <v>2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2</v>
          </cell>
          <cell r="Z88">
            <v>1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4</v>
          </cell>
          <cell r="AF88">
            <v>5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4</v>
          </cell>
          <cell r="AL88">
            <v>3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32</v>
          </cell>
          <cell r="AR88">
            <v>1</v>
          </cell>
          <cell r="AS88">
            <v>0</v>
          </cell>
          <cell r="AT88">
            <v>0</v>
          </cell>
          <cell r="AU88">
            <v>1</v>
          </cell>
          <cell r="AV88">
            <v>0</v>
          </cell>
          <cell r="AW88">
            <v>0</v>
          </cell>
          <cell r="AX88">
            <v>0</v>
          </cell>
          <cell r="AY88">
            <v>1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1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4</v>
          </cell>
          <cell r="BK88">
            <v>1</v>
          </cell>
          <cell r="BL88">
            <v>0</v>
          </cell>
          <cell r="BM88">
            <v>1</v>
          </cell>
          <cell r="BN88">
            <v>0</v>
          </cell>
          <cell r="BO88">
            <v>0</v>
          </cell>
          <cell r="BP88">
            <v>0</v>
          </cell>
          <cell r="BQ88">
            <v>1</v>
          </cell>
          <cell r="BR88">
            <v>0</v>
          </cell>
          <cell r="BS88">
            <v>0</v>
          </cell>
          <cell r="BT88">
            <v>0</v>
          </cell>
          <cell r="BU88">
            <v>1</v>
          </cell>
          <cell r="BV88">
            <v>0</v>
          </cell>
          <cell r="BW88">
            <v>4</v>
          </cell>
          <cell r="BX88">
            <v>2</v>
          </cell>
          <cell r="BY88">
            <v>2</v>
          </cell>
          <cell r="BZ88">
            <v>3</v>
          </cell>
          <cell r="CA88">
            <v>0</v>
          </cell>
          <cell r="CB88">
            <v>2</v>
          </cell>
          <cell r="CC88">
            <v>4</v>
          </cell>
          <cell r="CD88">
            <v>2</v>
          </cell>
          <cell r="CE88">
            <v>2</v>
          </cell>
          <cell r="CF88">
            <v>2</v>
          </cell>
          <cell r="CG88">
            <v>1</v>
          </cell>
          <cell r="CH88">
            <v>4</v>
          </cell>
          <cell r="CI88">
            <v>5</v>
          </cell>
          <cell r="CJ88">
            <v>4</v>
          </cell>
          <cell r="CK88">
            <v>3</v>
          </cell>
          <cell r="CL88">
            <v>0</v>
          </cell>
          <cell r="CM88">
            <v>2</v>
          </cell>
          <cell r="CP88">
            <v>1</v>
          </cell>
          <cell r="CR88">
            <v>4</v>
          </cell>
          <cell r="CS88">
            <v>1</v>
          </cell>
          <cell r="DG88">
            <v>0</v>
          </cell>
        </row>
        <row r="89">
          <cell r="E89" t="str">
            <v>湊小</v>
          </cell>
          <cell r="F89">
            <v>41005</v>
          </cell>
          <cell r="G89">
            <v>17</v>
          </cell>
          <cell r="H89">
            <v>13</v>
          </cell>
          <cell r="I89">
            <v>0</v>
          </cell>
          <cell r="J89">
            <v>0</v>
          </cell>
          <cell r="K89">
            <v>2</v>
          </cell>
          <cell r="L89">
            <v>0</v>
          </cell>
          <cell r="M89">
            <v>14</v>
          </cell>
          <cell r="N89">
            <v>17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8</v>
          </cell>
          <cell r="U89">
            <v>1</v>
          </cell>
          <cell r="V89">
            <v>0</v>
          </cell>
          <cell r="W89">
            <v>0</v>
          </cell>
          <cell r="X89">
            <v>0</v>
          </cell>
          <cell r="Y89">
            <v>13</v>
          </cell>
          <cell r="Z89">
            <v>12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12</v>
          </cell>
          <cell r="AF89">
            <v>14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11</v>
          </cell>
          <cell r="AL89">
            <v>16</v>
          </cell>
          <cell r="AM89">
            <v>0</v>
          </cell>
          <cell r="AN89">
            <v>1</v>
          </cell>
          <cell r="AO89">
            <v>0</v>
          </cell>
          <cell r="AP89">
            <v>0</v>
          </cell>
          <cell r="AQ89">
            <v>155</v>
          </cell>
          <cell r="AR89">
            <v>1</v>
          </cell>
          <cell r="AS89">
            <v>0</v>
          </cell>
          <cell r="AT89">
            <v>1</v>
          </cell>
          <cell r="AU89">
            <v>1</v>
          </cell>
          <cell r="AV89">
            <v>0</v>
          </cell>
          <cell r="AW89">
            <v>0</v>
          </cell>
          <cell r="AX89">
            <v>1</v>
          </cell>
          <cell r="AY89">
            <v>0</v>
          </cell>
          <cell r="AZ89">
            <v>0</v>
          </cell>
          <cell r="BA89">
            <v>1</v>
          </cell>
          <cell r="BB89">
            <v>0</v>
          </cell>
          <cell r="BC89">
            <v>0</v>
          </cell>
          <cell r="BD89">
            <v>1</v>
          </cell>
          <cell r="BE89">
            <v>0</v>
          </cell>
          <cell r="BF89">
            <v>0</v>
          </cell>
          <cell r="BG89">
            <v>1</v>
          </cell>
          <cell r="BH89">
            <v>0</v>
          </cell>
          <cell r="BI89">
            <v>0</v>
          </cell>
          <cell r="BJ89">
            <v>7</v>
          </cell>
          <cell r="BK89">
            <v>1</v>
          </cell>
          <cell r="BL89">
            <v>1</v>
          </cell>
          <cell r="BM89">
            <v>1</v>
          </cell>
          <cell r="BN89">
            <v>0</v>
          </cell>
          <cell r="BO89">
            <v>1</v>
          </cell>
          <cell r="BP89">
            <v>0</v>
          </cell>
          <cell r="BQ89">
            <v>1</v>
          </cell>
          <cell r="BR89">
            <v>0</v>
          </cell>
          <cell r="BS89">
            <v>1</v>
          </cell>
          <cell r="BT89">
            <v>0</v>
          </cell>
          <cell r="BU89">
            <v>1</v>
          </cell>
          <cell r="BV89">
            <v>0</v>
          </cell>
          <cell r="BW89">
            <v>7</v>
          </cell>
          <cell r="BX89">
            <v>0</v>
          </cell>
          <cell r="BY89">
            <v>0</v>
          </cell>
          <cell r="BZ89">
            <v>17</v>
          </cell>
          <cell r="CA89">
            <v>13</v>
          </cell>
          <cell r="CB89">
            <v>14</v>
          </cell>
          <cell r="CC89">
            <v>17</v>
          </cell>
          <cell r="CD89">
            <v>7</v>
          </cell>
          <cell r="CE89">
            <v>8</v>
          </cell>
          <cell r="CF89">
            <v>13</v>
          </cell>
          <cell r="CG89">
            <v>12</v>
          </cell>
          <cell r="CH89">
            <v>12</v>
          </cell>
          <cell r="CI89">
            <v>14</v>
          </cell>
          <cell r="CJ89">
            <v>11</v>
          </cell>
          <cell r="CK89">
            <v>17</v>
          </cell>
          <cell r="CL89">
            <v>1</v>
          </cell>
          <cell r="CM89">
            <v>0</v>
          </cell>
          <cell r="CN89">
            <v>1</v>
          </cell>
          <cell r="CP89">
            <v>1</v>
          </cell>
          <cell r="CR89">
            <v>10</v>
          </cell>
          <cell r="CS89">
            <v>1</v>
          </cell>
          <cell r="CT89">
            <v>1</v>
          </cell>
          <cell r="CU89">
            <v>1</v>
          </cell>
          <cell r="CZ89">
            <v>1</v>
          </cell>
          <cell r="DC89">
            <v>1</v>
          </cell>
          <cell r="DD89">
            <v>1</v>
          </cell>
          <cell r="DG89">
            <v>0</v>
          </cell>
        </row>
        <row r="90">
          <cell r="E90" t="str">
            <v>神集島小</v>
          </cell>
          <cell r="F90">
            <v>41005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1</v>
          </cell>
          <cell r="BY90">
            <v>1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DG90">
            <v>0</v>
          </cell>
        </row>
        <row r="91">
          <cell r="E91" t="str">
            <v>成和小</v>
          </cell>
          <cell r="F91">
            <v>41005</v>
          </cell>
          <cell r="G91">
            <v>31</v>
          </cell>
          <cell r="H91">
            <v>40</v>
          </cell>
          <cell r="I91">
            <v>0</v>
          </cell>
          <cell r="J91">
            <v>0</v>
          </cell>
          <cell r="K91">
            <v>1</v>
          </cell>
          <cell r="L91">
            <v>0</v>
          </cell>
          <cell r="M91">
            <v>48</v>
          </cell>
          <cell r="N91">
            <v>39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36</v>
          </cell>
          <cell r="T91">
            <v>37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36</v>
          </cell>
          <cell r="Z91">
            <v>42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54</v>
          </cell>
          <cell r="AF91">
            <v>28</v>
          </cell>
          <cell r="AG91">
            <v>0</v>
          </cell>
          <cell r="AH91">
            <v>1</v>
          </cell>
          <cell r="AI91">
            <v>0</v>
          </cell>
          <cell r="AJ91">
            <v>0</v>
          </cell>
          <cell r="AK91">
            <v>36</v>
          </cell>
          <cell r="AL91">
            <v>40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468</v>
          </cell>
          <cell r="AR91">
            <v>3</v>
          </cell>
          <cell r="AS91">
            <v>0</v>
          </cell>
          <cell r="AT91">
            <v>1</v>
          </cell>
          <cell r="AU91">
            <v>3</v>
          </cell>
          <cell r="AV91">
            <v>0</v>
          </cell>
          <cell r="AW91">
            <v>0</v>
          </cell>
          <cell r="AX91">
            <v>2</v>
          </cell>
          <cell r="AY91">
            <v>0</v>
          </cell>
          <cell r="AZ91">
            <v>0</v>
          </cell>
          <cell r="BA91">
            <v>2</v>
          </cell>
          <cell r="BB91">
            <v>0</v>
          </cell>
          <cell r="BC91">
            <v>0</v>
          </cell>
          <cell r="BD91">
            <v>3</v>
          </cell>
          <cell r="BE91">
            <v>0</v>
          </cell>
          <cell r="BF91">
            <v>0</v>
          </cell>
          <cell r="BG91">
            <v>2</v>
          </cell>
          <cell r="BH91">
            <v>0</v>
          </cell>
          <cell r="BI91">
            <v>0</v>
          </cell>
          <cell r="BJ91">
            <v>16</v>
          </cell>
          <cell r="BK91">
            <v>3</v>
          </cell>
          <cell r="BL91">
            <v>1</v>
          </cell>
          <cell r="BM91">
            <v>3</v>
          </cell>
          <cell r="BN91">
            <v>0</v>
          </cell>
          <cell r="BO91">
            <v>2</v>
          </cell>
          <cell r="BP91">
            <v>0</v>
          </cell>
          <cell r="BQ91">
            <v>2</v>
          </cell>
          <cell r="BR91">
            <v>0</v>
          </cell>
          <cell r="BS91">
            <v>3</v>
          </cell>
          <cell r="BT91">
            <v>0</v>
          </cell>
          <cell r="BU91">
            <v>2</v>
          </cell>
          <cell r="BV91">
            <v>0</v>
          </cell>
          <cell r="BW91">
            <v>16</v>
          </cell>
          <cell r="BX91">
            <v>0</v>
          </cell>
          <cell r="BY91">
            <v>0</v>
          </cell>
          <cell r="BZ91">
            <v>31</v>
          </cell>
          <cell r="CA91">
            <v>40</v>
          </cell>
          <cell r="CB91">
            <v>48</v>
          </cell>
          <cell r="CC91">
            <v>39</v>
          </cell>
          <cell r="CD91">
            <v>36</v>
          </cell>
          <cell r="CE91">
            <v>37</v>
          </cell>
          <cell r="CF91">
            <v>36</v>
          </cell>
          <cell r="CG91">
            <v>42</v>
          </cell>
          <cell r="CH91">
            <v>54</v>
          </cell>
          <cell r="CI91">
            <v>29</v>
          </cell>
          <cell r="CJ91">
            <v>36</v>
          </cell>
          <cell r="CK91">
            <v>40</v>
          </cell>
          <cell r="CL91">
            <v>1</v>
          </cell>
          <cell r="CM91">
            <v>0</v>
          </cell>
          <cell r="CN91">
            <v>1</v>
          </cell>
          <cell r="CP91">
            <v>1</v>
          </cell>
          <cell r="CR91">
            <v>19</v>
          </cell>
          <cell r="CS91">
            <v>1</v>
          </cell>
          <cell r="CU91">
            <v>3</v>
          </cell>
          <cell r="CZ91">
            <v>1</v>
          </cell>
          <cell r="DD91">
            <v>1</v>
          </cell>
          <cell r="DG91">
            <v>0</v>
          </cell>
        </row>
        <row r="92">
          <cell r="E92" t="str">
            <v>大志小</v>
          </cell>
          <cell r="F92">
            <v>41005</v>
          </cell>
          <cell r="G92">
            <v>43</v>
          </cell>
          <cell r="H92">
            <v>35</v>
          </cell>
          <cell r="I92">
            <v>1</v>
          </cell>
          <cell r="J92">
            <v>0</v>
          </cell>
          <cell r="K92">
            <v>6</v>
          </cell>
          <cell r="L92">
            <v>0</v>
          </cell>
          <cell r="M92">
            <v>31</v>
          </cell>
          <cell r="N92">
            <v>31</v>
          </cell>
          <cell r="O92">
            <v>0</v>
          </cell>
          <cell r="P92">
            <v>0</v>
          </cell>
          <cell r="Q92">
            <v>3</v>
          </cell>
          <cell r="R92">
            <v>0</v>
          </cell>
          <cell r="S92">
            <v>37</v>
          </cell>
          <cell r="T92">
            <v>31</v>
          </cell>
          <cell r="U92">
            <v>2</v>
          </cell>
          <cell r="V92">
            <v>0</v>
          </cell>
          <cell r="W92">
            <v>1</v>
          </cell>
          <cell r="X92">
            <v>0</v>
          </cell>
          <cell r="Y92">
            <v>34</v>
          </cell>
          <cell r="Z92">
            <v>28</v>
          </cell>
          <cell r="AA92">
            <v>0</v>
          </cell>
          <cell r="AB92">
            <v>2</v>
          </cell>
          <cell r="AC92">
            <v>0</v>
          </cell>
          <cell r="AD92">
            <v>0</v>
          </cell>
          <cell r="AE92">
            <v>37</v>
          </cell>
          <cell r="AF92">
            <v>40</v>
          </cell>
          <cell r="AG92">
            <v>2</v>
          </cell>
          <cell r="AH92">
            <v>0</v>
          </cell>
          <cell r="AI92">
            <v>0</v>
          </cell>
          <cell r="AJ92">
            <v>0</v>
          </cell>
          <cell r="AK92">
            <v>33</v>
          </cell>
          <cell r="AL92">
            <v>35</v>
          </cell>
          <cell r="AM92">
            <v>3</v>
          </cell>
          <cell r="AN92">
            <v>0</v>
          </cell>
          <cell r="AO92">
            <v>0</v>
          </cell>
          <cell r="AP92">
            <v>0</v>
          </cell>
          <cell r="AQ92">
            <v>425</v>
          </cell>
          <cell r="AR92">
            <v>3</v>
          </cell>
          <cell r="AS92">
            <v>0</v>
          </cell>
          <cell r="AT92">
            <v>1</v>
          </cell>
          <cell r="AU92">
            <v>2</v>
          </cell>
          <cell r="AV92">
            <v>0</v>
          </cell>
          <cell r="AW92">
            <v>1</v>
          </cell>
          <cell r="AX92">
            <v>2</v>
          </cell>
          <cell r="AY92">
            <v>0</v>
          </cell>
          <cell r="AZ92">
            <v>1</v>
          </cell>
          <cell r="BA92">
            <v>2</v>
          </cell>
          <cell r="BB92">
            <v>0</v>
          </cell>
          <cell r="BC92">
            <v>0</v>
          </cell>
          <cell r="BD92">
            <v>2</v>
          </cell>
          <cell r="BE92">
            <v>0</v>
          </cell>
          <cell r="BF92">
            <v>0</v>
          </cell>
          <cell r="BG92">
            <v>2</v>
          </cell>
          <cell r="BH92">
            <v>0</v>
          </cell>
          <cell r="BI92">
            <v>0</v>
          </cell>
          <cell r="BJ92">
            <v>16</v>
          </cell>
          <cell r="BK92">
            <v>3</v>
          </cell>
          <cell r="BL92">
            <v>1</v>
          </cell>
          <cell r="BM92">
            <v>2</v>
          </cell>
          <cell r="BN92">
            <v>1</v>
          </cell>
          <cell r="BO92">
            <v>2</v>
          </cell>
          <cell r="BP92">
            <v>1</v>
          </cell>
          <cell r="BQ92">
            <v>2</v>
          </cell>
          <cell r="BR92">
            <v>0</v>
          </cell>
          <cell r="BS92">
            <v>2</v>
          </cell>
          <cell r="BT92">
            <v>0</v>
          </cell>
          <cell r="BU92">
            <v>2</v>
          </cell>
          <cell r="BV92">
            <v>0</v>
          </cell>
          <cell r="BW92">
            <v>16</v>
          </cell>
          <cell r="BX92">
            <v>0</v>
          </cell>
          <cell r="BY92">
            <v>0</v>
          </cell>
          <cell r="BZ92">
            <v>44</v>
          </cell>
          <cell r="CA92">
            <v>35</v>
          </cell>
          <cell r="CB92">
            <v>31</v>
          </cell>
          <cell r="CC92">
            <v>31</v>
          </cell>
          <cell r="CD92">
            <v>39</v>
          </cell>
          <cell r="CE92">
            <v>31</v>
          </cell>
          <cell r="CF92">
            <v>34</v>
          </cell>
          <cell r="CG92">
            <v>30</v>
          </cell>
          <cell r="CH92">
            <v>39</v>
          </cell>
          <cell r="CI92">
            <v>40</v>
          </cell>
          <cell r="CJ92">
            <v>36</v>
          </cell>
          <cell r="CK92">
            <v>35</v>
          </cell>
          <cell r="CL92">
            <v>3</v>
          </cell>
          <cell r="CM92">
            <v>0</v>
          </cell>
          <cell r="CN92">
            <v>1</v>
          </cell>
          <cell r="CP92">
            <v>1</v>
          </cell>
          <cell r="CR92">
            <v>18</v>
          </cell>
          <cell r="CS92">
            <v>1</v>
          </cell>
          <cell r="CU92">
            <v>1</v>
          </cell>
          <cell r="DD92">
            <v>2</v>
          </cell>
          <cell r="DE92">
            <v>1</v>
          </cell>
          <cell r="DG92">
            <v>0</v>
          </cell>
        </row>
        <row r="93">
          <cell r="E93" t="str">
            <v>浜崎小</v>
          </cell>
          <cell r="F93">
            <v>41005</v>
          </cell>
          <cell r="G93">
            <v>46</v>
          </cell>
          <cell r="H93">
            <v>52</v>
          </cell>
          <cell r="I93">
            <v>0</v>
          </cell>
          <cell r="J93">
            <v>0</v>
          </cell>
          <cell r="K93">
            <v>7</v>
          </cell>
          <cell r="L93">
            <v>0</v>
          </cell>
          <cell r="M93">
            <v>45</v>
          </cell>
          <cell r="N93">
            <v>49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52</v>
          </cell>
          <cell r="T93">
            <v>45</v>
          </cell>
          <cell r="U93">
            <v>0</v>
          </cell>
          <cell r="V93">
            <v>1</v>
          </cell>
          <cell r="W93">
            <v>0</v>
          </cell>
          <cell r="X93">
            <v>0</v>
          </cell>
          <cell r="Y93">
            <v>64</v>
          </cell>
          <cell r="Z93">
            <v>47</v>
          </cell>
          <cell r="AA93">
            <v>2</v>
          </cell>
          <cell r="AB93">
            <v>0</v>
          </cell>
          <cell r="AC93">
            <v>0</v>
          </cell>
          <cell r="AD93">
            <v>0</v>
          </cell>
          <cell r="AE93">
            <v>55</v>
          </cell>
          <cell r="AF93">
            <v>42</v>
          </cell>
          <cell r="AG93">
            <v>1</v>
          </cell>
          <cell r="AH93">
            <v>0</v>
          </cell>
          <cell r="AI93">
            <v>0</v>
          </cell>
          <cell r="AJ93">
            <v>0</v>
          </cell>
          <cell r="AK93">
            <v>49</v>
          </cell>
          <cell r="AL93">
            <v>50</v>
          </cell>
          <cell r="AM93">
            <v>2</v>
          </cell>
          <cell r="AN93">
            <v>1</v>
          </cell>
          <cell r="AO93">
            <v>0</v>
          </cell>
          <cell r="AP93">
            <v>0</v>
          </cell>
          <cell r="AQ93">
            <v>603</v>
          </cell>
          <cell r="AR93">
            <v>3</v>
          </cell>
          <cell r="AS93">
            <v>0</v>
          </cell>
          <cell r="AT93">
            <v>1</v>
          </cell>
          <cell r="AU93">
            <v>3</v>
          </cell>
          <cell r="AV93">
            <v>0</v>
          </cell>
          <cell r="AW93">
            <v>0</v>
          </cell>
          <cell r="AX93">
            <v>3</v>
          </cell>
          <cell r="AY93">
            <v>0</v>
          </cell>
          <cell r="AZ93">
            <v>0</v>
          </cell>
          <cell r="BA93">
            <v>3</v>
          </cell>
          <cell r="BB93">
            <v>0</v>
          </cell>
          <cell r="BC93">
            <v>0</v>
          </cell>
          <cell r="BD93">
            <v>3</v>
          </cell>
          <cell r="BE93">
            <v>0</v>
          </cell>
          <cell r="BF93">
            <v>0</v>
          </cell>
          <cell r="BG93">
            <v>3</v>
          </cell>
          <cell r="BH93">
            <v>0</v>
          </cell>
          <cell r="BI93">
            <v>0</v>
          </cell>
          <cell r="BJ93">
            <v>19</v>
          </cell>
          <cell r="BK93">
            <v>3</v>
          </cell>
          <cell r="BL93">
            <v>1</v>
          </cell>
          <cell r="BM93">
            <v>3</v>
          </cell>
          <cell r="BN93">
            <v>0</v>
          </cell>
          <cell r="BO93">
            <v>3</v>
          </cell>
          <cell r="BP93">
            <v>0</v>
          </cell>
          <cell r="BQ93">
            <v>3</v>
          </cell>
          <cell r="BR93">
            <v>0</v>
          </cell>
          <cell r="BS93">
            <v>3</v>
          </cell>
          <cell r="BT93">
            <v>0</v>
          </cell>
          <cell r="BU93">
            <v>3</v>
          </cell>
          <cell r="BV93">
            <v>0</v>
          </cell>
          <cell r="BW93">
            <v>19</v>
          </cell>
          <cell r="BX93">
            <v>0</v>
          </cell>
          <cell r="BY93">
            <v>0</v>
          </cell>
          <cell r="BZ93">
            <v>46</v>
          </cell>
          <cell r="CA93">
            <v>52</v>
          </cell>
          <cell r="CB93">
            <v>45</v>
          </cell>
          <cell r="CC93">
            <v>49</v>
          </cell>
          <cell r="CD93">
            <v>52</v>
          </cell>
          <cell r="CE93">
            <v>46</v>
          </cell>
          <cell r="CF93">
            <v>66</v>
          </cell>
          <cell r="CG93">
            <v>47</v>
          </cell>
          <cell r="CH93">
            <v>56</v>
          </cell>
          <cell r="CI93">
            <v>42</v>
          </cell>
          <cell r="CJ93">
            <v>51</v>
          </cell>
          <cell r="CK93">
            <v>51</v>
          </cell>
          <cell r="CL93">
            <v>1</v>
          </cell>
          <cell r="CM93">
            <v>0</v>
          </cell>
          <cell r="CN93">
            <v>1</v>
          </cell>
          <cell r="CP93">
            <v>1</v>
          </cell>
          <cell r="CR93">
            <v>26</v>
          </cell>
          <cell r="CS93">
            <v>1</v>
          </cell>
          <cell r="CU93">
            <v>1</v>
          </cell>
          <cell r="CZ93">
            <v>1</v>
          </cell>
          <cell r="DD93">
            <v>1</v>
          </cell>
          <cell r="DF93">
            <v>2</v>
          </cell>
          <cell r="DG93">
            <v>0</v>
          </cell>
        </row>
        <row r="94">
          <cell r="E94" t="str">
            <v>虹の松原分校</v>
          </cell>
          <cell r="F94">
            <v>41005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2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1</v>
          </cell>
          <cell r="AH94">
            <v>0</v>
          </cell>
          <cell r="AI94">
            <v>0</v>
          </cell>
          <cell r="AJ94">
            <v>0</v>
          </cell>
          <cell r="AK94">
            <v>1</v>
          </cell>
          <cell r="AL94">
            <v>0</v>
          </cell>
          <cell r="AM94">
            <v>1</v>
          </cell>
          <cell r="AN94">
            <v>0</v>
          </cell>
          <cell r="AO94">
            <v>0</v>
          </cell>
          <cell r="AP94">
            <v>0</v>
          </cell>
          <cell r="AQ94">
            <v>3</v>
          </cell>
          <cell r="AR94">
            <v>0</v>
          </cell>
          <cell r="AS94">
            <v>0</v>
          </cell>
          <cell r="AT94">
            <v>1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1</v>
          </cell>
          <cell r="BH94">
            <v>0</v>
          </cell>
          <cell r="BI94">
            <v>0</v>
          </cell>
          <cell r="BJ94">
            <v>2</v>
          </cell>
          <cell r="BK94">
            <v>0</v>
          </cell>
          <cell r="BL94">
            <v>1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1</v>
          </cell>
          <cell r="BV94">
            <v>0</v>
          </cell>
          <cell r="BW94">
            <v>2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E94">
            <v>0</v>
          </cell>
          <cell r="CF94">
            <v>0</v>
          </cell>
          <cell r="CG94">
            <v>0</v>
          </cell>
          <cell r="CH94">
            <v>1</v>
          </cell>
          <cell r="CI94">
            <v>0</v>
          </cell>
          <cell r="CJ94">
            <v>2</v>
          </cell>
          <cell r="CK94">
            <v>0</v>
          </cell>
          <cell r="CL94">
            <v>1</v>
          </cell>
          <cell r="CM94">
            <v>0</v>
          </cell>
          <cell r="DG94">
            <v>0</v>
          </cell>
        </row>
        <row r="95">
          <cell r="E95" t="str">
            <v>玉島小</v>
          </cell>
          <cell r="F95">
            <v>41005</v>
          </cell>
          <cell r="G95">
            <v>7</v>
          </cell>
          <cell r="H95">
            <v>5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6</v>
          </cell>
          <cell r="N95">
            <v>5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7</v>
          </cell>
          <cell r="T95">
            <v>6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9</v>
          </cell>
          <cell r="Z95">
            <v>2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10</v>
          </cell>
          <cell r="AF95">
            <v>13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5</v>
          </cell>
          <cell r="AL95">
            <v>4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79</v>
          </cell>
          <cell r="AR95">
            <v>1</v>
          </cell>
          <cell r="AS95">
            <v>0</v>
          </cell>
          <cell r="AT95">
            <v>0</v>
          </cell>
          <cell r="AU95">
            <v>1</v>
          </cell>
          <cell r="AV95">
            <v>0</v>
          </cell>
          <cell r="AW95">
            <v>0</v>
          </cell>
          <cell r="AX95">
            <v>1</v>
          </cell>
          <cell r="AY95">
            <v>0</v>
          </cell>
          <cell r="AZ95">
            <v>0</v>
          </cell>
          <cell r="BA95">
            <v>1</v>
          </cell>
          <cell r="BB95">
            <v>0</v>
          </cell>
          <cell r="BC95">
            <v>0</v>
          </cell>
          <cell r="BD95">
            <v>1</v>
          </cell>
          <cell r="BE95">
            <v>0</v>
          </cell>
          <cell r="BF95">
            <v>0</v>
          </cell>
          <cell r="BG95">
            <v>1</v>
          </cell>
          <cell r="BH95">
            <v>0</v>
          </cell>
          <cell r="BI95">
            <v>0</v>
          </cell>
          <cell r="BJ95">
            <v>6</v>
          </cell>
          <cell r="BK95">
            <v>1</v>
          </cell>
          <cell r="BL95">
            <v>0</v>
          </cell>
          <cell r="BM95">
            <v>1</v>
          </cell>
          <cell r="BN95">
            <v>0</v>
          </cell>
          <cell r="BO95">
            <v>1</v>
          </cell>
          <cell r="BP95">
            <v>0</v>
          </cell>
          <cell r="BQ95">
            <v>1</v>
          </cell>
          <cell r="BR95">
            <v>0</v>
          </cell>
          <cell r="BS95">
            <v>1</v>
          </cell>
          <cell r="BT95">
            <v>0</v>
          </cell>
          <cell r="BU95">
            <v>1</v>
          </cell>
          <cell r="BV95">
            <v>0</v>
          </cell>
          <cell r="BW95">
            <v>6</v>
          </cell>
          <cell r="BX95">
            <v>0</v>
          </cell>
          <cell r="BY95">
            <v>0</v>
          </cell>
          <cell r="BZ95">
            <v>7</v>
          </cell>
          <cell r="CA95">
            <v>5</v>
          </cell>
          <cell r="CB95">
            <v>6</v>
          </cell>
          <cell r="CC95">
            <v>5</v>
          </cell>
          <cell r="CD95">
            <v>7</v>
          </cell>
          <cell r="CE95">
            <v>6</v>
          </cell>
          <cell r="CF95">
            <v>9</v>
          </cell>
          <cell r="CG95">
            <v>2</v>
          </cell>
          <cell r="CH95">
            <v>10</v>
          </cell>
          <cell r="CI95">
            <v>13</v>
          </cell>
          <cell r="CJ95">
            <v>5</v>
          </cell>
          <cell r="CK95">
            <v>4</v>
          </cell>
          <cell r="CL95">
            <v>0</v>
          </cell>
          <cell r="CM95">
            <v>0</v>
          </cell>
          <cell r="CN95">
            <v>1</v>
          </cell>
          <cell r="CP95">
            <v>1</v>
          </cell>
          <cell r="CR95">
            <v>7</v>
          </cell>
          <cell r="CS95">
            <v>1</v>
          </cell>
          <cell r="CU95">
            <v>1</v>
          </cell>
          <cell r="CZ95">
            <v>1</v>
          </cell>
          <cell r="DD95">
            <v>1</v>
          </cell>
          <cell r="DF95">
            <v>1</v>
          </cell>
          <cell r="DG95">
            <v>0</v>
          </cell>
        </row>
        <row r="96">
          <cell r="E96" t="str">
            <v>平原小</v>
          </cell>
          <cell r="F96">
            <v>41005</v>
          </cell>
          <cell r="G96">
            <v>2</v>
          </cell>
          <cell r="H96">
            <v>3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3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6</v>
          </cell>
          <cell r="T96">
            <v>7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4</v>
          </cell>
          <cell r="Z96">
            <v>2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3</v>
          </cell>
          <cell r="AF96">
            <v>4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3</v>
          </cell>
          <cell r="AL96">
            <v>11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48</v>
          </cell>
          <cell r="AR96">
            <v>0</v>
          </cell>
          <cell r="AS96">
            <v>1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1</v>
          </cell>
          <cell r="AY96">
            <v>0</v>
          </cell>
          <cell r="AZ96">
            <v>0</v>
          </cell>
          <cell r="BA96">
            <v>0</v>
          </cell>
          <cell r="BB96">
            <v>1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1</v>
          </cell>
          <cell r="BH96">
            <v>0</v>
          </cell>
          <cell r="BI96">
            <v>0</v>
          </cell>
          <cell r="BJ96">
            <v>4</v>
          </cell>
          <cell r="BK96">
            <v>1</v>
          </cell>
          <cell r="BL96">
            <v>0</v>
          </cell>
          <cell r="BM96">
            <v>0</v>
          </cell>
          <cell r="BN96">
            <v>0</v>
          </cell>
          <cell r="BO96">
            <v>1</v>
          </cell>
          <cell r="BP96">
            <v>0</v>
          </cell>
          <cell r="BQ96">
            <v>1</v>
          </cell>
          <cell r="BR96">
            <v>0</v>
          </cell>
          <cell r="BS96">
            <v>0</v>
          </cell>
          <cell r="BT96">
            <v>0</v>
          </cell>
          <cell r="BU96">
            <v>1</v>
          </cell>
          <cell r="BV96">
            <v>0</v>
          </cell>
          <cell r="BW96">
            <v>4</v>
          </cell>
          <cell r="BX96">
            <v>0</v>
          </cell>
          <cell r="BY96">
            <v>0</v>
          </cell>
          <cell r="BZ96">
            <v>2</v>
          </cell>
          <cell r="CA96">
            <v>3</v>
          </cell>
          <cell r="CB96">
            <v>0</v>
          </cell>
          <cell r="CC96">
            <v>3</v>
          </cell>
          <cell r="CD96">
            <v>6</v>
          </cell>
          <cell r="CE96">
            <v>7</v>
          </cell>
          <cell r="CF96">
            <v>4</v>
          </cell>
          <cell r="CG96">
            <v>2</v>
          </cell>
          <cell r="CH96">
            <v>3</v>
          </cell>
          <cell r="CI96">
            <v>4</v>
          </cell>
          <cell r="CJ96">
            <v>3</v>
          </cell>
          <cell r="CK96">
            <v>11</v>
          </cell>
          <cell r="CL96">
            <v>0</v>
          </cell>
          <cell r="CM96">
            <v>2</v>
          </cell>
          <cell r="CN96">
            <v>1</v>
          </cell>
          <cell r="CP96">
            <v>1</v>
          </cell>
          <cell r="CR96">
            <v>8</v>
          </cell>
          <cell r="CS96">
            <v>1</v>
          </cell>
          <cell r="CU96">
            <v>1</v>
          </cell>
          <cell r="CY96">
            <v>1</v>
          </cell>
          <cell r="DD96">
            <v>1</v>
          </cell>
          <cell r="DF96">
            <v>1</v>
          </cell>
          <cell r="DG96">
            <v>0</v>
          </cell>
        </row>
        <row r="97">
          <cell r="E97" t="str">
            <v>鳥巣分校</v>
          </cell>
          <cell r="F97">
            <v>41005</v>
          </cell>
          <cell r="G97">
            <v>1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1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2</v>
          </cell>
          <cell r="T97">
            <v>1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3</v>
          </cell>
          <cell r="Z97">
            <v>1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1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1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11</v>
          </cell>
          <cell r="AR97">
            <v>0</v>
          </cell>
          <cell r="AS97">
            <v>1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1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1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3</v>
          </cell>
          <cell r="BK97">
            <v>1</v>
          </cell>
          <cell r="BL97">
            <v>0</v>
          </cell>
          <cell r="BM97">
            <v>0</v>
          </cell>
          <cell r="BN97">
            <v>0</v>
          </cell>
          <cell r="BO97">
            <v>1</v>
          </cell>
          <cell r="BP97">
            <v>0</v>
          </cell>
          <cell r="BQ97">
            <v>0</v>
          </cell>
          <cell r="BR97">
            <v>0</v>
          </cell>
          <cell r="BS97">
            <v>1</v>
          </cell>
          <cell r="BT97">
            <v>0</v>
          </cell>
          <cell r="BU97">
            <v>0</v>
          </cell>
          <cell r="BV97">
            <v>0</v>
          </cell>
          <cell r="BW97">
            <v>3</v>
          </cell>
          <cell r="BX97">
            <v>4</v>
          </cell>
          <cell r="BY97">
            <v>4</v>
          </cell>
          <cell r="BZ97">
            <v>1</v>
          </cell>
          <cell r="CA97">
            <v>0</v>
          </cell>
          <cell r="CB97">
            <v>1</v>
          </cell>
          <cell r="CC97">
            <v>0</v>
          </cell>
          <cell r="CD97">
            <v>2</v>
          </cell>
          <cell r="CE97">
            <v>1</v>
          </cell>
          <cell r="CF97">
            <v>3</v>
          </cell>
          <cell r="CG97">
            <v>1</v>
          </cell>
          <cell r="CH97">
            <v>1</v>
          </cell>
          <cell r="CI97">
            <v>0</v>
          </cell>
          <cell r="CJ97">
            <v>1</v>
          </cell>
          <cell r="CK97">
            <v>0</v>
          </cell>
          <cell r="CL97">
            <v>0</v>
          </cell>
          <cell r="CM97">
            <v>3</v>
          </cell>
          <cell r="DG97">
            <v>0</v>
          </cell>
        </row>
        <row r="98">
          <cell r="E98" t="str">
            <v>七山小</v>
          </cell>
          <cell r="F98">
            <v>41005</v>
          </cell>
          <cell r="G98">
            <v>12</v>
          </cell>
          <cell r="H98">
            <v>8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11</v>
          </cell>
          <cell r="N98">
            <v>4</v>
          </cell>
          <cell r="O98">
            <v>0</v>
          </cell>
          <cell r="P98">
            <v>0</v>
          </cell>
          <cell r="Q98">
            <v>2</v>
          </cell>
          <cell r="R98">
            <v>0</v>
          </cell>
          <cell r="S98">
            <v>13</v>
          </cell>
          <cell r="T98">
            <v>17</v>
          </cell>
          <cell r="U98">
            <v>1</v>
          </cell>
          <cell r="V98">
            <v>0</v>
          </cell>
          <cell r="W98">
            <v>0</v>
          </cell>
          <cell r="X98">
            <v>0</v>
          </cell>
          <cell r="Y98">
            <v>10</v>
          </cell>
          <cell r="Z98">
            <v>15</v>
          </cell>
          <cell r="AA98">
            <v>0</v>
          </cell>
          <cell r="AB98">
            <v>1</v>
          </cell>
          <cell r="AC98">
            <v>0</v>
          </cell>
          <cell r="AD98">
            <v>0</v>
          </cell>
          <cell r="AE98">
            <v>11</v>
          </cell>
          <cell r="AF98">
            <v>13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4</v>
          </cell>
          <cell r="AL98">
            <v>10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130</v>
          </cell>
          <cell r="AR98">
            <v>1</v>
          </cell>
          <cell r="AS98">
            <v>0</v>
          </cell>
          <cell r="AT98">
            <v>0</v>
          </cell>
          <cell r="AU98">
            <v>1</v>
          </cell>
          <cell r="AV98">
            <v>0</v>
          </cell>
          <cell r="AW98">
            <v>1</v>
          </cell>
          <cell r="AX98">
            <v>1</v>
          </cell>
          <cell r="AY98">
            <v>0</v>
          </cell>
          <cell r="AZ98">
            <v>0</v>
          </cell>
          <cell r="BA98">
            <v>1</v>
          </cell>
          <cell r="BB98">
            <v>0</v>
          </cell>
          <cell r="BC98">
            <v>0</v>
          </cell>
          <cell r="BD98">
            <v>1</v>
          </cell>
          <cell r="BE98">
            <v>0</v>
          </cell>
          <cell r="BF98">
            <v>0</v>
          </cell>
          <cell r="BG98">
            <v>1</v>
          </cell>
          <cell r="BH98">
            <v>0</v>
          </cell>
          <cell r="BI98">
            <v>0</v>
          </cell>
          <cell r="BJ98">
            <v>7</v>
          </cell>
          <cell r="BK98">
            <v>1</v>
          </cell>
          <cell r="BL98">
            <v>0</v>
          </cell>
          <cell r="BM98">
            <v>1</v>
          </cell>
          <cell r="BN98">
            <v>1</v>
          </cell>
          <cell r="BO98">
            <v>1</v>
          </cell>
          <cell r="BP98">
            <v>0</v>
          </cell>
          <cell r="BQ98">
            <v>1</v>
          </cell>
          <cell r="BR98">
            <v>0</v>
          </cell>
          <cell r="BS98">
            <v>1</v>
          </cell>
          <cell r="BT98">
            <v>0</v>
          </cell>
          <cell r="BU98">
            <v>1</v>
          </cell>
          <cell r="BV98">
            <v>0</v>
          </cell>
          <cell r="BW98">
            <v>7</v>
          </cell>
          <cell r="BX98">
            <v>0</v>
          </cell>
          <cell r="BY98">
            <v>0</v>
          </cell>
          <cell r="BZ98">
            <v>12</v>
          </cell>
          <cell r="CA98">
            <v>8</v>
          </cell>
          <cell r="CB98">
            <v>11</v>
          </cell>
          <cell r="CC98">
            <v>4</v>
          </cell>
          <cell r="CD98">
            <v>14</v>
          </cell>
          <cell r="CE98">
            <v>17</v>
          </cell>
          <cell r="CF98">
            <v>10</v>
          </cell>
          <cell r="CG98">
            <v>16</v>
          </cell>
          <cell r="CH98">
            <v>11</v>
          </cell>
          <cell r="CI98">
            <v>13</v>
          </cell>
          <cell r="CJ98">
            <v>4</v>
          </cell>
          <cell r="CK98">
            <v>10</v>
          </cell>
          <cell r="CL98">
            <v>1</v>
          </cell>
          <cell r="CM98">
            <v>0</v>
          </cell>
          <cell r="CP98">
            <v>1</v>
          </cell>
          <cell r="CR98">
            <v>10</v>
          </cell>
          <cell r="CS98">
            <v>1</v>
          </cell>
          <cell r="DB98">
            <v>1</v>
          </cell>
          <cell r="DG98">
            <v>0</v>
          </cell>
        </row>
        <row r="99">
          <cell r="E99" t="str">
            <v>厳木小</v>
          </cell>
          <cell r="F99">
            <v>41005</v>
          </cell>
          <cell r="G99">
            <v>9</v>
          </cell>
          <cell r="H99">
            <v>9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11</v>
          </cell>
          <cell r="N99">
            <v>7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4</v>
          </cell>
          <cell r="T99">
            <v>7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5</v>
          </cell>
          <cell r="Z99">
            <v>8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3</v>
          </cell>
          <cell r="AF99">
            <v>9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14</v>
          </cell>
          <cell r="AL99">
            <v>4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90</v>
          </cell>
          <cell r="AR99">
            <v>1</v>
          </cell>
          <cell r="AS99">
            <v>0</v>
          </cell>
          <cell r="AT99">
            <v>0</v>
          </cell>
          <cell r="AU99">
            <v>1</v>
          </cell>
          <cell r="AV99">
            <v>0</v>
          </cell>
          <cell r="AW99">
            <v>0</v>
          </cell>
          <cell r="AX99">
            <v>1</v>
          </cell>
          <cell r="AY99">
            <v>0</v>
          </cell>
          <cell r="AZ99">
            <v>0</v>
          </cell>
          <cell r="BA99">
            <v>1</v>
          </cell>
          <cell r="BB99">
            <v>0</v>
          </cell>
          <cell r="BC99">
            <v>0</v>
          </cell>
          <cell r="BD99">
            <v>1</v>
          </cell>
          <cell r="BE99">
            <v>0</v>
          </cell>
          <cell r="BF99">
            <v>0</v>
          </cell>
          <cell r="BG99">
            <v>1</v>
          </cell>
          <cell r="BH99">
            <v>0</v>
          </cell>
          <cell r="BI99">
            <v>0</v>
          </cell>
          <cell r="BJ99">
            <v>6</v>
          </cell>
          <cell r="BK99">
            <v>1</v>
          </cell>
          <cell r="BL99">
            <v>0</v>
          </cell>
          <cell r="BM99">
            <v>1</v>
          </cell>
          <cell r="BN99">
            <v>0</v>
          </cell>
          <cell r="BO99">
            <v>1</v>
          </cell>
          <cell r="BP99">
            <v>0</v>
          </cell>
          <cell r="BQ99">
            <v>1</v>
          </cell>
          <cell r="BR99">
            <v>0</v>
          </cell>
          <cell r="BS99">
            <v>1</v>
          </cell>
          <cell r="BT99">
            <v>0</v>
          </cell>
          <cell r="BU99">
            <v>1</v>
          </cell>
          <cell r="BV99">
            <v>0</v>
          </cell>
          <cell r="BW99">
            <v>6</v>
          </cell>
          <cell r="BX99">
            <v>0</v>
          </cell>
          <cell r="BY99">
            <v>0</v>
          </cell>
          <cell r="BZ99">
            <v>9</v>
          </cell>
          <cell r="CA99">
            <v>9</v>
          </cell>
          <cell r="CB99">
            <v>11</v>
          </cell>
          <cell r="CC99">
            <v>7</v>
          </cell>
          <cell r="CD99">
            <v>4</v>
          </cell>
          <cell r="CE99">
            <v>7</v>
          </cell>
          <cell r="CF99">
            <v>5</v>
          </cell>
          <cell r="CG99">
            <v>8</v>
          </cell>
          <cell r="CH99">
            <v>3</v>
          </cell>
          <cell r="CI99">
            <v>9</v>
          </cell>
          <cell r="CJ99">
            <v>14</v>
          </cell>
          <cell r="CK99">
            <v>4</v>
          </cell>
          <cell r="CL99">
            <v>0</v>
          </cell>
          <cell r="CM99">
            <v>0</v>
          </cell>
          <cell r="CN99">
            <v>1</v>
          </cell>
          <cell r="CP99">
            <v>1</v>
          </cell>
          <cell r="CR99">
            <v>10</v>
          </cell>
          <cell r="CS99">
            <v>1</v>
          </cell>
          <cell r="CU99">
            <v>4</v>
          </cell>
          <cell r="CW99">
            <v>1</v>
          </cell>
          <cell r="CX99">
            <v>1</v>
          </cell>
          <cell r="CZ99">
            <v>1</v>
          </cell>
          <cell r="DD99">
            <v>1</v>
          </cell>
          <cell r="DG99">
            <v>0</v>
          </cell>
        </row>
        <row r="100">
          <cell r="E100" t="str">
            <v>天川分校</v>
          </cell>
          <cell r="F100">
            <v>41005</v>
          </cell>
          <cell r="G100">
            <v>1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1</v>
          </cell>
          <cell r="T100">
            <v>1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1</v>
          </cell>
          <cell r="Z100">
            <v>1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1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6</v>
          </cell>
          <cell r="AR100">
            <v>1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1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1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3</v>
          </cell>
          <cell r="BK100">
            <v>1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1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2</v>
          </cell>
          <cell r="BX100">
            <v>4</v>
          </cell>
          <cell r="BY100">
            <v>4</v>
          </cell>
          <cell r="BZ100">
            <v>1</v>
          </cell>
          <cell r="CA100">
            <v>0</v>
          </cell>
          <cell r="CB100">
            <v>0</v>
          </cell>
          <cell r="CC100">
            <v>0</v>
          </cell>
          <cell r="CD100">
            <v>1</v>
          </cell>
          <cell r="CE100">
            <v>1</v>
          </cell>
          <cell r="CF100">
            <v>1</v>
          </cell>
          <cell r="CG100">
            <v>1</v>
          </cell>
          <cell r="CH100">
            <v>1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1</v>
          </cell>
          <cell r="DG100">
            <v>0</v>
          </cell>
        </row>
        <row r="101">
          <cell r="E101" t="str">
            <v>箞木小</v>
          </cell>
          <cell r="F101">
            <v>41005</v>
          </cell>
          <cell r="G101">
            <v>7</v>
          </cell>
          <cell r="H101">
            <v>8</v>
          </cell>
          <cell r="I101">
            <v>0</v>
          </cell>
          <cell r="J101">
            <v>0</v>
          </cell>
          <cell r="K101">
            <v>1</v>
          </cell>
          <cell r="L101">
            <v>0</v>
          </cell>
          <cell r="M101">
            <v>6</v>
          </cell>
          <cell r="N101">
            <v>4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8</v>
          </cell>
          <cell r="T101">
            <v>8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9</v>
          </cell>
          <cell r="Z101">
            <v>13</v>
          </cell>
          <cell r="AA101">
            <v>0</v>
          </cell>
          <cell r="AB101">
            <v>1</v>
          </cell>
          <cell r="AC101">
            <v>0</v>
          </cell>
          <cell r="AD101">
            <v>0</v>
          </cell>
          <cell r="AE101">
            <v>6</v>
          </cell>
          <cell r="AF101">
            <v>5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7</v>
          </cell>
          <cell r="AL101">
            <v>6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88</v>
          </cell>
          <cell r="AR101">
            <v>1</v>
          </cell>
          <cell r="AS101">
            <v>0</v>
          </cell>
          <cell r="AT101">
            <v>1</v>
          </cell>
          <cell r="AU101">
            <v>1</v>
          </cell>
          <cell r="AV101">
            <v>0</v>
          </cell>
          <cell r="AW101">
            <v>0</v>
          </cell>
          <cell r="AX101">
            <v>1</v>
          </cell>
          <cell r="AY101">
            <v>0</v>
          </cell>
          <cell r="AZ101">
            <v>0</v>
          </cell>
          <cell r="BA101">
            <v>1</v>
          </cell>
          <cell r="BB101">
            <v>0</v>
          </cell>
          <cell r="BC101">
            <v>0</v>
          </cell>
          <cell r="BD101">
            <v>1</v>
          </cell>
          <cell r="BE101">
            <v>0</v>
          </cell>
          <cell r="BF101">
            <v>0</v>
          </cell>
          <cell r="BG101">
            <v>1</v>
          </cell>
          <cell r="BH101">
            <v>0</v>
          </cell>
          <cell r="BI101">
            <v>0</v>
          </cell>
          <cell r="BJ101">
            <v>7</v>
          </cell>
          <cell r="BK101">
            <v>1</v>
          </cell>
          <cell r="BL101">
            <v>1</v>
          </cell>
          <cell r="BM101">
            <v>1</v>
          </cell>
          <cell r="BN101">
            <v>0</v>
          </cell>
          <cell r="BO101">
            <v>1</v>
          </cell>
          <cell r="BP101">
            <v>0</v>
          </cell>
          <cell r="BQ101">
            <v>1</v>
          </cell>
          <cell r="BR101">
            <v>0</v>
          </cell>
          <cell r="BS101">
            <v>1</v>
          </cell>
          <cell r="BT101">
            <v>0</v>
          </cell>
          <cell r="BU101">
            <v>1</v>
          </cell>
          <cell r="BV101">
            <v>0</v>
          </cell>
          <cell r="BW101">
            <v>7</v>
          </cell>
          <cell r="BX101">
            <v>0</v>
          </cell>
          <cell r="BY101">
            <v>0</v>
          </cell>
          <cell r="BZ101">
            <v>7</v>
          </cell>
          <cell r="CA101">
            <v>8</v>
          </cell>
          <cell r="CB101">
            <v>6</v>
          </cell>
          <cell r="CC101">
            <v>4</v>
          </cell>
          <cell r="CD101">
            <v>8</v>
          </cell>
          <cell r="CE101">
            <v>8</v>
          </cell>
          <cell r="CF101">
            <v>9</v>
          </cell>
          <cell r="CG101">
            <v>14</v>
          </cell>
          <cell r="CH101">
            <v>6</v>
          </cell>
          <cell r="CI101">
            <v>5</v>
          </cell>
          <cell r="CJ101">
            <v>7</v>
          </cell>
          <cell r="CK101">
            <v>6</v>
          </cell>
          <cell r="CL101">
            <v>1</v>
          </cell>
          <cell r="CM101">
            <v>0</v>
          </cell>
          <cell r="CN101">
            <v>1</v>
          </cell>
          <cell r="CP101">
            <v>1</v>
          </cell>
          <cell r="CR101">
            <v>9</v>
          </cell>
          <cell r="CS101">
            <v>1</v>
          </cell>
          <cell r="CU101">
            <v>1</v>
          </cell>
          <cell r="CY101">
            <v>1</v>
          </cell>
          <cell r="DD101">
            <v>1</v>
          </cell>
          <cell r="DF101">
            <v>1</v>
          </cell>
          <cell r="DG101">
            <v>0</v>
          </cell>
        </row>
        <row r="102">
          <cell r="E102" t="str">
            <v>本山小</v>
          </cell>
          <cell r="F102">
            <v>41005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0</v>
          </cell>
          <cell r="BZ102">
            <v>0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DG102">
            <v>0</v>
          </cell>
        </row>
        <row r="103">
          <cell r="E103" t="str">
            <v>相知小</v>
          </cell>
          <cell r="F103">
            <v>41005</v>
          </cell>
          <cell r="G103">
            <v>30</v>
          </cell>
          <cell r="H103">
            <v>28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17</v>
          </cell>
          <cell r="N103">
            <v>36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35</v>
          </cell>
          <cell r="T103">
            <v>34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42</v>
          </cell>
          <cell r="Z103">
            <v>29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42</v>
          </cell>
          <cell r="AF103">
            <v>27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30</v>
          </cell>
          <cell r="AL103">
            <v>23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373</v>
          </cell>
          <cell r="AR103">
            <v>2</v>
          </cell>
          <cell r="AS103">
            <v>0</v>
          </cell>
          <cell r="AT103">
            <v>0</v>
          </cell>
          <cell r="AU103">
            <v>2</v>
          </cell>
          <cell r="AV103">
            <v>0</v>
          </cell>
          <cell r="AW103">
            <v>0</v>
          </cell>
          <cell r="AX103">
            <v>2</v>
          </cell>
          <cell r="AY103">
            <v>0</v>
          </cell>
          <cell r="AZ103">
            <v>0</v>
          </cell>
          <cell r="BA103">
            <v>2</v>
          </cell>
          <cell r="BB103">
            <v>0</v>
          </cell>
          <cell r="BC103">
            <v>0</v>
          </cell>
          <cell r="BD103">
            <v>2</v>
          </cell>
          <cell r="BE103">
            <v>0</v>
          </cell>
          <cell r="BF103">
            <v>0</v>
          </cell>
          <cell r="BG103">
            <v>2</v>
          </cell>
          <cell r="BH103">
            <v>0</v>
          </cell>
          <cell r="BI103">
            <v>0</v>
          </cell>
          <cell r="BJ103">
            <v>12</v>
          </cell>
          <cell r="BK103">
            <v>2</v>
          </cell>
          <cell r="BL103">
            <v>0</v>
          </cell>
          <cell r="BM103">
            <v>2</v>
          </cell>
          <cell r="BN103">
            <v>0</v>
          </cell>
          <cell r="BO103">
            <v>2</v>
          </cell>
          <cell r="BP103">
            <v>0</v>
          </cell>
          <cell r="BQ103">
            <v>2</v>
          </cell>
          <cell r="BR103">
            <v>0</v>
          </cell>
          <cell r="BS103">
            <v>2</v>
          </cell>
          <cell r="BT103">
            <v>0</v>
          </cell>
          <cell r="BU103">
            <v>2</v>
          </cell>
          <cell r="BV103">
            <v>0</v>
          </cell>
          <cell r="BW103">
            <v>12</v>
          </cell>
          <cell r="BX103">
            <v>0</v>
          </cell>
          <cell r="BY103">
            <v>0</v>
          </cell>
          <cell r="BZ103">
            <v>30</v>
          </cell>
          <cell r="CA103">
            <v>28</v>
          </cell>
          <cell r="CB103">
            <v>17</v>
          </cell>
          <cell r="CC103">
            <v>36</v>
          </cell>
          <cell r="CD103">
            <v>35</v>
          </cell>
          <cell r="CE103">
            <v>34</v>
          </cell>
          <cell r="CF103">
            <v>42</v>
          </cell>
          <cell r="CG103">
            <v>29</v>
          </cell>
          <cell r="CH103">
            <v>42</v>
          </cell>
          <cell r="CI103">
            <v>27</v>
          </cell>
          <cell r="CJ103">
            <v>30</v>
          </cell>
          <cell r="CK103">
            <v>23</v>
          </cell>
          <cell r="CL103">
            <v>0</v>
          </cell>
          <cell r="CM103">
            <v>0</v>
          </cell>
          <cell r="CN103">
            <v>1</v>
          </cell>
          <cell r="CP103">
            <v>1</v>
          </cell>
          <cell r="CR103">
            <v>16</v>
          </cell>
          <cell r="CS103">
            <v>1</v>
          </cell>
          <cell r="CU103">
            <v>1</v>
          </cell>
          <cell r="CZ103">
            <v>1</v>
          </cell>
          <cell r="DB103">
            <v>1</v>
          </cell>
          <cell r="DD103">
            <v>1</v>
          </cell>
          <cell r="DG103">
            <v>1</v>
          </cell>
        </row>
        <row r="104">
          <cell r="E104" t="str">
            <v>伊岐佐小</v>
          </cell>
          <cell r="F104">
            <v>41005</v>
          </cell>
          <cell r="G104">
            <v>4</v>
          </cell>
          <cell r="H104">
            <v>4</v>
          </cell>
          <cell r="I104">
            <v>0</v>
          </cell>
          <cell r="J104">
            <v>0</v>
          </cell>
          <cell r="K104">
            <v>1</v>
          </cell>
          <cell r="L104">
            <v>0</v>
          </cell>
          <cell r="M104">
            <v>3</v>
          </cell>
          <cell r="N104">
            <v>5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4</v>
          </cell>
          <cell r="T104">
            <v>3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8</v>
          </cell>
          <cell r="Z104">
            <v>8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7</v>
          </cell>
          <cell r="AF104">
            <v>4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10</v>
          </cell>
          <cell r="AL104">
            <v>5</v>
          </cell>
          <cell r="AM104">
            <v>1</v>
          </cell>
          <cell r="AN104">
            <v>0</v>
          </cell>
          <cell r="AO104">
            <v>0</v>
          </cell>
          <cell r="AP104">
            <v>0</v>
          </cell>
          <cell r="AQ104">
            <v>66</v>
          </cell>
          <cell r="AR104">
            <v>1</v>
          </cell>
          <cell r="AS104">
            <v>0</v>
          </cell>
          <cell r="AT104">
            <v>1</v>
          </cell>
          <cell r="AU104">
            <v>0</v>
          </cell>
          <cell r="AV104">
            <v>1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1</v>
          </cell>
          <cell r="BB104">
            <v>0</v>
          </cell>
          <cell r="BC104">
            <v>0</v>
          </cell>
          <cell r="BD104">
            <v>1</v>
          </cell>
          <cell r="BE104">
            <v>0</v>
          </cell>
          <cell r="BF104">
            <v>0</v>
          </cell>
          <cell r="BG104">
            <v>1</v>
          </cell>
          <cell r="BH104">
            <v>0</v>
          </cell>
          <cell r="BI104">
            <v>0</v>
          </cell>
          <cell r="BJ104">
            <v>6</v>
          </cell>
          <cell r="BK104">
            <v>1</v>
          </cell>
          <cell r="BL104">
            <v>1</v>
          </cell>
          <cell r="BM104">
            <v>1</v>
          </cell>
          <cell r="BN104">
            <v>0</v>
          </cell>
          <cell r="BO104">
            <v>0</v>
          </cell>
          <cell r="BP104">
            <v>0</v>
          </cell>
          <cell r="BQ104">
            <v>1</v>
          </cell>
          <cell r="BR104">
            <v>0</v>
          </cell>
          <cell r="BS104">
            <v>1</v>
          </cell>
          <cell r="BT104">
            <v>0</v>
          </cell>
          <cell r="BU104">
            <v>1</v>
          </cell>
          <cell r="BV104">
            <v>0</v>
          </cell>
          <cell r="BW104">
            <v>6</v>
          </cell>
          <cell r="BX104">
            <v>0</v>
          </cell>
          <cell r="BY104">
            <v>0</v>
          </cell>
          <cell r="BZ104">
            <v>4</v>
          </cell>
          <cell r="CA104">
            <v>4</v>
          </cell>
          <cell r="CB104">
            <v>3</v>
          </cell>
          <cell r="CC104">
            <v>5</v>
          </cell>
          <cell r="CD104">
            <v>4</v>
          </cell>
          <cell r="CE104">
            <v>3</v>
          </cell>
          <cell r="CF104">
            <v>8</v>
          </cell>
          <cell r="CG104">
            <v>8</v>
          </cell>
          <cell r="CH104">
            <v>7</v>
          </cell>
          <cell r="CI104">
            <v>4</v>
          </cell>
          <cell r="CJ104">
            <v>11</v>
          </cell>
          <cell r="CK104">
            <v>5</v>
          </cell>
          <cell r="CL104">
            <v>1</v>
          </cell>
          <cell r="CM104">
            <v>1</v>
          </cell>
          <cell r="CN104">
            <v>1</v>
          </cell>
          <cell r="CP104">
            <v>1</v>
          </cell>
          <cell r="CR104">
            <v>9</v>
          </cell>
          <cell r="CS104">
            <v>1</v>
          </cell>
          <cell r="DD104">
            <v>1</v>
          </cell>
          <cell r="DG104">
            <v>0</v>
          </cell>
        </row>
        <row r="105">
          <cell r="E105" t="str">
            <v>北波多小</v>
          </cell>
          <cell r="F105">
            <v>41005</v>
          </cell>
          <cell r="G105">
            <v>17</v>
          </cell>
          <cell r="H105">
            <v>21</v>
          </cell>
          <cell r="I105">
            <v>0</v>
          </cell>
          <cell r="J105">
            <v>0</v>
          </cell>
          <cell r="K105">
            <v>1</v>
          </cell>
          <cell r="L105">
            <v>0</v>
          </cell>
          <cell r="M105">
            <v>32</v>
          </cell>
          <cell r="N105">
            <v>18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16</v>
          </cell>
          <cell r="T105">
            <v>19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31</v>
          </cell>
          <cell r="Z105">
            <v>19</v>
          </cell>
          <cell r="AA105">
            <v>0</v>
          </cell>
          <cell r="AB105">
            <v>1</v>
          </cell>
          <cell r="AC105">
            <v>0</v>
          </cell>
          <cell r="AD105">
            <v>0</v>
          </cell>
          <cell r="AE105">
            <v>28</v>
          </cell>
          <cell r="AF105">
            <v>26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19</v>
          </cell>
          <cell r="AL105">
            <v>18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265</v>
          </cell>
          <cell r="AR105">
            <v>2</v>
          </cell>
          <cell r="AS105">
            <v>0</v>
          </cell>
          <cell r="AT105">
            <v>1</v>
          </cell>
          <cell r="AU105">
            <v>2</v>
          </cell>
          <cell r="AV105">
            <v>0</v>
          </cell>
          <cell r="AW105">
            <v>0</v>
          </cell>
          <cell r="AX105">
            <v>1</v>
          </cell>
          <cell r="AY105">
            <v>0</v>
          </cell>
          <cell r="AZ105">
            <v>0</v>
          </cell>
          <cell r="BA105">
            <v>2</v>
          </cell>
          <cell r="BB105">
            <v>0</v>
          </cell>
          <cell r="BC105">
            <v>0</v>
          </cell>
          <cell r="BD105">
            <v>2</v>
          </cell>
          <cell r="BE105">
            <v>0</v>
          </cell>
          <cell r="BF105">
            <v>0</v>
          </cell>
          <cell r="BG105">
            <v>1</v>
          </cell>
          <cell r="BH105">
            <v>0</v>
          </cell>
          <cell r="BI105">
            <v>0</v>
          </cell>
          <cell r="BJ105">
            <v>11</v>
          </cell>
          <cell r="BK105">
            <v>2</v>
          </cell>
          <cell r="BL105">
            <v>1</v>
          </cell>
          <cell r="BM105">
            <v>2</v>
          </cell>
          <cell r="BN105">
            <v>0</v>
          </cell>
          <cell r="BO105">
            <v>1</v>
          </cell>
          <cell r="BP105">
            <v>0</v>
          </cell>
          <cell r="BQ105">
            <v>2</v>
          </cell>
          <cell r="BR105">
            <v>0</v>
          </cell>
          <cell r="BS105">
            <v>2</v>
          </cell>
          <cell r="BT105">
            <v>0</v>
          </cell>
          <cell r="BU105">
            <v>1</v>
          </cell>
          <cell r="BV105">
            <v>0</v>
          </cell>
          <cell r="BW105">
            <v>11</v>
          </cell>
          <cell r="BX105">
            <v>0</v>
          </cell>
          <cell r="BY105">
            <v>0</v>
          </cell>
          <cell r="BZ105">
            <v>17</v>
          </cell>
          <cell r="CA105">
            <v>21</v>
          </cell>
          <cell r="CB105">
            <v>32</v>
          </cell>
          <cell r="CC105">
            <v>18</v>
          </cell>
          <cell r="CD105">
            <v>16</v>
          </cell>
          <cell r="CE105">
            <v>19</v>
          </cell>
          <cell r="CF105">
            <v>31</v>
          </cell>
          <cell r="CG105">
            <v>20</v>
          </cell>
          <cell r="CH105">
            <v>28</v>
          </cell>
          <cell r="CI105">
            <v>26</v>
          </cell>
          <cell r="CJ105">
            <v>19</v>
          </cell>
          <cell r="CK105">
            <v>18</v>
          </cell>
          <cell r="CL105">
            <v>1</v>
          </cell>
          <cell r="CM105">
            <v>0</v>
          </cell>
          <cell r="CN105">
            <v>1</v>
          </cell>
          <cell r="CP105">
            <v>1</v>
          </cell>
          <cell r="CR105">
            <v>14</v>
          </cell>
          <cell r="CS105">
            <v>1</v>
          </cell>
          <cell r="CU105">
            <v>1</v>
          </cell>
          <cell r="CX105">
            <v>1</v>
          </cell>
          <cell r="DD105">
            <v>1</v>
          </cell>
          <cell r="DF105">
            <v>1</v>
          </cell>
          <cell r="DG105">
            <v>1</v>
          </cell>
        </row>
        <row r="106">
          <cell r="E106" t="str">
            <v>切木小</v>
          </cell>
          <cell r="F106">
            <v>41005</v>
          </cell>
          <cell r="G106">
            <v>4</v>
          </cell>
          <cell r="H106">
            <v>9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7</v>
          </cell>
          <cell r="N106">
            <v>8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5</v>
          </cell>
          <cell r="T106">
            <v>9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5</v>
          </cell>
          <cell r="Z106">
            <v>6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5</v>
          </cell>
          <cell r="AF106">
            <v>6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8</v>
          </cell>
          <cell r="AL106">
            <v>5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77</v>
          </cell>
          <cell r="AR106">
            <v>1</v>
          </cell>
          <cell r="AS106">
            <v>0</v>
          </cell>
          <cell r="AT106">
            <v>0</v>
          </cell>
          <cell r="AU106">
            <v>1</v>
          </cell>
          <cell r="AV106">
            <v>0</v>
          </cell>
          <cell r="AW106">
            <v>0</v>
          </cell>
          <cell r="AX106">
            <v>1</v>
          </cell>
          <cell r="AY106">
            <v>0</v>
          </cell>
          <cell r="AZ106">
            <v>0</v>
          </cell>
          <cell r="BA106">
            <v>1</v>
          </cell>
          <cell r="BB106">
            <v>0</v>
          </cell>
          <cell r="BC106">
            <v>0</v>
          </cell>
          <cell r="BD106">
            <v>1</v>
          </cell>
          <cell r="BE106">
            <v>0</v>
          </cell>
          <cell r="BF106">
            <v>0</v>
          </cell>
          <cell r="BG106">
            <v>1</v>
          </cell>
          <cell r="BH106">
            <v>0</v>
          </cell>
          <cell r="BI106">
            <v>0</v>
          </cell>
          <cell r="BJ106">
            <v>6</v>
          </cell>
          <cell r="BK106">
            <v>1</v>
          </cell>
          <cell r="BL106">
            <v>0</v>
          </cell>
          <cell r="BM106">
            <v>1</v>
          </cell>
          <cell r="BN106">
            <v>0</v>
          </cell>
          <cell r="BO106">
            <v>1</v>
          </cell>
          <cell r="BP106">
            <v>0</v>
          </cell>
          <cell r="BQ106">
            <v>1</v>
          </cell>
          <cell r="BR106">
            <v>0</v>
          </cell>
          <cell r="BS106">
            <v>1</v>
          </cell>
          <cell r="BT106">
            <v>0</v>
          </cell>
          <cell r="BU106">
            <v>1</v>
          </cell>
          <cell r="BV106">
            <v>0</v>
          </cell>
          <cell r="BW106">
            <v>6</v>
          </cell>
          <cell r="BX106">
            <v>0</v>
          </cell>
          <cell r="BY106">
            <v>0</v>
          </cell>
          <cell r="BZ106">
            <v>4</v>
          </cell>
          <cell r="CA106">
            <v>9</v>
          </cell>
          <cell r="CB106">
            <v>7</v>
          </cell>
          <cell r="CC106">
            <v>8</v>
          </cell>
          <cell r="CD106">
            <v>5</v>
          </cell>
          <cell r="CE106">
            <v>9</v>
          </cell>
          <cell r="CF106">
            <v>5</v>
          </cell>
          <cell r="CG106">
            <v>6</v>
          </cell>
          <cell r="CH106">
            <v>5</v>
          </cell>
          <cell r="CI106">
            <v>6</v>
          </cell>
          <cell r="CJ106">
            <v>8</v>
          </cell>
          <cell r="CK106">
            <v>5</v>
          </cell>
          <cell r="CL106">
            <v>0</v>
          </cell>
          <cell r="CM106">
            <v>0</v>
          </cell>
          <cell r="CN106">
            <v>1</v>
          </cell>
          <cell r="CP106">
            <v>1</v>
          </cell>
          <cell r="CR106">
            <v>7</v>
          </cell>
          <cell r="CS106">
            <v>1</v>
          </cell>
          <cell r="DD106">
            <v>2</v>
          </cell>
          <cell r="DG106">
            <v>0</v>
          </cell>
        </row>
        <row r="107">
          <cell r="E107" t="str">
            <v>入野小</v>
          </cell>
          <cell r="F107">
            <v>41005</v>
          </cell>
          <cell r="G107">
            <v>10</v>
          </cell>
          <cell r="H107">
            <v>8</v>
          </cell>
          <cell r="I107">
            <v>0</v>
          </cell>
          <cell r="J107">
            <v>1</v>
          </cell>
          <cell r="K107">
            <v>1</v>
          </cell>
          <cell r="L107">
            <v>0</v>
          </cell>
          <cell r="M107">
            <v>13</v>
          </cell>
          <cell r="N107">
            <v>8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8</v>
          </cell>
          <cell r="T107">
            <v>5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9</v>
          </cell>
          <cell r="Z107">
            <v>5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8</v>
          </cell>
          <cell r="AF107">
            <v>13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10</v>
          </cell>
          <cell r="AL107">
            <v>8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106</v>
          </cell>
          <cell r="AR107">
            <v>1</v>
          </cell>
          <cell r="AS107">
            <v>0</v>
          </cell>
          <cell r="AT107">
            <v>1</v>
          </cell>
          <cell r="AU107">
            <v>1</v>
          </cell>
          <cell r="AV107">
            <v>0</v>
          </cell>
          <cell r="AW107">
            <v>0</v>
          </cell>
          <cell r="AX107">
            <v>1</v>
          </cell>
          <cell r="AY107">
            <v>0</v>
          </cell>
          <cell r="AZ107">
            <v>0</v>
          </cell>
          <cell r="BA107">
            <v>1</v>
          </cell>
          <cell r="BB107">
            <v>0</v>
          </cell>
          <cell r="BC107">
            <v>0</v>
          </cell>
          <cell r="BD107">
            <v>1</v>
          </cell>
          <cell r="BE107">
            <v>0</v>
          </cell>
          <cell r="BF107">
            <v>0</v>
          </cell>
          <cell r="BG107">
            <v>1</v>
          </cell>
          <cell r="BH107">
            <v>0</v>
          </cell>
          <cell r="BI107">
            <v>0</v>
          </cell>
          <cell r="BJ107">
            <v>7</v>
          </cell>
          <cell r="BK107">
            <v>1</v>
          </cell>
          <cell r="BL107">
            <v>1</v>
          </cell>
          <cell r="BM107">
            <v>1</v>
          </cell>
          <cell r="BN107">
            <v>0</v>
          </cell>
          <cell r="BO107">
            <v>1</v>
          </cell>
          <cell r="BP107">
            <v>0</v>
          </cell>
          <cell r="BQ107">
            <v>1</v>
          </cell>
          <cell r="BR107">
            <v>0</v>
          </cell>
          <cell r="BS107">
            <v>1</v>
          </cell>
          <cell r="BT107">
            <v>0</v>
          </cell>
          <cell r="BU107">
            <v>1</v>
          </cell>
          <cell r="BV107">
            <v>0</v>
          </cell>
          <cell r="BW107">
            <v>7</v>
          </cell>
          <cell r="BX107">
            <v>0</v>
          </cell>
          <cell r="BY107">
            <v>0</v>
          </cell>
          <cell r="BZ107">
            <v>10</v>
          </cell>
          <cell r="CA107">
            <v>9</v>
          </cell>
          <cell r="CB107">
            <v>13</v>
          </cell>
          <cell r="CC107">
            <v>8</v>
          </cell>
          <cell r="CD107">
            <v>8</v>
          </cell>
          <cell r="CE107">
            <v>5</v>
          </cell>
          <cell r="CF107">
            <v>9</v>
          </cell>
          <cell r="CG107">
            <v>5</v>
          </cell>
          <cell r="CH107">
            <v>8</v>
          </cell>
          <cell r="CI107">
            <v>13</v>
          </cell>
          <cell r="CJ107">
            <v>10</v>
          </cell>
          <cell r="CK107">
            <v>8</v>
          </cell>
          <cell r="CL107">
            <v>1</v>
          </cell>
          <cell r="CM107">
            <v>0</v>
          </cell>
          <cell r="CN107">
            <v>1</v>
          </cell>
          <cell r="CP107">
            <v>1</v>
          </cell>
          <cell r="CR107">
            <v>10</v>
          </cell>
          <cell r="CS107">
            <v>1</v>
          </cell>
          <cell r="DD107">
            <v>1</v>
          </cell>
          <cell r="DG107">
            <v>0</v>
          </cell>
        </row>
        <row r="108">
          <cell r="E108" t="str">
            <v>向島分校</v>
          </cell>
          <cell r="F108">
            <v>41005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1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1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1</v>
          </cell>
          <cell r="BH108">
            <v>0</v>
          </cell>
          <cell r="BI108">
            <v>0</v>
          </cell>
          <cell r="BJ108">
            <v>1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1</v>
          </cell>
          <cell r="BV108">
            <v>0</v>
          </cell>
          <cell r="BW108">
            <v>1</v>
          </cell>
          <cell r="BX108">
            <v>6</v>
          </cell>
          <cell r="BY108">
            <v>6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1</v>
          </cell>
          <cell r="CL108">
            <v>0</v>
          </cell>
          <cell r="CM108">
            <v>0</v>
          </cell>
          <cell r="DG108">
            <v>0</v>
          </cell>
        </row>
        <row r="109">
          <cell r="E109" t="str">
            <v>唐津納所小</v>
          </cell>
          <cell r="F109">
            <v>41005</v>
          </cell>
          <cell r="G109">
            <v>9</v>
          </cell>
          <cell r="H109">
            <v>8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9</v>
          </cell>
          <cell r="N109">
            <v>12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12</v>
          </cell>
          <cell r="T109">
            <v>8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7</v>
          </cell>
          <cell r="Z109">
            <v>6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6</v>
          </cell>
          <cell r="AF109">
            <v>6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13</v>
          </cell>
          <cell r="AL109">
            <v>11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107</v>
          </cell>
          <cell r="AR109">
            <v>1</v>
          </cell>
          <cell r="AS109">
            <v>0</v>
          </cell>
          <cell r="AT109">
            <v>0</v>
          </cell>
          <cell r="AU109">
            <v>1</v>
          </cell>
          <cell r="AV109">
            <v>0</v>
          </cell>
          <cell r="AW109">
            <v>0</v>
          </cell>
          <cell r="AX109">
            <v>1</v>
          </cell>
          <cell r="AY109">
            <v>0</v>
          </cell>
          <cell r="AZ109">
            <v>0</v>
          </cell>
          <cell r="BA109">
            <v>1</v>
          </cell>
          <cell r="BB109">
            <v>0</v>
          </cell>
          <cell r="BC109">
            <v>0</v>
          </cell>
          <cell r="BD109">
            <v>1</v>
          </cell>
          <cell r="BE109">
            <v>0</v>
          </cell>
          <cell r="BF109">
            <v>0</v>
          </cell>
          <cell r="BG109">
            <v>1</v>
          </cell>
          <cell r="BH109">
            <v>0</v>
          </cell>
          <cell r="BI109">
            <v>0</v>
          </cell>
          <cell r="BJ109">
            <v>6</v>
          </cell>
          <cell r="BK109">
            <v>1</v>
          </cell>
          <cell r="BL109">
            <v>0</v>
          </cell>
          <cell r="BM109">
            <v>1</v>
          </cell>
          <cell r="BN109">
            <v>0</v>
          </cell>
          <cell r="BO109">
            <v>1</v>
          </cell>
          <cell r="BP109">
            <v>0</v>
          </cell>
          <cell r="BQ109">
            <v>1</v>
          </cell>
          <cell r="BR109">
            <v>0</v>
          </cell>
          <cell r="BS109">
            <v>1</v>
          </cell>
          <cell r="BT109">
            <v>0</v>
          </cell>
          <cell r="BU109">
            <v>1</v>
          </cell>
          <cell r="BV109">
            <v>0</v>
          </cell>
          <cell r="BW109">
            <v>6</v>
          </cell>
          <cell r="BX109">
            <v>0</v>
          </cell>
          <cell r="BY109">
            <v>0</v>
          </cell>
          <cell r="BZ109">
            <v>9</v>
          </cell>
          <cell r="CA109">
            <v>8</v>
          </cell>
          <cell r="CB109">
            <v>9</v>
          </cell>
          <cell r="CC109">
            <v>12</v>
          </cell>
          <cell r="CD109">
            <v>12</v>
          </cell>
          <cell r="CE109">
            <v>8</v>
          </cell>
          <cell r="CF109">
            <v>7</v>
          </cell>
          <cell r="CG109">
            <v>6</v>
          </cell>
          <cell r="CH109">
            <v>6</v>
          </cell>
          <cell r="CI109">
            <v>6</v>
          </cell>
          <cell r="CJ109">
            <v>13</v>
          </cell>
          <cell r="CK109">
            <v>11</v>
          </cell>
          <cell r="CL109">
            <v>0</v>
          </cell>
          <cell r="CM109">
            <v>0</v>
          </cell>
          <cell r="CN109">
            <v>1</v>
          </cell>
          <cell r="CP109">
            <v>1</v>
          </cell>
          <cell r="CR109">
            <v>8</v>
          </cell>
          <cell r="CS109">
            <v>1</v>
          </cell>
          <cell r="DC109">
            <v>1</v>
          </cell>
          <cell r="DD109">
            <v>1</v>
          </cell>
          <cell r="DF109">
            <v>1</v>
          </cell>
          <cell r="DG109">
            <v>0</v>
          </cell>
        </row>
        <row r="110">
          <cell r="E110" t="str">
            <v>田野小</v>
          </cell>
          <cell r="F110">
            <v>41005</v>
          </cell>
          <cell r="G110">
            <v>9</v>
          </cell>
          <cell r="H110">
            <v>9</v>
          </cell>
          <cell r="I110">
            <v>0</v>
          </cell>
          <cell r="J110">
            <v>0</v>
          </cell>
          <cell r="K110">
            <v>3</v>
          </cell>
          <cell r="L110">
            <v>0</v>
          </cell>
          <cell r="M110">
            <v>8</v>
          </cell>
          <cell r="N110">
            <v>11</v>
          </cell>
          <cell r="O110">
            <v>1</v>
          </cell>
          <cell r="P110">
            <v>0</v>
          </cell>
          <cell r="Q110">
            <v>0</v>
          </cell>
          <cell r="R110">
            <v>0</v>
          </cell>
          <cell r="S110">
            <v>13</v>
          </cell>
          <cell r="T110">
            <v>6</v>
          </cell>
          <cell r="U110">
            <v>0</v>
          </cell>
          <cell r="V110">
            <v>1</v>
          </cell>
          <cell r="W110">
            <v>0</v>
          </cell>
          <cell r="X110">
            <v>0</v>
          </cell>
          <cell r="Y110">
            <v>7</v>
          </cell>
          <cell r="Z110">
            <v>10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15</v>
          </cell>
          <cell r="AF110">
            <v>11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7</v>
          </cell>
          <cell r="AL110">
            <v>12</v>
          </cell>
          <cell r="AM110">
            <v>1</v>
          </cell>
          <cell r="AN110">
            <v>0</v>
          </cell>
          <cell r="AO110">
            <v>0</v>
          </cell>
          <cell r="AP110">
            <v>0</v>
          </cell>
          <cell r="AQ110">
            <v>121</v>
          </cell>
          <cell r="AR110">
            <v>1</v>
          </cell>
          <cell r="AS110">
            <v>0</v>
          </cell>
          <cell r="AT110">
            <v>1</v>
          </cell>
          <cell r="AU110">
            <v>1</v>
          </cell>
          <cell r="AV110">
            <v>0</v>
          </cell>
          <cell r="AW110">
            <v>0</v>
          </cell>
          <cell r="AX110">
            <v>1</v>
          </cell>
          <cell r="AY110">
            <v>0</v>
          </cell>
          <cell r="AZ110">
            <v>0</v>
          </cell>
          <cell r="BA110">
            <v>1</v>
          </cell>
          <cell r="BB110">
            <v>0</v>
          </cell>
          <cell r="BC110">
            <v>0</v>
          </cell>
          <cell r="BD110">
            <v>1</v>
          </cell>
          <cell r="BE110">
            <v>0</v>
          </cell>
          <cell r="BF110">
            <v>0</v>
          </cell>
          <cell r="BG110">
            <v>1</v>
          </cell>
          <cell r="BH110">
            <v>0</v>
          </cell>
          <cell r="BI110">
            <v>0</v>
          </cell>
          <cell r="BJ110">
            <v>7</v>
          </cell>
          <cell r="BK110">
            <v>1</v>
          </cell>
          <cell r="BL110">
            <v>1</v>
          </cell>
          <cell r="BM110">
            <v>1</v>
          </cell>
          <cell r="BN110">
            <v>0</v>
          </cell>
          <cell r="BO110">
            <v>1</v>
          </cell>
          <cell r="BP110">
            <v>0</v>
          </cell>
          <cell r="BQ110">
            <v>1</v>
          </cell>
          <cell r="BR110">
            <v>0</v>
          </cell>
          <cell r="BS110">
            <v>1</v>
          </cell>
          <cell r="BT110">
            <v>0</v>
          </cell>
          <cell r="BU110">
            <v>1</v>
          </cell>
          <cell r="BV110">
            <v>0</v>
          </cell>
          <cell r="BW110">
            <v>7</v>
          </cell>
          <cell r="BX110">
            <v>0</v>
          </cell>
          <cell r="BY110">
            <v>0</v>
          </cell>
          <cell r="BZ110">
            <v>9</v>
          </cell>
          <cell r="CA110">
            <v>9</v>
          </cell>
          <cell r="CB110">
            <v>9</v>
          </cell>
          <cell r="CC110">
            <v>11</v>
          </cell>
          <cell r="CD110">
            <v>13</v>
          </cell>
          <cell r="CE110">
            <v>7</v>
          </cell>
          <cell r="CF110">
            <v>7</v>
          </cell>
          <cell r="CG110">
            <v>10</v>
          </cell>
          <cell r="CH110">
            <v>15</v>
          </cell>
          <cell r="CI110">
            <v>11</v>
          </cell>
          <cell r="CJ110">
            <v>8</v>
          </cell>
          <cell r="CK110">
            <v>12</v>
          </cell>
          <cell r="CL110">
            <v>1</v>
          </cell>
          <cell r="CM110">
            <v>0</v>
          </cell>
          <cell r="CN110">
            <v>1</v>
          </cell>
          <cell r="CP110">
            <v>1</v>
          </cell>
          <cell r="CR110">
            <v>9</v>
          </cell>
          <cell r="CS110">
            <v>1</v>
          </cell>
          <cell r="DD110">
            <v>1</v>
          </cell>
          <cell r="DG110">
            <v>0</v>
          </cell>
        </row>
        <row r="111">
          <cell r="E111" t="str">
            <v>値賀小</v>
          </cell>
          <cell r="F111">
            <v>42135</v>
          </cell>
          <cell r="G111">
            <v>11</v>
          </cell>
          <cell r="H111">
            <v>11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14</v>
          </cell>
          <cell r="N111">
            <v>18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14</v>
          </cell>
          <cell r="T111">
            <v>11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15</v>
          </cell>
          <cell r="Z111">
            <v>9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16</v>
          </cell>
          <cell r="AF111">
            <v>9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14</v>
          </cell>
          <cell r="AL111">
            <v>10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152</v>
          </cell>
          <cell r="AR111">
            <v>1</v>
          </cell>
          <cell r="AS111">
            <v>0</v>
          </cell>
          <cell r="AT111">
            <v>0</v>
          </cell>
          <cell r="AU111">
            <v>1</v>
          </cell>
          <cell r="AV111">
            <v>0</v>
          </cell>
          <cell r="AW111">
            <v>0</v>
          </cell>
          <cell r="AX111">
            <v>1</v>
          </cell>
          <cell r="AY111">
            <v>0</v>
          </cell>
          <cell r="AZ111">
            <v>0</v>
          </cell>
          <cell r="BA111">
            <v>1</v>
          </cell>
          <cell r="BB111">
            <v>0</v>
          </cell>
          <cell r="BC111">
            <v>0</v>
          </cell>
          <cell r="BD111">
            <v>1</v>
          </cell>
          <cell r="BE111">
            <v>0</v>
          </cell>
          <cell r="BF111">
            <v>0</v>
          </cell>
          <cell r="BG111">
            <v>1</v>
          </cell>
          <cell r="BH111">
            <v>0</v>
          </cell>
          <cell r="BI111">
            <v>0</v>
          </cell>
          <cell r="BJ111">
            <v>6</v>
          </cell>
          <cell r="BK111">
            <v>1</v>
          </cell>
          <cell r="BL111">
            <v>0</v>
          </cell>
          <cell r="BM111">
            <v>1</v>
          </cell>
          <cell r="BN111">
            <v>0</v>
          </cell>
          <cell r="BO111">
            <v>1</v>
          </cell>
          <cell r="BP111">
            <v>0</v>
          </cell>
          <cell r="BQ111">
            <v>1</v>
          </cell>
          <cell r="BR111">
            <v>0</v>
          </cell>
          <cell r="BS111">
            <v>1</v>
          </cell>
          <cell r="BT111">
            <v>0</v>
          </cell>
          <cell r="BU111">
            <v>1</v>
          </cell>
          <cell r="BV111">
            <v>0</v>
          </cell>
          <cell r="BW111">
            <v>6</v>
          </cell>
          <cell r="BX111">
            <v>0</v>
          </cell>
          <cell r="BY111">
            <v>0</v>
          </cell>
          <cell r="BZ111">
            <v>11</v>
          </cell>
          <cell r="CA111">
            <v>11</v>
          </cell>
          <cell r="CB111">
            <v>14</v>
          </cell>
          <cell r="CC111">
            <v>18</v>
          </cell>
          <cell r="CD111">
            <v>14</v>
          </cell>
          <cell r="CE111">
            <v>11</v>
          </cell>
          <cell r="CF111">
            <v>15</v>
          </cell>
          <cell r="CG111">
            <v>9</v>
          </cell>
          <cell r="CH111">
            <v>16</v>
          </cell>
          <cell r="CI111">
            <v>9</v>
          </cell>
          <cell r="CJ111">
            <v>14</v>
          </cell>
          <cell r="CK111">
            <v>10</v>
          </cell>
          <cell r="CL111">
            <v>0</v>
          </cell>
          <cell r="CM111">
            <v>0</v>
          </cell>
          <cell r="CN111">
            <v>1</v>
          </cell>
          <cell r="CP111">
            <v>1</v>
          </cell>
          <cell r="CR111">
            <v>8</v>
          </cell>
          <cell r="CS111">
            <v>1</v>
          </cell>
          <cell r="DD111">
            <v>1</v>
          </cell>
          <cell r="DG111">
            <v>0</v>
          </cell>
        </row>
        <row r="112">
          <cell r="E112" t="str">
            <v>有徳小</v>
          </cell>
          <cell r="F112">
            <v>42135</v>
          </cell>
          <cell r="G112">
            <v>11</v>
          </cell>
          <cell r="H112">
            <v>21</v>
          </cell>
          <cell r="I112">
            <v>1</v>
          </cell>
          <cell r="J112">
            <v>0</v>
          </cell>
          <cell r="K112">
            <v>3</v>
          </cell>
          <cell r="L112">
            <v>0</v>
          </cell>
          <cell r="M112">
            <v>26</v>
          </cell>
          <cell r="N112">
            <v>18</v>
          </cell>
          <cell r="O112">
            <v>1</v>
          </cell>
          <cell r="P112">
            <v>0</v>
          </cell>
          <cell r="Q112">
            <v>1</v>
          </cell>
          <cell r="R112">
            <v>0</v>
          </cell>
          <cell r="S112">
            <v>20</v>
          </cell>
          <cell r="T112">
            <v>20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21</v>
          </cell>
          <cell r="Z112">
            <v>21</v>
          </cell>
          <cell r="AA112">
            <v>0</v>
          </cell>
          <cell r="AB112">
            <v>1</v>
          </cell>
          <cell r="AC112">
            <v>0</v>
          </cell>
          <cell r="AD112">
            <v>0</v>
          </cell>
          <cell r="AE112">
            <v>21</v>
          </cell>
          <cell r="AF112">
            <v>21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19</v>
          </cell>
          <cell r="AL112">
            <v>19</v>
          </cell>
          <cell r="AM112">
            <v>0</v>
          </cell>
          <cell r="AN112">
            <v>1</v>
          </cell>
          <cell r="AO112">
            <v>0</v>
          </cell>
          <cell r="AP112">
            <v>0</v>
          </cell>
          <cell r="AQ112">
            <v>242</v>
          </cell>
          <cell r="AR112">
            <v>1</v>
          </cell>
          <cell r="AS112">
            <v>0</v>
          </cell>
          <cell r="AT112">
            <v>1</v>
          </cell>
          <cell r="AU112">
            <v>2</v>
          </cell>
          <cell r="AV112">
            <v>0</v>
          </cell>
          <cell r="AW112">
            <v>1</v>
          </cell>
          <cell r="AX112">
            <v>1</v>
          </cell>
          <cell r="AY112">
            <v>0</v>
          </cell>
          <cell r="AZ112">
            <v>0</v>
          </cell>
          <cell r="BA112">
            <v>2</v>
          </cell>
          <cell r="BB112">
            <v>0</v>
          </cell>
          <cell r="BC112">
            <v>0</v>
          </cell>
          <cell r="BD112">
            <v>2</v>
          </cell>
          <cell r="BE112">
            <v>0</v>
          </cell>
          <cell r="BF112">
            <v>0</v>
          </cell>
          <cell r="BG112">
            <v>1</v>
          </cell>
          <cell r="BH112">
            <v>0</v>
          </cell>
          <cell r="BI112">
            <v>0</v>
          </cell>
          <cell r="BJ112">
            <v>11</v>
          </cell>
          <cell r="BK112">
            <v>1</v>
          </cell>
          <cell r="BL112">
            <v>1</v>
          </cell>
          <cell r="BM112">
            <v>2</v>
          </cell>
          <cell r="BN112">
            <v>1</v>
          </cell>
          <cell r="BO112">
            <v>1</v>
          </cell>
          <cell r="BP112">
            <v>0</v>
          </cell>
          <cell r="BQ112">
            <v>2</v>
          </cell>
          <cell r="BR112">
            <v>0</v>
          </cell>
          <cell r="BS112">
            <v>2</v>
          </cell>
          <cell r="BT112">
            <v>0</v>
          </cell>
          <cell r="BU112">
            <v>1</v>
          </cell>
          <cell r="BV112">
            <v>0</v>
          </cell>
          <cell r="BW112">
            <v>11</v>
          </cell>
          <cell r="BX112">
            <v>0</v>
          </cell>
          <cell r="BY112">
            <v>0</v>
          </cell>
          <cell r="BZ112">
            <v>12</v>
          </cell>
          <cell r="CA112">
            <v>21</v>
          </cell>
          <cell r="CB112">
            <v>27</v>
          </cell>
          <cell r="CC112">
            <v>18</v>
          </cell>
          <cell r="CD112">
            <v>20</v>
          </cell>
          <cell r="CE112">
            <v>20</v>
          </cell>
          <cell r="CF112">
            <v>21</v>
          </cell>
          <cell r="CG112">
            <v>22</v>
          </cell>
          <cell r="CH112">
            <v>21</v>
          </cell>
          <cell r="CI112">
            <v>21</v>
          </cell>
          <cell r="CJ112">
            <v>19</v>
          </cell>
          <cell r="CK112">
            <v>20</v>
          </cell>
          <cell r="CL112">
            <v>2</v>
          </cell>
          <cell r="CM112">
            <v>0</v>
          </cell>
          <cell r="CN112">
            <v>1</v>
          </cell>
          <cell r="CP112">
            <v>1</v>
          </cell>
          <cell r="CR112">
            <v>12</v>
          </cell>
          <cell r="CS112">
            <v>1</v>
          </cell>
          <cell r="CU112">
            <v>2</v>
          </cell>
          <cell r="CZ112">
            <v>1</v>
          </cell>
          <cell r="DD112">
            <v>1</v>
          </cell>
          <cell r="DF112">
            <v>1</v>
          </cell>
          <cell r="DG112">
            <v>0</v>
          </cell>
        </row>
        <row r="113">
          <cell r="E113" t="str">
            <v>名護屋小</v>
          </cell>
          <cell r="F113">
            <v>41005</v>
          </cell>
          <cell r="G113">
            <v>14</v>
          </cell>
          <cell r="H113">
            <v>9</v>
          </cell>
          <cell r="I113">
            <v>0</v>
          </cell>
          <cell r="J113">
            <v>0</v>
          </cell>
          <cell r="K113">
            <v>1</v>
          </cell>
          <cell r="L113">
            <v>0</v>
          </cell>
          <cell r="M113">
            <v>18</v>
          </cell>
          <cell r="N113">
            <v>7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13</v>
          </cell>
          <cell r="T113">
            <v>11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8</v>
          </cell>
          <cell r="Z113">
            <v>9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14</v>
          </cell>
          <cell r="AF113">
            <v>9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10</v>
          </cell>
          <cell r="AL113">
            <v>13</v>
          </cell>
          <cell r="AM113">
            <v>1</v>
          </cell>
          <cell r="AN113">
            <v>0</v>
          </cell>
          <cell r="AO113">
            <v>0</v>
          </cell>
          <cell r="AP113">
            <v>0</v>
          </cell>
          <cell r="AQ113">
            <v>136</v>
          </cell>
          <cell r="AR113">
            <v>1</v>
          </cell>
          <cell r="AS113">
            <v>0</v>
          </cell>
          <cell r="AT113">
            <v>1</v>
          </cell>
          <cell r="AU113">
            <v>1</v>
          </cell>
          <cell r="AV113">
            <v>0</v>
          </cell>
          <cell r="AW113">
            <v>0</v>
          </cell>
          <cell r="AX113">
            <v>1</v>
          </cell>
          <cell r="AY113">
            <v>0</v>
          </cell>
          <cell r="AZ113">
            <v>0</v>
          </cell>
          <cell r="BA113">
            <v>1</v>
          </cell>
          <cell r="BB113">
            <v>0</v>
          </cell>
          <cell r="BC113">
            <v>0</v>
          </cell>
          <cell r="BD113">
            <v>1</v>
          </cell>
          <cell r="BE113">
            <v>0</v>
          </cell>
          <cell r="BF113">
            <v>0</v>
          </cell>
          <cell r="BG113">
            <v>1</v>
          </cell>
          <cell r="BH113">
            <v>0</v>
          </cell>
          <cell r="BI113">
            <v>0</v>
          </cell>
          <cell r="BJ113">
            <v>7</v>
          </cell>
          <cell r="BK113">
            <v>1</v>
          </cell>
          <cell r="BL113">
            <v>1</v>
          </cell>
          <cell r="BM113">
            <v>1</v>
          </cell>
          <cell r="BN113">
            <v>0</v>
          </cell>
          <cell r="BO113">
            <v>1</v>
          </cell>
          <cell r="BP113">
            <v>0</v>
          </cell>
          <cell r="BQ113">
            <v>1</v>
          </cell>
          <cell r="BR113">
            <v>0</v>
          </cell>
          <cell r="BS113">
            <v>1</v>
          </cell>
          <cell r="BT113">
            <v>0</v>
          </cell>
          <cell r="BU113">
            <v>1</v>
          </cell>
          <cell r="BV113">
            <v>0</v>
          </cell>
          <cell r="BW113">
            <v>7</v>
          </cell>
          <cell r="BX113">
            <v>0</v>
          </cell>
          <cell r="BY113">
            <v>0</v>
          </cell>
          <cell r="BZ113">
            <v>14</v>
          </cell>
          <cell r="CA113">
            <v>9</v>
          </cell>
          <cell r="CB113">
            <v>18</v>
          </cell>
          <cell r="CC113">
            <v>7</v>
          </cell>
          <cell r="CD113">
            <v>13</v>
          </cell>
          <cell r="CE113">
            <v>11</v>
          </cell>
          <cell r="CF113">
            <v>8</v>
          </cell>
          <cell r="CG113">
            <v>9</v>
          </cell>
          <cell r="CH113">
            <v>14</v>
          </cell>
          <cell r="CI113">
            <v>9</v>
          </cell>
          <cell r="CJ113">
            <v>11</v>
          </cell>
          <cell r="CK113">
            <v>13</v>
          </cell>
          <cell r="CL113">
            <v>1</v>
          </cell>
          <cell r="CM113">
            <v>0</v>
          </cell>
          <cell r="CN113">
            <v>1</v>
          </cell>
          <cell r="CP113">
            <v>1</v>
          </cell>
          <cell r="CR113">
            <v>9</v>
          </cell>
          <cell r="CS113">
            <v>1</v>
          </cell>
          <cell r="DD113">
            <v>1</v>
          </cell>
          <cell r="DG113">
            <v>0</v>
          </cell>
        </row>
        <row r="114">
          <cell r="E114" t="str">
            <v>馬渡小</v>
          </cell>
          <cell r="F114">
            <v>41005</v>
          </cell>
          <cell r="G114">
            <v>2</v>
          </cell>
          <cell r="H114">
            <v>1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2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2</v>
          </cell>
          <cell r="T114">
            <v>1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3</v>
          </cell>
          <cell r="Z114">
            <v>1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4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3</v>
          </cell>
          <cell r="AL114">
            <v>3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22</v>
          </cell>
          <cell r="AR114">
            <v>0</v>
          </cell>
          <cell r="AS114">
            <v>1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1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1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3</v>
          </cell>
          <cell r="BK114">
            <v>1</v>
          </cell>
          <cell r="BL114">
            <v>0</v>
          </cell>
          <cell r="BM114">
            <v>0</v>
          </cell>
          <cell r="BN114">
            <v>0</v>
          </cell>
          <cell r="BO114">
            <v>1</v>
          </cell>
          <cell r="BP114">
            <v>0</v>
          </cell>
          <cell r="BQ114">
            <v>0</v>
          </cell>
          <cell r="BR114">
            <v>0</v>
          </cell>
          <cell r="BS114">
            <v>1</v>
          </cell>
          <cell r="BT114">
            <v>0</v>
          </cell>
          <cell r="BU114">
            <v>0</v>
          </cell>
          <cell r="BV114">
            <v>0</v>
          </cell>
          <cell r="BW114">
            <v>3</v>
          </cell>
          <cell r="BX114">
            <v>4</v>
          </cell>
          <cell r="BY114">
            <v>4</v>
          </cell>
          <cell r="BZ114">
            <v>2</v>
          </cell>
          <cell r="CA114">
            <v>1</v>
          </cell>
          <cell r="CB114">
            <v>2</v>
          </cell>
          <cell r="CC114">
            <v>0</v>
          </cell>
          <cell r="CD114">
            <v>2</v>
          </cell>
          <cell r="CE114">
            <v>1</v>
          </cell>
          <cell r="CF114">
            <v>3</v>
          </cell>
          <cell r="CG114">
            <v>1</v>
          </cell>
          <cell r="CH114">
            <v>4</v>
          </cell>
          <cell r="CI114">
            <v>0</v>
          </cell>
          <cell r="CJ114">
            <v>3</v>
          </cell>
          <cell r="CK114">
            <v>3</v>
          </cell>
          <cell r="CL114">
            <v>0</v>
          </cell>
          <cell r="CM114">
            <v>3</v>
          </cell>
          <cell r="CP114">
            <v>1</v>
          </cell>
          <cell r="CR114">
            <v>4</v>
          </cell>
          <cell r="DD114">
            <v>1</v>
          </cell>
          <cell r="DG114">
            <v>0</v>
          </cell>
        </row>
        <row r="115">
          <cell r="E115" t="str">
            <v>加唐小</v>
          </cell>
          <cell r="F115">
            <v>41005</v>
          </cell>
          <cell r="G115">
            <v>0</v>
          </cell>
          <cell r="H115">
            <v>1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1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1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2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1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6</v>
          </cell>
          <cell r="AR115">
            <v>1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1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1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3</v>
          </cell>
          <cell r="BK115">
            <v>1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1</v>
          </cell>
          <cell r="BR115">
            <v>0</v>
          </cell>
          <cell r="BS115">
            <v>0</v>
          </cell>
          <cell r="BT115">
            <v>0</v>
          </cell>
          <cell r="BU115">
            <v>1</v>
          </cell>
          <cell r="BV115">
            <v>0</v>
          </cell>
          <cell r="BW115">
            <v>3</v>
          </cell>
          <cell r="BX115">
            <v>4</v>
          </cell>
          <cell r="BY115">
            <v>4</v>
          </cell>
          <cell r="BZ115">
            <v>0</v>
          </cell>
          <cell r="CA115">
            <v>1</v>
          </cell>
          <cell r="CB115">
            <v>0</v>
          </cell>
          <cell r="CC115">
            <v>0</v>
          </cell>
          <cell r="CD115">
            <v>1</v>
          </cell>
          <cell r="CE115">
            <v>0</v>
          </cell>
          <cell r="CF115">
            <v>1</v>
          </cell>
          <cell r="CG115">
            <v>0</v>
          </cell>
          <cell r="CH115">
            <v>2</v>
          </cell>
          <cell r="CI115">
            <v>0</v>
          </cell>
          <cell r="CJ115">
            <v>0</v>
          </cell>
          <cell r="CK115">
            <v>1</v>
          </cell>
          <cell r="CL115">
            <v>0</v>
          </cell>
          <cell r="CM115">
            <v>2</v>
          </cell>
          <cell r="CP115">
            <v>1</v>
          </cell>
          <cell r="CR115">
            <v>7</v>
          </cell>
          <cell r="DD115">
            <v>1</v>
          </cell>
          <cell r="DG115">
            <v>0</v>
          </cell>
        </row>
        <row r="116">
          <cell r="E116" t="str">
            <v>松島分校</v>
          </cell>
          <cell r="F116">
            <v>41005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1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1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1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2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5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1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2</v>
          </cell>
          <cell r="BK116">
            <v>0</v>
          </cell>
          <cell r="BL116">
            <v>0</v>
          </cell>
          <cell r="BM116">
            <v>1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1</v>
          </cell>
          <cell r="BT116">
            <v>0</v>
          </cell>
          <cell r="BU116">
            <v>0</v>
          </cell>
          <cell r="BV116">
            <v>0</v>
          </cell>
          <cell r="BW116">
            <v>2</v>
          </cell>
          <cell r="BX116">
            <v>5</v>
          </cell>
          <cell r="BY116">
            <v>5</v>
          </cell>
          <cell r="BZ116">
            <v>0</v>
          </cell>
          <cell r="CA116">
            <v>0</v>
          </cell>
          <cell r="CB116">
            <v>1</v>
          </cell>
          <cell r="CC116">
            <v>0</v>
          </cell>
          <cell r="CD116">
            <v>1</v>
          </cell>
          <cell r="CE116">
            <v>0</v>
          </cell>
          <cell r="CF116">
            <v>0</v>
          </cell>
          <cell r="CG116">
            <v>0</v>
          </cell>
          <cell r="CH116">
            <v>1</v>
          </cell>
          <cell r="CI116">
            <v>0</v>
          </cell>
          <cell r="CJ116">
            <v>0</v>
          </cell>
          <cell r="CK116">
            <v>2</v>
          </cell>
          <cell r="CL116">
            <v>0</v>
          </cell>
          <cell r="CM116">
            <v>2</v>
          </cell>
          <cell r="DG116">
            <v>0</v>
          </cell>
        </row>
        <row r="117">
          <cell r="E117" t="str">
            <v>打上小</v>
          </cell>
          <cell r="F117">
            <v>41005</v>
          </cell>
          <cell r="G117">
            <v>14</v>
          </cell>
          <cell r="H117">
            <v>14</v>
          </cell>
          <cell r="I117">
            <v>0</v>
          </cell>
          <cell r="J117">
            <v>0</v>
          </cell>
          <cell r="K117">
            <v>2</v>
          </cell>
          <cell r="L117">
            <v>0</v>
          </cell>
          <cell r="M117">
            <v>10</v>
          </cell>
          <cell r="N117">
            <v>16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16</v>
          </cell>
          <cell r="T117">
            <v>15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15</v>
          </cell>
          <cell r="Z117">
            <v>12</v>
          </cell>
          <cell r="AA117">
            <v>1</v>
          </cell>
          <cell r="AB117">
            <v>0</v>
          </cell>
          <cell r="AC117">
            <v>0</v>
          </cell>
          <cell r="AD117">
            <v>0</v>
          </cell>
          <cell r="AE117">
            <v>19</v>
          </cell>
          <cell r="AF117">
            <v>12</v>
          </cell>
          <cell r="AG117">
            <v>0</v>
          </cell>
          <cell r="AH117">
            <v>1</v>
          </cell>
          <cell r="AI117">
            <v>0</v>
          </cell>
          <cell r="AJ117">
            <v>0</v>
          </cell>
          <cell r="AK117">
            <v>18</v>
          </cell>
          <cell r="AL117">
            <v>13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176</v>
          </cell>
          <cell r="AR117">
            <v>1</v>
          </cell>
          <cell r="AS117">
            <v>0</v>
          </cell>
          <cell r="AT117">
            <v>1</v>
          </cell>
          <cell r="AU117">
            <v>1</v>
          </cell>
          <cell r="AV117">
            <v>0</v>
          </cell>
          <cell r="AW117">
            <v>0</v>
          </cell>
          <cell r="AX117">
            <v>1</v>
          </cell>
          <cell r="AY117">
            <v>0</v>
          </cell>
          <cell r="AZ117">
            <v>0</v>
          </cell>
          <cell r="BA117">
            <v>1</v>
          </cell>
          <cell r="BB117">
            <v>0</v>
          </cell>
          <cell r="BC117">
            <v>0</v>
          </cell>
          <cell r="BD117">
            <v>1</v>
          </cell>
          <cell r="BE117">
            <v>0</v>
          </cell>
          <cell r="BF117">
            <v>0</v>
          </cell>
          <cell r="BG117">
            <v>1</v>
          </cell>
          <cell r="BH117">
            <v>0</v>
          </cell>
          <cell r="BI117">
            <v>0</v>
          </cell>
          <cell r="BJ117">
            <v>7</v>
          </cell>
          <cell r="BK117">
            <v>1</v>
          </cell>
          <cell r="BL117">
            <v>1</v>
          </cell>
          <cell r="BM117">
            <v>1</v>
          </cell>
          <cell r="BN117">
            <v>0</v>
          </cell>
          <cell r="BO117">
            <v>1</v>
          </cell>
          <cell r="BP117">
            <v>0</v>
          </cell>
          <cell r="BQ117">
            <v>1</v>
          </cell>
          <cell r="BR117">
            <v>0</v>
          </cell>
          <cell r="BS117">
            <v>1</v>
          </cell>
          <cell r="BT117">
            <v>0</v>
          </cell>
          <cell r="BU117">
            <v>1</v>
          </cell>
          <cell r="BV117">
            <v>0</v>
          </cell>
          <cell r="BW117">
            <v>7</v>
          </cell>
          <cell r="BX117">
            <v>0</v>
          </cell>
          <cell r="BY117">
            <v>0</v>
          </cell>
          <cell r="BZ117">
            <v>14</v>
          </cell>
          <cell r="CA117">
            <v>14</v>
          </cell>
          <cell r="CB117">
            <v>10</v>
          </cell>
          <cell r="CC117">
            <v>16</v>
          </cell>
          <cell r="CD117">
            <v>16</v>
          </cell>
          <cell r="CE117">
            <v>15</v>
          </cell>
          <cell r="CF117">
            <v>16</v>
          </cell>
          <cell r="CG117">
            <v>12</v>
          </cell>
          <cell r="CH117">
            <v>19</v>
          </cell>
          <cell r="CI117">
            <v>13</v>
          </cell>
          <cell r="CJ117">
            <v>18</v>
          </cell>
          <cell r="CK117">
            <v>13</v>
          </cell>
          <cell r="CL117">
            <v>1</v>
          </cell>
          <cell r="CM117">
            <v>0</v>
          </cell>
          <cell r="CN117">
            <v>1</v>
          </cell>
          <cell r="CP117">
            <v>1</v>
          </cell>
          <cell r="CR117">
            <v>8</v>
          </cell>
          <cell r="CS117">
            <v>1</v>
          </cell>
          <cell r="CT117">
            <v>1</v>
          </cell>
          <cell r="CU117">
            <v>1</v>
          </cell>
          <cell r="CY117">
            <v>1</v>
          </cell>
          <cell r="DD117">
            <v>1</v>
          </cell>
          <cell r="DG117">
            <v>1</v>
          </cell>
        </row>
        <row r="118">
          <cell r="E118" t="str">
            <v>呼子小</v>
          </cell>
          <cell r="F118">
            <v>41005</v>
          </cell>
          <cell r="G118">
            <v>27</v>
          </cell>
          <cell r="H118">
            <v>11</v>
          </cell>
          <cell r="I118">
            <v>0</v>
          </cell>
          <cell r="J118">
            <v>0</v>
          </cell>
          <cell r="K118">
            <v>1</v>
          </cell>
          <cell r="L118">
            <v>0</v>
          </cell>
          <cell r="M118">
            <v>16</v>
          </cell>
          <cell r="N118">
            <v>23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15</v>
          </cell>
          <cell r="T118">
            <v>19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19</v>
          </cell>
          <cell r="Z118">
            <v>23</v>
          </cell>
          <cell r="AA118">
            <v>1</v>
          </cell>
          <cell r="AB118">
            <v>0</v>
          </cell>
          <cell r="AC118">
            <v>0</v>
          </cell>
          <cell r="AD118">
            <v>0</v>
          </cell>
          <cell r="AE118">
            <v>30</v>
          </cell>
          <cell r="AF118">
            <v>24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18</v>
          </cell>
          <cell r="AL118">
            <v>20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246</v>
          </cell>
          <cell r="AR118">
            <v>2</v>
          </cell>
          <cell r="AS118">
            <v>0</v>
          </cell>
          <cell r="AT118">
            <v>1</v>
          </cell>
          <cell r="AU118">
            <v>1</v>
          </cell>
          <cell r="AV118">
            <v>0</v>
          </cell>
          <cell r="AW118">
            <v>0</v>
          </cell>
          <cell r="AX118">
            <v>1</v>
          </cell>
          <cell r="AY118">
            <v>0</v>
          </cell>
          <cell r="AZ118">
            <v>0</v>
          </cell>
          <cell r="BA118">
            <v>2</v>
          </cell>
          <cell r="BB118">
            <v>0</v>
          </cell>
          <cell r="BC118">
            <v>0</v>
          </cell>
          <cell r="BD118">
            <v>2</v>
          </cell>
          <cell r="BE118">
            <v>0</v>
          </cell>
          <cell r="BF118">
            <v>0</v>
          </cell>
          <cell r="BG118">
            <v>1</v>
          </cell>
          <cell r="BH118">
            <v>0</v>
          </cell>
          <cell r="BI118">
            <v>0</v>
          </cell>
          <cell r="BJ118">
            <v>10</v>
          </cell>
          <cell r="BK118">
            <v>2</v>
          </cell>
          <cell r="BL118">
            <v>1</v>
          </cell>
          <cell r="BM118">
            <v>1</v>
          </cell>
          <cell r="BN118">
            <v>0</v>
          </cell>
          <cell r="BO118">
            <v>1</v>
          </cell>
          <cell r="BP118">
            <v>0</v>
          </cell>
          <cell r="BQ118">
            <v>2</v>
          </cell>
          <cell r="BR118">
            <v>0</v>
          </cell>
          <cell r="BS118">
            <v>2</v>
          </cell>
          <cell r="BT118">
            <v>0</v>
          </cell>
          <cell r="BU118">
            <v>1</v>
          </cell>
          <cell r="BV118">
            <v>0</v>
          </cell>
          <cell r="BW118">
            <v>10</v>
          </cell>
          <cell r="BX118">
            <v>0</v>
          </cell>
          <cell r="BY118">
            <v>0</v>
          </cell>
          <cell r="BZ118">
            <v>27</v>
          </cell>
          <cell r="CA118">
            <v>11</v>
          </cell>
          <cell r="CB118">
            <v>16</v>
          </cell>
          <cell r="CC118">
            <v>23</v>
          </cell>
          <cell r="CD118">
            <v>15</v>
          </cell>
          <cell r="CE118">
            <v>19</v>
          </cell>
          <cell r="CF118">
            <v>20</v>
          </cell>
          <cell r="CG118">
            <v>23</v>
          </cell>
          <cell r="CH118">
            <v>30</v>
          </cell>
          <cell r="CI118">
            <v>24</v>
          </cell>
          <cell r="CJ118">
            <v>18</v>
          </cell>
          <cell r="CK118">
            <v>20</v>
          </cell>
          <cell r="CL118">
            <v>1</v>
          </cell>
          <cell r="CM118">
            <v>0</v>
          </cell>
          <cell r="CN118">
            <v>1</v>
          </cell>
          <cell r="CP118">
            <v>1</v>
          </cell>
          <cell r="CR118">
            <v>16</v>
          </cell>
          <cell r="CS118">
            <v>1</v>
          </cell>
          <cell r="DC118">
            <v>1</v>
          </cell>
          <cell r="DD118">
            <v>2</v>
          </cell>
          <cell r="DG118">
            <v>1</v>
          </cell>
        </row>
        <row r="119">
          <cell r="E119" t="str">
            <v>小川小</v>
          </cell>
          <cell r="F119">
            <v>41005</v>
          </cell>
          <cell r="G119">
            <v>3</v>
          </cell>
          <cell r="H119">
            <v>2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6</v>
          </cell>
          <cell r="N119">
            <v>3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3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1</v>
          </cell>
          <cell r="Z119">
            <v>4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1</v>
          </cell>
          <cell r="AF119">
            <v>2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1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26</v>
          </cell>
          <cell r="AR119">
            <v>1</v>
          </cell>
          <cell r="AS119">
            <v>0</v>
          </cell>
          <cell r="AT119">
            <v>0</v>
          </cell>
          <cell r="AU119">
            <v>1</v>
          </cell>
          <cell r="AV119">
            <v>0</v>
          </cell>
          <cell r="AW119">
            <v>0</v>
          </cell>
          <cell r="AX119">
            <v>0</v>
          </cell>
          <cell r="AY119">
            <v>1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1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4</v>
          </cell>
          <cell r="BK119">
            <v>1</v>
          </cell>
          <cell r="BL119">
            <v>0</v>
          </cell>
          <cell r="BM119">
            <v>1</v>
          </cell>
          <cell r="BN119">
            <v>0</v>
          </cell>
          <cell r="BO119">
            <v>0</v>
          </cell>
          <cell r="BP119">
            <v>0</v>
          </cell>
          <cell r="BQ119">
            <v>1</v>
          </cell>
          <cell r="BR119">
            <v>0</v>
          </cell>
          <cell r="BS119">
            <v>0</v>
          </cell>
          <cell r="BT119">
            <v>0</v>
          </cell>
          <cell r="BU119">
            <v>1</v>
          </cell>
          <cell r="BV119">
            <v>0</v>
          </cell>
          <cell r="BW119">
            <v>4</v>
          </cell>
          <cell r="BX119">
            <v>3</v>
          </cell>
          <cell r="BY119">
            <v>3</v>
          </cell>
          <cell r="BZ119">
            <v>3</v>
          </cell>
          <cell r="CA119">
            <v>2</v>
          </cell>
          <cell r="CB119">
            <v>6</v>
          </cell>
          <cell r="CC119">
            <v>3</v>
          </cell>
          <cell r="CD119">
            <v>0</v>
          </cell>
          <cell r="CE119">
            <v>3</v>
          </cell>
          <cell r="CF119">
            <v>1</v>
          </cell>
          <cell r="CG119">
            <v>4</v>
          </cell>
          <cell r="CH119">
            <v>1</v>
          </cell>
          <cell r="CI119">
            <v>2</v>
          </cell>
          <cell r="CJ119">
            <v>1</v>
          </cell>
          <cell r="CK119">
            <v>0</v>
          </cell>
          <cell r="CL119">
            <v>0</v>
          </cell>
          <cell r="CM119">
            <v>2</v>
          </cell>
          <cell r="CP119">
            <v>1</v>
          </cell>
          <cell r="CR119">
            <v>4</v>
          </cell>
          <cell r="DD119">
            <v>1</v>
          </cell>
          <cell r="DG119">
            <v>0</v>
          </cell>
        </row>
        <row r="120">
          <cell r="E120" t="str">
            <v>加部島小</v>
          </cell>
          <cell r="F120">
            <v>41005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DG120">
            <v>0</v>
          </cell>
        </row>
        <row r="121">
          <cell r="E121" t="str">
            <v>武雄小</v>
          </cell>
          <cell r="F121">
            <v>51005</v>
          </cell>
          <cell r="G121">
            <v>24</v>
          </cell>
          <cell r="H121">
            <v>37</v>
          </cell>
          <cell r="I121">
            <v>2</v>
          </cell>
          <cell r="J121">
            <v>1</v>
          </cell>
          <cell r="K121">
            <v>6</v>
          </cell>
          <cell r="L121">
            <v>0</v>
          </cell>
          <cell r="M121">
            <v>30</v>
          </cell>
          <cell r="N121">
            <v>31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32</v>
          </cell>
          <cell r="T121">
            <v>35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29</v>
          </cell>
          <cell r="Z121">
            <v>27</v>
          </cell>
          <cell r="AA121">
            <v>1</v>
          </cell>
          <cell r="AB121">
            <v>0</v>
          </cell>
          <cell r="AC121">
            <v>0</v>
          </cell>
          <cell r="AD121">
            <v>0</v>
          </cell>
          <cell r="AE121">
            <v>35</v>
          </cell>
          <cell r="AF121">
            <v>28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30</v>
          </cell>
          <cell r="AL121">
            <v>34</v>
          </cell>
          <cell r="AM121">
            <v>2</v>
          </cell>
          <cell r="AN121">
            <v>0</v>
          </cell>
          <cell r="AO121">
            <v>0</v>
          </cell>
          <cell r="AP121">
            <v>0</v>
          </cell>
          <cell r="AQ121">
            <v>378</v>
          </cell>
          <cell r="AR121">
            <v>2</v>
          </cell>
          <cell r="AS121">
            <v>0</v>
          </cell>
          <cell r="AT121">
            <v>1</v>
          </cell>
          <cell r="AU121">
            <v>2</v>
          </cell>
          <cell r="AV121">
            <v>0</v>
          </cell>
          <cell r="AW121">
            <v>0</v>
          </cell>
          <cell r="AX121">
            <v>2</v>
          </cell>
          <cell r="AY121">
            <v>0</v>
          </cell>
          <cell r="AZ121">
            <v>0</v>
          </cell>
          <cell r="BA121">
            <v>2</v>
          </cell>
          <cell r="BB121">
            <v>0</v>
          </cell>
          <cell r="BC121">
            <v>0</v>
          </cell>
          <cell r="BD121">
            <v>2</v>
          </cell>
          <cell r="BE121">
            <v>0</v>
          </cell>
          <cell r="BF121">
            <v>0</v>
          </cell>
          <cell r="BG121">
            <v>2</v>
          </cell>
          <cell r="BH121">
            <v>0</v>
          </cell>
          <cell r="BI121">
            <v>0</v>
          </cell>
          <cell r="BJ121">
            <v>13</v>
          </cell>
          <cell r="BK121">
            <v>2</v>
          </cell>
          <cell r="BL121">
            <v>1</v>
          </cell>
          <cell r="BM121">
            <v>2</v>
          </cell>
          <cell r="BN121">
            <v>0</v>
          </cell>
          <cell r="BO121">
            <v>2</v>
          </cell>
          <cell r="BP121">
            <v>0</v>
          </cell>
          <cell r="BQ121">
            <v>2</v>
          </cell>
          <cell r="BR121">
            <v>0</v>
          </cell>
          <cell r="BS121">
            <v>2</v>
          </cell>
          <cell r="BT121">
            <v>0</v>
          </cell>
          <cell r="BU121">
            <v>2</v>
          </cell>
          <cell r="BV121">
            <v>0</v>
          </cell>
          <cell r="BW121">
            <v>13</v>
          </cell>
          <cell r="BX121">
            <v>0</v>
          </cell>
          <cell r="BY121">
            <v>0</v>
          </cell>
          <cell r="BZ121">
            <v>26</v>
          </cell>
          <cell r="CA121">
            <v>38</v>
          </cell>
          <cell r="CB121">
            <v>30</v>
          </cell>
          <cell r="CC121">
            <v>31</v>
          </cell>
          <cell r="CD121">
            <v>32</v>
          </cell>
          <cell r="CE121">
            <v>35</v>
          </cell>
          <cell r="CF121">
            <v>30</v>
          </cell>
          <cell r="CG121">
            <v>27</v>
          </cell>
          <cell r="CH121">
            <v>35</v>
          </cell>
          <cell r="CI121">
            <v>28</v>
          </cell>
          <cell r="CJ121">
            <v>32</v>
          </cell>
          <cell r="CK121">
            <v>34</v>
          </cell>
          <cell r="CL121">
            <v>1</v>
          </cell>
          <cell r="CM121">
            <v>0</v>
          </cell>
          <cell r="CN121">
            <v>1</v>
          </cell>
          <cell r="CP121">
            <v>1</v>
          </cell>
          <cell r="CR121">
            <v>19</v>
          </cell>
          <cell r="CS121">
            <v>1</v>
          </cell>
          <cell r="CU121">
            <v>1</v>
          </cell>
          <cell r="CW121">
            <v>1</v>
          </cell>
          <cell r="DD121">
            <v>3</v>
          </cell>
          <cell r="DG121">
            <v>1</v>
          </cell>
        </row>
        <row r="122">
          <cell r="E122" t="str">
            <v>朝日小</v>
          </cell>
          <cell r="F122">
            <v>51005</v>
          </cell>
          <cell r="G122">
            <v>32</v>
          </cell>
          <cell r="H122">
            <v>37</v>
          </cell>
          <cell r="I122">
            <v>0</v>
          </cell>
          <cell r="J122">
            <v>0</v>
          </cell>
          <cell r="K122">
            <v>3</v>
          </cell>
          <cell r="L122">
            <v>0</v>
          </cell>
          <cell r="M122">
            <v>37</v>
          </cell>
          <cell r="N122">
            <v>29</v>
          </cell>
          <cell r="O122">
            <v>1</v>
          </cell>
          <cell r="P122">
            <v>1</v>
          </cell>
          <cell r="Q122">
            <v>0</v>
          </cell>
          <cell r="R122">
            <v>0</v>
          </cell>
          <cell r="S122">
            <v>37</v>
          </cell>
          <cell r="T122">
            <v>41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28</v>
          </cell>
          <cell r="Z122">
            <v>30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32</v>
          </cell>
          <cell r="AF122">
            <v>35</v>
          </cell>
          <cell r="AG122">
            <v>0</v>
          </cell>
          <cell r="AH122">
            <v>1</v>
          </cell>
          <cell r="AI122">
            <v>0</v>
          </cell>
          <cell r="AJ122">
            <v>0</v>
          </cell>
          <cell r="AK122">
            <v>30</v>
          </cell>
          <cell r="AL122">
            <v>30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401</v>
          </cell>
          <cell r="AR122">
            <v>2</v>
          </cell>
          <cell r="AS122">
            <v>0</v>
          </cell>
          <cell r="AT122">
            <v>1</v>
          </cell>
          <cell r="AU122">
            <v>2</v>
          </cell>
          <cell r="AV122">
            <v>0</v>
          </cell>
          <cell r="AW122">
            <v>0</v>
          </cell>
          <cell r="AX122">
            <v>2</v>
          </cell>
          <cell r="AY122">
            <v>0</v>
          </cell>
          <cell r="AZ122">
            <v>0</v>
          </cell>
          <cell r="BA122">
            <v>2</v>
          </cell>
          <cell r="BB122">
            <v>0</v>
          </cell>
          <cell r="BC122">
            <v>0</v>
          </cell>
          <cell r="BD122">
            <v>2</v>
          </cell>
          <cell r="BE122">
            <v>0</v>
          </cell>
          <cell r="BF122">
            <v>0</v>
          </cell>
          <cell r="BG122">
            <v>2</v>
          </cell>
          <cell r="BH122">
            <v>0</v>
          </cell>
          <cell r="BI122">
            <v>0</v>
          </cell>
          <cell r="BJ122">
            <v>13</v>
          </cell>
          <cell r="BK122">
            <v>2</v>
          </cell>
          <cell r="BL122">
            <v>1</v>
          </cell>
          <cell r="BM122">
            <v>2</v>
          </cell>
          <cell r="BN122">
            <v>0</v>
          </cell>
          <cell r="BO122">
            <v>2</v>
          </cell>
          <cell r="BP122">
            <v>0</v>
          </cell>
          <cell r="BQ122">
            <v>2</v>
          </cell>
          <cell r="BR122">
            <v>0</v>
          </cell>
          <cell r="BS122">
            <v>2</v>
          </cell>
          <cell r="BT122">
            <v>0</v>
          </cell>
          <cell r="BU122">
            <v>2</v>
          </cell>
          <cell r="BV122">
            <v>0</v>
          </cell>
          <cell r="BW122">
            <v>13</v>
          </cell>
          <cell r="BX122">
            <v>0</v>
          </cell>
          <cell r="BY122">
            <v>0</v>
          </cell>
          <cell r="BZ122">
            <v>32</v>
          </cell>
          <cell r="CA122">
            <v>37</v>
          </cell>
          <cell r="CB122">
            <v>38</v>
          </cell>
          <cell r="CC122">
            <v>30</v>
          </cell>
          <cell r="CD122">
            <v>37</v>
          </cell>
          <cell r="CE122">
            <v>41</v>
          </cell>
          <cell r="CF122">
            <v>28</v>
          </cell>
          <cell r="CG122">
            <v>30</v>
          </cell>
          <cell r="CH122">
            <v>32</v>
          </cell>
          <cell r="CI122">
            <v>36</v>
          </cell>
          <cell r="CJ122">
            <v>30</v>
          </cell>
          <cell r="CK122">
            <v>30</v>
          </cell>
          <cell r="CL122">
            <v>1</v>
          </cell>
          <cell r="CM122">
            <v>0</v>
          </cell>
          <cell r="CN122">
            <v>1</v>
          </cell>
          <cell r="CP122">
            <v>1</v>
          </cell>
          <cell r="CR122">
            <v>17</v>
          </cell>
          <cell r="CS122">
            <v>1</v>
          </cell>
          <cell r="CU122">
            <v>2</v>
          </cell>
          <cell r="CZ122">
            <v>1</v>
          </cell>
          <cell r="DD122">
            <v>1</v>
          </cell>
          <cell r="DE122">
            <v>1</v>
          </cell>
          <cell r="DF122">
            <v>2</v>
          </cell>
          <cell r="DG122">
            <v>0</v>
          </cell>
        </row>
        <row r="123">
          <cell r="E123" t="str">
            <v>若木小</v>
          </cell>
          <cell r="F123">
            <v>51005</v>
          </cell>
          <cell r="G123">
            <v>6</v>
          </cell>
          <cell r="H123">
            <v>7</v>
          </cell>
          <cell r="I123">
            <v>0</v>
          </cell>
          <cell r="J123">
            <v>0</v>
          </cell>
          <cell r="K123">
            <v>1</v>
          </cell>
          <cell r="L123">
            <v>0</v>
          </cell>
          <cell r="M123">
            <v>5</v>
          </cell>
          <cell r="N123">
            <v>8</v>
          </cell>
          <cell r="O123">
            <v>0</v>
          </cell>
          <cell r="P123">
            <v>1</v>
          </cell>
          <cell r="Q123">
            <v>0</v>
          </cell>
          <cell r="R123">
            <v>0</v>
          </cell>
          <cell r="S123">
            <v>7</v>
          </cell>
          <cell r="T123">
            <v>5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18</v>
          </cell>
          <cell r="Z123">
            <v>5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9</v>
          </cell>
          <cell r="AF123">
            <v>15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6</v>
          </cell>
          <cell r="AL123">
            <v>10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102</v>
          </cell>
          <cell r="AR123">
            <v>1</v>
          </cell>
          <cell r="AS123">
            <v>0</v>
          </cell>
          <cell r="AT123">
            <v>1</v>
          </cell>
          <cell r="AU123">
            <v>1</v>
          </cell>
          <cell r="AV123">
            <v>0</v>
          </cell>
          <cell r="AW123">
            <v>0</v>
          </cell>
          <cell r="AX123">
            <v>1</v>
          </cell>
          <cell r="AY123">
            <v>0</v>
          </cell>
          <cell r="AZ123">
            <v>0</v>
          </cell>
          <cell r="BA123">
            <v>1</v>
          </cell>
          <cell r="BB123">
            <v>0</v>
          </cell>
          <cell r="BC123">
            <v>0</v>
          </cell>
          <cell r="BD123">
            <v>1</v>
          </cell>
          <cell r="BE123">
            <v>0</v>
          </cell>
          <cell r="BF123">
            <v>0</v>
          </cell>
          <cell r="BG123">
            <v>1</v>
          </cell>
          <cell r="BH123">
            <v>0</v>
          </cell>
          <cell r="BI123">
            <v>0</v>
          </cell>
          <cell r="BJ123">
            <v>7</v>
          </cell>
          <cell r="BK123">
            <v>1</v>
          </cell>
          <cell r="BL123">
            <v>1</v>
          </cell>
          <cell r="BM123">
            <v>1</v>
          </cell>
          <cell r="BN123">
            <v>0</v>
          </cell>
          <cell r="BO123">
            <v>1</v>
          </cell>
          <cell r="BP123">
            <v>0</v>
          </cell>
          <cell r="BQ123">
            <v>1</v>
          </cell>
          <cell r="BR123">
            <v>0</v>
          </cell>
          <cell r="BS123">
            <v>1</v>
          </cell>
          <cell r="BT123">
            <v>0</v>
          </cell>
          <cell r="BU123">
            <v>1</v>
          </cell>
          <cell r="BV123">
            <v>0</v>
          </cell>
          <cell r="BW123">
            <v>7</v>
          </cell>
          <cell r="BX123">
            <v>0</v>
          </cell>
          <cell r="BY123">
            <v>0</v>
          </cell>
          <cell r="BZ123">
            <v>6</v>
          </cell>
          <cell r="CA123">
            <v>7</v>
          </cell>
          <cell r="CB123">
            <v>5</v>
          </cell>
          <cell r="CC123">
            <v>9</v>
          </cell>
          <cell r="CD123">
            <v>7</v>
          </cell>
          <cell r="CE123">
            <v>5</v>
          </cell>
          <cell r="CF123">
            <v>18</v>
          </cell>
          <cell r="CG123">
            <v>5</v>
          </cell>
          <cell r="CH123">
            <v>9</v>
          </cell>
          <cell r="CI123">
            <v>15</v>
          </cell>
          <cell r="CJ123">
            <v>6</v>
          </cell>
          <cell r="CK123">
            <v>10</v>
          </cell>
          <cell r="CL123">
            <v>1</v>
          </cell>
          <cell r="CM123">
            <v>0</v>
          </cell>
          <cell r="CN123">
            <v>1</v>
          </cell>
          <cell r="CP123">
            <v>1</v>
          </cell>
          <cell r="CR123">
            <v>9</v>
          </cell>
          <cell r="CS123">
            <v>1</v>
          </cell>
          <cell r="DD123">
            <v>1</v>
          </cell>
          <cell r="DG123">
            <v>0</v>
          </cell>
        </row>
        <row r="124">
          <cell r="E124" t="str">
            <v>武内小</v>
          </cell>
          <cell r="F124">
            <v>51005</v>
          </cell>
          <cell r="G124">
            <v>5</v>
          </cell>
          <cell r="H124">
            <v>8</v>
          </cell>
          <cell r="I124">
            <v>0</v>
          </cell>
          <cell r="J124">
            <v>0</v>
          </cell>
          <cell r="K124">
            <v>1</v>
          </cell>
          <cell r="L124">
            <v>0</v>
          </cell>
          <cell r="M124">
            <v>10</v>
          </cell>
          <cell r="N124">
            <v>15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8</v>
          </cell>
          <cell r="T124">
            <v>6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12</v>
          </cell>
          <cell r="Z124">
            <v>13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19</v>
          </cell>
          <cell r="AF124">
            <v>11</v>
          </cell>
          <cell r="AG124">
            <v>0</v>
          </cell>
          <cell r="AH124">
            <v>1</v>
          </cell>
          <cell r="AI124">
            <v>0</v>
          </cell>
          <cell r="AJ124">
            <v>0</v>
          </cell>
          <cell r="AK124">
            <v>11</v>
          </cell>
          <cell r="AL124">
            <v>12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131</v>
          </cell>
          <cell r="AR124">
            <v>1</v>
          </cell>
          <cell r="AS124">
            <v>0</v>
          </cell>
          <cell r="AT124">
            <v>1</v>
          </cell>
          <cell r="AU124">
            <v>1</v>
          </cell>
          <cell r="AV124">
            <v>0</v>
          </cell>
          <cell r="AW124">
            <v>0</v>
          </cell>
          <cell r="AX124">
            <v>1</v>
          </cell>
          <cell r="AY124">
            <v>0</v>
          </cell>
          <cell r="AZ124">
            <v>0</v>
          </cell>
          <cell r="BA124">
            <v>1</v>
          </cell>
          <cell r="BB124">
            <v>0</v>
          </cell>
          <cell r="BC124">
            <v>0</v>
          </cell>
          <cell r="BD124">
            <v>1</v>
          </cell>
          <cell r="BE124">
            <v>0</v>
          </cell>
          <cell r="BF124">
            <v>0</v>
          </cell>
          <cell r="BG124">
            <v>1</v>
          </cell>
          <cell r="BH124">
            <v>0</v>
          </cell>
          <cell r="BI124">
            <v>0</v>
          </cell>
          <cell r="BJ124">
            <v>7</v>
          </cell>
          <cell r="BK124">
            <v>1</v>
          </cell>
          <cell r="BL124">
            <v>1</v>
          </cell>
          <cell r="BM124">
            <v>1</v>
          </cell>
          <cell r="BN124">
            <v>0</v>
          </cell>
          <cell r="BO124">
            <v>1</v>
          </cell>
          <cell r="BP124">
            <v>0</v>
          </cell>
          <cell r="BQ124">
            <v>1</v>
          </cell>
          <cell r="BR124">
            <v>0</v>
          </cell>
          <cell r="BS124">
            <v>1</v>
          </cell>
          <cell r="BT124">
            <v>0</v>
          </cell>
          <cell r="BU124">
            <v>1</v>
          </cell>
          <cell r="BV124">
            <v>0</v>
          </cell>
          <cell r="BW124">
            <v>7</v>
          </cell>
          <cell r="BX124">
            <v>0</v>
          </cell>
          <cell r="BY124">
            <v>0</v>
          </cell>
          <cell r="BZ124">
            <v>5</v>
          </cell>
          <cell r="CA124">
            <v>8</v>
          </cell>
          <cell r="CB124">
            <v>10</v>
          </cell>
          <cell r="CC124">
            <v>15</v>
          </cell>
          <cell r="CD124">
            <v>8</v>
          </cell>
          <cell r="CE124">
            <v>6</v>
          </cell>
          <cell r="CF124">
            <v>12</v>
          </cell>
          <cell r="CG124">
            <v>13</v>
          </cell>
          <cell r="CH124">
            <v>19</v>
          </cell>
          <cell r="CI124">
            <v>12</v>
          </cell>
          <cell r="CJ124">
            <v>11</v>
          </cell>
          <cell r="CK124">
            <v>12</v>
          </cell>
          <cell r="CL124">
            <v>1</v>
          </cell>
          <cell r="CM124">
            <v>0</v>
          </cell>
          <cell r="CN124">
            <v>1</v>
          </cell>
          <cell r="CP124">
            <v>1</v>
          </cell>
          <cell r="CR124">
            <v>9</v>
          </cell>
          <cell r="CS124">
            <v>1</v>
          </cell>
          <cell r="DD124">
            <v>1</v>
          </cell>
          <cell r="DG124">
            <v>0</v>
          </cell>
        </row>
        <row r="125">
          <cell r="E125" t="str">
            <v>西川登小</v>
          </cell>
          <cell r="F125">
            <v>51005</v>
          </cell>
          <cell r="G125">
            <v>7</v>
          </cell>
          <cell r="H125">
            <v>7</v>
          </cell>
          <cell r="I125">
            <v>0</v>
          </cell>
          <cell r="J125">
            <v>0</v>
          </cell>
          <cell r="K125">
            <v>1</v>
          </cell>
          <cell r="L125">
            <v>0</v>
          </cell>
          <cell r="M125">
            <v>10</v>
          </cell>
          <cell r="N125">
            <v>13</v>
          </cell>
          <cell r="O125">
            <v>1</v>
          </cell>
          <cell r="P125">
            <v>0</v>
          </cell>
          <cell r="Q125">
            <v>0</v>
          </cell>
          <cell r="R125">
            <v>0</v>
          </cell>
          <cell r="S125">
            <v>8</v>
          </cell>
          <cell r="T125">
            <v>10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2</v>
          </cell>
          <cell r="Z125">
            <v>6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12</v>
          </cell>
          <cell r="AF125">
            <v>3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10</v>
          </cell>
          <cell r="AL125">
            <v>8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97</v>
          </cell>
          <cell r="AR125">
            <v>1</v>
          </cell>
          <cell r="AS125">
            <v>0</v>
          </cell>
          <cell r="AT125">
            <v>1</v>
          </cell>
          <cell r="AU125">
            <v>1</v>
          </cell>
          <cell r="AV125">
            <v>0</v>
          </cell>
          <cell r="AW125">
            <v>0</v>
          </cell>
          <cell r="AX125">
            <v>1</v>
          </cell>
          <cell r="AY125">
            <v>0</v>
          </cell>
          <cell r="AZ125">
            <v>0</v>
          </cell>
          <cell r="BA125">
            <v>1</v>
          </cell>
          <cell r="BB125">
            <v>0</v>
          </cell>
          <cell r="BC125">
            <v>0</v>
          </cell>
          <cell r="BD125">
            <v>1</v>
          </cell>
          <cell r="BE125">
            <v>0</v>
          </cell>
          <cell r="BF125">
            <v>0</v>
          </cell>
          <cell r="BG125">
            <v>1</v>
          </cell>
          <cell r="BH125">
            <v>0</v>
          </cell>
          <cell r="BI125">
            <v>0</v>
          </cell>
          <cell r="BJ125">
            <v>7</v>
          </cell>
          <cell r="BK125">
            <v>1</v>
          </cell>
          <cell r="BL125">
            <v>1</v>
          </cell>
          <cell r="BM125">
            <v>1</v>
          </cell>
          <cell r="BN125">
            <v>0</v>
          </cell>
          <cell r="BO125">
            <v>1</v>
          </cell>
          <cell r="BP125">
            <v>0</v>
          </cell>
          <cell r="BQ125">
            <v>1</v>
          </cell>
          <cell r="BR125">
            <v>0</v>
          </cell>
          <cell r="BS125">
            <v>1</v>
          </cell>
          <cell r="BT125">
            <v>0</v>
          </cell>
          <cell r="BU125">
            <v>1</v>
          </cell>
          <cell r="BV125">
            <v>0</v>
          </cell>
          <cell r="BW125">
            <v>7</v>
          </cell>
          <cell r="BX125">
            <v>0</v>
          </cell>
          <cell r="BY125">
            <v>0</v>
          </cell>
          <cell r="BZ125">
            <v>7</v>
          </cell>
          <cell r="CA125">
            <v>7</v>
          </cell>
          <cell r="CB125">
            <v>11</v>
          </cell>
          <cell r="CC125">
            <v>13</v>
          </cell>
          <cell r="CD125">
            <v>8</v>
          </cell>
          <cell r="CE125">
            <v>10</v>
          </cell>
          <cell r="CF125">
            <v>2</v>
          </cell>
          <cell r="CG125">
            <v>6</v>
          </cell>
          <cell r="CH125">
            <v>12</v>
          </cell>
          <cell r="CI125">
            <v>3</v>
          </cell>
          <cell r="CJ125">
            <v>10</v>
          </cell>
          <cell r="CK125">
            <v>8</v>
          </cell>
          <cell r="CL125">
            <v>1</v>
          </cell>
          <cell r="CM125">
            <v>0</v>
          </cell>
          <cell r="CN125">
            <v>1</v>
          </cell>
          <cell r="CP125">
            <v>1</v>
          </cell>
          <cell r="CR125">
            <v>9</v>
          </cell>
          <cell r="CS125">
            <v>1</v>
          </cell>
          <cell r="DD125">
            <v>1</v>
          </cell>
          <cell r="DG125">
            <v>0</v>
          </cell>
        </row>
        <row r="126">
          <cell r="E126" t="str">
            <v>東川登小</v>
          </cell>
          <cell r="F126">
            <v>51005</v>
          </cell>
          <cell r="G126">
            <v>8</v>
          </cell>
          <cell r="H126">
            <v>9</v>
          </cell>
          <cell r="I126">
            <v>1</v>
          </cell>
          <cell r="J126">
            <v>0</v>
          </cell>
          <cell r="K126">
            <v>1</v>
          </cell>
          <cell r="L126">
            <v>0</v>
          </cell>
          <cell r="M126">
            <v>8</v>
          </cell>
          <cell r="N126">
            <v>12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8</v>
          </cell>
          <cell r="T126">
            <v>11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8</v>
          </cell>
          <cell r="Z126">
            <v>7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7</v>
          </cell>
          <cell r="AF126">
            <v>9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12</v>
          </cell>
          <cell r="AL126">
            <v>17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117</v>
          </cell>
          <cell r="AR126">
            <v>1</v>
          </cell>
          <cell r="AS126">
            <v>0</v>
          </cell>
          <cell r="AT126">
            <v>1</v>
          </cell>
          <cell r="AU126">
            <v>1</v>
          </cell>
          <cell r="AV126">
            <v>0</v>
          </cell>
          <cell r="AW126">
            <v>0</v>
          </cell>
          <cell r="AX126">
            <v>1</v>
          </cell>
          <cell r="AY126">
            <v>0</v>
          </cell>
          <cell r="AZ126">
            <v>0</v>
          </cell>
          <cell r="BA126">
            <v>1</v>
          </cell>
          <cell r="BB126">
            <v>0</v>
          </cell>
          <cell r="BC126">
            <v>0</v>
          </cell>
          <cell r="BD126">
            <v>1</v>
          </cell>
          <cell r="BE126">
            <v>0</v>
          </cell>
          <cell r="BF126">
            <v>0</v>
          </cell>
          <cell r="BG126">
            <v>1</v>
          </cell>
          <cell r="BH126">
            <v>0</v>
          </cell>
          <cell r="BI126">
            <v>0</v>
          </cell>
          <cell r="BJ126">
            <v>7</v>
          </cell>
          <cell r="BK126">
            <v>1</v>
          </cell>
          <cell r="BL126">
            <v>1</v>
          </cell>
          <cell r="BM126">
            <v>1</v>
          </cell>
          <cell r="BN126">
            <v>0</v>
          </cell>
          <cell r="BO126">
            <v>1</v>
          </cell>
          <cell r="BP126">
            <v>0</v>
          </cell>
          <cell r="BQ126">
            <v>1</v>
          </cell>
          <cell r="BR126">
            <v>0</v>
          </cell>
          <cell r="BS126">
            <v>1</v>
          </cell>
          <cell r="BT126">
            <v>0</v>
          </cell>
          <cell r="BU126">
            <v>1</v>
          </cell>
          <cell r="BV126">
            <v>0</v>
          </cell>
          <cell r="BW126">
            <v>7</v>
          </cell>
          <cell r="BX126">
            <v>0</v>
          </cell>
          <cell r="BY126">
            <v>0</v>
          </cell>
          <cell r="BZ126">
            <v>9</v>
          </cell>
          <cell r="CA126">
            <v>9</v>
          </cell>
          <cell r="CB126">
            <v>8</v>
          </cell>
          <cell r="CC126">
            <v>12</v>
          </cell>
          <cell r="CD126">
            <v>8</v>
          </cell>
          <cell r="CE126">
            <v>11</v>
          </cell>
          <cell r="CF126">
            <v>8</v>
          </cell>
          <cell r="CG126">
            <v>7</v>
          </cell>
          <cell r="CH126">
            <v>7</v>
          </cell>
          <cell r="CI126">
            <v>9</v>
          </cell>
          <cell r="CJ126">
            <v>12</v>
          </cell>
          <cell r="CK126">
            <v>17</v>
          </cell>
          <cell r="CL126">
            <v>1</v>
          </cell>
          <cell r="CM126">
            <v>0</v>
          </cell>
          <cell r="CN126">
            <v>1</v>
          </cell>
          <cell r="CP126">
            <v>1</v>
          </cell>
          <cell r="CR126">
            <v>9</v>
          </cell>
          <cell r="CS126">
            <v>1</v>
          </cell>
          <cell r="DD126">
            <v>1</v>
          </cell>
          <cell r="DG126">
            <v>0</v>
          </cell>
        </row>
        <row r="127">
          <cell r="E127" t="str">
            <v>橘小</v>
          </cell>
          <cell r="F127">
            <v>51005</v>
          </cell>
          <cell r="G127">
            <v>7</v>
          </cell>
          <cell r="H127">
            <v>9</v>
          </cell>
          <cell r="I127">
            <v>0</v>
          </cell>
          <cell r="J127">
            <v>0</v>
          </cell>
          <cell r="K127">
            <v>2</v>
          </cell>
          <cell r="L127">
            <v>0</v>
          </cell>
          <cell r="M127">
            <v>11</v>
          </cell>
          <cell r="N127">
            <v>6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10</v>
          </cell>
          <cell r="T127">
            <v>11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11</v>
          </cell>
          <cell r="Z127">
            <v>5</v>
          </cell>
          <cell r="AA127">
            <v>2</v>
          </cell>
          <cell r="AB127">
            <v>0</v>
          </cell>
          <cell r="AC127">
            <v>0</v>
          </cell>
          <cell r="AD127">
            <v>0</v>
          </cell>
          <cell r="AE127">
            <v>6</v>
          </cell>
          <cell r="AF127">
            <v>11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11</v>
          </cell>
          <cell r="AL127">
            <v>9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109</v>
          </cell>
          <cell r="AR127">
            <v>1</v>
          </cell>
          <cell r="AS127">
            <v>0</v>
          </cell>
          <cell r="AT127">
            <v>1</v>
          </cell>
          <cell r="AU127">
            <v>1</v>
          </cell>
          <cell r="AV127">
            <v>0</v>
          </cell>
          <cell r="AW127">
            <v>0</v>
          </cell>
          <cell r="AX127">
            <v>1</v>
          </cell>
          <cell r="AY127">
            <v>0</v>
          </cell>
          <cell r="AZ127">
            <v>0</v>
          </cell>
          <cell r="BA127">
            <v>1</v>
          </cell>
          <cell r="BB127">
            <v>0</v>
          </cell>
          <cell r="BC127">
            <v>0</v>
          </cell>
          <cell r="BD127">
            <v>1</v>
          </cell>
          <cell r="BE127">
            <v>0</v>
          </cell>
          <cell r="BF127">
            <v>0</v>
          </cell>
          <cell r="BG127">
            <v>1</v>
          </cell>
          <cell r="BH127">
            <v>0</v>
          </cell>
          <cell r="BI127">
            <v>0</v>
          </cell>
          <cell r="BJ127">
            <v>7</v>
          </cell>
          <cell r="BK127">
            <v>1</v>
          </cell>
          <cell r="BL127">
            <v>1</v>
          </cell>
          <cell r="BM127">
            <v>1</v>
          </cell>
          <cell r="BN127">
            <v>0</v>
          </cell>
          <cell r="BO127">
            <v>1</v>
          </cell>
          <cell r="BP127">
            <v>0</v>
          </cell>
          <cell r="BQ127">
            <v>1</v>
          </cell>
          <cell r="BR127">
            <v>0</v>
          </cell>
          <cell r="BS127">
            <v>1</v>
          </cell>
          <cell r="BT127">
            <v>0</v>
          </cell>
          <cell r="BU127">
            <v>1</v>
          </cell>
          <cell r="BV127">
            <v>0</v>
          </cell>
          <cell r="BW127">
            <v>7</v>
          </cell>
          <cell r="BX127">
            <v>0</v>
          </cell>
          <cell r="BY127">
            <v>0</v>
          </cell>
          <cell r="BZ127">
            <v>7</v>
          </cell>
          <cell r="CA127">
            <v>9</v>
          </cell>
          <cell r="CB127">
            <v>11</v>
          </cell>
          <cell r="CC127">
            <v>6</v>
          </cell>
          <cell r="CD127">
            <v>10</v>
          </cell>
          <cell r="CE127">
            <v>11</v>
          </cell>
          <cell r="CF127">
            <v>13</v>
          </cell>
          <cell r="CG127">
            <v>5</v>
          </cell>
          <cell r="CH127">
            <v>6</v>
          </cell>
          <cell r="CI127">
            <v>11</v>
          </cell>
          <cell r="CJ127">
            <v>11</v>
          </cell>
          <cell r="CK127">
            <v>9</v>
          </cell>
          <cell r="CL127">
            <v>1</v>
          </cell>
          <cell r="CM127">
            <v>0</v>
          </cell>
          <cell r="CN127">
            <v>1</v>
          </cell>
          <cell r="CP127">
            <v>1</v>
          </cell>
          <cell r="CR127">
            <v>9</v>
          </cell>
          <cell r="CS127">
            <v>1</v>
          </cell>
          <cell r="CU127">
            <v>2</v>
          </cell>
          <cell r="CZ127">
            <v>2</v>
          </cell>
          <cell r="DD127">
            <v>1</v>
          </cell>
          <cell r="DG127">
            <v>0</v>
          </cell>
        </row>
        <row r="128">
          <cell r="E128" t="str">
            <v>御船が丘小</v>
          </cell>
          <cell r="F128">
            <v>51005</v>
          </cell>
          <cell r="G128">
            <v>55</v>
          </cell>
          <cell r="H128">
            <v>56</v>
          </cell>
          <cell r="I128">
            <v>0</v>
          </cell>
          <cell r="J128">
            <v>0</v>
          </cell>
          <cell r="K128">
            <v>3</v>
          </cell>
          <cell r="L128">
            <v>0</v>
          </cell>
          <cell r="M128">
            <v>44</v>
          </cell>
          <cell r="N128">
            <v>57</v>
          </cell>
          <cell r="O128">
            <v>2</v>
          </cell>
          <cell r="P128">
            <v>0</v>
          </cell>
          <cell r="Q128">
            <v>2</v>
          </cell>
          <cell r="R128">
            <v>0</v>
          </cell>
          <cell r="S128">
            <v>59</v>
          </cell>
          <cell r="T128">
            <v>55</v>
          </cell>
          <cell r="U128">
            <v>1</v>
          </cell>
          <cell r="V128">
            <v>0</v>
          </cell>
          <cell r="W128">
            <v>0</v>
          </cell>
          <cell r="X128">
            <v>0</v>
          </cell>
          <cell r="Y128">
            <v>60</v>
          </cell>
          <cell r="Z128">
            <v>59</v>
          </cell>
          <cell r="AA128">
            <v>1</v>
          </cell>
          <cell r="AB128">
            <v>0</v>
          </cell>
          <cell r="AC128">
            <v>0</v>
          </cell>
          <cell r="AD128">
            <v>0</v>
          </cell>
          <cell r="AE128">
            <v>53</v>
          </cell>
          <cell r="AF128">
            <v>69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72</v>
          </cell>
          <cell r="AL128">
            <v>57</v>
          </cell>
          <cell r="AM128">
            <v>1</v>
          </cell>
          <cell r="AN128">
            <v>0</v>
          </cell>
          <cell r="AO128">
            <v>0</v>
          </cell>
          <cell r="AP128">
            <v>0</v>
          </cell>
          <cell r="AQ128">
            <v>701</v>
          </cell>
          <cell r="AR128">
            <v>4</v>
          </cell>
          <cell r="AS128">
            <v>0</v>
          </cell>
          <cell r="AT128">
            <v>1</v>
          </cell>
          <cell r="AU128">
            <v>3</v>
          </cell>
          <cell r="AV128">
            <v>0</v>
          </cell>
          <cell r="AW128">
            <v>1</v>
          </cell>
          <cell r="AX128">
            <v>3</v>
          </cell>
          <cell r="AY128">
            <v>0</v>
          </cell>
          <cell r="AZ128">
            <v>0</v>
          </cell>
          <cell r="BA128">
            <v>3</v>
          </cell>
          <cell r="BB128">
            <v>0</v>
          </cell>
          <cell r="BC128">
            <v>0</v>
          </cell>
          <cell r="BD128">
            <v>4</v>
          </cell>
          <cell r="BE128">
            <v>0</v>
          </cell>
          <cell r="BF128">
            <v>0</v>
          </cell>
          <cell r="BG128">
            <v>4</v>
          </cell>
          <cell r="BH128">
            <v>0</v>
          </cell>
          <cell r="BI128">
            <v>0</v>
          </cell>
          <cell r="BJ128">
            <v>23</v>
          </cell>
          <cell r="BK128">
            <v>4</v>
          </cell>
          <cell r="BL128">
            <v>1</v>
          </cell>
          <cell r="BM128">
            <v>3</v>
          </cell>
          <cell r="BN128">
            <v>1</v>
          </cell>
          <cell r="BO128">
            <v>3</v>
          </cell>
          <cell r="BP128">
            <v>0</v>
          </cell>
          <cell r="BQ128">
            <v>3</v>
          </cell>
          <cell r="BR128">
            <v>0</v>
          </cell>
          <cell r="BS128">
            <v>4</v>
          </cell>
          <cell r="BT128">
            <v>0</v>
          </cell>
          <cell r="BU128">
            <v>4</v>
          </cell>
          <cell r="BV128">
            <v>0</v>
          </cell>
          <cell r="BW128">
            <v>23</v>
          </cell>
          <cell r="BX128">
            <v>0</v>
          </cell>
          <cell r="BY128">
            <v>0</v>
          </cell>
          <cell r="BZ128">
            <v>55</v>
          </cell>
          <cell r="CA128">
            <v>56</v>
          </cell>
          <cell r="CB128">
            <v>46</v>
          </cell>
          <cell r="CC128">
            <v>57</v>
          </cell>
          <cell r="CD128">
            <v>60</v>
          </cell>
          <cell r="CE128">
            <v>55</v>
          </cell>
          <cell r="CF128">
            <v>61</v>
          </cell>
          <cell r="CG128">
            <v>59</v>
          </cell>
          <cell r="CH128">
            <v>53</v>
          </cell>
          <cell r="CI128">
            <v>69</v>
          </cell>
          <cell r="CJ128">
            <v>73</v>
          </cell>
          <cell r="CK128">
            <v>57</v>
          </cell>
          <cell r="CL128">
            <v>2</v>
          </cell>
          <cell r="CM128">
            <v>0</v>
          </cell>
          <cell r="CN128">
            <v>1</v>
          </cell>
          <cell r="CP128">
            <v>1</v>
          </cell>
          <cell r="CQ128">
            <v>1</v>
          </cell>
          <cell r="CR128">
            <v>28</v>
          </cell>
          <cell r="CS128">
            <v>1</v>
          </cell>
          <cell r="CU128">
            <v>3</v>
          </cell>
          <cell r="CZ128">
            <v>2</v>
          </cell>
          <cell r="DA128">
            <v>1</v>
          </cell>
          <cell r="DD128">
            <v>2</v>
          </cell>
          <cell r="DE128">
            <v>1</v>
          </cell>
          <cell r="DF128">
            <v>1</v>
          </cell>
          <cell r="DG128">
            <v>0</v>
          </cell>
        </row>
        <row r="129">
          <cell r="E129" t="str">
            <v>山内東小</v>
          </cell>
          <cell r="F129">
            <v>51005</v>
          </cell>
          <cell r="G129">
            <v>14</v>
          </cell>
          <cell r="H129">
            <v>12</v>
          </cell>
          <cell r="I129">
            <v>1</v>
          </cell>
          <cell r="J129">
            <v>0</v>
          </cell>
          <cell r="K129">
            <v>3</v>
          </cell>
          <cell r="L129">
            <v>0</v>
          </cell>
          <cell r="M129">
            <v>13</v>
          </cell>
          <cell r="N129">
            <v>19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27</v>
          </cell>
          <cell r="T129">
            <v>15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22</v>
          </cell>
          <cell r="Z129">
            <v>24</v>
          </cell>
          <cell r="AA129">
            <v>0</v>
          </cell>
          <cell r="AB129">
            <v>1</v>
          </cell>
          <cell r="AC129">
            <v>0</v>
          </cell>
          <cell r="AD129">
            <v>0</v>
          </cell>
          <cell r="AE129">
            <v>25</v>
          </cell>
          <cell r="AF129">
            <v>19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20</v>
          </cell>
          <cell r="AL129">
            <v>24</v>
          </cell>
          <cell r="AM129">
            <v>1</v>
          </cell>
          <cell r="AN129">
            <v>0</v>
          </cell>
          <cell r="AO129">
            <v>0</v>
          </cell>
          <cell r="AP129">
            <v>0</v>
          </cell>
          <cell r="AQ129">
            <v>237</v>
          </cell>
          <cell r="AR129">
            <v>1</v>
          </cell>
          <cell r="AS129">
            <v>0</v>
          </cell>
          <cell r="AT129">
            <v>1</v>
          </cell>
          <cell r="AU129">
            <v>1</v>
          </cell>
          <cell r="AV129">
            <v>0</v>
          </cell>
          <cell r="AW129">
            <v>0</v>
          </cell>
          <cell r="AX129">
            <v>2</v>
          </cell>
          <cell r="AY129">
            <v>0</v>
          </cell>
          <cell r="AZ129">
            <v>0</v>
          </cell>
          <cell r="BA129">
            <v>2</v>
          </cell>
          <cell r="BB129">
            <v>0</v>
          </cell>
          <cell r="BC129">
            <v>0</v>
          </cell>
          <cell r="BD129">
            <v>2</v>
          </cell>
          <cell r="BE129">
            <v>0</v>
          </cell>
          <cell r="BF129">
            <v>0</v>
          </cell>
          <cell r="BG129">
            <v>2</v>
          </cell>
          <cell r="BH129">
            <v>0</v>
          </cell>
          <cell r="BI129">
            <v>0</v>
          </cell>
          <cell r="BJ129">
            <v>11</v>
          </cell>
          <cell r="BK129">
            <v>1</v>
          </cell>
          <cell r="BL129">
            <v>1</v>
          </cell>
          <cell r="BM129">
            <v>1</v>
          </cell>
          <cell r="BN129">
            <v>0</v>
          </cell>
          <cell r="BO129">
            <v>2</v>
          </cell>
          <cell r="BP129">
            <v>0</v>
          </cell>
          <cell r="BQ129">
            <v>2</v>
          </cell>
          <cell r="BR129">
            <v>0</v>
          </cell>
          <cell r="BS129">
            <v>2</v>
          </cell>
          <cell r="BT129">
            <v>0</v>
          </cell>
          <cell r="BU129">
            <v>2</v>
          </cell>
          <cell r="BV129">
            <v>0</v>
          </cell>
          <cell r="BW129">
            <v>11</v>
          </cell>
          <cell r="BX129">
            <v>0</v>
          </cell>
          <cell r="BY129">
            <v>0</v>
          </cell>
          <cell r="BZ129">
            <v>15</v>
          </cell>
          <cell r="CA129">
            <v>12</v>
          </cell>
          <cell r="CB129">
            <v>13</v>
          </cell>
          <cell r="CC129">
            <v>19</v>
          </cell>
          <cell r="CD129">
            <v>27</v>
          </cell>
          <cell r="CE129">
            <v>15</v>
          </cell>
          <cell r="CF129">
            <v>22</v>
          </cell>
          <cell r="CG129">
            <v>25</v>
          </cell>
          <cell r="CH129">
            <v>25</v>
          </cell>
          <cell r="CI129">
            <v>19</v>
          </cell>
          <cell r="CJ129">
            <v>21</v>
          </cell>
          <cell r="CK129">
            <v>24</v>
          </cell>
          <cell r="CL129">
            <v>1</v>
          </cell>
          <cell r="CM129">
            <v>0</v>
          </cell>
          <cell r="CN129">
            <v>1</v>
          </cell>
          <cell r="CP129">
            <v>1</v>
          </cell>
          <cell r="CR129">
            <v>18</v>
          </cell>
          <cell r="CS129">
            <v>1</v>
          </cell>
          <cell r="CU129">
            <v>4</v>
          </cell>
          <cell r="CZ129">
            <v>2</v>
          </cell>
          <cell r="DB129">
            <v>1</v>
          </cell>
          <cell r="DD129">
            <v>1</v>
          </cell>
          <cell r="DF129">
            <v>1</v>
          </cell>
          <cell r="DG129">
            <v>0</v>
          </cell>
        </row>
        <row r="130">
          <cell r="E130" t="str">
            <v>犬走分校</v>
          </cell>
          <cell r="F130">
            <v>51005</v>
          </cell>
          <cell r="G130">
            <v>2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4</v>
          </cell>
          <cell r="N130">
            <v>4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10</v>
          </cell>
          <cell r="AR130">
            <v>1</v>
          </cell>
          <cell r="AS130">
            <v>0</v>
          </cell>
          <cell r="AT130">
            <v>0</v>
          </cell>
          <cell r="AU130">
            <v>1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2</v>
          </cell>
          <cell r="BK130">
            <v>1</v>
          </cell>
          <cell r="BL130">
            <v>0</v>
          </cell>
          <cell r="BM130">
            <v>1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2</v>
          </cell>
          <cell r="BX130">
            <v>2</v>
          </cell>
          <cell r="BY130">
            <v>2</v>
          </cell>
          <cell r="BZ130">
            <v>2</v>
          </cell>
          <cell r="CA130">
            <v>0</v>
          </cell>
          <cell r="CB130">
            <v>4</v>
          </cell>
          <cell r="CC130">
            <v>4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DG130">
            <v>0</v>
          </cell>
        </row>
        <row r="131">
          <cell r="E131" t="str">
            <v>舟原分校</v>
          </cell>
          <cell r="F131">
            <v>51005</v>
          </cell>
          <cell r="G131">
            <v>4</v>
          </cell>
          <cell r="H131">
            <v>3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2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9</v>
          </cell>
          <cell r="AR131">
            <v>1</v>
          </cell>
          <cell r="AS131">
            <v>0</v>
          </cell>
          <cell r="AT131">
            <v>0</v>
          </cell>
          <cell r="AU131">
            <v>1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2</v>
          </cell>
          <cell r="BK131">
            <v>1</v>
          </cell>
          <cell r="BL131">
            <v>0</v>
          </cell>
          <cell r="BM131">
            <v>1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2</v>
          </cell>
          <cell r="BX131">
            <v>0</v>
          </cell>
          <cell r="BY131">
            <v>0</v>
          </cell>
          <cell r="BZ131">
            <v>4</v>
          </cell>
          <cell r="CA131">
            <v>3</v>
          </cell>
          <cell r="CB131">
            <v>0</v>
          </cell>
          <cell r="CC131">
            <v>2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DG131">
            <v>0</v>
          </cell>
        </row>
        <row r="132">
          <cell r="E132" t="str">
            <v>山内西小</v>
          </cell>
          <cell r="F132">
            <v>51005</v>
          </cell>
          <cell r="G132">
            <v>21</v>
          </cell>
          <cell r="H132">
            <v>16</v>
          </cell>
          <cell r="I132">
            <v>0</v>
          </cell>
          <cell r="J132">
            <v>0</v>
          </cell>
          <cell r="K132">
            <v>1</v>
          </cell>
          <cell r="L132">
            <v>0</v>
          </cell>
          <cell r="M132">
            <v>13</v>
          </cell>
          <cell r="N132">
            <v>28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19</v>
          </cell>
          <cell r="T132">
            <v>18</v>
          </cell>
          <cell r="U132">
            <v>1</v>
          </cell>
          <cell r="V132">
            <v>0</v>
          </cell>
          <cell r="W132">
            <v>0</v>
          </cell>
          <cell r="X132">
            <v>0</v>
          </cell>
          <cell r="Y132">
            <v>27</v>
          </cell>
          <cell r="Z132">
            <v>25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18</v>
          </cell>
          <cell r="AF132">
            <v>25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25</v>
          </cell>
          <cell r="AL132">
            <v>21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257</v>
          </cell>
          <cell r="AR132">
            <v>2</v>
          </cell>
          <cell r="AS132">
            <v>0</v>
          </cell>
          <cell r="AT132">
            <v>1</v>
          </cell>
          <cell r="AU132">
            <v>2</v>
          </cell>
          <cell r="AV132">
            <v>0</v>
          </cell>
          <cell r="AW132">
            <v>0</v>
          </cell>
          <cell r="AX132">
            <v>1</v>
          </cell>
          <cell r="AY132">
            <v>0</v>
          </cell>
          <cell r="AZ132">
            <v>0</v>
          </cell>
          <cell r="BA132">
            <v>2</v>
          </cell>
          <cell r="BB132">
            <v>0</v>
          </cell>
          <cell r="BC132">
            <v>0</v>
          </cell>
          <cell r="BD132">
            <v>2</v>
          </cell>
          <cell r="BE132">
            <v>0</v>
          </cell>
          <cell r="BF132">
            <v>0</v>
          </cell>
          <cell r="BG132">
            <v>2</v>
          </cell>
          <cell r="BH132">
            <v>0</v>
          </cell>
          <cell r="BI132">
            <v>0</v>
          </cell>
          <cell r="BJ132">
            <v>12</v>
          </cell>
          <cell r="BK132">
            <v>2</v>
          </cell>
          <cell r="BL132">
            <v>1</v>
          </cell>
          <cell r="BM132">
            <v>2</v>
          </cell>
          <cell r="BN132">
            <v>0</v>
          </cell>
          <cell r="BO132">
            <v>1</v>
          </cell>
          <cell r="BP132">
            <v>0</v>
          </cell>
          <cell r="BQ132">
            <v>2</v>
          </cell>
          <cell r="BR132">
            <v>0</v>
          </cell>
          <cell r="BS132">
            <v>2</v>
          </cell>
          <cell r="BT132">
            <v>0</v>
          </cell>
          <cell r="BU132">
            <v>2</v>
          </cell>
          <cell r="BV132">
            <v>0</v>
          </cell>
          <cell r="BW132">
            <v>12</v>
          </cell>
          <cell r="BX132">
            <v>0</v>
          </cell>
          <cell r="BY132">
            <v>0</v>
          </cell>
          <cell r="BZ132">
            <v>21</v>
          </cell>
          <cell r="CA132">
            <v>16</v>
          </cell>
          <cell r="CB132">
            <v>13</v>
          </cell>
          <cell r="CC132">
            <v>28</v>
          </cell>
          <cell r="CD132">
            <v>20</v>
          </cell>
          <cell r="CE132">
            <v>18</v>
          </cell>
          <cell r="CF132">
            <v>27</v>
          </cell>
          <cell r="CG132">
            <v>25</v>
          </cell>
          <cell r="CH132">
            <v>18</v>
          </cell>
          <cell r="CI132">
            <v>25</v>
          </cell>
          <cell r="CJ132">
            <v>25</v>
          </cell>
          <cell r="CK132">
            <v>21</v>
          </cell>
          <cell r="CL132">
            <v>1</v>
          </cell>
          <cell r="CM132">
            <v>0</v>
          </cell>
          <cell r="CN132">
            <v>1</v>
          </cell>
          <cell r="CP132">
            <v>1</v>
          </cell>
          <cell r="CR132">
            <v>15</v>
          </cell>
          <cell r="CS132">
            <v>1</v>
          </cell>
          <cell r="CU132">
            <v>1</v>
          </cell>
          <cell r="DD132">
            <v>1</v>
          </cell>
          <cell r="DG132">
            <v>0</v>
          </cell>
        </row>
        <row r="133">
          <cell r="E133" t="str">
            <v>立野川内分校</v>
          </cell>
          <cell r="F133">
            <v>51005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1</v>
          </cell>
          <cell r="N133">
            <v>2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3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1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1</v>
          </cell>
          <cell r="BK133">
            <v>0</v>
          </cell>
          <cell r="BL133">
            <v>0</v>
          </cell>
          <cell r="BM133">
            <v>1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1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1</v>
          </cell>
          <cell r="CC133">
            <v>2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1</v>
          </cell>
          <cell r="DG133">
            <v>0</v>
          </cell>
        </row>
        <row r="134">
          <cell r="E134" t="str">
            <v>須古小</v>
          </cell>
          <cell r="F134">
            <v>52125</v>
          </cell>
          <cell r="G134">
            <v>7</v>
          </cell>
          <cell r="H134">
            <v>9</v>
          </cell>
          <cell r="I134">
            <v>0</v>
          </cell>
          <cell r="J134">
            <v>0</v>
          </cell>
          <cell r="K134">
            <v>1</v>
          </cell>
          <cell r="L134">
            <v>0</v>
          </cell>
          <cell r="M134">
            <v>10</v>
          </cell>
          <cell r="N134">
            <v>16</v>
          </cell>
          <cell r="O134">
            <v>1</v>
          </cell>
          <cell r="P134">
            <v>0</v>
          </cell>
          <cell r="Q134">
            <v>0</v>
          </cell>
          <cell r="R134">
            <v>0</v>
          </cell>
          <cell r="S134">
            <v>14</v>
          </cell>
          <cell r="T134">
            <v>6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13</v>
          </cell>
          <cell r="Z134">
            <v>6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12</v>
          </cell>
          <cell r="AF134">
            <v>7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9</v>
          </cell>
          <cell r="AL134">
            <v>11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121</v>
          </cell>
          <cell r="AR134">
            <v>1</v>
          </cell>
          <cell r="AS134">
            <v>0</v>
          </cell>
          <cell r="AT134">
            <v>1</v>
          </cell>
          <cell r="AU134">
            <v>1</v>
          </cell>
          <cell r="AV134">
            <v>0</v>
          </cell>
          <cell r="AW134">
            <v>0</v>
          </cell>
          <cell r="AX134">
            <v>1</v>
          </cell>
          <cell r="AY134">
            <v>0</v>
          </cell>
          <cell r="AZ134">
            <v>0</v>
          </cell>
          <cell r="BA134">
            <v>1</v>
          </cell>
          <cell r="BB134">
            <v>0</v>
          </cell>
          <cell r="BC134">
            <v>0</v>
          </cell>
          <cell r="BD134">
            <v>1</v>
          </cell>
          <cell r="BE134">
            <v>0</v>
          </cell>
          <cell r="BF134">
            <v>0</v>
          </cell>
          <cell r="BG134">
            <v>1</v>
          </cell>
          <cell r="BH134">
            <v>0</v>
          </cell>
          <cell r="BI134">
            <v>0</v>
          </cell>
          <cell r="BJ134">
            <v>7</v>
          </cell>
          <cell r="BK134">
            <v>1</v>
          </cell>
          <cell r="BL134">
            <v>1</v>
          </cell>
          <cell r="BM134">
            <v>1</v>
          </cell>
          <cell r="BN134">
            <v>0</v>
          </cell>
          <cell r="BO134">
            <v>1</v>
          </cell>
          <cell r="BP134">
            <v>0</v>
          </cell>
          <cell r="BQ134">
            <v>1</v>
          </cell>
          <cell r="BR134">
            <v>0</v>
          </cell>
          <cell r="BS134">
            <v>1</v>
          </cell>
          <cell r="BT134">
            <v>0</v>
          </cell>
          <cell r="BU134">
            <v>1</v>
          </cell>
          <cell r="BV134">
            <v>0</v>
          </cell>
          <cell r="BW134">
            <v>7</v>
          </cell>
          <cell r="BX134">
            <v>0</v>
          </cell>
          <cell r="BY134">
            <v>0</v>
          </cell>
          <cell r="BZ134">
            <v>7</v>
          </cell>
          <cell r="CA134">
            <v>9</v>
          </cell>
          <cell r="CB134">
            <v>11</v>
          </cell>
          <cell r="CC134">
            <v>16</v>
          </cell>
          <cell r="CD134">
            <v>14</v>
          </cell>
          <cell r="CE134">
            <v>6</v>
          </cell>
          <cell r="CF134">
            <v>13</v>
          </cell>
          <cell r="CG134">
            <v>6</v>
          </cell>
          <cell r="CH134">
            <v>12</v>
          </cell>
          <cell r="CI134">
            <v>7</v>
          </cell>
          <cell r="CJ134">
            <v>9</v>
          </cell>
          <cell r="CK134">
            <v>11</v>
          </cell>
          <cell r="CL134">
            <v>1</v>
          </cell>
          <cell r="CM134">
            <v>0</v>
          </cell>
          <cell r="CN134">
            <v>1</v>
          </cell>
          <cell r="CP134">
            <v>1</v>
          </cell>
          <cell r="CR134">
            <v>9</v>
          </cell>
          <cell r="CS134">
            <v>1</v>
          </cell>
          <cell r="DD134">
            <v>1</v>
          </cell>
          <cell r="DG134">
            <v>0</v>
          </cell>
        </row>
        <row r="135">
          <cell r="E135" t="str">
            <v>六角小</v>
          </cell>
          <cell r="F135">
            <v>52125</v>
          </cell>
          <cell r="G135">
            <v>18</v>
          </cell>
          <cell r="H135">
            <v>7</v>
          </cell>
          <cell r="I135">
            <v>0</v>
          </cell>
          <cell r="J135">
            <v>1</v>
          </cell>
          <cell r="K135">
            <v>4</v>
          </cell>
          <cell r="L135">
            <v>0</v>
          </cell>
          <cell r="M135">
            <v>11</v>
          </cell>
          <cell r="N135">
            <v>9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13</v>
          </cell>
          <cell r="T135">
            <v>10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11</v>
          </cell>
          <cell r="Z135">
            <v>15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12</v>
          </cell>
          <cell r="AF135">
            <v>14</v>
          </cell>
          <cell r="AG135">
            <v>1</v>
          </cell>
          <cell r="AH135">
            <v>1</v>
          </cell>
          <cell r="AI135">
            <v>0</v>
          </cell>
          <cell r="AJ135">
            <v>0</v>
          </cell>
          <cell r="AK135">
            <v>16</v>
          </cell>
          <cell r="AL135">
            <v>12</v>
          </cell>
          <cell r="AM135">
            <v>1</v>
          </cell>
          <cell r="AN135">
            <v>0</v>
          </cell>
          <cell r="AO135">
            <v>0</v>
          </cell>
          <cell r="AP135">
            <v>0</v>
          </cell>
          <cell r="AQ135">
            <v>152</v>
          </cell>
          <cell r="AR135">
            <v>1</v>
          </cell>
          <cell r="AS135">
            <v>0</v>
          </cell>
          <cell r="AT135">
            <v>1</v>
          </cell>
          <cell r="AU135">
            <v>1</v>
          </cell>
          <cell r="AV135">
            <v>0</v>
          </cell>
          <cell r="AW135">
            <v>0</v>
          </cell>
          <cell r="AX135">
            <v>1</v>
          </cell>
          <cell r="AY135">
            <v>0</v>
          </cell>
          <cell r="AZ135">
            <v>0</v>
          </cell>
          <cell r="BA135">
            <v>1</v>
          </cell>
          <cell r="BB135">
            <v>0</v>
          </cell>
          <cell r="BC135">
            <v>0</v>
          </cell>
          <cell r="BD135">
            <v>1</v>
          </cell>
          <cell r="BE135">
            <v>0</v>
          </cell>
          <cell r="BF135">
            <v>0</v>
          </cell>
          <cell r="BG135">
            <v>1</v>
          </cell>
          <cell r="BH135">
            <v>0</v>
          </cell>
          <cell r="BI135">
            <v>0</v>
          </cell>
          <cell r="BJ135">
            <v>7</v>
          </cell>
          <cell r="BK135">
            <v>1</v>
          </cell>
          <cell r="BL135">
            <v>1</v>
          </cell>
          <cell r="BM135">
            <v>1</v>
          </cell>
          <cell r="BN135">
            <v>0</v>
          </cell>
          <cell r="BO135">
            <v>1</v>
          </cell>
          <cell r="BP135">
            <v>0</v>
          </cell>
          <cell r="BQ135">
            <v>1</v>
          </cell>
          <cell r="BR135">
            <v>0</v>
          </cell>
          <cell r="BS135">
            <v>1</v>
          </cell>
          <cell r="BT135">
            <v>0</v>
          </cell>
          <cell r="BU135">
            <v>1</v>
          </cell>
          <cell r="BV135">
            <v>0</v>
          </cell>
          <cell r="BW135">
            <v>7</v>
          </cell>
          <cell r="BX135">
            <v>0</v>
          </cell>
          <cell r="BY135">
            <v>0</v>
          </cell>
          <cell r="BZ135">
            <v>18</v>
          </cell>
          <cell r="CA135">
            <v>8</v>
          </cell>
          <cell r="CB135">
            <v>11</v>
          </cell>
          <cell r="CC135">
            <v>9</v>
          </cell>
          <cell r="CD135">
            <v>13</v>
          </cell>
          <cell r="CE135">
            <v>10</v>
          </cell>
          <cell r="CF135">
            <v>11</v>
          </cell>
          <cell r="CG135">
            <v>15</v>
          </cell>
          <cell r="CH135">
            <v>13</v>
          </cell>
          <cell r="CI135">
            <v>15</v>
          </cell>
          <cell r="CJ135">
            <v>17</v>
          </cell>
          <cell r="CK135">
            <v>12</v>
          </cell>
          <cell r="CL135">
            <v>1</v>
          </cell>
          <cell r="CM135">
            <v>0</v>
          </cell>
          <cell r="CN135">
            <v>1</v>
          </cell>
          <cell r="CP135">
            <v>1</v>
          </cell>
          <cell r="CR135">
            <v>9</v>
          </cell>
          <cell r="CS135">
            <v>1</v>
          </cell>
          <cell r="CU135">
            <v>1</v>
          </cell>
          <cell r="CW135">
            <v>1</v>
          </cell>
          <cell r="DD135">
            <v>1</v>
          </cell>
          <cell r="DG135">
            <v>0</v>
          </cell>
        </row>
        <row r="136">
          <cell r="E136" t="str">
            <v>白石小</v>
          </cell>
          <cell r="F136">
            <v>52125</v>
          </cell>
          <cell r="G136">
            <v>11</v>
          </cell>
          <cell r="H136">
            <v>12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14</v>
          </cell>
          <cell r="N136">
            <v>16</v>
          </cell>
          <cell r="O136">
            <v>1</v>
          </cell>
          <cell r="P136">
            <v>0</v>
          </cell>
          <cell r="Q136">
            <v>2</v>
          </cell>
          <cell r="R136">
            <v>0</v>
          </cell>
          <cell r="S136">
            <v>11</v>
          </cell>
          <cell r="T136">
            <v>23</v>
          </cell>
          <cell r="U136">
            <v>1</v>
          </cell>
          <cell r="V136">
            <v>0</v>
          </cell>
          <cell r="W136">
            <v>0</v>
          </cell>
          <cell r="X136">
            <v>0</v>
          </cell>
          <cell r="Y136">
            <v>13</v>
          </cell>
          <cell r="Z136">
            <v>19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19</v>
          </cell>
          <cell r="AF136">
            <v>27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14</v>
          </cell>
          <cell r="AL136">
            <v>21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202</v>
          </cell>
          <cell r="AR136">
            <v>1</v>
          </cell>
          <cell r="AS136">
            <v>0</v>
          </cell>
          <cell r="AT136">
            <v>0</v>
          </cell>
          <cell r="AU136">
            <v>1</v>
          </cell>
          <cell r="AV136">
            <v>0</v>
          </cell>
          <cell r="AW136">
            <v>1</v>
          </cell>
          <cell r="AX136">
            <v>1</v>
          </cell>
          <cell r="AY136">
            <v>0</v>
          </cell>
          <cell r="AZ136">
            <v>0</v>
          </cell>
          <cell r="BA136">
            <v>1</v>
          </cell>
          <cell r="BB136">
            <v>0</v>
          </cell>
          <cell r="BC136">
            <v>0</v>
          </cell>
          <cell r="BD136">
            <v>2</v>
          </cell>
          <cell r="BE136">
            <v>0</v>
          </cell>
          <cell r="BF136">
            <v>0</v>
          </cell>
          <cell r="BG136">
            <v>1</v>
          </cell>
          <cell r="BH136">
            <v>0</v>
          </cell>
          <cell r="BI136">
            <v>0</v>
          </cell>
          <cell r="BJ136">
            <v>8</v>
          </cell>
          <cell r="BK136">
            <v>1</v>
          </cell>
          <cell r="BL136">
            <v>0</v>
          </cell>
          <cell r="BM136">
            <v>1</v>
          </cell>
          <cell r="BN136">
            <v>1</v>
          </cell>
          <cell r="BO136">
            <v>1</v>
          </cell>
          <cell r="BP136">
            <v>0</v>
          </cell>
          <cell r="BQ136">
            <v>1</v>
          </cell>
          <cell r="BR136">
            <v>0</v>
          </cell>
          <cell r="BS136">
            <v>2</v>
          </cell>
          <cell r="BT136">
            <v>0</v>
          </cell>
          <cell r="BU136">
            <v>1</v>
          </cell>
          <cell r="BV136">
            <v>0</v>
          </cell>
          <cell r="BW136">
            <v>8</v>
          </cell>
          <cell r="BX136">
            <v>0</v>
          </cell>
          <cell r="BY136">
            <v>0</v>
          </cell>
          <cell r="BZ136">
            <v>11</v>
          </cell>
          <cell r="CA136">
            <v>12</v>
          </cell>
          <cell r="CB136">
            <v>15</v>
          </cell>
          <cell r="CC136">
            <v>16</v>
          </cell>
          <cell r="CD136">
            <v>12</v>
          </cell>
          <cell r="CE136">
            <v>23</v>
          </cell>
          <cell r="CF136">
            <v>13</v>
          </cell>
          <cell r="CG136">
            <v>19</v>
          </cell>
          <cell r="CH136">
            <v>19</v>
          </cell>
          <cell r="CI136">
            <v>27</v>
          </cell>
          <cell r="CJ136">
            <v>14</v>
          </cell>
          <cell r="CK136">
            <v>21</v>
          </cell>
          <cell r="CL136">
            <v>1</v>
          </cell>
          <cell r="CM136">
            <v>0</v>
          </cell>
          <cell r="CN136">
            <v>1</v>
          </cell>
          <cell r="CP136">
            <v>1</v>
          </cell>
          <cell r="CR136">
            <v>10</v>
          </cell>
          <cell r="CS136">
            <v>1</v>
          </cell>
          <cell r="DD136">
            <v>1</v>
          </cell>
          <cell r="DG136">
            <v>0</v>
          </cell>
        </row>
        <row r="137">
          <cell r="E137" t="str">
            <v>北明小</v>
          </cell>
          <cell r="F137">
            <v>52125</v>
          </cell>
          <cell r="G137">
            <v>15</v>
          </cell>
          <cell r="H137">
            <v>11</v>
          </cell>
          <cell r="I137">
            <v>0</v>
          </cell>
          <cell r="J137">
            <v>0</v>
          </cell>
          <cell r="K137">
            <v>5</v>
          </cell>
          <cell r="L137">
            <v>0</v>
          </cell>
          <cell r="M137">
            <v>17</v>
          </cell>
          <cell r="N137">
            <v>16</v>
          </cell>
          <cell r="O137">
            <v>1</v>
          </cell>
          <cell r="P137">
            <v>0</v>
          </cell>
          <cell r="Q137">
            <v>3</v>
          </cell>
          <cell r="R137">
            <v>0</v>
          </cell>
          <cell r="S137">
            <v>10</v>
          </cell>
          <cell r="T137">
            <v>18</v>
          </cell>
          <cell r="U137">
            <v>0</v>
          </cell>
          <cell r="V137">
            <v>1</v>
          </cell>
          <cell r="W137">
            <v>0</v>
          </cell>
          <cell r="X137">
            <v>0</v>
          </cell>
          <cell r="Y137">
            <v>27</v>
          </cell>
          <cell r="Z137">
            <v>21</v>
          </cell>
          <cell r="AA137">
            <v>1</v>
          </cell>
          <cell r="AB137">
            <v>0</v>
          </cell>
          <cell r="AC137">
            <v>0</v>
          </cell>
          <cell r="AD137">
            <v>0</v>
          </cell>
          <cell r="AE137">
            <v>18</v>
          </cell>
          <cell r="AF137">
            <v>16</v>
          </cell>
          <cell r="AG137">
            <v>1</v>
          </cell>
          <cell r="AH137">
            <v>0</v>
          </cell>
          <cell r="AI137">
            <v>0</v>
          </cell>
          <cell r="AJ137">
            <v>0</v>
          </cell>
          <cell r="AK137">
            <v>22</v>
          </cell>
          <cell r="AL137">
            <v>15</v>
          </cell>
          <cell r="AM137">
            <v>1</v>
          </cell>
          <cell r="AN137">
            <v>3</v>
          </cell>
          <cell r="AO137">
            <v>0</v>
          </cell>
          <cell r="AP137">
            <v>0</v>
          </cell>
          <cell r="AQ137">
            <v>214</v>
          </cell>
          <cell r="AR137">
            <v>1</v>
          </cell>
          <cell r="AS137">
            <v>0</v>
          </cell>
          <cell r="AT137">
            <v>1</v>
          </cell>
          <cell r="AU137">
            <v>1</v>
          </cell>
          <cell r="AV137">
            <v>0</v>
          </cell>
          <cell r="AW137">
            <v>1</v>
          </cell>
          <cell r="AX137">
            <v>1</v>
          </cell>
          <cell r="AY137">
            <v>0</v>
          </cell>
          <cell r="AZ137">
            <v>0</v>
          </cell>
          <cell r="BA137">
            <v>2</v>
          </cell>
          <cell r="BB137">
            <v>0</v>
          </cell>
          <cell r="BC137">
            <v>0</v>
          </cell>
          <cell r="BD137">
            <v>1</v>
          </cell>
          <cell r="BE137">
            <v>0</v>
          </cell>
          <cell r="BF137">
            <v>0</v>
          </cell>
          <cell r="BG137">
            <v>1</v>
          </cell>
          <cell r="BH137">
            <v>0</v>
          </cell>
          <cell r="BI137">
            <v>0</v>
          </cell>
          <cell r="BJ137">
            <v>9</v>
          </cell>
          <cell r="BK137">
            <v>1</v>
          </cell>
          <cell r="BL137">
            <v>1</v>
          </cell>
          <cell r="BM137">
            <v>1</v>
          </cell>
          <cell r="BN137">
            <v>1</v>
          </cell>
          <cell r="BO137">
            <v>1</v>
          </cell>
          <cell r="BP137">
            <v>0</v>
          </cell>
          <cell r="BQ137">
            <v>2</v>
          </cell>
          <cell r="BR137">
            <v>0</v>
          </cell>
          <cell r="BS137">
            <v>1</v>
          </cell>
          <cell r="BT137">
            <v>0</v>
          </cell>
          <cell r="BU137">
            <v>1</v>
          </cell>
          <cell r="BV137">
            <v>0</v>
          </cell>
          <cell r="BW137">
            <v>9</v>
          </cell>
          <cell r="BX137">
            <v>0</v>
          </cell>
          <cell r="BY137">
            <v>0</v>
          </cell>
          <cell r="BZ137">
            <v>15</v>
          </cell>
          <cell r="CA137">
            <v>11</v>
          </cell>
          <cell r="CB137">
            <v>18</v>
          </cell>
          <cell r="CC137">
            <v>16</v>
          </cell>
          <cell r="CD137">
            <v>10</v>
          </cell>
          <cell r="CE137">
            <v>19</v>
          </cell>
          <cell r="CF137">
            <v>28</v>
          </cell>
          <cell r="CG137">
            <v>21</v>
          </cell>
          <cell r="CH137">
            <v>19</v>
          </cell>
          <cell r="CI137">
            <v>16</v>
          </cell>
          <cell r="CJ137">
            <v>23</v>
          </cell>
          <cell r="CK137">
            <v>18</v>
          </cell>
          <cell r="CL137">
            <v>2</v>
          </cell>
          <cell r="CM137">
            <v>0</v>
          </cell>
          <cell r="CN137">
            <v>1</v>
          </cell>
          <cell r="CP137">
            <v>1</v>
          </cell>
          <cell r="CR137">
            <v>15</v>
          </cell>
          <cell r="CS137">
            <v>1</v>
          </cell>
          <cell r="CU137">
            <v>1</v>
          </cell>
          <cell r="CX137">
            <v>1</v>
          </cell>
          <cell r="CZ137">
            <v>1</v>
          </cell>
          <cell r="DD137">
            <v>1</v>
          </cell>
          <cell r="DG137">
            <v>0</v>
          </cell>
        </row>
        <row r="138">
          <cell r="E138" t="str">
            <v>北方小</v>
          </cell>
          <cell r="F138">
            <v>51005</v>
          </cell>
          <cell r="G138">
            <v>28</v>
          </cell>
          <cell r="H138">
            <v>31</v>
          </cell>
          <cell r="I138">
            <v>0</v>
          </cell>
          <cell r="J138">
            <v>0</v>
          </cell>
          <cell r="K138">
            <v>5</v>
          </cell>
          <cell r="L138">
            <v>0</v>
          </cell>
          <cell r="M138">
            <v>44</v>
          </cell>
          <cell r="N138">
            <v>33</v>
          </cell>
          <cell r="O138">
            <v>1</v>
          </cell>
          <cell r="P138">
            <v>0</v>
          </cell>
          <cell r="Q138">
            <v>0</v>
          </cell>
          <cell r="R138">
            <v>0</v>
          </cell>
          <cell r="S138">
            <v>33</v>
          </cell>
          <cell r="T138">
            <v>30</v>
          </cell>
          <cell r="U138">
            <v>1</v>
          </cell>
          <cell r="V138">
            <v>2</v>
          </cell>
          <cell r="W138">
            <v>1</v>
          </cell>
          <cell r="X138">
            <v>0</v>
          </cell>
          <cell r="Y138">
            <v>50</v>
          </cell>
          <cell r="Z138">
            <v>40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28</v>
          </cell>
          <cell r="AF138">
            <v>39</v>
          </cell>
          <cell r="AG138">
            <v>1</v>
          </cell>
          <cell r="AH138">
            <v>0</v>
          </cell>
          <cell r="AI138">
            <v>0</v>
          </cell>
          <cell r="AJ138">
            <v>0</v>
          </cell>
          <cell r="AK138">
            <v>33</v>
          </cell>
          <cell r="AL138">
            <v>37</v>
          </cell>
          <cell r="AM138">
            <v>1</v>
          </cell>
          <cell r="AN138">
            <v>0</v>
          </cell>
          <cell r="AO138">
            <v>0</v>
          </cell>
          <cell r="AP138">
            <v>0</v>
          </cell>
          <cell r="AQ138">
            <v>432</v>
          </cell>
          <cell r="AR138">
            <v>2</v>
          </cell>
          <cell r="AS138">
            <v>0</v>
          </cell>
          <cell r="AT138">
            <v>1</v>
          </cell>
          <cell r="AU138">
            <v>3</v>
          </cell>
          <cell r="AV138">
            <v>0</v>
          </cell>
          <cell r="AW138">
            <v>0</v>
          </cell>
          <cell r="AX138">
            <v>2</v>
          </cell>
          <cell r="AY138">
            <v>0</v>
          </cell>
          <cell r="AZ138">
            <v>1</v>
          </cell>
          <cell r="BA138">
            <v>3</v>
          </cell>
          <cell r="BB138">
            <v>0</v>
          </cell>
          <cell r="BC138">
            <v>0</v>
          </cell>
          <cell r="BD138">
            <v>2</v>
          </cell>
          <cell r="BE138">
            <v>0</v>
          </cell>
          <cell r="BF138">
            <v>0</v>
          </cell>
          <cell r="BG138">
            <v>2</v>
          </cell>
          <cell r="BH138">
            <v>0</v>
          </cell>
          <cell r="BI138">
            <v>0</v>
          </cell>
          <cell r="BJ138">
            <v>15</v>
          </cell>
          <cell r="BK138">
            <v>2</v>
          </cell>
          <cell r="BL138">
            <v>1</v>
          </cell>
          <cell r="BM138">
            <v>2</v>
          </cell>
          <cell r="BN138">
            <v>0</v>
          </cell>
          <cell r="BO138">
            <v>2</v>
          </cell>
          <cell r="BP138">
            <v>1</v>
          </cell>
          <cell r="BQ138">
            <v>3</v>
          </cell>
          <cell r="BR138">
            <v>0</v>
          </cell>
          <cell r="BS138">
            <v>2</v>
          </cell>
          <cell r="BT138">
            <v>0</v>
          </cell>
          <cell r="BU138">
            <v>2</v>
          </cell>
          <cell r="BV138">
            <v>0</v>
          </cell>
          <cell r="BW138">
            <v>15</v>
          </cell>
          <cell r="BX138">
            <v>0</v>
          </cell>
          <cell r="BY138">
            <v>0</v>
          </cell>
          <cell r="BZ138">
            <v>28</v>
          </cell>
          <cell r="CA138">
            <v>31</v>
          </cell>
          <cell r="CB138">
            <v>45</v>
          </cell>
          <cell r="CC138">
            <v>33</v>
          </cell>
          <cell r="CD138">
            <v>34</v>
          </cell>
          <cell r="CE138">
            <v>32</v>
          </cell>
          <cell r="CF138">
            <v>50</v>
          </cell>
          <cell r="CG138">
            <v>40</v>
          </cell>
          <cell r="CH138">
            <v>29</v>
          </cell>
          <cell r="CI138">
            <v>39</v>
          </cell>
          <cell r="CJ138">
            <v>34</v>
          </cell>
          <cell r="CK138">
            <v>37</v>
          </cell>
          <cell r="CL138">
            <v>2</v>
          </cell>
          <cell r="CM138">
            <v>0</v>
          </cell>
          <cell r="CN138">
            <v>1</v>
          </cell>
          <cell r="CP138">
            <v>1</v>
          </cell>
          <cell r="CR138">
            <v>19</v>
          </cell>
          <cell r="CS138">
            <v>1</v>
          </cell>
          <cell r="CU138">
            <v>3</v>
          </cell>
          <cell r="CY138">
            <v>2</v>
          </cell>
          <cell r="DD138">
            <v>1</v>
          </cell>
          <cell r="DE138">
            <v>1</v>
          </cell>
          <cell r="DG138">
            <v>0</v>
          </cell>
        </row>
        <row r="139">
          <cell r="E139" t="str">
            <v>大町小</v>
          </cell>
          <cell r="F139">
            <v>52115</v>
          </cell>
          <cell r="G139">
            <v>30</v>
          </cell>
          <cell r="H139">
            <v>29</v>
          </cell>
          <cell r="I139">
            <v>2</v>
          </cell>
          <cell r="J139">
            <v>0</v>
          </cell>
          <cell r="K139">
            <v>4</v>
          </cell>
          <cell r="L139">
            <v>0</v>
          </cell>
          <cell r="M139">
            <v>28</v>
          </cell>
          <cell r="N139">
            <v>32</v>
          </cell>
          <cell r="O139">
            <v>0</v>
          </cell>
          <cell r="P139">
            <v>1</v>
          </cell>
          <cell r="Q139">
            <v>5</v>
          </cell>
          <cell r="R139">
            <v>0</v>
          </cell>
          <cell r="S139">
            <v>33</v>
          </cell>
          <cell r="T139">
            <v>25</v>
          </cell>
          <cell r="U139">
            <v>2</v>
          </cell>
          <cell r="V139">
            <v>0</v>
          </cell>
          <cell r="W139">
            <v>0</v>
          </cell>
          <cell r="X139">
            <v>0</v>
          </cell>
          <cell r="Y139">
            <v>25</v>
          </cell>
          <cell r="Z139">
            <v>31</v>
          </cell>
          <cell r="AA139">
            <v>1</v>
          </cell>
          <cell r="AB139">
            <v>1</v>
          </cell>
          <cell r="AC139">
            <v>0</v>
          </cell>
          <cell r="AD139">
            <v>0</v>
          </cell>
          <cell r="AE139">
            <v>27</v>
          </cell>
          <cell r="AF139">
            <v>41</v>
          </cell>
          <cell r="AG139">
            <v>2</v>
          </cell>
          <cell r="AH139">
            <v>0</v>
          </cell>
          <cell r="AI139">
            <v>0</v>
          </cell>
          <cell r="AJ139">
            <v>0</v>
          </cell>
          <cell r="AK139">
            <v>29</v>
          </cell>
          <cell r="AL139">
            <v>34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373</v>
          </cell>
          <cell r="AR139">
            <v>2</v>
          </cell>
          <cell r="AS139">
            <v>0</v>
          </cell>
          <cell r="AT139">
            <v>1</v>
          </cell>
          <cell r="AU139">
            <v>2</v>
          </cell>
          <cell r="AV139">
            <v>0</v>
          </cell>
          <cell r="AW139">
            <v>1</v>
          </cell>
          <cell r="AX139">
            <v>2</v>
          </cell>
          <cell r="AY139">
            <v>0</v>
          </cell>
          <cell r="AZ139">
            <v>0</v>
          </cell>
          <cell r="BA139">
            <v>2</v>
          </cell>
          <cell r="BB139">
            <v>0</v>
          </cell>
          <cell r="BC139">
            <v>0</v>
          </cell>
          <cell r="BD139">
            <v>2</v>
          </cell>
          <cell r="BE139">
            <v>0</v>
          </cell>
          <cell r="BF139">
            <v>0</v>
          </cell>
          <cell r="BG139">
            <v>2</v>
          </cell>
          <cell r="BH139">
            <v>0</v>
          </cell>
          <cell r="BI139">
            <v>0</v>
          </cell>
          <cell r="BJ139">
            <v>14</v>
          </cell>
          <cell r="BK139">
            <v>2</v>
          </cell>
          <cell r="BL139">
            <v>1</v>
          </cell>
          <cell r="BM139">
            <v>2</v>
          </cell>
          <cell r="BN139">
            <v>1</v>
          </cell>
          <cell r="BO139">
            <v>2</v>
          </cell>
          <cell r="BP139">
            <v>0</v>
          </cell>
          <cell r="BQ139">
            <v>2</v>
          </cell>
          <cell r="BR139">
            <v>0</v>
          </cell>
          <cell r="BS139">
            <v>2</v>
          </cell>
          <cell r="BT139">
            <v>0</v>
          </cell>
          <cell r="BU139">
            <v>2</v>
          </cell>
          <cell r="BV139">
            <v>0</v>
          </cell>
          <cell r="BW139">
            <v>14</v>
          </cell>
          <cell r="BX139">
            <v>0</v>
          </cell>
          <cell r="BY139">
            <v>0</v>
          </cell>
          <cell r="BZ139">
            <v>32</v>
          </cell>
          <cell r="CA139">
            <v>29</v>
          </cell>
          <cell r="CB139">
            <v>28</v>
          </cell>
          <cell r="CC139">
            <v>33</v>
          </cell>
          <cell r="CD139">
            <v>35</v>
          </cell>
          <cell r="CE139">
            <v>25</v>
          </cell>
          <cell r="CF139">
            <v>26</v>
          </cell>
          <cell r="CG139">
            <v>32</v>
          </cell>
          <cell r="CH139">
            <v>29</v>
          </cell>
          <cell r="CI139">
            <v>41</v>
          </cell>
          <cell r="CJ139">
            <v>29</v>
          </cell>
          <cell r="CK139">
            <v>34</v>
          </cell>
          <cell r="CL139">
            <v>2</v>
          </cell>
          <cell r="CM139">
            <v>0</v>
          </cell>
          <cell r="CN139">
            <v>1</v>
          </cell>
          <cell r="CP139">
            <v>1</v>
          </cell>
          <cell r="CR139">
            <v>18</v>
          </cell>
          <cell r="CS139">
            <v>1</v>
          </cell>
          <cell r="DD139">
            <v>1</v>
          </cell>
          <cell r="DE139">
            <v>1</v>
          </cell>
          <cell r="DG139">
            <v>0</v>
          </cell>
        </row>
        <row r="140">
          <cell r="E140" t="str">
            <v>江北小</v>
          </cell>
          <cell r="F140">
            <v>52120</v>
          </cell>
          <cell r="G140">
            <v>38</v>
          </cell>
          <cell r="H140">
            <v>34</v>
          </cell>
          <cell r="I140">
            <v>2</v>
          </cell>
          <cell r="J140">
            <v>0</v>
          </cell>
          <cell r="K140">
            <v>7</v>
          </cell>
          <cell r="L140">
            <v>0</v>
          </cell>
          <cell r="M140">
            <v>46</v>
          </cell>
          <cell r="N140">
            <v>43</v>
          </cell>
          <cell r="O140">
            <v>1</v>
          </cell>
          <cell r="P140">
            <v>1</v>
          </cell>
          <cell r="Q140">
            <v>6</v>
          </cell>
          <cell r="R140">
            <v>0</v>
          </cell>
          <cell r="S140">
            <v>43</v>
          </cell>
          <cell r="T140">
            <v>25</v>
          </cell>
          <cell r="U140">
            <v>0</v>
          </cell>
          <cell r="V140">
            <v>1</v>
          </cell>
          <cell r="W140">
            <v>0</v>
          </cell>
          <cell r="X140">
            <v>0</v>
          </cell>
          <cell r="Y140">
            <v>45</v>
          </cell>
          <cell r="Z140">
            <v>49</v>
          </cell>
          <cell r="AA140">
            <v>2</v>
          </cell>
          <cell r="AB140">
            <v>0</v>
          </cell>
          <cell r="AC140">
            <v>0</v>
          </cell>
          <cell r="AD140">
            <v>0</v>
          </cell>
          <cell r="AE140">
            <v>39</v>
          </cell>
          <cell r="AF140">
            <v>37</v>
          </cell>
          <cell r="AG140">
            <v>2</v>
          </cell>
          <cell r="AH140">
            <v>0</v>
          </cell>
          <cell r="AI140">
            <v>0</v>
          </cell>
          <cell r="AJ140">
            <v>0</v>
          </cell>
          <cell r="AK140">
            <v>38</v>
          </cell>
          <cell r="AL140">
            <v>49</v>
          </cell>
          <cell r="AM140">
            <v>2</v>
          </cell>
          <cell r="AN140">
            <v>2</v>
          </cell>
          <cell r="AO140">
            <v>0</v>
          </cell>
          <cell r="AP140">
            <v>0</v>
          </cell>
          <cell r="AQ140">
            <v>499</v>
          </cell>
          <cell r="AR140">
            <v>3</v>
          </cell>
          <cell r="AS140">
            <v>0</v>
          </cell>
          <cell r="AT140">
            <v>1</v>
          </cell>
          <cell r="AU140">
            <v>3</v>
          </cell>
          <cell r="AV140">
            <v>0</v>
          </cell>
          <cell r="AW140">
            <v>1</v>
          </cell>
          <cell r="AX140">
            <v>2</v>
          </cell>
          <cell r="AY140">
            <v>0</v>
          </cell>
          <cell r="AZ140">
            <v>0</v>
          </cell>
          <cell r="BA140">
            <v>3</v>
          </cell>
          <cell r="BB140">
            <v>0</v>
          </cell>
          <cell r="BC140">
            <v>0</v>
          </cell>
          <cell r="BD140">
            <v>2</v>
          </cell>
          <cell r="BE140">
            <v>0</v>
          </cell>
          <cell r="BF140">
            <v>0</v>
          </cell>
          <cell r="BG140">
            <v>3</v>
          </cell>
          <cell r="BH140">
            <v>0</v>
          </cell>
          <cell r="BI140">
            <v>0</v>
          </cell>
          <cell r="BJ140">
            <v>18</v>
          </cell>
          <cell r="BK140">
            <v>3</v>
          </cell>
          <cell r="BL140">
            <v>1</v>
          </cell>
          <cell r="BM140">
            <v>3</v>
          </cell>
          <cell r="BN140">
            <v>1</v>
          </cell>
          <cell r="BO140">
            <v>2</v>
          </cell>
          <cell r="BP140">
            <v>0</v>
          </cell>
          <cell r="BQ140">
            <v>3</v>
          </cell>
          <cell r="BR140">
            <v>0</v>
          </cell>
          <cell r="BS140">
            <v>2</v>
          </cell>
          <cell r="BT140">
            <v>0</v>
          </cell>
          <cell r="BU140">
            <v>3</v>
          </cell>
          <cell r="BV140">
            <v>0</v>
          </cell>
          <cell r="BW140">
            <v>18</v>
          </cell>
          <cell r="BX140">
            <v>0</v>
          </cell>
          <cell r="BY140">
            <v>0</v>
          </cell>
          <cell r="BZ140">
            <v>40</v>
          </cell>
          <cell r="CA140">
            <v>34</v>
          </cell>
          <cell r="CB140">
            <v>47</v>
          </cell>
          <cell r="CC140">
            <v>44</v>
          </cell>
          <cell r="CD140">
            <v>43</v>
          </cell>
          <cell r="CE140">
            <v>26</v>
          </cell>
          <cell r="CF140">
            <v>47</v>
          </cell>
          <cell r="CG140">
            <v>49</v>
          </cell>
          <cell r="CH140">
            <v>41</v>
          </cell>
          <cell r="CI140">
            <v>37</v>
          </cell>
          <cell r="CJ140">
            <v>40</v>
          </cell>
          <cell r="CK140">
            <v>51</v>
          </cell>
          <cell r="CL140">
            <v>2</v>
          </cell>
          <cell r="CM140">
            <v>0</v>
          </cell>
          <cell r="CN140">
            <v>1</v>
          </cell>
          <cell r="CP140">
            <v>1</v>
          </cell>
          <cell r="CQ140">
            <v>1</v>
          </cell>
          <cell r="CR140">
            <v>21</v>
          </cell>
          <cell r="CS140">
            <v>1</v>
          </cell>
          <cell r="CU140">
            <v>3</v>
          </cell>
          <cell r="CZ140">
            <v>2</v>
          </cell>
          <cell r="DD140">
            <v>1</v>
          </cell>
          <cell r="DE140">
            <v>1</v>
          </cell>
          <cell r="DG140">
            <v>0</v>
          </cell>
        </row>
        <row r="141">
          <cell r="E141" t="str">
            <v>福富小</v>
          </cell>
          <cell r="F141">
            <v>52125</v>
          </cell>
          <cell r="G141">
            <v>28</v>
          </cell>
          <cell r="H141">
            <v>16</v>
          </cell>
          <cell r="I141">
            <v>0</v>
          </cell>
          <cell r="J141">
            <v>0</v>
          </cell>
          <cell r="K141">
            <v>3</v>
          </cell>
          <cell r="L141">
            <v>0</v>
          </cell>
          <cell r="M141">
            <v>20</v>
          </cell>
          <cell r="N141">
            <v>23</v>
          </cell>
          <cell r="O141">
            <v>0</v>
          </cell>
          <cell r="P141">
            <v>0</v>
          </cell>
          <cell r="Q141">
            <v>2</v>
          </cell>
          <cell r="R141">
            <v>0</v>
          </cell>
          <cell r="S141">
            <v>23</v>
          </cell>
          <cell r="T141">
            <v>24</v>
          </cell>
          <cell r="U141">
            <v>1</v>
          </cell>
          <cell r="V141">
            <v>0</v>
          </cell>
          <cell r="W141">
            <v>0</v>
          </cell>
          <cell r="X141">
            <v>0</v>
          </cell>
          <cell r="Y141">
            <v>19</v>
          </cell>
          <cell r="Z141">
            <v>21</v>
          </cell>
          <cell r="AA141">
            <v>2</v>
          </cell>
          <cell r="AB141">
            <v>0</v>
          </cell>
          <cell r="AC141">
            <v>0</v>
          </cell>
          <cell r="AD141">
            <v>0</v>
          </cell>
          <cell r="AE141">
            <v>28</v>
          </cell>
          <cell r="AF141">
            <v>17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17</v>
          </cell>
          <cell r="AL141">
            <v>21</v>
          </cell>
          <cell r="AM141">
            <v>1</v>
          </cell>
          <cell r="AN141">
            <v>1</v>
          </cell>
          <cell r="AO141">
            <v>0</v>
          </cell>
          <cell r="AP141">
            <v>0</v>
          </cell>
          <cell r="AQ141">
            <v>262</v>
          </cell>
          <cell r="AR141">
            <v>2</v>
          </cell>
          <cell r="AS141">
            <v>0</v>
          </cell>
          <cell r="AT141">
            <v>1</v>
          </cell>
          <cell r="AU141">
            <v>2</v>
          </cell>
          <cell r="AV141">
            <v>0</v>
          </cell>
          <cell r="AW141">
            <v>1</v>
          </cell>
          <cell r="AX141">
            <v>2</v>
          </cell>
          <cell r="AY141">
            <v>0</v>
          </cell>
          <cell r="AZ141">
            <v>0</v>
          </cell>
          <cell r="BA141">
            <v>1</v>
          </cell>
          <cell r="BB141">
            <v>0</v>
          </cell>
          <cell r="BC141">
            <v>0</v>
          </cell>
          <cell r="BD141">
            <v>2</v>
          </cell>
          <cell r="BE141">
            <v>0</v>
          </cell>
          <cell r="BF141">
            <v>0</v>
          </cell>
          <cell r="BG141">
            <v>1</v>
          </cell>
          <cell r="BH141">
            <v>0</v>
          </cell>
          <cell r="BI141">
            <v>0</v>
          </cell>
          <cell r="BJ141">
            <v>12</v>
          </cell>
          <cell r="BK141">
            <v>2</v>
          </cell>
          <cell r="BL141">
            <v>1</v>
          </cell>
          <cell r="BM141">
            <v>2</v>
          </cell>
          <cell r="BN141">
            <v>1</v>
          </cell>
          <cell r="BO141">
            <v>2</v>
          </cell>
          <cell r="BP141">
            <v>0</v>
          </cell>
          <cell r="BQ141">
            <v>1</v>
          </cell>
          <cell r="BR141">
            <v>0</v>
          </cell>
          <cell r="BS141">
            <v>2</v>
          </cell>
          <cell r="BT141">
            <v>0</v>
          </cell>
          <cell r="BU141">
            <v>1</v>
          </cell>
          <cell r="BV141">
            <v>0</v>
          </cell>
          <cell r="BW141">
            <v>12</v>
          </cell>
          <cell r="BX141">
            <v>0</v>
          </cell>
          <cell r="BY141">
            <v>0</v>
          </cell>
          <cell r="BZ141">
            <v>28</v>
          </cell>
          <cell r="CA141">
            <v>16</v>
          </cell>
          <cell r="CB141">
            <v>20</v>
          </cell>
          <cell r="CC141">
            <v>23</v>
          </cell>
          <cell r="CD141">
            <v>24</v>
          </cell>
          <cell r="CE141">
            <v>24</v>
          </cell>
          <cell r="CF141">
            <v>21</v>
          </cell>
          <cell r="CG141">
            <v>21</v>
          </cell>
          <cell r="CH141">
            <v>28</v>
          </cell>
          <cell r="CI141">
            <v>17</v>
          </cell>
          <cell r="CJ141">
            <v>18</v>
          </cell>
          <cell r="CK141">
            <v>22</v>
          </cell>
          <cell r="CL141">
            <v>2</v>
          </cell>
          <cell r="CM141">
            <v>0</v>
          </cell>
          <cell r="CN141">
            <v>1</v>
          </cell>
          <cell r="CP141">
            <v>1</v>
          </cell>
          <cell r="CR141">
            <v>15</v>
          </cell>
          <cell r="CS141">
            <v>1</v>
          </cell>
          <cell r="CU141">
            <v>1</v>
          </cell>
          <cell r="DD141">
            <v>1</v>
          </cell>
          <cell r="DF141">
            <v>1</v>
          </cell>
          <cell r="DG141">
            <v>1</v>
          </cell>
        </row>
        <row r="142">
          <cell r="E142" t="str">
            <v>有明東小</v>
          </cell>
          <cell r="F142">
            <v>52125</v>
          </cell>
          <cell r="G142">
            <v>11</v>
          </cell>
          <cell r="H142">
            <v>14</v>
          </cell>
          <cell r="I142">
            <v>0</v>
          </cell>
          <cell r="J142">
            <v>0</v>
          </cell>
          <cell r="K142">
            <v>2</v>
          </cell>
          <cell r="L142">
            <v>0</v>
          </cell>
          <cell r="M142">
            <v>11</v>
          </cell>
          <cell r="N142">
            <v>12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10</v>
          </cell>
          <cell r="T142">
            <v>9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7</v>
          </cell>
          <cell r="Z142">
            <v>10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18</v>
          </cell>
          <cell r="AF142">
            <v>8</v>
          </cell>
          <cell r="AG142">
            <v>0</v>
          </cell>
          <cell r="AH142">
            <v>2</v>
          </cell>
          <cell r="AI142">
            <v>0</v>
          </cell>
          <cell r="AJ142">
            <v>0</v>
          </cell>
          <cell r="AK142">
            <v>10</v>
          </cell>
          <cell r="AL142">
            <v>12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134</v>
          </cell>
          <cell r="AR142">
            <v>1</v>
          </cell>
          <cell r="AS142">
            <v>0</v>
          </cell>
          <cell r="AT142">
            <v>1</v>
          </cell>
          <cell r="AU142">
            <v>1</v>
          </cell>
          <cell r="AV142">
            <v>0</v>
          </cell>
          <cell r="AW142">
            <v>0</v>
          </cell>
          <cell r="AX142">
            <v>1</v>
          </cell>
          <cell r="AY142">
            <v>0</v>
          </cell>
          <cell r="AZ142">
            <v>0</v>
          </cell>
          <cell r="BA142">
            <v>1</v>
          </cell>
          <cell r="BB142">
            <v>0</v>
          </cell>
          <cell r="BC142">
            <v>0</v>
          </cell>
          <cell r="BD142">
            <v>1</v>
          </cell>
          <cell r="BE142">
            <v>0</v>
          </cell>
          <cell r="BF142">
            <v>0</v>
          </cell>
          <cell r="BG142">
            <v>1</v>
          </cell>
          <cell r="BH142">
            <v>0</v>
          </cell>
          <cell r="BI142">
            <v>0</v>
          </cell>
          <cell r="BJ142">
            <v>7</v>
          </cell>
          <cell r="BK142">
            <v>1</v>
          </cell>
          <cell r="BL142">
            <v>1</v>
          </cell>
          <cell r="BM142">
            <v>1</v>
          </cell>
          <cell r="BN142">
            <v>0</v>
          </cell>
          <cell r="BO142">
            <v>1</v>
          </cell>
          <cell r="BP142">
            <v>0</v>
          </cell>
          <cell r="BQ142">
            <v>1</v>
          </cell>
          <cell r="BR142">
            <v>0</v>
          </cell>
          <cell r="BS142">
            <v>1</v>
          </cell>
          <cell r="BT142">
            <v>0</v>
          </cell>
          <cell r="BU142">
            <v>1</v>
          </cell>
          <cell r="BV142">
            <v>0</v>
          </cell>
          <cell r="BW142">
            <v>7</v>
          </cell>
          <cell r="BX142">
            <v>0</v>
          </cell>
          <cell r="BY142">
            <v>0</v>
          </cell>
          <cell r="BZ142">
            <v>11</v>
          </cell>
          <cell r="CA142">
            <v>14</v>
          </cell>
          <cell r="CB142">
            <v>11</v>
          </cell>
          <cell r="CC142">
            <v>12</v>
          </cell>
          <cell r="CD142">
            <v>10</v>
          </cell>
          <cell r="CE142">
            <v>9</v>
          </cell>
          <cell r="CF142">
            <v>7</v>
          </cell>
          <cell r="CG142">
            <v>10</v>
          </cell>
          <cell r="CH142">
            <v>18</v>
          </cell>
          <cell r="CI142">
            <v>10</v>
          </cell>
          <cell r="CJ142">
            <v>10</v>
          </cell>
          <cell r="CK142">
            <v>12</v>
          </cell>
          <cell r="CL142">
            <v>1</v>
          </cell>
          <cell r="CM142">
            <v>0</v>
          </cell>
          <cell r="CN142">
            <v>1</v>
          </cell>
          <cell r="CP142">
            <v>1</v>
          </cell>
          <cell r="CR142">
            <v>9</v>
          </cell>
          <cell r="CS142">
            <v>1</v>
          </cell>
          <cell r="DD142">
            <v>1</v>
          </cell>
          <cell r="DG142">
            <v>1</v>
          </cell>
        </row>
        <row r="143">
          <cell r="E143" t="str">
            <v>有明西小</v>
          </cell>
          <cell r="F143">
            <v>52125</v>
          </cell>
          <cell r="G143">
            <v>8</v>
          </cell>
          <cell r="H143">
            <v>13</v>
          </cell>
          <cell r="I143">
            <v>1</v>
          </cell>
          <cell r="J143">
            <v>0</v>
          </cell>
          <cell r="K143">
            <v>3</v>
          </cell>
          <cell r="L143">
            <v>0</v>
          </cell>
          <cell r="M143">
            <v>12</v>
          </cell>
          <cell r="N143">
            <v>12</v>
          </cell>
          <cell r="O143">
            <v>0</v>
          </cell>
          <cell r="P143">
            <v>1</v>
          </cell>
          <cell r="Q143">
            <v>0</v>
          </cell>
          <cell r="R143">
            <v>0</v>
          </cell>
          <cell r="S143">
            <v>8</v>
          </cell>
          <cell r="T143">
            <v>16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8</v>
          </cell>
          <cell r="Z143">
            <v>16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8</v>
          </cell>
          <cell r="AF143">
            <v>13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18</v>
          </cell>
          <cell r="AL143">
            <v>12</v>
          </cell>
          <cell r="AM143">
            <v>0</v>
          </cell>
          <cell r="AN143">
            <v>1</v>
          </cell>
          <cell r="AO143">
            <v>0</v>
          </cell>
          <cell r="AP143">
            <v>0</v>
          </cell>
          <cell r="AQ143">
            <v>147</v>
          </cell>
          <cell r="AR143">
            <v>1</v>
          </cell>
          <cell r="AS143">
            <v>0</v>
          </cell>
          <cell r="AT143">
            <v>1</v>
          </cell>
          <cell r="AU143">
            <v>1</v>
          </cell>
          <cell r="AV143">
            <v>0</v>
          </cell>
          <cell r="AW143">
            <v>0</v>
          </cell>
          <cell r="AX143">
            <v>1</v>
          </cell>
          <cell r="AY143">
            <v>0</v>
          </cell>
          <cell r="AZ143">
            <v>0</v>
          </cell>
          <cell r="BA143">
            <v>1</v>
          </cell>
          <cell r="BB143">
            <v>0</v>
          </cell>
          <cell r="BC143">
            <v>0</v>
          </cell>
          <cell r="BD143">
            <v>1</v>
          </cell>
          <cell r="BE143">
            <v>0</v>
          </cell>
          <cell r="BF143">
            <v>0</v>
          </cell>
          <cell r="BG143">
            <v>1</v>
          </cell>
          <cell r="BH143">
            <v>0</v>
          </cell>
          <cell r="BI143">
            <v>0</v>
          </cell>
          <cell r="BJ143">
            <v>7</v>
          </cell>
          <cell r="BK143">
            <v>1</v>
          </cell>
          <cell r="BL143">
            <v>1</v>
          </cell>
          <cell r="BM143">
            <v>1</v>
          </cell>
          <cell r="BN143">
            <v>0</v>
          </cell>
          <cell r="BO143">
            <v>1</v>
          </cell>
          <cell r="BP143">
            <v>0</v>
          </cell>
          <cell r="BQ143">
            <v>1</v>
          </cell>
          <cell r="BR143">
            <v>0</v>
          </cell>
          <cell r="BS143">
            <v>1</v>
          </cell>
          <cell r="BT143">
            <v>0</v>
          </cell>
          <cell r="BU143">
            <v>1</v>
          </cell>
          <cell r="BV143">
            <v>0</v>
          </cell>
          <cell r="BW143">
            <v>7</v>
          </cell>
          <cell r="BX143">
            <v>0</v>
          </cell>
          <cell r="BY143">
            <v>0</v>
          </cell>
          <cell r="BZ143">
            <v>9</v>
          </cell>
          <cell r="CA143">
            <v>13</v>
          </cell>
          <cell r="CB143">
            <v>12</v>
          </cell>
          <cell r="CC143">
            <v>13</v>
          </cell>
          <cell r="CD143">
            <v>8</v>
          </cell>
          <cell r="CE143">
            <v>16</v>
          </cell>
          <cell r="CF143">
            <v>8</v>
          </cell>
          <cell r="CG143">
            <v>16</v>
          </cell>
          <cell r="CH143">
            <v>8</v>
          </cell>
          <cell r="CI143">
            <v>13</v>
          </cell>
          <cell r="CJ143">
            <v>18</v>
          </cell>
          <cell r="CK143">
            <v>13</v>
          </cell>
          <cell r="CL143">
            <v>1</v>
          </cell>
          <cell r="CM143">
            <v>0</v>
          </cell>
          <cell r="CN143">
            <v>1</v>
          </cell>
          <cell r="CP143">
            <v>1</v>
          </cell>
          <cell r="CR143">
            <v>12</v>
          </cell>
          <cell r="CS143">
            <v>1</v>
          </cell>
          <cell r="DD143">
            <v>3</v>
          </cell>
          <cell r="DG143">
            <v>0</v>
          </cell>
        </row>
        <row r="144">
          <cell r="E144" t="str">
            <v>有明南小</v>
          </cell>
          <cell r="F144">
            <v>52125</v>
          </cell>
          <cell r="G144">
            <v>6</v>
          </cell>
          <cell r="H144">
            <v>7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16</v>
          </cell>
          <cell r="N144">
            <v>11</v>
          </cell>
          <cell r="O144">
            <v>0</v>
          </cell>
          <cell r="P144">
            <v>0</v>
          </cell>
          <cell r="Q144">
            <v>1</v>
          </cell>
          <cell r="R144">
            <v>0</v>
          </cell>
          <cell r="S144">
            <v>12</v>
          </cell>
          <cell r="T144">
            <v>10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11</v>
          </cell>
          <cell r="Z144">
            <v>15</v>
          </cell>
          <cell r="AA144">
            <v>1</v>
          </cell>
          <cell r="AB144">
            <v>0</v>
          </cell>
          <cell r="AC144">
            <v>0</v>
          </cell>
          <cell r="AD144">
            <v>0</v>
          </cell>
          <cell r="AE144">
            <v>13</v>
          </cell>
          <cell r="AF144">
            <v>7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13</v>
          </cell>
          <cell r="AL144">
            <v>15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137</v>
          </cell>
          <cell r="AR144">
            <v>1</v>
          </cell>
          <cell r="AS144">
            <v>0</v>
          </cell>
          <cell r="AT144">
            <v>0</v>
          </cell>
          <cell r="AU144">
            <v>1</v>
          </cell>
          <cell r="AV144">
            <v>0</v>
          </cell>
          <cell r="AW144">
            <v>1</v>
          </cell>
          <cell r="AX144">
            <v>1</v>
          </cell>
          <cell r="AY144">
            <v>0</v>
          </cell>
          <cell r="AZ144">
            <v>0</v>
          </cell>
          <cell r="BA144">
            <v>1</v>
          </cell>
          <cell r="BB144">
            <v>0</v>
          </cell>
          <cell r="BC144">
            <v>0</v>
          </cell>
          <cell r="BD144">
            <v>1</v>
          </cell>
          <cell r="BE144">
            <v>0</v>
          </cell>
          <cell r="BF144">
            <v>0</v>
          </cell>
          <cell r="BG144">
            <v>1</v>
          </cell>
          <cell r="BH144">
            <v>0</v>
          </cell>
          <cell r="BI144">
            <v>0</v>
          </cell>
          <cell r="BJ144">
            <v>7</v>
          </cell>
          <cell r="BK144">
            <v>1</v>
          </cell>
          <cell r="BL144">
            <v>0</v>
          </cell>
          <cell r="BM144">
            <v>1</v>
          </cell>
          <cell r="BN144">
            <v>1</v>
          </cell>
          <cell r="BO144">
            <v>1</v>
          </cell>
          <cell r="BP144">
            <v>0</v>
          </cell>
          <cell r="BQ144">
            <v>1</v>
          </cell>
          <cell r="BR144">
            <v>0</v>
          </cell>
          <cell r="BS144">
            <v>1</v>
          </cell>
          <cell r="BT144">
            <v>0</v>
          </cell>
          <cell r="BU144">
            <v>1</v>
          </cell>
          <cell r="BV144">
            <v>0</v>
          </cell>
          <cell r="BW144">
            <v>7</v>
          </cell>
          <cell r="BX144">
            <v>0</v>
          </cell>
          <cell r="BY144">
            <v>0</v>
          </cell>
          <cell r="BZ144">
            <v>6</v>
          </cell>
          <cell r="CA144">
            <v>7</v>
          </cell>
          <cell r="CB144">
            <v>16</v>
          </cell>
          <cell r="CC144">
            <v>11</v>
          </cell>
          <cell r="CD144">
            <v>12</v>
          </cell>
          <cell r="CE144">
            <v>10</v>
          </cell>
          <cell r="CF144">
            <v>12</v>
          </cell>
          <cell r="CG144">
            <v>15</v>
          </cell>
          <cell r="CH144">
            <v>13</v>
          </cell>
          <cell r="CI144">
            <v>7</v>
          </cell>
          <cell r="CJ144">
            <v>13</v>
          </cell>
          <cell r="CK144">
            <v>15</v>
          </cell>
          <cell r="CL144">
            <v>1</v>
          </cell>
          <cell r="CM144">
            <v>0</v>
          </cell>
          <cell r="CN144">
            <v>1</v>
          </cell>
          <cell r="CP144">
            <v>1</v>
          </cell>
          <cell r="CR144">
            <v>9</v>
          </cell>
          <cell r="CS144">
            <v>1</v>
          </cell>
          <cell r="DD144">
            <v>1</v>
          </cell>
          <cell r="DG144">
            <v>0</v>
          </cell>
        </row>
        <row r="145">
          <cell r="E145" t="str">
            <v>伊万里小</v>
          </cell>
          <cell r="F145">
            <v>53005</v>
          </cell>
          <cell r="G145">
            <v>56</v>
          </cell>
          <cell r="H145">
            <v>52</v>
          </cell>
          <cell r="I145">
            <v>0</v>
          </cell>
          <cell r="J145">
            <v>1</v>
          </cell>
          <cell r="K145">
            <v>2</v>
          </cell>
          <cell r="L145">
            <v>0</v>
          </cell>
          <cell r="M145">
            <v>54</v>
          </cell>
          <cell r="N145">
            <v>49</v>
          </cell>
          <cell r="O145">
            <v>0</v>
          </cell>
          <cell r="P145">
            <v>0</v>
          </cell>
          <cell r="Q145">
            <v>2</v>
          </cell>
          <cell r="R145">
            <v>0</v>
          </cell>
          <cell r="S145">
            <v>48</v>
          </cell>
          <cell r="T145">
            <v>57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41</v>
          </cell>
          <cell r="Z145">
            <v>57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42</v>
          </cell>
          <cell r="AF145">
            <v>51</v>
          </cell>
          <cell r="AG145">
            <v>0</v>
          </cell>
          <cell r="AH145">
            <v>1</v>
          </cell>
          <cell r="AI145">
            <v>0</v>
          </cell>
          <cell r="AJ145">
            <v>0</v>
          </cell>
          <cell r="AK145">
            <v>50</v>
          </cell>
          <cell r="AL145">
            <v>53</v>
          </cell>
          <cell r="AM145">
            <v>2</v>
          </cell>
          <cell r="AN145">
            <v>0</v>
          </cell>
          <cell r="AO145">
            <v>0</v>
          </cell>
          <cell r="AP145">
            <v>0</v>
          </cell>
          <cell r="AQ145">
            <v>614</v>
          </cell>
          <cell r="AR145">
            <v>3</v>
          </cell>
          <cell r="AS145">
            <v>0</v>
          </cell>
          <cell r="AT145">
            <v>1</v>
          </cell>
          <cell r="AU145">
            <v>3</v>
          </cell>
          <cell r="AV145">
            <v>0</v>
          </cell>
          <cell r="AW145">
            <v>1</v>
          </cell>
          <cell r="AX145">
            <v>3</v>
          </cell>
          <cell r="AY145">
            <v>0</v>
          </cell>
          <cell r="AZ145">
            <v>0</v>
          </cell>
          <cell r="BA145">
            <v>3</v>
          </cell>
          <cell r="BB145">
            <v>0</v>
          </cell>
          <cell r="BC145">
            <v>0</v>
          </cell>
          <cell r="BD145">
            <v>3</v>
          </cell>
          <cell r="BE145">
            <v>0</v>
          </cell>
          <cell r="BF145">
            <v>0</v>
          </cell>
          <cell r="BG145">
            <v>3</v>
          </cell>
          <cell r="BH145">
            <v>0</v>
          </cell>
          <cell r="BI145">
            <v>0</v>
          </cell>
          <cell r="BJ145">
            <v>21</v>
          </cell>
          <cell r="BK145">
            <v>4</v>
          </cell>
          <cell r="BL145">
            <v>1</v>
          </cell>
          <cell r="BM145">
            <v>3</v>
          </cell>
          <cell r="BN145">
            <v>1</v>
          </cell>
          <cell r="BO145">
            <v>3</v>
          </cell>
          <cell r="BP145">
            <v>0</v>
          </cell>
          <cell r="BQ145">
            <v>3</v>
          </cell>
          <cell r="BR145">
            <v>0</v>
          </cell>
          <cell r="BS145">
            <v>3</v>
          </cell>
          <cell r="BT145">
            <v>0</v>
          </cell>
          <cell r="BU145">
            <v>3</v>
          </cell>
          <cell r="BV145">
            <v>0</v>
          </cell>
          <cell r="BW145">
            <v>21</v>
          </cell>
          <cell r="BX145">
            <v>0</v>
          </cell>
          <cell r="BY145">
            <v>0</v>
          </cell>
          <cell r="BZ145">
            <v>56</v>
          </cell>
          <cell r="CA145">
            <v>53</v>
          </cell>
          <cell r="CB145">
            <v>54</v>
          </cell>
          <cell r="CC145">
            <v>49</v>
          </cell>
          <cell r="CD145">
            <v>48</v>
          </cell>
          <cell r="CE145">
            <v>57</v>
          </cell>
          <cell r="CF145">
            <v>41</v>
          </cell>
          <cell r="CG145">
            <v>57</v>
          </cell>
          <cell r="CH145">
            <v>42</v>
          </cell>
          <cell r="CI145">
            <v>52</v>
          </cell>
          <cell r="CJ145">
            <v>52</v>
          </cell>
          <cell r="CK145">
            <v>53</v>
          </cell>
          <cell r="CL145">
            <v>2</v>
          </cell>
          <cell r="CM145">
            <v>0</v>
          </cell>
          <cell r="CN145">
            <v>1</v>
          </cell>
          <cell r="CP145">
            <v>1</v>
          </cell>
          <cell r="CQ145">
            <v>1</v>
          </cell>
          <cell r="CR145">
            <v>24</v>
          </cell>
          <cell r="CS145">
            <v>1</v>
          </cell>
          <cell r="CU145">
            <v>3</v>
          </cell>
          <cell r="CZ145">
            <v>1</v>
          </cell>
          <cell r="DD145">
            <v>1</v>
          </cell>
          <cell r="DF145">
            <v>2</v>
          </cell>
          <cell r="DG145">
            <v>1</v>
          </cell>
        </row>
        <row r="146">
          <cell r="E146" t="str">
            <v>牧島小</v>
          </cell>
          <cell r="F146">
            <v>53005</v>
          </cell>
          <cell r="G146">
            <v>11</v>
          </cell>
          <cell r="H146">
            <v>11</v>
          </cell>
          <cell r="I146">
            <v>0</v>
          </cell>
          <cell r="J146">
            <v>0</v>
          </cell>
          <cell r="K146">
            <v>3</v>
          </cell>
          <cell r="L146">
            <v>0</v>
          </cell>
          <cell r="M146">
            <v>3</v>
          </cell>
          <cell r="N146">
            <v>2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11</v>
          </cell>
          <cell r="T146">
            <v>7</v>
          </cell>
          <cell r="U146">
            <v>1</v>
          </cell>
          <cell r="V146">
            <v>1</v>
          </cell>
          <cell r="W146">
            <v>0</v>
          </cell>
          <cell r="X146">
            <v>0</v>
          </cell>
          <cell r="Y146">
            <v>9</v>
          </cell>
          <cell r="Z146">
            <v>12</v>
          </cell>
          <cell r="AA146">
            <v>1</v>
          </cell>
          <cell r="AB146">
            <v>0</v>
          </cell>
          <cell r="AC146">
            <v>0</v>
          </cell>
          <cell r="AD146">
            <v>0</v>
          </cell>
          <cell r="AE146">
            <v>7</v>
          </cell>
          <cell r="AF146">
            <v>3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9</v>
          </cell>
          <cell r="AL146">
            <v>9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97</v>
          </cell>
          <cell r="AR146">
            <v>1</v>
          </cell>
          <cell r="AS146">
            <v>0</v>
          </cell>
          <cell r="AT146">
            <v>1</v>
          </cell>
          <cell r="AU146">
            <v>1</v>
          </cell>
          <cell r="AV146">
            <v>0</v>
          </cell>
          <cell r="AW146">
            <v>0</v>
          </cell>
          <cell r="AX146">
            <v>1</v>
          </cell>
          <cell r="AY146">
            <v>0</v>
          </cell>
          <cell r="AZ146">
            <v>0</v>
          </cell>
          <cell r="BA146">
            <v>1</v>
          </cell>
          <cell r="BB146">
            <v>0</v>
          </cell>
          <cell r="BC146">
            <v>0</v>
          </cell>
          <cell r="BD146">
            <v>1</v>
          </cell>
          <cell r="BE146">
            <v>0</v>
          </cell>
          <cell r="BF146">
            <v>0</v>
          </cell>
          <cell r="BG146">
            <v>1</v>
          </cell>
          <cell r="BH146">
            <v>0</v>
          </cell>
          <cell r="BI146">
            <v>0</v>
          </cell>
          <cell r="BJ146">
            <v>7</v>
          </cell>
          <cell r="BK146">
            <v>1</v>
          </cell>
          <cell r="BL146">
            <v>1</v>
          </cell>
          <cell r="BM146">
            <v>1</v>
          </cell>
          <cell r="BN146">
            <v>0</v>
          </cell>
          <cell r="BO146">
            <v>1</v>
          </cell>
          <cell r="BP146">
            <v>0</v>
          </cell>
          <cell r="BQ146">
            <v>1</v>
          </cell>
          <cell r="BR146">
            <v>0</v>
          </cell>
          <cell r="BS146">
            <v>1</v>
          </cell>
          <cell r="BT146">
            <v>0</v>
          </cell>
          <cell r="BU146">
            <v>1</v>
          </cell>
          <cell r="BV146">
            <v>0</v>
          </cell>
          <cell r="BW146">
            <v>7</v>
          </cell>
          <cell r="BX146">
            <v>0</v>
          </cell>
          <cell r="BY146">
            <v>0</v>
          </cell>
          <cell r="BZ146">
            <v>11</v>
          </cell>
          <cell r="CA146">
            <v>11</v>
          </cell>
          <cell r="CB146">
            <v>3</v>
          </cell>
          <cell r="CC146">
            <v>2</v>
          </cell>
          <cell r="CD146">
            <v>12</v>
          </cell>
          <cell r="CE146">
            <v>8</v>
          </cell>
          <cell r="CF146">
            <v>10</v>
          </cell>
          <cell r="CG146">
            <v>12</v>
          </cell>
          <cell r="CH146">
            <v>7</v>
          </cell>
          <cell r="CI146">
            <v>3</v>
          </cell>
          <cell r="CJ146">
            <v>9</v>
          </cell>
          <cell r="CK146">
            <v>9</v>
          </cell>
          <cell r="CL146">
            <v>1</v>
          </cell>
          <cell r="CM146">
            <v>0</v>
          </cell>
          <cell r="CN146">
            <v>1</v>
          </cell>
          <cell r="CP146">
            <v>1</v>
          </cell>
          <cell r="CR146">
            <v>7</v>
          </cell>
          <cell r="CS146">
            <v>1</v>
          </cell>
          <cell r="CU146">
            <v>1</v>
          </cell>
          <cell r="DD146">
            <v>1</v>
          </cell>
          <cell r="DF146">
            <v>1</v>
          </cell>
          <cell r="DG146">
            <v>0</v>
          </cell>
        </row>
        <row r="147">
          <cell r="E147" t="str">
            <v>大坪小</v>
          </cell>
          <cell r="F147">
            <v>53005</v>
          </cell>
          <cell r="G147">
            <v>49</v>
          </cell>
          <cell r="H147">
            <v>50</v>
          </cell>
          <cell r="I147">
            <v>2</v>
          </cell>
          <cell r="J147">
            <v>0</v>
          </cell>
          <cell r="K147">
            <v>2</v>
          </cell>
          <cell r="L147">
            <v>0</v>
          </cell>
          <cell r="M147">
            <v>50</v>
          </cell>
          <cell r="N147">
            <v>45</v>
          </cell>
          <cell r="O147">
            <v>1</v>
          </cell>
          <cell r="P147">
            <v>0</v>
          </cell>
          <cell r="Q147">
            <v>4</v>
          </cell>
          <cell r="R147">
            <v>0</v>
          </cell>
          <cell r="S147">
            <v>30</v>
          </cell>
          <cell r="T147">
            <v>48</v>
          </cell>
          <cell r="U147">
            <v>0</v>
          </cell>
          <cell r="V147">
            <v>1</v>
          </cell>
          <cell r="W147">
            <v>0</v>
          </cell>
          <cell r="X147">
            <v>0</v>
          </cell>
          <cell r="Y147">
            <v>60</v>
          </cell>
          <cell r="Z147">
            <v>58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50</v>
          </cell>
          <cell r="AF147">
            <v>39</v>
          </cell>
          <cell r="AG147">
            <v>1</v>
          </cell>
          <cell r="AH147">
            <v>0</v>
          </cell>
          <cell r="AI147">
            <v>0</v>
          </cell>
          <cell r="AJ147">
            <v>0</v>
          </cell>
          <cell r="AK147">
            <v>47</v>
          </cell>
          <cell r="AL147">
            <v>50</v>
          </cell>
          <cell r="AM147">
            <v>1</v>
          </cell>
          <cell r="AN147">
            <v>0</v>
          </cell>
          <cell r="AO147">
            <v>0</v>
          </cell>
          <cell r="AP147">
            <v>0</v>
          </cell>
          <cell r="AQ147">
            <v>582</v>
          </cell>
          <cell r="AR147">
            <v>3</v>
          </cell>
          <cell r="AS147">
            <v>0</v>
          </cell>
          <cell r="AT147">
            <v>1</v>
          </cell>
          <cell r="AU147">
            <v>3</v>
          </cell>
          <cell r="AV147">
            <v>0</v>
          </cell>
          <cell r="AW147">
            <v>1</v>
          </cell>
          <cell r="AX147">
            <v>2</v>
          </cell>
          <cell r="AY147">
            <v>0</v>
          </cell>
          <cell r="AZ147">
            <v>0</v>
          </cell>
          <cell r="BA147">
            <v>3</v>
          </cell>
          <cell r="BB147">
            <v>0</v>
          </cell>
          <cell r="BC147">
            <v>0</v>
          </cell>
          <cell r="BD147">
            <v>3</v>
          </cell>
          <cell r="BE147">
            <v>0</v>
          </cell>
          <cell r="BF147">
            <v>0</v>
          </cell>
          <cell r="BG147">
            <v>3</v>
          </cell>
          <cell r="BH147">
            <v>0</v>
          </cell>
          <cell r="BI147">
            <v>0</v>
          </cell>
          <cell r="BJ147">
            <v>19</v>
          </cell>
          <cell r="BK147">
            <v>3</v>
          </cell>
          <cell r="BL147">
            <v>1</v>
          </cell>
          <cell r="BM147">
            <v>3</v>
          </cell>
          <cell r="BN147">
            <v>1</v>
          </cell>
          <cell r="BO147">
            <v>2</v>
          </cell>
          <cell r="BP147">
            <v>0</v>
          </cell>
          <cell r="BQ147">
            <v>3</v>
          </cell>
          <cell r="BR147">
            <v>0</v>
          </cell>
          <cell r="BS147">
            <v>3</v>
          </cell>
          <cell r="BT147">
            <v>0</v>
          </cell>
          <cell r="BU147">
            <v>3</v>
          </cell>
          <cell r="BV147">
            <v>0</v>
          </cell>
          <cell r="BW147">
            <v>19</v>
          </cell>
          <cell r="BX147">
            <v>0</v>
          </cell>
          <cell r="BY147">
            <v>0</v>
          </cell>
          <cell r="BZ147">
            <v>51</v>
          </cell>
          <cell r="CA147">
            <v>50</v>
          </cell>
          <cell r="CB147">
            <v>51</v>
          </cell>
          <cell r="CC147">
            <v>45</v>
          </cell>
          <cell r="CD147">
            <v>30</v>
          </cell>
          <cell r="CE147">
            <v>49</v>
          </cell>
          <cell r="CF147">
            <v>60</v>
          </cell>
          <cell r="CG147">
            <v>58</v>
          </cell>
          <cell r="CH147">
            <v>51</v>
          </cell>
          <cell r="CI147">
            <v>39</v>
          </cell>
          <cell r="CJ147">
            <v>48</v>
          </cell>
          <cell r="CK147">
            <v>50</v>
          </cell>
          <cell r="CL147">
            <v>2</v>
          </cell>
          <cell r="CM147">
            <v>0</v>
          </cell>
          <cell r="CN147">
            <v>1</v>
          </cell>
          <cell r="CP147">
            <v>1</v>
          </cell>
          <cell r="CR147">
            <v>29</v>
          </cell>
          <cell r="CS147">
            <v>1</v>
          </cell>
          <cell r="DD147">
            <v>1</v>
          </cell>
          <cell r="DF147">
            <v>3</v>
          </cell>
          <cell r="DG147">
            <v>0</v>
          </cell>
        </row>
        <row r="148">
          <cell r="E148" t="str">
            <v>大川内小</v>
          </cell>
          <cell r="F148">
            <v>53005</v>
          </cell>
          <cell r="G148">
            <v>9</v>
          </cell>
          <cell r="H148">
            <v>7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8</v>
          </cell>
          <cell r="N148">
            <v>9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13</v>
          </cell>
          <cell r="T148">
            <v>6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16</v>
          </cell>
          <cell r="Z148">
            <v>9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7</v>
          </cell>
          <cell r="AF148">
            <v>10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5</v>
          </cell>
          <cell r="AL148">
            <v>9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108</v>
          </cell>
          <cell r="AR148">
            <v>1</v>
          </cell>
          <cell r="AS148">
            <v>0</v>
          </cell>
          <cell r="AT148">
            <v>0</v>
          </cell>
          <cell r="AU148">
            <v>1</v>
          </cell>
          <cell r="AV148">
            <v>0</v>
          </cell>
          <cell r="AW148">
            <v>0</v>
          </cell>
          <cell r="AX148">
            <v>1</v>
          </cell>
          <cell r="AY148">
            <v>0</v>
          </cell>
          <cell r="AZ148">
            <v>0</v>
          </cell>
          <cell r="BA148">
            <v>1</v>
          </cell>
          <cell r="BB148">
            <v>0</v>
          </cell>
          <cell r="BC148">
            <v>0</v>
          </cell>
          <cell r="BD148">
            <v>1</v>
          </cell>
          <cell r="BE148">
            <v>0</v>
          </cell>
          <cell r="BF148">
            <v>0</v>
          </cell>
          <cell r="BG148">
            <v>1</v>
          </cell>
          <cell r="BH148">
            <v>0</v>
          </cell>
          <cell r="BI148">
            <v>0</v>
          </cell>
          <cell r="BJ148">
            <v>6</v>
          </cell>
          <cell r="BK148">
            <v>1</v>
          </cell>
          <cell r="BL148">
            <v>0</v>
          </cell>
          <cell r="BM148">
            <v>1</v>
          </cell>
          <cell r="BN148">
            <v>0</v>
          </cell>
          <cell r="BO148">
            <v>1</v>
          </cell>
          <cell r="BP148">
            <v>0</v>
          </cell>
          <cell r="BQ148">
            <v>1</v>
          </cell>
          <cell r="BR148">
            <v>0</v>
          </cell>
          <cell r="BS148">
            <v>1</v>
          </cell>
          <cell r="BT148">
            <v>0</v>
          </cell>
          <cell r="BU148">
            <v>1</v>
          </cell>
          <cell r="BV148">
            <v>0</v>
          </cell>
          <cell r="BW148">
            <v>6</v>
          </cell>
          <cell r="BX148">
            <v>0</v>
          </cell>
          <cell r="BY148">
            <v>0</v>
          </cell>
          <cell r="BZ148">
            <v>9</v>
          </cell>
          <cell r="CA148">
            <v>7</v>
          </cell>
          <cell r="CB148">
            <v>8</v>
          </cell>
          <cell r="CC148">
            <v>9</v>
          </cell>
          <cell r="CD148">
            <v>13</v>
          </cell>
          <cell r="CE148">
            <v>6</v>
          </cell>
          <cell r="CF148">
            <v>16</v>
          </cell>
          <cell r="CG148">
            <v>9</v>
          </cell>
          <cell r="CH148">
            <v>7</v>
          </cell>
          <cell r="CI148">
            <v>10</v>
          </cell>
          <cell r="CJ148">
            <v>5</v>
          </cell>
          <cell r="CK148">
            <v>9</v>
          </cell>
          <cell r="CL148">
            <v>0</v>
          </cell>
          <cell r="CM148">
            <v>0</v>
          </cell>
          <cell r="CN148">
            <v>1</v>
          </cell>
          <cell r="CP148">
            <v>1</v>
          </cell>
          <cell r="CR148">
            <v>7</v>
          </cell>
          <cell r="CS148">
            <v>1</v>
          </cell>
          <cell r="DD148">
            <v>1</v>
          </cell>
          <cell r="DF148">
            <v>1</v>
          </cell>
          <cell r="DG148">
            <v>0</v>
          </cell>
        </row>
        <row r="149">
          <cell r="E149" t="str">
            <v>黒川小</v>
          </cell>
          <cell r="F149">
            <v>53005</v>
          </cell>
          <cell r="G149">
            <v>14</v>
          </cell>
          <cell r="H149">
            <v>14</v>
          </cell>
          <cell r="I149">
            <v>0</v>
          </cell>
          <cell r="J149">
            <v>0</v>
          </cell>
          <cell r="K149">
            <v>1</v>
          </cell>
          <cell r="L149">
            <v>0</v>
          </cell>
          <cell r="M149">
            <v>18</v>
          </cell>
          <cell r="N149">
            <v>17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12</v>
          </cell>
          <cell r="T149">
            <v>9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17</v>
          </cell>
          <cell r="Z149">
            <v>15</v>
          </cell>
          <cell r="AA149">
            <v>1</v>
          </cell>
          <cell r="AB149">
            <v>0</v>
          </cell>
          <cell r="AC149">
            <v>0</v>
          </cell>
          <cell r="AD149">
            <v>0</v>
          </cell>
          <cell r="AE149">
            <v>20</v>
          </cell>
          <cell r="AF149">
            <v>11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16</v>
          </cell>
          <cell r="AL149">
            <v>11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175</v>
          </cell>
          <cell r="AR149">
            <v>1</v>
          </cell>
          <cell r="AS149">
            <v>0</v>
          </cell>
          <cell r="AT149">
            <v>1</v>
          </cell>
          <cell r="AU149">
            <v>1</v>
          </cell>
          <cell r="AV149">
            <v>0</v>
          </cell>
          <cell r="AW149">
            <v>0</v>
          </cell>
          <cell r="AX149">
            <v>1</v>
          </cell>
          <cell r="AY149">
            <v>0</v>
          </cell>
          <cell r="AZ149">
            <v>0</v>
          </cell>
          <cell r="BA149">
            <v>1</v>
          </cell>
          <cell r="BB149">
            <v>0</v>
          </cell>
          <cell r="BC149">
            <v>0</v>
          </cell>
          <cell r="BD149">
            <v>1</v>
          </cell>
          <cell r="BE149">
            <v>0</v>
          </cell>
          <cell r="BF149">
            <v>0</v>
          </cell>
          <cell r="BG149">
            <v>1</v>
          </cell>
          <cell r="BH149">
            <v>0</v>
          </cell>
          <cell r="BI149">
            <v>0</v>
          </cell>
          <cell r="BJ149">
            <v>7</v>
          </cell>
          <cell r="BK149">
            <v>1</v>
          </cell>
          <cell r="BL149">
            <v>1</v>
          </cell>
          <cell r="BM149">
            <v>1</v>
          </cell>
          <cell r="BN149">
            <v>0</v>
          </cell>
          <cell r="BO149">
            <v>1</v>
          </cell>
          <cell r="BP149">
            <v>0</v>
          </cell>
          <cell r="BQ149">
            <v>1</v>
          </cell>
          <cell r="BR149">
            <v>0</v>
          </cell>
          <cell r="BS149">
            <v>1</v>
          </cell>
          <cell r="BT149">
            <v>0</v>
          </cell>
          <cell r="BU149">
            <v>1</v>
          </cell>
          <cell r="BV149">
            <v>0</v>
          </cell>
          <cell r="BW149">
            <v>7</v>
          </cell>
          <cell r="BX149">
            <v>0</v>
          </cell>
          <cell r="BY149">
            <v>0</v>
          </cell>
          <cell r="BZ149">
            <v>14</v>
          </cell>
          <cell r="CA149">
            <v>14</v>
          </cell>
          <cell r="CB149">
            <v>18</v>
          </cell>
          <cell r="CC149">
            <v>17</v>
          </cell>
          <cell r="CD149">
            <v>12</v>
          </cell>
          <cell r="CE149">
            <v>9</v>
          </cell>
          <cell r="CF149">
            <v>18</v>
          </cell>
          <cell r="CG149">
            <v>15</v>
          </cell>
          <cell r="CH149">
            <v>20</v>
          </cell>
          <cell r="CI149">
            <v>11</v>
          </cell>
          <cell r="CJ149">
            <v>16</v>
          </cell>
          <cell r="CK149">
            <v>11</v>
          </cell>
          <cell r="CL149">
            <v>1</v>
          </cell>
          <cell r="CM149">
            <v>0</v>
          </cell>
          <cell r="CN149">
            <v>1</v>
          </cell>
          <cell r="CP149">
            <v>1</v>
          </cell>
          <cell r="CR149">
            <v>9</v>
          </cell>
          <cell r="CS149">
            <v>1</v>
          </cell>
          <cell r="CU149">
            <v>2</v>
          </cell>
          <cell r="CX149">
            <v>1</v>
          </cell>
          <cell r="DD149">
            <v>1</v>
          </cell>
          <cell r="DG149">
            <v>0</v>
          </cell>
        </row>
        <row r="150">
          <cell r="E150" t="str">
            <v>波多津東小</v>
          </cell>
          <cell r="F150">
            <v>53005</v>
          </cell>
          <cell r="G150">
            <v>2</v>
          </cell>
          <cell r="H150">
            <v>2</v>
          </cell>
          <cell r="I150">
            <v>1</v>
          </cell>
          <cell r="J150">
            <v>0</v>
          </cell>
          <cell r="K150">
            <v>0</v>
          </cell>
          <cell r="L150">
            <v>0</v>
          </cell>
          <cell r="M150">
            <v>3</v>
          </cell>
          <cell r="N150">
            <v>3</v>
          </cell>
          <cell r="O150">
            <v>0</v>
          </cell>
          <cell r="P150">
            <v>0</v>
          </cell>
          <cell r="Q150">
            <v>2</v>
          </cell>
          <cell r="R150">
            <v>0</v>
          </cell>
          <cell r="S150">
            <v>4</v>
          </cell>
          <cell r="T150">
            <v>5</v>
          </cell>
          <cell r="U150">
            <v>1</v>
          </cell>
          <cell r="V150">
            <v>0</v>
          </cell>
          <cell r="W150">
            <v>0</v>
          </cell>
          <cell r="X150">
            <v>0</v>
          </cell>
          <cell r="Y150">
            <v>2</v>
          </cell>
          <cell r="Z150">
            <v>1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3</v>
          </cell>
          <cell r="AF150">
            <v>3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5</v>
          </cell>
          <cell r="AL150">
            <v>6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41</v>
          </cell>
          <cell r="AR150">
            <v>1</v>
          </cell>
          <cell r="AS150">
            <v>0</v>
          </cell>
          <cell r="AT150">
            <v>0</v>
          </cell>
          <cell r="AU150">
            <v>0</v>
          </cell>
          <cell r="AV150">
            <v>1</v>
          </cell>
          <cell r="AW150">
            <v>1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1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1</v>
          </cell>
          <cell r="BH150">
            <v>0</v>
          </cell>
          <cell r="BI150">
            <v>0</v>
          </cell>
          <cell r="BJ150">
            <v>5</v>
          </cell>
          <cell r="BK150">
            <v>1</v>
          </cell>
          <cell r="BL150">
            <v>0</v>
          </cell>
          <cell r="BM150">
            <v>1</v>
          </cell>
          <cell r="BN150">
            <v>1</v>
          </cell>
          <cell r="BO150">
            <v>0</v>
          </cell>
          <cell r="BP150">
            <v>0</v>
          </cell>
          <cell r="BQ150">
            <v>1</v>
          </cell>
          <cell r="BR150">
            <v>0</v>
          </cell>
          <cell r="BS150">
            <v>0</v>
          </cell>
          <cell r="BT150">
            <v>0</v>
          </cell>
          <cell r="BU150">
            <v>1</v>
          </cell>
          <cell r="BV150">
            <v>0</v>
          </cell>
          <cell r="BW150">
            <v>5</v>
          </cell>
          <cell r="BX150">
            <v>3</v>
          </cell>
          <cell r="BY150">
            <v>3</v>
          </cell>
          <cell r="BZ150">
            <v>3</v>
          </cell>
          <cell r="CA150">
            <v>2</v>
          </cell>
          <cell r="CB150">
            <v>3</v>
          </cell>
          <cell r="CC150">
            <v>3</v>
          </cell>
          <cell r="CD150">
            <v>5</v>
          </cell>
          <cell r="CE150">
            <v>5</v>
          </cell>
          <cell r="CF150">
            <v>2</v>
          </cell>
          <cell r="CG150">
            <v>1</v>
          </cell>
          <cell r="CH150">
            <v>3</v>
          </cell>
          <cell r="CI150">
            <v>3</v>
          </cell>
          <cell r="CJ150">
            <v>5</v>
          </cell>
          <cell r="CK150">
            <v>6</v>
          </cell>
          <cell r="CL150">
            <v>1</v>
          </cell>
          <cell r="CM150">
            <v>2</v>
          </cell>
          <cell r="CN150">
            <v>1</v>
          </cell>
          <cell r="CP150">
            <v>1</v>
          </cell>
          <cell r="CR150">
            <v>6</v>
          </cell>
          <cell r="CS150">
            <v>1</v>
          </cell>
          <cell r="DD150">
            <v>1</v>
          </cell>
          <cell r="DF150">
            <v>1</v>
          </cell>
          <cell r="DG150">
            <v>0</v>
          </cell>
        </row>
        <row r="151">
          <cell r="E151" t="str">
            <v>波多津小</v>
          </cell>
          <cell r="F151">
            <v>53005</v>
          </cell>
          <cell r="G151">
            <v>7</v>
          </cell>
          <cell r="H151">
            <v>6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4</v>
          </cell>
          <cell r="N151">
            <v>7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7</v>
          </cell>
          <cell r="T151">
            <v>6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4</v>
          </cell>
          <cell r="Z151">
            <v>7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6</v>
          </cell>
          <cell r="AF151">
            <v>4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11</v>
          </cell>
          <cell r="AL151">
            <v>7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76</v>
          </cell>
          <cell r="AR151">
            <v>1</v>
          </cell>
          <cell r="AS151">
            <v>0</v>
          </cell>
          <cell r="AT151">
            <v>0</v>
          </cell>
          <cell r="AU151">
            <v>1</v>
          </cell>
          <cell r="AV151">
            <v>0</v>
          </cell>
          <cell r="AW151">
            <v>0</v>
          </cell>
          <cell r="AX151">
            <v>1</v>
          </cell>
          <cell r="AY151">
            <v>0</v>
          </cell>
          <cell r="AZ151">
            <v>0</v>
          </cell>
          <cell r="BA151">
            <v>1</v>
          </cell>
          <cell r="BB151">
            <v>0</v>
          </cell>
          <cell r="BC151">
            <v>0</v>
          </cell>
          <cell r="BD151">
            <v>1</v>
          </cell>
          <cell r="BE151">
            <v>0</v>
          </cell>
          <cell r="BF151">
            <v>0</v>
          </cell>
          <cell r="BG151">
            <v>1</v>
          </cell>
          <cell r="BH151">
            <v>0</v>
          </cell>
          <cell r="BI151">
            <v>0</v>
          </cell>
          <cell r="BJ151">
            <v>6</v>
          </cell>
          <cell r="BK151">
            <v>1</v>
          </cell>
          <cell r="BL151">
            <v>0</v>
          </cell>
          <cell r="BM151">
            <v>1</v>
          </cell>
          <cell r="BN151">
            <v>0</v>
          </cell>
          <cell r="BO151">
            <v>1</v>
          </cell>
          <cell r="BP151">
            <v>0</v>
          </cell>
          <cell r="BQ151">
            <v>1</v>
          </cell>
          <cell r="BR151">
            <v>0</v>
          </cell>
          <cell r="BS151">
            <v>1</v>
          </cell>
          <cell r="BT151">
            <v>0</v>
          </cell>
          <cell r="BU151">
            <v>1</v>
          </cell>
          <cell r="BV151">
            <v>0</v>
          </cell>
          <cell r="BW151">
            <v>6</v>
          </cell>
          <cell r="BX151">
            <v>0</v>
          </cell>
          <cell r="BY151">
            <v>0</v>
          </cell>
          <cell r="BZ151">
            <v>7</v>
          </cell>
          <cell r="CA151">
            <v>6</v>
          </cell>
          <cell r="CB151">
            <v>4</v>
          </cell>
          <cell r="CC151">
            <v>7</v>
          </cell>
          <cell r="CD151">
            <v>7</v>
          </cell>
          <cell r="CE151">
            <v>6</v>
          </cell>
          <cell r="CF151">
            <v>4</v>
          </cell>
          <cell r="CG151">
            <v>7</v>
          </cell>
          <cell r="CH151">
            <v>6</v>
          </cell>
          <cell r="CI151">
            <v>4</v>
          </cell>
          <cell r="CJ151">
            <v>11</v>
          </cell>
          <cell r="CK151">
            <v>7</v>
          </cell>
          <cell r="CL151">
            <v>0</v>
          </cell>
          <cell r="CM151">
            <v>0</v>
          </cell>
          <cell r="CN151">
            <v>1</v>
          </cell>
          <cell r="CP151">
            <v>1</v>
          </cell>
          <cell r="CR151">
            <v>8</v>
          </cell>
          <cell r="CS151">
            <v>1</v>
          </cell>
          <cell r="DC151">
            <v>1</v>
          </cell>
          <cell r="DD151">
            <v>1</v>
          </cell>
          <cell r="DG151">
            <v>0</v>
          </cell>
        </row>
        <row r="152">
          <cell r="E152" t="str">
            <v>南波多小</v>
          </cell>
          <cell r="F152">
            <v>53005</v>
          </cell>
          <cell r="G152">
            <v>13</v>
          </cell>
          <cell r="H152">
            <v>10</v>
          </cell>
          <cell r="I152">
            <v>0</v>
          </cell>
          <cell r="J152">
            <v>0</v>
          </cell>
          <cell r="K152">
            <v>1</v>
          </cell>
          <cell r="L152">
            <v>0</v>
          </cell>
          <cell r="M152">
            <v>13</v>
          </cell>
          <cell r="N152">
            <v>8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13</v>
          </cell>
          <cell r="T152">
            <v>16</v>
          </cell>
          <cell r="U152">
            <v>1</v>
          </cell>
          <cell r="V152">
            <v>0</v>
          </cell>
          <cell r="W152">
            <v>0</v>
          </cell>
          <cell r="X152">
            <v>0</v>
          </cell>
          <cell r="Y152">
            <v>18</v>
          </cell>
          <cell r="Z152">
            <v>14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16</v>
          </cell>
          <cell r="AF152">
            <v>19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11</v>
          </cell>
          <cell r="AL152">
            <v>20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172</v>
          </cell>
          <cell r="AR152">
            <v>1</v>
          </cell>
          <cell r="AS152">
            <v>0</v>
          </cell>
          <cell r="AT152">
            <v>1</v>
          </cell>
          <cell r="AU152">
            <v>1</v>
          </cell>
          <cell r="AV152">
            <v>0</v>
          </cell>
          <cell r="AW152">
            <v>0</v>
          </cell>
          <cell r="AX152">
            <v>1</v>
          </cell>
          <cell r="AY152">
            <v>0</v>
          </cell>
          <cell r="AZ152">
            <v>0</v>
          </cell>
          <cell r="BA152">
            <v>1</v>
          </cell>
          <cell r="BB152">
            <v>0</v>
          </cell>
          <cell r="BC152">
            <v>0</v>
          </cell>
          <cell r="BD152">
            <v>1</v>
          </cell>
          <cell r="BE152">
            <v>0</v>
          </cell>
          <cell r="BF152">
            <v>0</v>
          </cell>
          <cell r="BG152">
            <v>1</v>
          </cell>
          <cell r="BH152">
            <v>0</v>
          </cell>
          <cell r="BI152">
            <v>0</v>
          </cell>
          <cell r="BJ152">
            <v>7</v>
          </cell>
          <cell r="BK152">
            <v>1</v>
          </cell>
          <cell r="BL152">
            <v>1</v>
          </cell>
          <cell r="BM152">
            <v>1</v>
          </cell>
          <cell r="BN152">
            <v>0</v>
          </cell>
          <cell r="BO152">
            <v>1</v>
          </cell>
          <cell r="BP152">
            <v>0</v>
          </cell>
          <cell r="BQ152">
            <v>1</v>
          </cell>
          <cell r="BR152">
            <v>0</v>
          </cell>
          <cell r="BS152">
            <v>1</v>
          </cell>
          <cell r="BT152">
            <v>0</v>
          </cell>
          <cell r="BU152">
            <v>1</v>
          </cell>
          <cell r="BV152">
            <v>0</v>
          </cell>
          <cell r="BW152">
            <v>7</v>
          </cell>
          <cell r="BX152">
            <v>0</v>
          </cell>
          <cell r="BY152">
            <v>0</v>
          </cell>
          <cell r="BZ152">
            <v>13</v>
          </cell>
          <cell r="CA152">
            <v>10</v>
          </cell>
          <cell r="CB152">
            <v>13</v>
          </cell>
          <cell r="CC152">
            <v>8</v>
          </cell>
          <cell r="CD152">
            <v>14</v>
          </cell>
          <cell r="CE152">
            <v>16</v>
          </cell>
          <cell r="CF152">
            <v>18</v>
          </cell>
          <cell r="CG152">
            <v>14</v>
          </cell>
          <cell r="CH152">
            <v>16</v>
          </cell>
          <cell r="CI152">
            <v>19</v>
          </cell>
          <cell r="CJ152">
            <v>11</v>
          </cell>
          <cell r="CK152">
            <v>20</v>
          </cell>
          <cell r="CL152">
            <v>1</v>
          </cell>
          <cell r="CM152">
            <v>0</v>
          </cell>
          <cell r="CN152">
            <v>1</v>
          </cell>
          <cell r="CP152">
            <v>1</v>
          </cell>
          <cell r="CR152">
            <v>9</v>
          </cell>
          <cell r="CS152">
            <v>1</v>
          </cell>
          <cell r="DD152">
            <v>1</v>
          </cell>
          <cell r="DG152">
            <v>0</v>
          </cell>
        </row>
        <row r="153">
          <cell r="E153" t="str">
            <v>大川小</v>
          </cell>
          <cell r="F153">
            <v>53005</v>
          </cell>
          <cell r="G153">
            <v>11</v>
          </cell>
          <cell r="H153">
            <v>8</v>
          </cell>
          <cell r="I153">
            <v>0</v>
          </cell>
          <cell r="J153">
            <v>0</v>
          </cell>
          <cell r="K153">
            <v>3</v>
          </cell>
          <cell r="L153">
            <v>0</v>
          </cell>
          <cell r="M153">
            <v>7</v>
          </cell>
          <cell r="N153">
            <v>8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7</v>
          </cell>
          <cell r="T153">
            <v>7</v>
          </cell>
          <cell r="U153">
            <v>1</v>
          </cell>
          <cell r="V153">
            <v>1</v>
          </cell>
          <cell r="W153">
            <v>0</v>
          </cell>
          <cell r="X153">
            <v>0</v>
          </cell>
          <cell r="Y153">
            <v>10</v>
          </cell>
          <cell r="Z153">
            <v>8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9</v>
          </cell>
          <cell r="AF153">
            <v>13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10</v>
          </cell>
          <cell r="AL153">
            <v>14</v>
          </cell>
          <cell r="AM153">
            <v>1</v>
          </cell>
          <cell r="AN153">
            <v>0</v>
          </cell>
          <cell r="AO153">
            <v>0</v>
          </cell>
          <cell r="AP153">
            <v>0</v>
          </cell>
          <cell r="AQ153">
            <v>115</v>
          </cell>
          <cell r="AR153">
            <v>1</v>
          </cell>
          <cell r="AS153">
            <v>0</v>
          </cell>
          <cell r="AT153">
            <v>1</v>
          </cell>
          <cell r="AU153">
            <v>1</v>
          </cell>
          <cell r="AV153">
            <v>0</v>
          </cell>
          <cell r="AW153">
            <v>0</v>
          </cell>
          <cell r="AX153">
            <v>1</v>
          </cell>
          <cell r="AY153">
            <v>0</v>
          </cell>
          <cell r="AZ153">
            <v>0</v>
          </cell>
          <cell r="BA153">
            <v>1</v>
          </cell>
          <cell r="BB153">
            <v>0</v>
          </cell>
          <cell r="BC153">
            <v>0</v>
          </cell>
          <cell r="BD153">
            <v>1</v>
          </cell>
          <cell r="BE153">
            <v>0</v>
          </cell>
          <cell r="BF153">
            <v>0</v>
          </cell>
          <cell r="BG153">
            <v>1</v>
          </cell>
          <cell r="BH153">
            <v>0</v>
          </cell>
          <cell r="BI153">
            <v>0</v>
          </cell>
          <cell r="BJ153">
            <v>7</v>
          </cell>
          <cell r="BK153">
            <v>1</v>
          </cell>
          <cell r="BL153">
            <v>1</v>
          </cell>
          <cell r="BM153">
            <v>1</v>
          </cell>
          <cell r="BN153">
            <v>0</v>
          </cell>
          <cell r="BO153">
            <v>1</v>
          </cell>
          <cell r="BP153">
            <v>0</v>
          </cell>
          <cell r="BQ153">
            <v>1</v>
          </cell>
          <cell r="BR153">
            <v>0</v>
          </cell>
          <cell r="BS153">
            <v>1</v>
          </cell>
          <cell r="BT153">
            <v>0</v>
          </cell>
          <cell r="BU153">
            <v>1</v>
          </cell>
          <cell r="BV153">
            <v>0</v>
          </cell>
          <cell r="BW153">
            <v>7</v>
          </cell>
          <cell r="BX153">
            <v>0</v>
          </cell>
          <cell r="BY153">
            <v>0</v>
          </cell>
          <cell r="BZ153">
            <v>11</v>
          </cell>
          <cell r="CA153">
            <v>8</v>
          </cell>
          <cell r="CB153">
            <v>7</v>
          </cell>
          <cell r="CC153">
            <v>8</v>
          </cell>
          <cell r="CD153">
            <v>8</v>
          </cell>
          <cell r="CE153">
            <v>8</v>
          </cell>
          <cell r="CF153">
            <v>10</v>
          </cell>
          <cell r="CG153">
            <v>8</v>
          </cell>
          <cell r="CH153">
            <v>9</v>
          </cell>
          <cell r="CI153">
            <v>13</v>
          </cell>
          <cell r="CJ153">
            <v>11</v>
          </cell>
          <cell r="CK153">
            <v>14</v>
          </cell>
          <cell r="CL153">
            <v>1</v>
          </cell>
          <cell r="CM153">
            <v>0</v>
          </cell>
          <cell r="CN153">
            <v>1</v>
          </cell>
          <cell r="CP153">
            <v>1</v>
          </cell>
          <cell r="CR153">
            <v>10</v>
          </cell>
          <cell r="CS153">
            <v>1</v>
          </cell>
          <cell r="CU153">
            <v>1</v>
          </cell>
          <cell r="DD153">
            <v>1</v>
          </cell>
          <cell r="DG153">
            <v>0</v>
          </cell>
        </row>
        <row r="154">
          <cell r="E154" t="str">
            <v>松浦小</v>
          </cell>
          <cell r="F154">
            <v>53005</v>
          </cell>
          <cell r="G154">
            <v>12</v>
          </cell>
          <cell r="H154">
            <v>4</v>
          </cell>
          <cell r="I154">
            <v>1</v>
          </cell>
          <cell r="J154">
            <v>0</v>
          </cell>
          <cell r="K154">
            <v>3</v>
          </cell>
          <cell r="L154">
            <v>0</v>
          </cell>
          <cell r="M154">
            <v>7</v>
          </cell>
          <cell r="N154">
            <v>12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16</v>
          </cell>
          <cell r="T154">
            <v>7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7</v>
          </cell>
          <cell r="Z154">
            <v>9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10</v>
          </cell>
          <cell r="AF154">
            <v>8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11</v>
          </cell>
          <cell r="AL154">
            <v>9</v>
          </cell>
          <cell r="AM154">
            <v>1</v>
          </cell>
          <cell r="AN154">
            <v>1</v>
          </cell>
          <cell r="AO154">
            <v>0</v>
          </cell>
          <cell r="AP154">
            <v>0</v>
          </cell>
          <cell r="AQ154">
            <v>115</v>
          </cell>
          <cell r="AR154">
            <v>1</v>
          </cell>
          <cell r="AS154">
            <v>0</v>
          </cell>
          <cell r="AT154">
            <v>1</v>
          </cell>
          <cell r="AU154">
            <v>1</v>
          </cell>
          <cell r="AV154">
            <v>0</v>
          </cell>
          <cell r="AW154">
            <v>0</v>
          </cell>
          <cell r="AX154">
            <v>1</v>
          </cell>
          <cell r="AY154">
            <v>0</v>
          </cell>
          <cell r="AZ154">
            <v>0</v>
          </cell>
          <cell r="BA154">
            <v>1</v>
          </cell>
          <cell r="BB154">
            <v>0</v>
          </cell>
          <cell r="BC154">
            <v>0</v>
          </cell>
          <cell r="BD154">
            <v>1</v>
          </cell>
          <cell r="BE154">
            <v>0</v>
          </cell>
          <cell r="BF154">
            <v>0</v>
          </cell>
          <cell r="BG154">
            <v>1</v>
          </cell>
          <cell r="BH154">
            <v>0</v>
          </cell>
          <cell r="BI154">
            <v>0</v>
          </cell>
          <cell r="BJ154">
            <v>7</v>
          </cell>
          <cell r="BK154">
            <v>1</v>
          </cell>
          <cell r="BL154">
            <v>1</v>
          </cell>
          <cell r="BM154">
            <v>1</v>
          </cell>
          <cell r="BN154">
            <v>0</v>
          </cell>
          <cell r="BO154">
            <v>1</v>
          </cell>
          <cell r="BP154">
            <v>0</v>
          </cell>
          <cell r="BQ154">
            <v>1</v>
          </cell>
          <cell r="BR154">
            <v>0</v>
          </cell>
          <cell r="BS154">
            <v>1</v>
          </cell>
          <cell r="BT154">
            <v>0</v>
          </cell>
          <cell r="BU154">
            <v>1</v>
          </cell>
          <cell r="BV154">
            <v>0</v>
          </cell>
          <cell r="BW154">
            <v>7</v>
          </cell>
          <cell r="BX154">
            <v>0</v>
          </cell>
          <cell r="BY154">
            <v>0</v>
          </cell>
          <cell r="BZ154">
            <v>13</v>
          </cell>
          <cell r="CA154">
            <v>4</v>
          </cell>
          <cell r="CB154">
            <v>7</v>
          </cell>
          <cell r="CC154">
            <v>12</v>
          </cell>
          <cell r="CD154">
            <v>16</v>
          </cell>
          <cell r="CE154">
            <v>7</v>
          </cell>
          <cell r="CF154">
            <v>7</v>
          </cell>
          <cell r="CG154">
            <v>9</v>
          </cell>
          <cell r="CH154">
            <v>10</v>
          </cell>
          <cell r="CI154">
            <v>8</v>
          </cell>
          <cell r="CJ154">
            <v>12</v>
          </cell>
          <cell r="CK154">
            <v>10</v>
          </cell>
          <cell r="CL154">
            <v>1</v>
          </cell>
          <cell r="CM154">
            <v>0</v>
          </cell>
          <cell r="CN154">
            <v>1</v>
          </cell>
          <cell r="CP154">
            <v>1</v>
          </cell>
          <cell r="CR154">
            <v>9</v>
          </cell>
          <cell r="CS154">
            <v>1</v>
          </cell>
          <cell r="CU154">
            <v>1</v>
          </cell>
          <cell r="DD154">
            <v>1</v>
          </cell>
          <cell r="DG154">
            <v>0</v>
          </cell>
        </row>
        <row r="155">
          <cell r="E155" t="str">
            <v>二里小</v>
          </cell>
          <cell r="F155">
            <v>53005</v>
          </cell>
          <cell r="G155">
            <v>24</v>
          </cell>
          <cell r="H155">
            <v>20</v>
          </cell>
          <cell r="I155">
            <v>0</v>
          </cell>
          <cell r="J155">
            <v>1</v>
          </cell>
          <cell r="K155">
            <v>3</v>
          </cell>
          <cell r="L155">
            <v>0</v>
          </cell>
          <cell r="M155">
            <v>21</v>
          </cell>
          <cell r="N155">
            <v>18</v>
          </cell>
          <cell r="O155">
            <v>0</v>
          </cell>
          <cell r="P155">
            <v>0</v>
          </cell>
          <cell r="Q155">
            <v>2</v>
          </cell>
          <cell r="R155">
            <v>0</v>
          </cell>
          <cell r="S155">
            <v>27</v>
          </cell>
          <cell r="T155">
            <v>15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29</v>
          </cell>
          <cell r="Z155">
            <v>25</v>
          </cell>
          <cell r="AA155">
            <v>1</v>
          </cell>
          <cell r="AB155">
            <v>0</v>
          </cell>
          <cell r="AC155">
            <v>0</v>
          </cell>
          <cell r="AD155">
            <v>0</v>
          </cell>
          <cell r="AE155">
            <v>27</v>
          </cell>
          <cell r="AF155">
            <v>16</v>
          </cell>
          <cell r="AG155">
            <v>0</v>
          </cell>
          <cell r="AH155">
            <v>2</v>
          </cell>
          <cell r="AI155">
            <v>0</v>
          </cell>
          <cell r="AJ155">
            <v>0</v>
          </cell>
          <cell r="AK155">
            <v>24</v>
          </cell>
          <cell r="AL155">
            <v>21</v>
          </cell>
          <cell r="AM155">
            <v>1</v>
          </cell>
          <cell r="AN155">
            <v>0</v>
          </cell>
          <cell r="AO155">
            <v>0</v>
          </cell>
          <cell r="AP155">
            <v>0</v>
          </cell>
          <cell r="AQ155">
            <v>272</v>
          </cell>
          <cell r="AR155">
            <v>2</v>
          </cell>
          <cell r="AS155">
            <v>0</v>
          </cell>
          <cell r="AT155">
            <v>1</v>
          </cell>
          <cell r="AU155">
            <v>2</v>
          </cell>
          <cell r="AV155">
            <v>0</v>
          </cell>
          <cell r="AW155">
            <v>1</v>
          </cell>
          <cell r="AX155">
            <v>2</v>
          </cell>
          <cell r="AY155">
            <v>0</v>
          </cell>
          <cell r="AZ155">
            <v>0</v>
          </cell>
          <cell r="BA155">
            <v>2</v>
          </cell>
          <cell r="BB155">
            <v>0</v>
          </cell>
          <cell r="BC155">
            <v>0</v>
          </cell>
          <cell r="BD155">
            <v>2</v>
          </cell>
          <cell r="BE155">
            <v>0</v>
          </cell>
          <cell r="BF155">
            <v>0</v>
          </cell>
          <cell r="BG155">
            <v>2</v>
          </cell>
          <cell r="BH155">
            <v>0</v>
          </cell>
          <cell r="BI155">
            <v>0</v>
          </cell>
          <cell r="BJ155">
            <v>13</v>
          </cell>
          <cell r="BK155">
            <v>2</v>
          </cell>
          <cell r="BL155">
            <v>1</v>
          </cell>
          <cell r="BM155">
            <v>1</v>
          </cell>
          <cell r="BN155">
            <v>1</v>
          </cell>
          <cell r="BO155">
            <v>2</v>
          </cell>
          <cell r="BP155">
            <v>0</v>
          </cell>
          <cell r="BQ155">
            <v>2</v>
          </cell>
          <cell r="BR155">
            <v>0</v>
          </cell>
          <cell r="BS155">
            <v>2</v>
          </cell>
          <cell r="BT155">
            <v>0</v>
          </cell>
          <cell r="BU155">
            <v>2</v>
          </cell>
          <cell r="BV155">
            <v>0</v>
          </cell>
          <cell r="BW155">
            <v>13</v>
          </cell>
          <cell r="BX155">
            <v>0</v>
          </cell>
          <cell r="BY155">
            <v>0</v>
          </cell>
          <cell r="BZ155">
            <v>24</v>
          </cell>
          <cell r="CA155">
            <v>21</v>
          </cell>
          <cell r="CB155">
            <v>21</v>
          </cell>
          <cell r="CC155">
            <v>18</v>
          </cell>
          <cell r="CD155">
            <v>27</v>
          </cell>
          <cell r="CE155">
            <v>15</v>
          </cell>
          <cell r="CF155">
            <v>30</v>
          </cell>
          <cell r="CG155">
            <v>25</v>
          </cell>
          <cell r="CH155">
            <v>27</v>
          </cell>
          <cell r="CI155">
            <v>18</v>
          </cell>
          <cell r="CJ155">
            <v>25</v>
          </cell>
          <cell r="CK155">
            <v>21</v>
          </cell>
          <cell r="CL155">
            <v>2</v>
          </cell>
          <cell r="CM155">
            <v>0</v>
          </cell>
          <cell r="CN155">
            <v>1</v>
          </cell>
          <cell r="CP155">
            <v>1</v>
          </cell>
          <cell r="CR155">
            <v>17</v>
          </cell>
          <cell r="CS155">
            <v>1</v>
          </cell>
          <cell r="DD155">
            <v>1</v>
          </cell>
          <cell r="DG155">
            <v>0</v>
          </cell>
        </row>
        <row r="156">
          <cell r="E156" t="str">
            <v>東山代小</v>
          </cell>
          <cell r="F156">
            <v>53005</v>
          </cell>
          <cell r="G156">
            <v>32</v>
          </cell>
          <cell r="H156">
            <v>26</v>
          </cell>
          <cell r="I156">
            <v>0</v>
          </cell>
          <cell r="J156">
            <v>0</v>
          </cell>
          <cell r="K156">
            <v>3</v>
          </cell>
          <cell r="L156">
            <v>0</v>
          </cell>
          <cell r="M156">
            <v>41</v>
          </cell>
          <cell r="N156">
            <v>22</v>
          </cell>
          <cell r="O156">
            <v>1</v>
          </cell>
          <cell r="P156">
            <v>0</v>
          </cell>
          <cell r="Q156">
            <v>0</v>
          </cell>
          <cell r="R156">
            <v>0</v>
          </cell>
          <cell r="S156">
            <v>29</v>
          </cell>
          <cell r="T156">
            <v>29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28</v>
          </cell>
          <cell r="Z156">
            <v>23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36</v>
          </cell>
          <cell r="AF156">
            <v>26</v>
          </cell>
          <cell r="AG156">
            <v>2</v>
          </cell>
          <cell r="AH156">
            <v>0</v>
          </cell>
          <cell r="AI156">
            <v>0</v>
          </cell>
          <cell r="AJ156">
            <v>0</v>
          </cell>
          <cell r="AK156">
            <v>30</v>
          </cell>
          <cell r="AL156">
            <v>22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347</v>
          </cell>
          <cell r="AR156">
            <v>2</v>
          </cell>
          <cell r="AS156">
            <v>0</v>
          </cell>
          <cell r="AT156">
            <v>1</v>
          </cell>
          <cell r="AU156">
            <v>2</v>
          </cell>
          <cell r="AV156">
            <v>0</v>
          </cell>
          <cell r="AW156">
            <v>0</v>
          </cell>
          <cell r="AX156">
            <v>2</v>
          </cell>
          <cell r="AY156">
            <v>0</v>
          </cell>
          <cell r="AZ156">
            <v>0</v>
          </cell>
          <cell r="BA156">
            <v>2</v>
          </cell>
          <cell r="BB156">
            <v>0</v>
          </cell>
          <cell r="BC156">
            <v>0</v>
          </cell>
          <cell r="BD156">
            <v>2</v>
          </cell>
          <cell r="BE156">
            <v>0</v>
          </cell>
          <cell r="BF156">
            <v>0</v>
          </cell>
          <cell r="BG156">
            <v>2</v>
          </cell>
          <cell r="BH156">
            <v>0</v>
          </cell>
          <cell r="BI156">
            <v>0</v>
          </cell>
          <cell r="BJ156">
            <v>13</v>
          </cell>
          <cell r="BK156">
            <v>2</v>
          </cell>
          <cell r="BL156">
            <v>1</v>
          </cell>
          <cell r="BM156">
            <v>2</v>
          </cell>
          <cell r="BN156">
            <v>0</v>
          </cell>
          <cell r="BO156">
            <v>2</v>
          </cell>
          <cell r="BP156">
            <v>0</v>
          </cell>
          <cell r="BQ156">
            <v>2</v>
          </cell>
          <cell r="BR156">
            <v>0</v>
          </cell>
          <cell r="BS156">
            <v>2</v>
          </cell>
          <cell r="BT156">
            <v>0</v>
          </cell>
          <cell r="BU156">
            <v>2</v>
          </cell>
          <cell r="BV156">
            <v>0</v>
          </cell>
          <cell r="BW156">
            <v>13</v>
          </cell>
          <cell r="BX156">
            <v>0</v>
          </cell>
          <cell r="BY156">
            <v>0</v>
          </cell>
          <cell r="BZ156">
            <v>32</v>
          </cell>
          <cell r="CA156">
            <v>26</v>
          </cell>
          <cell r="CB156">
            <v>42</v>
          </cell>
          <cell r="CC156">
            <v>22</v>
          </cell>
          <cell r="CD156">
            <v>29</v>
          </cell>
          <cell r="CE156">
            <v>29</v>
          </cell>
          <cell r="CF156">
            <v>28</v>
          </cell>
          <cell r="CG156">
            <v>23</v>
          </cell>
          <cell r="CH156">
            <v>38</v>
          </cell>
          <cell r="CI156">
            <v>26</v>
          </cell>
          <cell r="CJ156">
            <v>30</v>
          </cell>
          <cell r="CK156">
            <v>22</v>
          </cell>
          <cell r="CL156">
            <v>1</v>
          </cell>
          <cell r="CM156">
            <v>0</v>
          </cell>
          <cell r="CN156">
            <v>1</v>
          </cell>
          <cell r="CP156">
            <v>1</v>
          </cell>
          <cell r="CR156">
            <v>16</v>
          </cell>
          <cell r="CS156">
            <v>1</v>
          </cell>
          <cell r="CU156">
            <v>1</v>
          </cell>
          <cell r="CZ156">
            <v>1</v>
          </cell>
          <cell r="DD156">
            <v>1</v>
          </cell>
          <cell r="DE156">
            <v>1</v>
          </cell>
          <cell r="DG156">
            <v>0</v>
          </cell>
        </row>
        <row r="157">
          <cell r="E157" t="str">
            <v>滝野小</v>
          </cell>
          <cell r="F157">
            <v>53005</v>
          </cell>
          <cell r="G157">
            <v>1</v>
          </cell>
          <cell r="H157">
            <v>1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2</v>
          </cell>
          <cell r="N157">
            <v>1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2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3</v>
          </cell>
          <cell r="Z157">
            <v>2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2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2</v>
          </cell>
          <cell r="AL157">
            <v>1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17</v>
          </cell>
          <cell r="AR157">
            <v>0</v>
          </cell>
          <cell r="AS157">
            <v>1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1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1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3</v>
          </cell>
          <cell r="BK157">
            <v>1</v>
          </cell>
          <cell r="BL157">
            <v>0</v>
          </cell>
          <cell r="BM157">
            <v>0</v>
          </cell>
          <cell r="BN157">
            <v>0</v>
          </cell>
          <cell r="BO157">
            <v>1</v>
          </cell>
          <cell r="BP157">
            <v>0</v>
          </cell>
          <cell r="BQ157">
            <v>0</v>
          </cell>
          <cell r="BR157">
            <v>0</v>
          </cell>
          <cell r="BS157">
            <v>1</v>
          </cell>
          <cell r="BT157">
            <v>0</v>
          </cell>
          <cell r="BU157">
            <v>0</v>
          </cell>
          <cell r="BV157">
            <v>0</v>
          </cell>
          <cell r="BW157">
            <v>3</v>
          </cell>
          <cell r="BX157">
            <v>3</v>
          </cell>
          <cell r="BY157">
            <v>3</v>
          </cell>
          <cell r="BZ157">
            <v>1</v>
          </cell>
          <cell r="CA157">
            <v>1</v>
          </cell>
          <cell r="CB157">
            <v>2</v>
          </cell>
          <cell r="CC157">
            <v>1</v>
          </cell>
          <cell r="CD157">
            <v>2</v>
          </cell>
          <cell r="CE157">
            <v>0</v>
          </cell>
          <cell r="CF157">
            <v>3</v>
          </cell>
          <cell r="CG157">
            <v>2</v>
          </cell>
          <cell r="CH157">
            <v>2</v>
          </cell>
          <cell r="CI157">
            <v>0</v>
          </cell>
          <cell r="CJ157">
            <v>2</v>
          </cell>
          <cell r="CK157">
            <v>1</v>
          </cell>
          <cell r="CL157">
            <v>0</v>
          </cell>
          <cell r="CM157">
            <v>3</v>
          </cell>
          <cell r="CP157">
            <v>1</v>
          </cell>
          <cell r="CR157">
            <v>4</v>
          </cell>
          <cell r="DD157">
            <v>1</v>
          </cell>
          <cell r="DG157">
            <v>0</v>
          </cell>
        </row>
        <row r="158">
          <cell r="E158" t="str">
            <v>山代東小</v>
          </cell>
          <cell r="F158">
            <v>53005</v>
          </cell>
          <cell r="G158">
            <v>12</v>
          </cell>
          <cell r="H158">
            <v>16</v>
          </cell>
          <cell r="I158">
            <v>0</v>
          </cell>
          <cell r="J158">
            <v>0</v>
          </cell>
          <cell r="K158">
            <v>1</v>
          </cell>
          <cell r="L158">
            <v>0</v>
          </cell>
          <cell r="M158">
            <v>16</v>
          </cell>
          <cell r="N158">
            <v>17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21</v>
          </cell>
          <cell r="T158">
            <v>14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17</v>
          </cell>
          <cell r="Z158">
            <v>20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20</v>
          </cell>
          <cell r="AF158">
            <v>16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12</v>
          </cell>
          <cell r="AL158">
            <v>16</v>
          </cell>
          <cell r="AM158">
            <v>1</v>
          </cell>
          <cell r="AN158">
            <v>0</v>
          </cell>
          <cell r="AO158">
            <v>0</v>
          </cell>
          <cell r="AP158">
            <v>0</v>
          </cell>
          <cell r="AQ158">
            <v>198</v>
          </cell>
          <cell r="AR158">
            <v>1</v>
          </cell>
          <cell r="AS158">
            <v>0</v>
          </cell>
          <cell r="AT158">
            <v>1</v>
          </cell>
          <cell r="AU158">
            <v>1</v>
          </cell>
          <cell r="AV158">
            <v>0</v>
          </cell>
          <cell r="AW158">
            <v>0</v>
          </cell>
          <cell r="AX158">
            <v>1</v>
          </cell>
          <cell r="AY158">
            <v>0</v>
          </cell>
          <cell r="AZ158">
            <v>0</v>
          </cell>
          <cell r="BA158">
            <v>1</v>
          </cell>
          <cell r="BB158">
            <v>0</v>
          </cell>
          <cell r="BC158">
            <v>0</v>
          </cell>
          <cell r="BD158">
            <v>1</v>
          </cell>
          <cell r="BE158">
            <v>0</v>
          </cell>
          <cell r="BF158">
            <v>0</v>
          </cell>
          <cell r="BG158">
            <v>1</v>
          </cell>
          <cell r="BH158">
            <v>0</v>
          </cell>
          <cell r="BI158">
            <v>0</v>
          </cell>
          <cell r="BJ158">
            <v>7</v>
          </cell>
          <cell r="BK158">
            <v>1</v>
          </cell>
          <cell r="BL158">
            <v>1</v>
          </cell>
          <cell r="BM158">
            <v>1</v>
          </cell>
          <cell r="BN158">
            <v>0</v>
          </cell>
          <cell r="BO158">
            <v>1</v>
          </cell>
          <cell r="BP158">
            <v>0</v>
          </cell>
          <cell r="BQ158">
            <v>1</v>
          </cell>
          <cell r="BR158">
            <v>0</v>
          </cell>
          <cell r="BS158">
            <v>1</v>
          </cell>
          <cell r="BT158">
            <v>0</v>
          </cell>
          <cell r="BU158">
            <v>1</v>
          </cell>
          <cell r="BV158">
            <v>0</v>
          </cell>
          <cell r="BW158">
            <v>7</v>
          </cell>
          <cell r="BX158">
            <v>0</v>
          </cell>
          <cell r="BY158">
            <v>0</v>
          </cell>
          <cell r="BZ158">
            <v>12</v>
          </cell>
          <cell r="CA158">
            <v>16</v>
          </cell>
          <cell r="CB158">
            <v>16</v>
          </cell>
          <cell r="CC158">
            <v>17</v>
          </cell>
          <cell r="CD158">
            <v>21</v>
          </cell>
          <cell r="CE158">
            <v>14</v>
          </cell>
          <cell r="CF158">
            <v>17</v>
          </cell>
          <cell r="CG158">
            <v>20</v>
          </cell>
          <cell r="CH158">
            <v>20</v>
          </cell>
          <cell r="CI158">
            <v>16</v>
          </cell>
          <cell r="CJ158">
            <v>13</v>
          </cell>
          <cell r="CK158">
            <v>16</v>
          </cell>
          <cell r="CL158">
            <v>1</v>
          </cell>
          <cell r="CM158">
            <v>0</v>
          </cell>
          <cell r="CN158">
            <v>1</v>
          </cell>
          <cell r="CP158">
            <v>1</v>
          </cell>
          <cell r="CR158">
            <v>9</v>
          </cell>
          <cell r="CS158">
            <v>1</v>
          </cell>
          <cell r="CU158">
            <v>1</v>
          </cell>
          <cell r="CV158">
            <v>1</v>
          </cell>
          <cell r="DD158">
            <v>3</v>
          </cell>
          <cell r="DE158">
            <v>1</v>
          </cell>
          <cell r="DG158">
            <v>0</v>
          </cell>
        </row>
        <row r="159">
          <cell r="E159" t="str">
            <v>山代西小</v>
          </cell>
          <cell r="F159">
            <v>53005</v>
          </cell>
          <cell r="G159">
            <v>7</v>
          </cell>
          <cell r="H159">
            <v>8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7</v>
          </cell>
          <cell r="N159">
            <v>5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10</v>
          </cell>
          <cell r="T159">
            <v>8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4</v>
          </cell>
          <cell r="Z159">
            <v>8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10</v>
          </cell>
          <cell r="AF159">
            <v>2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7</v>
          </cell>
          <cell r="AL159">
            <v>6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82</v>
          </cell>
          <cell r="AR159">
            <v>1</v>
          </cell>
          <cell r="AS159">
            <v>0</v>
          </cell>
          <cell r="AT159">
            <v>0</v>
          </cell>
          <cell r="AU159">
            <v>1</v>
          </cell>
          <cell r="AV159">
            <v>0</v>
          </cell>
          <cell r="AW159">
            <v>0</v>
          </cell>
          <cell r="AX159">
            <v>1</v>
          </cell>
          <cell r="AY159">
            <v>0</v>
          </cell>
          <cell r="AZ159">
            <v>0</v>
          </cell>
          <cell r="BA159">
            <v>1</v>
          </cell>
          <cell r="BB159">
            <v>0</v>
          </cell>
          <cell r="BC159">
            <v>0</v>
          </cell>
          <cell r="BD159">
            <v>1</v>
          </cell>
          <cell r="BE159">
            <v>0</v>
          </cell>
          <cell r="BF159">
            <v>0</v>
          </cell>
          <cell r="BG159">
            <v>1</v>
          </cell>
          <cell r="BH159">
            <v>0</v>
          </cell>
          <cell r="BI159">
            <v>0</v>
          </cell>
          <cell r="BJ159">
            <v>6</v>
          </cell>
          <cell r="BK159">
            <v>1</v>
          </cell>
          <cell r="BL159">
            <v>0</v>
          </cell>
          <cell r="BM159">
            <v>1</v>
          </cell>
          <cell r="BN159">
            <v>0</v>
          </cell>
          <cell r="BO159">
            <v>1</v>
          </cell>
          <cell r="BP159">
            <v>0</v>
          </cell>
          <cell r="BQ159">
            <v>1</v>
          </cell>
          <cell r="BR159">
            <v>0</v>
          </cell>
          <cell r="BS159">
            <v>1</v>
          </cell>
          <cell r="BT159">
            <v>0</v>
          </cell>
          <cell r="BU159">
            <v>1</v>
          </cell>
          <cell r="BV159">
            <v>0</v>
          </cell>
          <cell r="BW159">
            <v>6</v>
          </cell>
          <cell r="BX159">
            <v>3</v>
          </cell>
          <cell r="BY159">
            <v>3</v>
          </cell>
          <cell r="BZ159">
            <v>7</v>
          </cell>
          <cell r="CA159">
            <v>8</v>
          </cell>
          <cell r="CB159">
            <v>7</v>
          </cell>
          <cell r="CC159">
            <v>5</v>
          </cell>
          <cell r="CD159">
            <v>10</v>
          </cell>
          <cell r="CE159">
            <v>8</v>
          </cell>
          <cell r="CF159">
            <v>4</v>
          </cell>
          <cell r="CG159">
            <v>8</v>
          </cell>
          <cell r="CH159">
            <v>10</v>
          </cell>
          <cell r="CI159">
            <v>2</v>
          </cell>
          <cell r="CJ159">
            <v>7</v>
          </cell>
          <cell r="CK159">
            <v>6</v>
          </cell>
          <cell r="CL159">
            <v>0</v>
          </cell>
          <cell r="CM159">
            <v>0</v>
          </cell>
          <cell r="CN159">
            <v>1</v>
          </cell>
          <cell r="CP159">
            <v>1</v>
          </cell>
          <cell r="CR159">
            <v>7</v>
          </cell>
          <cell r="CS159">
            <v>1</v>
          </cell>
          <cell r="DD159">
            <v>1</v>
          </cell>
          <cell r="DG159">
            <v>0</v>
          </cell>
        </row>
        <row r="160">
          <cell r="E160" t="str">
            <v>立花小</v>
          </cell>
          <cell r="F160">
            <v>53005</v>
          </cell>
          <cell r="G160">
            <v>36</v>
          </cell>
          <cell r="H160">
            <v>34</v>
          </cell>
          <cell r="I160">
            <v>0</v>
          </cell>
          <cell r="J160">
            <v>0</v>
          </cell>
          <cell r="K160">
            <v>4</v>
          </cell>
          <cell r="L160">
            <v>0</v>
          </cell>
          <cell r="M160">
            <v>31</v>
          </cell>
          <cell r="N160">
            <v>32</v>
          </cell>
          <cell r="O160">
            <v>1</v>
          </cell>
          <cell r="P160">
            <v>0</v>
          </cell>
          <cell r="Q160">
            <v>3</v>
          </cell>
          <cell r="R160">
            <v>0</v>
          </cell>
          <cell r="S160">
            <v>45</v>
          </cell>
          <cell r="T160">
            <v>41</v>
          </cell>
          <cell r="U160">
            <v>1</v>
          </cell>
          <cell r="V160">
            <v>0</v>
          </cell>
          <cell r="W160">
            <v>0</v>
          </cell>
          <cell r="X160">
            <v>0</v>
          </cell>
          <cell r="Y160">
            <v>30</v>
          </cell>
          <cell r="Z160">
            <v>36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43</v>
          </cell>
          <cell r="AF160">
            <v>36</v>
          </cell>
          <cell r="AG160">
            <v>1</v>
          </cell>
          <cell r="AH160">
            <v>1</v>
          </cell>
          <cell r="AI160">
            <v>0</v>
          </cell>
          <cell r="AJ160">
            <v>0</v>
          </cell>
          <cell r="AK160">
            <v>39</v>
          </cell>
          <cell r="AL160">
            <v>34</v>
          </cell>
          <cell r="AM160">
            <v>2</v>
          </cell>
          <cell r="AN160">
            <v>1</v>
          </cell>
          <cell r="AO160">
            <v>0</v>
          </cell>
          <cell r="AP160">
            <v>0</v>
          </cell>
          <cell r="AQ160">
            <v>444</v>
          </cell>
          <cell r="AR160">
            <v>2</v>
          </cell>
          <cell r="AS160">
            <v>0</v>
          </cell>
          <cell r="AT160">
            <v>1</v>
          </cell>
          <cell r="AU160">
            <v>2</v>
          </cell>
          <cell r="AV160">
            <v>0</v>
          </cell>
          <cell r="AW160">
            <v>1</v>
          </cell>
          <cell r="AX160">
            <v>3</v>
          </cell>
          <cell r="AY160">
            <v>0</v>
          </cell>
          <cell r="AZ160">
            <v>0</v>
          </cell>
          <cell r="BA160">
            <v>2</v>
          </cell>
          <cell r="BB160">
            <v>0</v>
          </cell>
          <cell r="BC160">
            <v>0</v>
          </cell>
          <cell r="BD160">
            <v>2</v>
          </cell>
          <cell r="BE160">
            <v>0</v>
          </cell>
          <cell r="BF160">
            <v>0</v>
          </cell>
          <cell r="BG160">
            <v>2</v>
          </cell>
          <cell r="BH160">
            <v>0</v>
          </cell>
          <cell r="BI160">
            <v>0</v>
          </cell>
          <cell r="BJ160">
            <v>15</v>
          </cell>
          <cell r="BK160">
            <v>2</v>
          </cell>
          <cell r="BL160">
            <v>1</v>
          </cell>
          <cell r="BM160">
            <v>2</v>
          </cell>
          <cell r="BN160">
            <v>1</v>
          </cell>
          <cell r="BO160">
            <v>3</v>
          </cell>
          <cell r="BP160">
            <v>0</v>
          </cell>
          <cell r="BQ160">
            <v>2</v>
          </cell>
          <cell r="BR160">
            <v>0</v>
          </cell>
          <cell r="BS160">
            <v>2</v>
          </cell>
          <cell r="BT160">
            <v>0</v>
          </cell>
          <cell r="BU160">
            <v>2</v>
          </cell>
          <cell r="BV160">
            <v>0</v>
          </cell>
          <cell r="BW160">
            <v>15</v>
          </cell>
          <cell r="BX160">
            <v>0</v>
          </cell>
          <cell r="BY160">
            <v>0</v>
          </cell>
          <cell r="BZ160">
            <v>36</v>
          </cell>
          <cell r="CA160">
            <v>34</v>
          </cell>
          <cell r="CB160">
            <v>32</v>
          </cell>
          <cell r="CC160">
            <v>32</v>
          </cell>
          <cell r="CD160">
            <v>46</v>
          </cell>
          <cell r="CE160">
            <v>41</v>
          </cell>
          <cell r="CF160">
            <v>30</v>
          </cell>
          <cell r="CG160">
            <v>36</v>
          </cell>
          <cell r="CH160">
            <v>44</v>
          </cell>
          <cell r="CI160">
            <v>37</v>
          </cell>
          <cell r="CJ160">
            <v>41</v>
          </cell>
          <cell r="CK160">
            <v>35</v>
          </cell>
          <cell r="CL160">
            <v>2</v>
          </cell>
          <cell r="CM160">
            <v>0</v>
          </cell>
          <cell r="CN160">
            <v>1</v>
          </cell>
          <cell r="CP160">
            <v>1</v>
          </cell>
          <cell r="CR160">
            <v>19</v>
          </cell>
          <cell r="CS160">
            <v>1</v>
          </cell>
          <cell r="DC160">
            <v>1</v>
          </cell>
          <cell r="DD160">
            <v>4</v>
          </cell>
          <cell r="DG160">
            <v>0</v>
          </cell>
        </row>
        <row r="161">
          <cell r="E161" t="str">
            <v>有田小</v>
          </cell>
          <cell r="F161">
            <v>54105</v>
          </cell>
          <cell r="G161">
            <v>11</v>
          </cell>
          <cell r="H161">
            <v>13</v>
          </cell>
          <cell r="I161">
            <v>0</v>
          </cell>
          <cell r="J161">
            <v>0</v>
          </cell>
          <cell r="K161">
            <v>2</v>
          </cell>
          <cell r="L161">
            <v>0</v>
          </cell>
          <cell r="M161">
            <v>12</v>
          </cell>
          <cell r="N161">
            <v>7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10</v>
          </cell>
          <cell r="T161">
            <v>11</v>
          </cell>
          <cell r="U161">
            <v>1</v>
          </cell>
          <cell r="V161">
            <v>0</v>
          </cell>
          <cell r="W161">
            <v>0</v>
          </cell>
          <cell r="X161">
            <v>0</v>
          </cell>
          <cell r="Y161">
            <v>17</v>
          </cell>
          <cell r="Z161">
            <v>20</v>
          </cell>
          <cell r="AA161">
            <v>1</v>
          </cell>
          <cell r="AB161">
            <v>0</v>
          </cell>
          <cell r="AC161">
            <v>0</v>
          </cell>
          <cell r="AD161">
            <v>0</v>
          </cell>
          <cell r="AE161">
            <v>7</v>
          </cell>
          <cell r="AF161">
            <v>15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14</v>
          </cell>
          <cell r="AL161">
            <v>7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146</v>
          </cell>
          <cell r="AR161">
            <v>1</v>
          </cell>
          <cell r="AS161">
            <v>0</v>
          </cell>
          <cell r="AT161">
            <v>1</v>
          </cell>
          <cell r="AU161">
            <v>1</v>
          </cell>
          <cell r="AV161">
            <v>0</v>
          </cell>
          <cell r="AW161">
            <v>0</v>
          </cell>
          <cell r="AX161">
            <v>1</v>
          </cell>
          <cell r="AY161">
            <v>0</v>
          </cell>
          <cell r="AZ161">
            <v>0</v>
          </cell>
          <cell r="BA161">
            <v>1</v>
          </cell>
          <cell r="BB161">
            <v>0</v>
          </cell>
          <cell r="BC161">
            <v>0</v>
          </cell>
          <cell r="BD161">
            <v>1</v>
          </cell>
          <cell r="BE161">
            <v>0</v>
          </cell>
          <cell r="BF161">
            <v>0</v>
          </cell>
          <cell r="BG161">
            <v>1</v>
          </cell>
          <cell r="BH161">
            <v>0</v>
          </cell>
          <cell r="BI161">
            <v>0</v>
          </cell>
          <cell r="BJ161">
            <v>7</v>
          </cell>
          <cell r="BK161">
            <v>1</v>
          </cell>
          <cell r="BL161">
            <v>1</v>
          </cell>
          <cell r="BM161">
            <v>1</v>
          </cell>
          <cell r="BN161">
            <v>0</v>
          </cell>
          <cell r="BO161">
            <v>1</v>
          </cell>
          <cell r="BP161">
            <v>0</v>
          </cell>
          <cell r="BQ161">
            <v>1</v>
          </cell>
          <cell r="BR161">
            <v>0</v>
          </cell>
          <cell r="BS161">
            <v>1</v>
          </cell>
          <cell r="BT161">
            <v>0</v>
          </cell>
          <cell r="BU161">
            <v>1</v>
          </cell>
          <cell r="BV161">
            <v>0</v>
          </cell>
          <cell r="BW161">
            <v>7</v>
          </cell>
          <cell r="BX161">
            <v>0</v>
          </cell>
          <cell r="BY161">
            <v>0</v>
          </cell>
          <cell r="BZ161">
            <v>11</v>
          </cell>
          <cell r="CA161">
            <v>13</v>
          </cell>
          <cell r="CB161">
            <v>12</v>
          </cell>
          <cell r="CC161">
            <v>7</v>
          </cell>
          <cell r="CD161">
            <v>11</v>
          </cell>
          <cell r="CE161">
            <v>11</v>
          </cell>
          <cell r="CF161">
            <v>18</v>
          </cell>
          <cell r="CG161">
            <v>20</v>
          </cell>
          <cell r="CH161">
            <v>7</v>
          </cell>
          <cell r="CI161">
            <v>15</v>
          </cell>
          <cell r="CJ161">
            <v>14</v>
          </cell>
          <cell r="CK161">
            <v>7</v>
          </cell>
          <cell r="CL161">
            <v>1</v>
          </cell>
          <cell r="CM161">
            <v>0</v>
          </cell>
          <cell r="CN161">
            <v>1</v>
          </cell>
          <cell r="CP161">
            <v>1</v>
          </cell>
          <cell r="CR161">
            <v>9</v>
          </cell>
          <cell r="CS161">
            <v>1</v>
          </cell>
          <cell r="CU161">
            <v>1</v>
          </cell>
          <cell r="CZ161">
            <v>1</v>
          </cell>
          <cell r="DD161">
            <v>2</v>
          </cell>
          <cell r="DF161">
            <v>1</v>
          </cell>
          <cell r="DG161">
            <v>0</v>
          </cell>
        </row>
        <row r="162">
          <cell r="E162" t="str">
            <v>有田中部小</v>
          </cell>
          <cell r="F162">
            <v>54105</v>
          </cell>
          <cell r="G162">
            <v>49</v>
          </cell>
          <cell r="H162">
            <v>39</v>
          </cell>
          <cell r="I162">
            <v>0</v>
          </cell>
          <cell r="J162">
            <v>0</v>
          </cell>
          <cell r="K162">
            <v>5</v>
          </cell>
          <cell r="L162">
            <v>0</v>
          </cell>
          <cell r="M162">
            <v>49</v>
          </cell>
          <cell r="N162">
            <v>38</v>
          </cell>
          <cell r="O162">
            <v>1</v>
          </cell>
          <cell r="P162">
            <v>0</v>
          </cell>
          <cell r="Q162">
            <v>2</v>
          </cell>
          <cell r="R162">
            <v>0</v>
          </cell>
          <cell r="S162">
            <v>41</v>
          </cell>
          <cell r="T162">
            <v>48</v>
          </cell>
          <cell r="U162">
            <v>1</v>
          </cell>
          <cell r="V162">
            <v>0</v>
          </cell>
          <cell r="W162">
            <v>0</v>
          </cell>
          <cell r="X162">
            <v>0</v>
          </cell>
          <cell r="Y162">
            <v>42</v>
          </cell>
          <cell r="Z162">
            <v>42</v>
          </cell>
          <cell r="AA162">
            <v>2</v>
          </cell>
          <cell r="AB162">
            <v>1</v>
          </cell>
          <cell r="AC162">
            <v>0</v>
          </cell>
          <cell r="AD162">
            <v>0</v>
          </cell>
          <cell r="AE162">
            <v>36</v>
          </cell>
          <cell r="AF162">
            <v>45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49</v>
          </cell>
          <cell r="AL162">
            <v>36</v>
          </cell>
          <cell r="AM162">
            <v>2</v>
          </cell>
          <cell r="AN162">
            <v>0</v>
          </cell>
          <cell r="AO162">
            <v>0</v>
          </cell>
          <cell r="AP162">
            <v>0</v>
          </cell>
          <cell r="AQ162">
            <v>521</v>
          </cell>
          <cell r="AR162">
            <v>3</v>
          </cell>
          <cell r="AS162">
            <v>0</v>
          </cell>
          <cell r="AT162">
            <v>1</v>
          </cell>
          <cell r="AU162">
            <v>3</v>
          </cell>
          <cell r="AV162">
            <v>0</v>
          </cell>
          <cell r="AW162">
            <v>1</v>
          </cell>
          <cell r="AX162">
            <v>3</v>
          </cell>
          <cell r="AY162">
            <v>0</v>
          </cell>
          <cell r="AZ162">
            <v>0</v>
          </cell>
          <cell r="BA162">
            <v>3</v>
          </cell>
          <cell r="BB162">
            <v>0</v>
          </cell>
          <cell r="BC162">
            <v>0</v>
          </cell>
          <cell r="BD162">
            <v>3</v>
          </cell>
          <cell r="BE162">
            <v>0</v>
          </cell>
          <cell r="BF162">
            <v>0</v>
          </cell>
          <cell r="BG162">
            <v>3</v>
          </cell>
          <cell r="BH162">
            <v>0</v>
          </cell>
          <cell r="BI162">
            <v>0</v>
          </cell>
          <cell r="BJ162">
            <v>20</v>
          </cell>
          <cell r="BK162">
            <v>3</v>
          </cell>
          <cell r="BL162">
            <v>1</v>
          </cell>
          <cell r="BM162">
            <v>3</v>
          </cell>
          <cell r="BN162">
            <v>1</v>
          </cell>
          <cell r="BO162">
            <v>3</v>
          </cell>
          <cell r="BP162">
            <v>0</v>
          </cell>
          <cell r="BQ162">
            <v>3</v>
          </cell>
          <cell r="BR162">
            <v>0</v>
          </cell>
          <cell r="BS162">
            <v>3</v>
          </cell>
          <cell r="BT162">
            <v>0</v>
          </cell>
          <cell r="BU162">
            <v>3</v>
          </cell>
          <cell r="BV162">
            <v>0</v>
          </cell>
          <cell r="BW162">
            <v>20</v>
          </cell>
          <cell r="BX162">
            <v>0</v>
          </cell>
          <cell r="BY162">
            <v>0</v>
          </cell>
          <cell r="BZ162">
            <v>49</v>
          </cell>
          <cell r="CA162">
            <v>39</v>
          </cell>
          <cell r="CB162">
            <v>50</v>
          </cell>
          <cell r="CC162">
            <v>38</v>
          </cell>
          <cell r="CD162">
            <v>42</v>
          </cell>
          <cell r="CE162">
            <v>48</v>
          </cell>
          <cell r="CF162">
            <v>44</v>
          </cell>
          <cell r="CG162">
            <v>43</v>
          </cell>
          <cell r="CH162">
            <v>36</v>
          </cell>
          <cell r="CI162">
            <v>45</v>
          </cell>
          <cell r="CJ162">
            <v>51</v>
          </cell>
          <cell r="CK162">
            <v>36</v>
          </cell>
          <cell r="CL162">
            <v>2</v>
          </cell>
          <cell r="CM162">
            <v>0</v>
          </cell>
          <cell r="CN162">
            <v>1</v>
          </cell>
          <cell r="CP162">
            <v>1</v>
          </cell>
          <cell r="CQ162">
            <v>1</v>
          </cell>
          <cell r="CR162">
            <v>25</v>
          </cell>
          <cell r="CS162">
            <v>1</v>
          </cell>
          <cell r="CU162">
            <v>1</v>
          </cell>
          <cell r="DD162">
            <v>1</v>
          </cell>
          <cell r="DG162">
            <v>1</v>
          </cell>
        </row>
        <row r="163">
          <cell r="E163" t="str">
            <v>曲川小</v>
          </cell>
          <cell r="F163">
            <v>54105</v>
          </cell>
          <cell r="G163">
            <v>24</v>
          </cell>
          <cell r="H163">
            <v>27</v>
          </cell>
          <cell r="I163">
            <v>0</v>
          </cell>
          <cell r="J163">
            <v>0</v>
          </cell>
          <cell r="K163">
            <v>2</v>
          </cell>
          <cell r="L163">
            <v>0</v>
          </cell>
          <cell r="M163">
            <v>24</v>
          </cell>
          <cell r="N163">
            <v>14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20</v>
          </cell>
          <cell r="T163">
            <v>28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17</v>
          </cell>
          <cell r="Z163">
            <v>25</v>
          </cell>
          <cell r="AA163">
            <v>0</v>
          </cell>
          <cell r="AB163">
            <v>1</v>
          </cell>
          <cell r="AC163">
            <v>0</v>
          </cell>
          <cell r="AD163">
            <v>0</v>
          </cell>
          <cell r="AE163">
            <v>26</v>
          </cell>
          <cell r="AF163">
            <v>26</v>
          </cell>
          <cell r="AG163">
            <v>0</v>
          </cell>
          <cell r="AH163">
            <v>1</v>
          </cell>
          <cell r="AI163">
            <v>0</v>
          </cell>
          <cell r="AJ163">
            <v>0</v>
          </cell>
          <cell r="AK163">
            <v>28</v>
          </cell>
          <cell r="AL163">
            <v>22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283</v>
          </cell>
          <cell r="AR163">
            <v>2</v>
          </cell>
          <cell r="AS163">
            <v>0</v>
          </cell>
          <cell r="AT163">
            <v>1</v>
          </cell>
          <cell r="AU163">
            <v>2</v>
          </cell>
          <cell r="AV163">
            <v>0</v>
          </cell>
          <cell r="AW163">
            <v>0</v>
          </cell>
          <cell r="AX163">
            <v>2</v>
          </cell>
          <cell r="AY163">
            <v>0</v>
          </cell>
          <cell r="AZ163">
            <v>0</v>
          </cell>
          <cell r="BA163">
            <v>2</v>
          </cell>
          <cell r="BB163">
            <v>0</v>
          </cell>
          <cell r="BC163">
            <v>0</v>
          </cell>
          <cell r="BD163">
            <v>2</v>
          </cell>
          <cell r="BE163">
            <v>0</v>
          </cell>
          <cell r="BF163">
            <v>0</v>
          </cell>
          <cell r="BG163">
            <v>2</v>
          </cell>
          <cell r="BH163">
            <v>0</v>
          </cell>
          <cell r="BI163">
            <v>0</v>
          </cell>
          <cell r="BJ163">
            <v>12</v>
          </cell>
          <cell r="BK163">
            <v>2</v>
          </cell>
          <cell r="BL163">
            <v>1</v>
          </cell>
          <cell r="BM163">
            <v>1</v>
          </cell>
          <cell r="BN163">
            <v>0</v>
          </cell>
          <cell r="BO163">
            <v>2</v>
          </cell>
          <cell r="BP163">
            <v>0</v>
          </cell>
          <cell r="BQ163">
            <v>2</v>
          </cell>
          <cell r="BR163">
            <v>0</v>
          </cell>
          <cell r="BS163">
            <v>2</v>
          </cell>
          <cell r="BT163">
            <v>0</v>
          </cell>
          <cell r="BU163">
            <v>2</v>
          </cell>
          <cell r="BV163">
            <v>0</v>
          </cell>
          <cell r="BW163">
            <v>12</v>
          </cell>
          <cell r="BX163">
            <v>0</v>
          </cell>
          <cell r="BY163">
            <v>0</v>
          </cell>
          <cell r="BZ163">
            <v>24</v>
          </cell>
          <cell r="CA163">
            <v>27</v>
          </cell>
          <cell r="CB163">
            <v>24</v>
          </cell>
          <cell r="CC163">
            <v>14</v>
          </cell>
          <cell r="CD163">
            <v>20</v>
          </cell>
          <cell r="CE163">
            <v>28</v>
          </cell>
          <cell r="CF163">
            <v>17</v>
          </cell>
          <cell r="CG163">
            <v>26</v>
          </cell>
          <cell r="CH163">
            <v>26</v>
          </cell>
          <cell r="CI163">
            <v>27</v>
          </cell>
          <cell r="CJ163">
            <v>28</v>
          </cell>
          <cell r="CK163">
            <v>22</v>
          </cell>
          <cell r="CL163">
            <v>1</v>
          </cell>
          <cell r="CM163">
            <v>0</v>
          </cell>
          <cell r="CN163">
            <v>1</v>
          </cell>
          <cell r="CP163">
            <v>1</v>
          </cell>
          <cell r="CR163">
            <v>15</v>
          </cell>
          <cell r="CS163">
            <v>1</v>
          </cell>
          <cell r="CU163">
            <v>1</v>
          </cell>
          <cell r="DC163">
            <v>1</v>
          </cell>
          <cell r="DD163">
            <v>1</v>
          </cell>
          <cell r="DG163">
            <v>0</v>
          </cell>
        </row>
        <row r="164">
          <cell r="E164" t="str">
            <v>大山小</v>
          </cell>
          <cell r="F164">
            <v>54105</v>
          </cell>
          <cell r="G164">
            <v>17</v>
          </cell>
          <cell r="H164">
            <v>18</v>
          </cell>
          <cell r="I164">
            <v>1</v>
          </cell>
          <cell r="J164">
            <v>0</v>
          </cell>
          <cell r="K164">
            <v>4</v>
          </cell>
          <cell r="L164">
            <v>0</v>
          </cell>
          <cell r="M164">
            <v>27</v>
          </cell>
          <cell r="N164">
            <v>19</v>
          </cell>
          <cell r="O164">
            <v>2</v>
          </cell>
          <cell r="P164">
            <v>0</v>
          </cell>
          <cell r="Q164">
            <v>1</v>
          </cell>
          <cell r="R164">
            <v>0</v>
          </cell>
          <cell r="S164">
            <v>21</v>
          </cell>
          <cell r="T164">
            <v>25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39</v>
          </cell>
          <cell r="Z164">
            <v>26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23</v>
          </cell>
          <cell r="AF164">
            <v>20</v>
          </cell>
          <cell r="AG164">
            <v>1</v>
          </cell>
          <cell r="AH164">
            <v>1</v>
          </cell>
          <cell r="AI164">
            <v>0</v>
          </cell>
          <cell r="AJ164">
            <v>0</v>
          </cell>
          <cell r="AK164">
            <v>32</v>
          </cell>
          <cell r="AL164">
            <v>23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295</v>
          </cell>
          <cell r="AR164">
            <v>1</v>
          </cell>
          <cell r="AS164">
            <v>0</v>
          </cell>
          <cell r="AT164">
            <v>1</v>
          </cell>
          <cell r="AU164">
            <v>2</v>
          </cell>
          <cell r="AV164">
            <v>0</v>
          </cell>
          <cell r="AW164">
            <v>1</v>
          </cell>
          <cell r="AX164">
            <v>2</v>
          </cell>
          <cell r="AY164">
            <v>0</v>
          </cell>
          <cell r="AZ164">
            <v>0</v>
          </cell>
          <cell r="BA164">
            <v>2</v>
          </cell>
          <cell r="BB164">
            <v>0</v>
          </cell>
          <cell r="BC164">
            <v>0</v>
          </cell>
          <cell r="BD164">
            <v>2</v>
          </cell>
          <cell r="BE164">
            <v>0</v>
          </cell>
          <cell r="BF164">
            <v>0</v>
          </cell>
          <cell r="BG164">
            <v>2</v>
          </cell>
          <cell r="BH164">
            <v>0</v>
          </cell>
          <cell r="BI164">
            <v>0</v>
          </cell>
          <cell r="BJ164">
            <v>13</v>
          </cell>
          <cell r="BK164">
            <v>1</v>
          </cell>
          <cell r="BL164">
            <v>1</v>
          </cell>
          <cell r="BM164">
            <v>2</v>
          </cell>
          <cell r="BN164">
            <v>1</v>
          </cell>
          <cell r="BO164">
            <v>2</v>
          </cell>
          <cell r="BP164">
            <v>0</v>
          </cell>
          <cell r="BQ164">
            <v>2</v>
          </cell>
          <cell r="BR164">
            <v>0</v>
          </cell>
          <cell r="BS164">
            <v>2</v>
          </cell>
          <cell r="BT164">
            <v>0</v>
          </cell>
          <cell r="BU164">
            <v>2</v>
          </cell>
          <cell r="BV164">
            <v>0</v>
          </cell>
          <cell r="BW164">
            <v>13</v>
          </cell>
          <cell r="BX164">
            <v>0</v>
          </cell>
          <cell r="BY164">
            <v>0</v>
          </cell>
          <cell r="BZ164">
            <v>18</v>
          </cell>
          <cell r="CA164">
            <v>18</v>
          </cell>
          <cell r="CB164">
            <v>29</v>
          </cell>
          <cell r="CC164">
            <v>19</v>
          </cell>
          <cell r="CD164">
            <v>21</v>
          </cell>
          <cell r="CE164">
            <v>25</v>
          </cell>
          <cell r="CF164">
            <v>39</v>
          </cell>
          <cell r="CG164">
            <v>26</v>
          </cell>
          <cell r="CH164">
            <v>24</v>
          </cell>
          <cell r="CI164">
            <v>21</v>
          </cell>
          <cell r="CJ164">
            <v>32</v>
          </cell>
          <cell r="CK164">
            <v>23</v>
          </cell>
          <cell r="CL164">
            <v>2</v>
          </cell>
          <cell r="CM164">
            <v>0</v>
          </cell>
          <cell r="CN164">
            <v>1</v>
          </cell>
          <cell r="CP164">
            <v>1</v>
          </cell>
          <cell r="CR164">
            <v>17</v>
          </cell>
          <cell r="CS164">
            <v>1</v>
          </cell>
          <cell r="CU164">
            <v>1</v>
          </cell>
          <cell r="CZ164">
            <v>1</v>
          </cell>
          <cell r="DD164">
            <v>1</v>
          </cell>
          <cell r="DG164">
            <v>0</v>
          </cell>
        </row>
        <row r="165">
          <cell r="E165" t="str">
            <v>鹿島小</v>
          </cell>
          <cell r="F165">
            <v>61005</v>
          </cell>
          <cell r="G165">
            <v>32</v>
          </cell>
          <cell r="H165">
            <v>31</v>
          </cell>
          <cell r="I165">
            <v>3</v>
          </cell>
          <cell r="J165">
            <v>1</v>
          </cell>
          <cell r="K165">
            <v>9</v>
          </cell>
          <cell r="L165">
            <v>0</v>
          </cell>
          <cell r="M165">
            <v>22</v>
          </cell>
          <cell r="N165">
            <v>30</v>
          </cell>
          <cell r="O165">
            <v>0</v>
          </cell>
          <cell r="P165">
            <v>0</v>
          </cell>
          <cell r="Q165">
            <v>4</v>
          </cell>
          <cell r="R165">
            <v>0</v>
          </cell>
          <cell r="S165">
            <v>41</v>
          </cell>
          <cell r="T165">
            <v>32</v>
          </cell>
          <cell r="U165">
            <v>1</v>
          </cell>
          <cell r="V165">
            <v>0</v>
          </cell>
          <cell r="W165">
            <v>0</v>
          </cell>
          <cell r="X165">
            <v>0</v>
          </cell>
          <cell r="Y165">
            <v>36</v>
          </cell>
          <cell r="Z165">
            <v>38</v>
          </cell>
          <cell r="AA165">
            <v>3</v>
          </cell>
          <cell r="AB165">
            <v>1</v>
          </cell>
          <cell r="AC165">
            <v>0</v>
          </cell>
          <cell r="AD165">
            <v>0</v>
          </cell>
          <cell r="AE165">
            <v>31</v>
          </cell>
          <cell r="AF165">
            <v>43</v>
          </cell>
          <cell r="AG165">
            <v>1</v>
          </cell>
          <cell r="AH165">
            <v>0</v>
          </cell>
          <cell r="AI165">
            <v>0</v>
          </cell>
          <cell r="AJ165">
            <v>0</v>
          </cell>
          <cell r="AK165">
            <v>36</v>
          </cell>
          <cell r="AL165">
            <v>34</v>
          </cell>
          <cell r="AM165">
            <v>2</v>
          </cell>
          <cell r="AN165">
            <v>1</v>
          </cell>
          <cell r="AO165">
            <v>0</v>
          </cell>
          <cell r="AP165">
            <v>0</v>
          </cell>
          <cell r="AQ165">
            <v>419</v>
          </cell>
          <cell r="AR165">
            <v>2</v>
          </cell>
          <cell r="AS165">
            <v>0</v>
          </cell>
          <cell r="AT165">
            <v>2</v>
          </cell>
          <cell r="AU165">
            <v>2</v>
          </cell>
          <cell r="AV165">
            <v>0</v>
          </cell>
          <cell r="AW165">
            <v>1</v>
          </cell>
          <cell r="AX165">
            <v>2</v>
          </cell>
          <cell r="AY165">
            <v>0</v>
          </cell>
          <cell r="AZ165">
            <v>0</v>
          </cell>
          <cell r="BA165">
            <v>2</v>
          </cell>
          <cell r="BB165">
            <v>0</v>
          </cell>
          <cell r="BC165">
            <v>0</v>
          </cell>
          <cell r="BD165">
            <v>2</v>
          </cell>
          <cell r="BE165">
            <v>0</v>
          </cell>
          <cell r="BF165">
            <v>0</v>
          </cell>
          <cell r="BG165">
            <v>2</v>
          </cell>
          <cell r="BH165">
            <v>0</v>
          </cell>
          <cell r="BI165">
            <v>0</v>
          </cell>
          <cell r="BJ165">
            <v>15</v>
          </cell>
          <cell r="BK165">
            <v>2</v>
          </cell>
          <cell r="BL165">
            <v>2</v>
          </cell>
          <cell r="BM165">
            <v>2</v>
          </cell>
          <cell r="BN165">
            <v>1</v>
          </cell>
          <cell r="BO165">
            <v>2</v>
          </cell>
          <cell r="BP165">
            <v>0</v>
          </cell>
          <cell r="BQ165">
            <v>2</v>
          </cell>
          <cell r="BR165">
            <v>0</v>
          </cell>
          <cell r="BS165">
            <v>2</v>
          </cell>
          <cell r="BT165">
            <v>0</v>
          </cell>
          <cell r="BU165">
            <v>2</v>
          </cell>
          <cell r="BV165">
            <v>0</v>
          </cell>
          <cell r="BW165">
            <v>15</v>
          </cell>
          <cell r="BX165">
            <v>0</v>
          </cell>
          <cell r="BY165">
            <v>0</v>
          </cell>
          <cell r="BZ165">
            <v>35</v>
          </cell>
          <cell r="CA165">
            <v>32</v>
          </cell>
          <cell r="CB165">
            <v>22</v>
          </cell>
          <cell r="CC165">
            <v>30</v>
          </cell>
          <cell r="CD165">
            <v>42</v>
          </cell>
          <cell r="CE165">
            <v>32</v>
          </cell>
          <cell r="CF165">
            <v>39</v>
          </cell>
          <cell r="CG165">
            <v>39</v>
          </cell>
          <cell r="CH165">
            <v>32</v>
          </cell>
          <cell r="CI165">
            <v>43</v>
          </cell>
          <cell r="CJ165">
            <v>38</v>
          </cell>
          <cell r="CK165">
            <v>35</v>
          </cell>
          <cell r="CL165">
            <v>3</v>
          </cell>
          <cell r="CM165">
            <v>0</v>
          </cell>
          <cell r="CN165">
            <v>1</v>
          </cell>
          <cell r="CP165">
            <v>1</v>
          </cell>
          <cell r="CR165">
            <v>21</v>
          </cell>
          <cell r="CS165">
            <v>1</v>
          </cell>
          <cell r="CU165">
            <v>1</v>
          </cell>
          <cell r="DB165">
            <v>1</v>
          </cell>
          <cell r="DD165">
            <v>1</v>
          </cell>
          <cell r="DG165">
            <v>0</v>
          </cell>
        </row>
        <row r="166">
          <cell r="E166" t="str">
            <v>能古見小</v>
          </cell>
          <cell r="F166">
            <v>61005</v>
          </cell>
          <cell r="G166">
            <v>15</v>
          </cell>
          <cell r="H166">
            <v>12</v>
          </cell>
          <cell r="I166">
            <v>0</v>
          </cell>
          <cell r="J166">
            <v>0</v>
          </cell>
          <cell r="K166">
            <v>2</v>
          </cell>
          <cell r="L166">
            <v>0</v>
          </cell>
          <cell r="M166">
            <v>10</v>
          </cell>
          <cell r="N166">
            <v>10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19</v>
          </cell>
          <cell r="T166">
            <v>18</v>
          </cell>
          <cell r="U166">
            <v>1</v>
          </cell>
          <cell r="V166">
            <v>0</v>
          </cell>
          <cell r="W166">
            <v>0</v>
          </cell>
          <cell r="X166">
            <v>0</v>
          </cell>
          <cell r="Y166">
            <v>15</v>
          </cell>
          <cell r="Z166">
            <v>14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18</v>
          </cell>
          <cell r="AF166">
            <v>18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21</v>
          </cell>
          <cell r="AL166">
            <v>16</v>
          </cell>
          <cell r="AM166">
            <v>0</v>
          </cell>
          <cell r="AN166">
            <v>1</v>
          </cell>
          <cell r="AO166">
            <v>0</v>
          </cell>
          <cell r="AP166">
            <v>0</v>
          </cell>
          <cell r="AQ166">
            <v>188</v>
          </cell>
          <cell r="AR166">
            <v>1</v>
          </cell>
          <cell r="AS166">
            <v>0</v>
          </cell>
          <cell r="AT166">
            <v>1</v>
          </cell>
          <cell r="AU166">
            <v>1</v>
          </cell>
          <cell r="AV166">
            <v>0</v>
          </cell>
          <cell r="AW166">
            <v>0</v>
          </cell>
          <cell r="AX166">
            <v>1</v>
          </cell>
          <cell r="AY166">
            <v>0</v>
          </cell>
          <cell r="AZ166">
            <v>0</v>
          </cell>
          <cell r="BA166">
            <v>1</v>
          </cell>
          <cell r="BB166">
            <v>0</v>
          </cell>
          <cell r="BC166">
            <v>0</v>
          </cell>
          <cell r="BD166">
            <v>1</v>
          </cell>
          <cell r="BE166">
            <v>0</v>
          </cell>
          <cell r="BF166">
            <v>0</v>
          </cell>
          <cell r="BG166">
            <v>1</v>
          </cell>
          <cell r="BH166">
            <v>0</v>
          </cell>
          <cell r="BI166">
            <v>0</v>
          </cell>
          <cell r="BJ166">
            <v>7</v>
          </cell>
          <cell r="BK166">
            <v>1</v>
          </cell>
          <cell r="BL166">
            <v>1</v>
          </cell>
          <cell r="BM166">
            <v>1</v>
          </cell>
          <cell r="BN166">
            <v>0</v>
          </cell>
          <cell r="BO166">
            <v>1</v>
          </cell>
          <cell r="BP166">
            <v>0</v>
          </cell>
          <cell r="BQ166">
            <v>1</v>
          </cell>
          <cell r="BR166">
            <v>0</v>
          </cell>
          <cell r="BS166">
            <v>1</v>
          </cell>
          <cell r="BT166">
            <v>0</v>
          </cell>
          <cell r="BU166">
            <v>1</v>
          </cell>
          <cell r="BV166">
            <v>0</v>
          </cell>
          <cell r="BW166">
            <v>7</v>
          </cell>
          <cell r="BX166">
            <v>0</v>
          </cell>
          <cell r="BY166">
            <v>0</v>
          </cell>
          <cell r="BZ166">
            <v>15</v>
          </cell>
          <cell r="CA166">
            <v>12</v>
          </cell>
          <cell r="CB166">
            <v>10</v>
          </cell>
          <cell r="CC166">
            <v>10</v>
          </cell>
          <cell r="CD166">
            <v>20</v>
          </cell>
          <cell r="CE166">
            <v>18</v>
          </cell>
          <cell r="CF166">
            <v>15</v>
          </cell>
          <cell r="CG166">
            <v>14</v>
          </cell>
          <cell r="CH166">
            <v>18</v>
          </cell>
          <cell r="CI166">
            <v>18</v>
          </cell>
          <cell r="CJ166">
            <v>21</v>
          </cell>
          <cell r="CK166">
            <v>17</v>
          </cell>
          <cell r="CL166">
            <v>1</v>
          </cell>
          <cell r="CM166">
            <v>0</v>
          </cell>
          <cell r="CN166">
            <v>1</v>
          </cell>
          <cell r="CP166">
            <v>1</v>
          </cell>
          <cell r="CR166">
            <v>11</v>
          </cell>
          <cell r="CS166">
            <v>1</v>
          </cell>
          <cell r="DD166">
            <v>1</v>
          </cell>
          <cell r="DG166">
            <v>0</v>
          </cell>
        </row>
        <row r="167">
          <cell r="E167" t="str">
            <v>浅浦分校</v>
          </cell>
          <cell r="F167">
            <v>61005</v>
          </cell>
          <cell r="G167">
            <v>2</v>
          </cell>
          <cell r="H167">
            <v>3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3</v>
          </cell>
          <cell r="N167">
            <v>2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10</v>
          </cell>
          <cell r="AR167">
            <v>1</v>
          </cell>
          <cell r="AS167">
            <v>0</v>
          </cell>
          <cell r="AT167">
            <v>0</v>
          </cell>
          <cell r="AU167">
            <v>1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2</v>
          </cell>
          <cell r="BK167">
            <v>1</v>
          </cell>
          <cell r="BL167">
            <v>0</v>
          </cell>
          <cell r="BM167">
            <v>1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2</v>
          </cell>
          <cell r="BX167">
            <v>0</v>
          </cell>
          <cell r="BY167">
            <v>0</v>
          </cell>
          <cell r="BZ167">
            <v>2</v>
          </cell>
          <cell r="CA167">
            <v>3</v>
          </cell>
          <cell r="CB167">
            <v>3</v>
          </cell>
          <cell r="CC167">
            <v>2</v>
          </cell>
          <cell r="CD167">
            <v>0</v>
          </cell>
          <cell r="CE167">
            <v>0</v>
          </cell>
          <cell r="CF167">
            <v>0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0</v>
          </cell>
          <cell r="CL167">
            <v>0</v>
          </cell>
          <cell r="CM167">
            <v>0</v>
          </cell>
          <cell r="DG167">
            <v>0</v>
          </cell>
        </row>
        <row r="168">
          <cell r="E168" t="str">
            <v>古枝小</v>
          </cell>
          <cell r="F168">
            <v>61005</v>
          </cell>
          <cell r="G168">
            <v>9</v>
          </cell>
          <cell r="H168">
            <v>18</v>
          </cell>
          <cell r="I168">
            <v>1</v>
          </cell>
          <cell r="J168">
            <v>0</v>
          </cell>
          <cell r="K168">
            <v>5</v>
          </cell>
          <cell r="L168">
            <v>0</v>
          </cell>
          <cell r="M168">
            <v>23</v>
          </cell>
          <cell r="N168">
            <v>14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23</v>
          </cell>
          <cell r="T168">
            <v>18</v>
          </cell>
          <cell r="U168">
            <v>0</v>
          </cell>
          <cell r="V168">
            <v>1</v>
          </cell>
          <cell r="W168">
            <v>0</v>
          </cell>
          <cell r="X168">
            <v>0</v>
          </cell>
          <cell r="Y168">
            <v>18</v>
          </cell>
          <cell r="Z168">
            <v>21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26</v>
          </cell>
          <cell r="AF168">
            <v>14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19</v>
          </cell>
          <cell r="AL168">
            <v>15</v>
          </cell>
          <cell r="AM168">
            <v>1</v>
          </cell>
          <cell r="AN168">
            <v>2</v>
          </cell>
          <cell r="AO168">
            <v>0</v>
          </cell>
          <cell r="AP168">
            <v>0</v>
          </cell>
          <cell r="AQ168">
            <v>223</v>
          </cell>
          <cell r="AR168">
            <v>1</v>
          </cell>
          <cell r="AS168">
            <v>0</v>
          </cell>
          <cell r="AT168">
            <v>1</v>
          </cell>
          <cell r="AU168">
            <v>2</v>
          </cell>
          <cell r="AV168">
            <v>0</v>
          </cell>
          <cell r="AW168">
            <v>0</v>
          </cell>
          <cell r="AX168">
            <v>2</v>
          </cell>
          <cell r="AY168">
            <v>0</v>
          </cell>
          <cell r="AZ168">
            <v>0</v>
          </cell>
          <cell r="BA168">
            <v>1</v>
          </cell>
          <cell r="BB168">
            <v>0</v>
          </cell>
          <cell r="BC168">
            <v>0</v>
          </cell>
          <cell r="BD168">
            <v>1</v>
          </cell>
          <cell r="BE168">
            <v>0</v>
          </cell>
          <cell r="BF168">
            <v>0</v>
          </cell>
          <cell r="BG168">
            <v>1</v>
          </cell>
          <cell r="BH168">
            <v>0</v>
          </cell>
          <cell r="BI168">
            <v>0</v>
          </cell>
          <cell r="BJ168">
            <v>8</v>
          </cell>
          <cell r="BK168">
            <v>1</v>
          </cell>
          <cell r="BL168">
            <v>1</v>
          </cell>
          <cell r="BM168">
            <v>1</v>
          </cell>
          <cell r="BN168">
            <v>0</v>
          </cell>
          <cell r="BO168">
            <v>2</v>
          </cell>
          <cell r="BP168">
            <v>0</v>
          </cell>
          <cell r="BQ168">
            <v>1</v>
          </cell>
          <cell r="BR168">
            <v>0</v>
          </cell>
          <cell r="BS168">
            <v>1</v>
          </cell>
          <cell r="BT168">
            <v>0</v>
          </cell>
          <cell r="BU168">
            <v>1</v>
          </cell>
          <cell r="BV168">
            <v>0</v>
          </cell>
          <cell r="BW168">
            <v>8</v>
          </cell>
          <cell r="BX168">
            <v>0</v>
          </cell>
          <cell r="BY168">
            <v>0</v>
          </cell>
          <cell r="BZ168">
            <v>10</v>
          </cell>
          <cell r="CA168">
            <v>18</v>
          </cell>
          <cell r="CB168">
            <v>23</v>
          </cell>
          <cell r="CC168">
            <v>14</v>
          </cell>
          <cell r="CD168">
            <v>23</v>
          </cell>
          <cell r="CE168">
            <v>19</v>
          </cell>
          <cell r="CF168">
            <v>18</v>
          </cell>
          <cell r="CG168">
            <v>21</v>
          </cell>
          <cell r="CH168">
            <v>26</v>
          </cell>
          <cell r="CI168">
            <v>14</v>
          </cell>
          <cell r="CJ168">
            <v>20</v>
          </cell>
          <cell r="CK168">
            <v>17</v>
          </cell>
          <cell r="CL168">
            <v>1</v>
          </cell>
          <cell r="CM168">
            <v>0</v>
          </cell>
          <cell r="CN168">
            <v>1</v>
          </cell>
          <cell r="CP168">
            <v>1</v>
          </cell>
          <cell r="CR168">
            <v>10</v>
          </cell>
          <cell r="CS168">
            <v>1</v>
          </cell>
          <cell r="CU168">
            <v>1</v>
          </cell>
          <cell r="DD168">
            <v>1</v>
          </cell>
          <cell r="DG168">
            <v>0</v>
          </cell>
        </row>
        <row r="169">
          <cell r="E169" t="str">
            <v>浜小</v>
          </cell>
          <cell r="F169">
            <v>61005</v>
          </cell>
          <cell r="G169">
            <v>10</v>
          </cell>
          <cell r="H169">
            <v>13</v>
          </cell>
          <cell r="I169">
            <v>1</v>
          </cell>
          <cell r="J169">
            <v>0</v>
          </cell>
          <cell r="K169">
            <v>6</v>
          </cell>
          <cell r="L169">
            <v>0</v>
          </cell>
          <cell r="M169">
            <v>16</v>
          </cell>
          <cell r="N169">
            <v>8</v>
          </cell>
          <cell r="O169">
            <v>1</v>
          </cell>
          <cell r="P169">
            <v>0</v>
          </cell>
          <cell r="Q169">
            <v>0</v>
          </cell>
          <cell r="R169">
            <v>0</v>
          </cell>
          <cell r="S169">
            <v>18</v>
          </cell>
          <cell r="T169">
            <v>16</v>
          </cell>
          <cell r="U169">
            <v>1</v>
          </cell>
          <cell r="V169">
            <v>0</v>
          </cell>
          <cell r="W169">
            <v>0</v>
          </cell>
          <cell r="X169">
            <v>0</v>
          </cell>
          <cell r="Y169">
            <v>27</v>
          </cell>
          <cell r="Z169">
            <v>10</v>
          </cell>
          <cell r="AA169">
            <v>1</v>
          </cell>
          <cell r="AB169">
            <v>0</v>
          </cell>
          <cell r="AC169">
            <v>0</v>
          </cell>
          <cell r="AD169">
            <v>0</v>
          </cell>
          <cell r="AE169">
            <v>16</v>
          </cell>
          <cell r="AF169">
            <v>21</v>
          </cell>
          <cell r="AG169">
            <v>1</v>
          </cell>
          <cell r="AH169">
            <v>1</v>
          </cell>
          <cell r="AI169">
            <v>0</v>
          </cell>
          <cell r="AJ169">
            <v>0</v>
          </cell>
          <cell r="AK169">
            <v>17</v>
          </cell>
          <cell r="AL169">
            <v>12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190</v>
          </cell>
          <cell r="AR169">
            <v>1</v>
          </cell>
          <cell r="AS169">
            <v>0</v>
          </cell>
          <cell r="AT169">
            <v>1</v>
          </cell>
          <cell r="AU169">
            <v>1</v>
          </cell>
          <cell r="AV169">
            <v>0</v>
          </cell>
          <cell r="AW169">
            <v>0</v>
          </cell>
          <cell r="AX169">
            <v>1</v>
          </cell>
          <cell r="AY169">
            <v>0</v>
          </cell>
          <cell r="AZ169">
            <v>0</v>
          </cell>
          <cell r="BA169">
            <v>1</v>
          </cell>
          <cell r="BB169">
            <v>0</v>
          </cell>
          <cell r="BC169">
            <v>0</v>
          </cell>
          <cell r="BD169">
            <v>1</v>
          </cell>
          <cell r="BE169">
            <v>0</v>
          </cell>
          <cell r="BF169">
            <v>0</v>
          </cell>
          <cell r="BG169">
            <v>1</v>
          </cell>
          <cell r="BH169">
            <v>0</v>
          </cell>
          <cell r="BI169">
            <v>0</v>
          </cell>
          <cell r="BJ169">
            <v>7</v>
          </cell>
          <cell r="BK169">
            <v>1</v>
          </cell>
          <cell r="BL169">
            <v>1</v>
          </cell>
          <cell r="BM169">
            <v>1</v>
          </cell>
          <cell r="BN169">
            <v>0</v>
          </cell>
          <cell r="BO169">
            <v>1</v>
          </cell>
          <cell r="BP169">
            <v>0</v>
          </cell>
          <cell r="BQ169">
            <v>1</v>
          </cell>
          <cell r="BR169">
            <v>0</v>
          </cell>
          <cell r="BS169">
            <v>1</v>
          </cell>
          <cell r="BT169">
            <v>0</v>
          </cell>
          <cell r="BU169">
            <v>1</v>
          </cell>
          <cell r="BV169">
            <v>0</v>
          </cell>
          <cell r="BW169">
            <v>7</v>
          </cell>
          <cell r="BX169">
            <v>0</v>
          </cell>
          <cell r="BY169">
            <v>0</v>
          </cell>
          <cell r="BZ169">
            <v>11</v>
          </cell>
          <cell r="CA169">
            <v>13</v>
          </cell>
          <cell r="CB169">
            <v>17</v>
          </cell>
          <cell r="CC169">
            <v>8</v>
          </cell>
          <cell r="CD169">
            <v>19</v>
          </cell>
          <cell r="CE169">
            <v>16</v>
          </cell>
          <cell r="CF169">
            <v>28</v>
          </cell>
          <cell r="CG169">
            <v>10</v>
          </cell>
          <cell r="CH169">
            <v>17</v>
          </cell>
          <cell r="CI169">
            <v>22</v>
          </cell>
          <cell r="CJ169">
            <v>17</v>
          </cell>
          <cell r="CK169">
            <v>12</v>
          </cell>
          <cell r="CL169">
            <v>1</v>
          </cell>
          <cell r="CM169">
            <v>0</v>
          </cell>
          <cell r="CN169">
            <v>1</v>
          </cell>
          <cell r="CP169">
            <v>1</v>
          </cell>
          <cell r="CR169">
            <v>10</v>
          </cell>
          <cell r="CS169">
            <v>1</v>
          </cell>
          <cell r="CT169">
            <v>1</v>
          </cell>
          <cell r="CU169">
            <v>1</v>
          </cell>
          <cell r="CX169">
            <v>1</v>
          </cell>
          <cell r="DD169">
            <v>1</v>
          </cell>
          <cell r="DG169">
            <v>1</v>
          </cell>
        </row>
        <row r="170">
          <cell r="E170" t="str">
            <v>北鹿島小</v>
          </cell>
          <cell r="F170">
            <v>61005</v>
          </cell>
          <cell r="G170">
            <v>15</v>
          </cell>
          <cell r="H170">
            <v>17</v>
          </cell>
          <cell r="I170">
            <v>0</v>
          </cell>
          <cell r="J170">
            <v>0</v>
          </cell>
          <cell r="K170">
            <v>2</v>
          </cell>
          <cell r="L170">
            <v>0</v>
          </cell>
          <cell r="M170">
            <v>17</v>
          </cell>
          <cell r="N170">
            <v>15</v>
          </cell>
          <cell r="O170">
            <v>0</v>
          </cell>
          <cell r="P170">
            <v>0</v>
          </cell>
          <cell r="Q170">
            <v>2</v>
          </cell>
          <cell r="R170">
            <v>0</v>
          </cell>
          <cell r="S170">
            <v>21</v>
          </cell>
          <cell r="T170">
            <v>15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14</v>
          </cell>
          <cell r="Z170">
            <v>20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16</v>
          </cell>
          <cell r="AF170">
            <v>15</v>
          </cell>
          <cell r="AG170">
            <v>1</v>
          </cell>
          <cell r="AH170">
            <v>0</v>
          </cell>
          <cell r="AI170">
            <v>0</v>
          </cell>
          <cell r="AJ170">
            <v>0</v>
          </cell>
          <cell r="AK170">
            <v>18</v>
          </cell>
          <cell r="AL170">
            <v>19</v>
          </cell>
          <cell r="AM170">
            <v>2</v>
          </cell>
          <cell r="AN170">
            <v>1</v>
          </cell>
          <cell r="AO170">
            <v>0</v>
          </cell>
          <cell r="AP170">
            <v>0</v>
          </cell>
          <cell r="AQ170">
            <v>206</v>
          </cell>
          <cell r="AR170">
            <v>1</v>
          </cell>
          <cell r="AS170">
            <v>0</v>
          </cell>
          <cell r="AT170">
            <v>1</v>
          </cell>
          <cell r="AU170">
            <v>1</v>
          </cell>
          <cell r="AV170">
            <v>0</v>
          </cell>
          <cell r="AW170">
            <v>1</v>
          </cell>
          <cell r="AX170">
            <v>1</v>
          </cell>
          <cell r="AY170">
            <v>0</v>
          </cell>
          <cell r="AZ170">
            <v>0</v>
          </cell>
          <cell r="BA170">
            <v>1</v>
          </cell>
          <cell r="BB170">
            <v>0</v>
          </cell>
          <cell r="BC170">
            <v>0</v>
          </cell>
          <cell r="BD170">
            <v>1</v>
          </cell>
          <cell r="BE170">
            <v>0</v>
          </cell>
          <cell r="BF170">
            <v>0</v>
          </cell>
          <cell r="BG170">
            <v>1</v>
          </cell>
          <cell r="BH170">
            <v>0</v>
          </cell>
          <cell r="BI170">
            <v>0</v>
          </cell>
          <cell r="BJ170">
            <v>8</v>
          </cell>
          <cell r="BK170">
            <v>1</v>
          </cell>
          <cell r="BL170">
            <v>1</v>
          </cell>
          <cell r="BM170">
            <v>1</v>
          </cell>
          <cell r="BN170">
            <v>1</v>
          </cell>
          <cell r="BO170">
            <v>1</v>
          </cell>
          <cell r="BP170">
            <v>0</v>
          </cell>
          <cell r="BQ170">
            <v>1</v>
          </cell>
          <cell r="BR170">
            <v>0</v>
          </cell>
          <cell r="BS170">
            <v>1</v>
          </cell>
          <cell r="BT170">
            <v>0</v>
          </cell>
          <cell r="BU170">
            <v>1</v>
          </cell>
          <cell r="BV170">
            <v>0</v>
          </cell>
          <cell r="BW170">
            <v>8</v>
          </cell>
          <cell r="BX170">
            <v>0</v>
          </cell>
          <cell r="BY170">
            <v>0</v>
          </cell>
          <cell r="BZ170">
            <v>15</v>
          </cell>
          <cell r="CA170">
            <v>17</v>
          </cell>
          <cell r="CB170">
            <v>17</v>
          </cell>
          <cell r="CC170">
            <v>15</v>
          </cell>
          <cell r="CD170">
            <v>21</v>
          </cell>
          <cell r="CE170">
            <v>15</v>
          </cell>
          <cell r="CF170">
            <v>14</v>
          </cell>
          <cell r="CG170">
            <v>20</v>
          </cell>
          <cell r="CH170">
            <v>17</v>
          </cell>
          <cell r="CI170">
            <v>15</v>
          </cell>
          <cell r="CJ170">
            <v>20</v>
          </cell>
          <cell r="CK170">
            <v>20</v>
          </cell>
          <cell r="CL170">
            <v>2</v>
          </cell>
          <cell r="CM170">
            <v>0</v>
          </cell>
          <cell r="CN170">
            <v>1</v>
          </cell>
          <cell r="CP170">
            <v>1</v>
          </cell>
          <cell r="CR170">
            <v>10</v>
          </cell>
          <cell r="CS170">
            <v>1</v>
          </cell>
          <cell r="DD170">
            <v>1</v>
          </cell>
          <cell r="DG170">
            <v>0</v>
          </cell>
        </row>
        <row r="171">
          <cell r="E171" t="str">
            <v>七浦小</v>
          </cell>
          <cell r="F171">
            <v>61005</v>
          </cell>
          <cell r="G171">
            <v>7</v>
          </cell>
          <cell r="H171">
            <v>6</v>
          </cell>
          <cell r="I171">
            <v>0</v>
          </cell>
          <cell r="J171">
            <v>0</v>
          </cell>
          <cell r="K171">
            <v>3</v>
          </cell>
          <cell r="L171">
            <v>0</v>
          </cell>
          <cell r="M171">
            <v>6</v>
          </cell>
          <cell r="N171">
            <v>13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14</v>
          </cell>
          <cell r="T171">
            <v>13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12</v>
          </cell>
          <cell r="Z171">
            <v>17</v>
          </cell>
          <cell r="AA171">
            <v>1</v>
          </cell>
          <cell r="AB171">
            <v>0</v>
          </cell>
          <cell r="AC171">
            <v>0</v>
          </cell>
          <cell r="AD171">
            <v>0</v>
          </cell>
          <cell r="AE171">
            <v>21</v>
          </cell>
          <cell r="AF171">
            <v>11</v>
          </cell>
          <cell r="AG171">
            <v>0</v>
          </cell>
          <cell r="AH171">
            <v>1</v>
          </cell>
          <cell r="AI171">
            <v>0</v>
          </cell>
          <cell r="AJ171">
            <v>0</v>
          </cell>
          <cell r="AK171">
            <v>12</v>
          </cell>
          <cell r="AL171">
            <v>7</v>
          </cell>
          <cell r="AM171">
            <v>1</v>
          </cell>
          <cell r="AN171">
            <v>0</v>
          </cell>
          <cell r="AO171">
            <v>0</v>
          </cell>
          <cell r="AP171">
            <v>0</v>
          </cell>
          <cell r="AQ171">
            <v>142</v>
          </cell>
          <cell r="AR171">
            <v>1</v>
          </cell>
          <cell r="AS171">
            <v>0</v>
          </cell>
          <cell r="AT171">
            <v>1</v>
          </cell>
          <cell r="AU171">
            <v>1</v>
          </cell>
          <cell r="AV171">
            <v>0</v>
          </cell>
          <cell r="AW171">
            <v>0</v>
          </cell>
          <cell r="AX171">
            <v>1</v>
          </cell>
          <cell r="AY171">
            <v>0</v>
          </cell>
          <cell r="AZ171">
            <v>0</v>
          </cell>
          <cell r="BA171">
            <v>1</v>
          </cell>
          <cell r="BB171">
            <v>0</v>
          </cell>
          <cell r="BC171">
            <v>0</v>
          </cell>
          <cell r="BD171">
            <v>1</v>
          </cell>
          <cell r="BE171">
            <v>0</v>
          </cell>
          <cell r="BF171">
            <v>0</v>
          </cell>
          <cell r="BG171">
            <v>1</v>
          </cell>
          <cell r="BH171">
            <v>0</v>
          </cell>
          <cell r="BI171">
            <v>0</v>
          </cell>
          <cell r="BJ171">
            <v>7</v>
          </cell>
          <cell r="BK171">
            <v>1</v>
          </cell>
          <cell r="BL171">
            <v>1</v>
          </cell>
          <cell r="BM171">
            <v>1</v>
          </cell>
          <cell r="BN171">
            <v>0</v>
          </cell>
          <cell r="BO171">
            <v>1</v>
          </cell>
          <cell r="BP171">
            <v>0</v>
          </cell>
          <cell r="BQ171">
            <v>1</v>
          </cell>
          <cell r="BR171">
            <v>0</v>
          </cell>
          <cell r="BS171">
            <v>1</v>
          </cell>
          <cell r="BT171">
            <v>0</v>
          </cell>
          <cell r="BU171">
            <v>1</v>
          </cell>
          <cell r="BV171">
            <v>0</v>
          </cell>
          <cell r="BW171">
            <v>7</v>
          </cell>
          <cell r="BX171">
            <v>0</v>
          </cell>
          <cell r="BY171">
            <v>0</v>
          </cell>
          <cell r="BZ171">
            <v>7</v>
          </cell>
          <cell r="CA171">
            <v>6</v>
          </cell>
          <cell r="CB171">
            <v>6</v>
          </cell>
          <cell r="CC171">
            <v>13</v>
          </cell>
          <cell r="CD171">
            <v>14</v>
          </cell>
          <cell r="CE171">
            <v>13</v>
          </cell>
          <cell r="CF171">
            <v>13</v>
          </cell>
          <cell r="CG171">
            <v>17</v>
          </cell>
          <cell r="CH171">
            <v>21</v>
          </cell>
          <cell r="CI171">
            <v>12</v>
          </cell>
          <cell r="CJ171">
            <v>13</v>
          </cell>
          <cell r="CK171">
            <v>7</v>
          </cell>
          <cell r="CL171">
            <v>1</v>
          </cell>
          <cell r="CM171">
            <v>0</v>
          </cell>
          <cell r="CN171">
            <v>1</v>
          </cell>
          <cell r="CP171">
            <v>1</v>
          </cell>
          <cell r="CR171">
            <v>11</v>
          </cell>
          <cell r="CS171">
            <v>1</v>
          </cell>
          <cell r="DD171">
            <v>1</v>
          </cell>
          <cell r="DG171">
            <v>0</v>
          </cell>
        </row>
        <row r="172">
          <cell r="E172" t="str">
            <v>音成分校</v>
          </cell>
          <cell r="F172">
            <v>61005</v>
          </cell>
          <cell r="G172">
            <v>3</v>
          </cell>
          <cell r="H172">
            <v>2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4</v>
          </cell>
          <cell r="N172">
            <v>1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10</v>
          </cell>
          <cell r="AR172">
            <v>1</v>
          </cell>
          <cell r="AS172">
            <v>0</v>
          </cell>
          <cell r="AT172">
            <v>0</v>
          </cell>
          <cell r="AU172">
            <v>1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2</v>
          </cell>
          <cell r="BK172">
            <v>1</v>
          </cell>
          <cell r="BL172">
            <v>0</v>
          </cell>
          <cell r="BM172">
            <v>1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2</v>
          </cell>
          <cell r="BX172">
            <v>0</v>
          </cell>
          <cell r="BY172">
            <v>0</v>
          </cell>
          <cell r="BZ172">
            <v>3</v>
          </cell>
          <cell r="CA172">
            <v>2</v>
          </cell>
          <cell r="CB172">
            <v>4</v>
          </cell>
          <cell r="CC172">
            <v>1</v>
          </cell>
          <cell r="CD172">
            <v>0</v>
          </cell>
          <cell r="CE172">
            <v>0</v>
          </cell>
          <cell r="CF172">
            <v>0</v>
          </cell>
          <cell r="CG172">
            <v>0</v>
          </cell>
          <cell r="CH172">
            <v>0</v>
          </cell>
          <cell r="CI172">
            <v>0</v>
          </cell>
          <cell r="CJ172">
            <v>0</v>
          </cell>
          <cell r="CK172">
            <v>0</v>
          </cell>
          <cell r="CL172">
            <v>0</v>
          </cell>
          <cell r="CM172">
            <v>0</v>
          </cell>
          <cell r="DG172">
            <v>0</v>
          </cell>
        </row>
        <row r="173">
          <cell r="E173" t="str">
            <v>明倫小</v>
          </cell>
          <cell r="F173">
            <v>61005</v>
          </cell>
          <cell r="G173">
            <v>32</v>
          </cell>
          <cell r="H173">
            <v>28</v>
          </cell>
          <cell r="I173">
            <v>0</v>
          </cell>
          <cell r="J173">
            <v>0</v>
          </cell>
          <cell r="K173">
            <v>2</v>
          </cell>
          <cell r="L173">
            <v>0</v>
          </cell>
          <cell r="M173">
            <v>40</v>
          </cell>
          <cell r="N173">
            <v>36</v>
          </cell>
          <cell r="O173">
            <v>0</v>
          </cell>
          <cell r="P173">
            <v>0</v>
          </cell>
          <cell r="Q173">
            <v>1</v>
          </cell>
          <cell r="R173">
            <v>0</v>
          </cell>
          <cell r="S173">
            <v>29</v>
          </cell>
          <cell r="T173">
            <v>33</v>
          </cell>
          <cell r="U173">
            <v>0</v>
          </cell>
          <cell r="V173">
            <v>1</v>
          </cell>
          <cell r="W173">
            <v>0</v>
          </cell>
          <cell r="X173">
            <v>0</v>
          </cell>
          <cell r="Y173">
            <v>37</v>
          </cell>
          <cell r="Z173">
            <v>45</v>
          </cell>
          <cell r="AA173">
            <v>1</v>
          </cell>
          <cell r="AB173">
            <v>0</v>
          </cell>
          <cell r="AC173">
            <v>0</v>
          </cell>
          <cell r="AD173">
            <v>0</v>
          </cell>
          <cell r="AE173">
            <v>44</v>
          </cell>
          <cell r="AF173">
            <v>44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48</v>
          </cell>
          <cell r="AL173">
            <v>48</v>
          </cell>
          <cell r="AM173">
            <v>0</v>
          </cell>
          <cell r="AN173">
            <v>1</v>
          </cell>
          <cell r="AO173">
            <v>0</v>
          </cell>
          <cell r="AP173">
            <v>0</v>
          </cell>
          <cell r="AQ173">
            <v>467</v>
          </cell>
          <cell r="AR173">
            <v>2</v>
          </cell>
          <cell r="AS173">
            <v>0</v>
          </cell>
          <cell r="AT173">
            <v>1</v>
          </cell>
          <cell r="AU173">
            <v>3</v>
          </cell>
          <cell r="AV173">
            <v>0</v>
          </cell>
          <cell r="AW173">
            <v>1</v>
          </cell>
          <cell r="AX173">
            <v>2</v>
          </cell>
          <cell r="AY173">
            <v>0</v>
          </cell>
          <cell r="AZ173">
            <v>0</v>
          </cell>
          <cell r="BA173">
            <v>3</v>
          </cell>
          <cell r="BB173">
            <v>0</v>
          </cell>
          <cell r="BC173">
            <v>0</v>
          </cell>
          <cell r="BD173">
            <v>3</v>
          </cell>
          <cell r="BE173">
            <v>0</v>
          </cell>
          <cell r="BF173">
            <v>0</v>
          </cell>
          <cell r="BG173">
            <v>3</v>
          </cell>
          <cell r="BH173">
            <v>0</v>
          </cell>
          <cell r="BI173">
            <v>0</v>
          </cell>
          <cell r="BJ173">
            <v>17</v>
          </cell>
          <cell r="BK173">
            <v>2</v>
          </cell>
          <cell r="BL173">
            <v>1</v>
          </cell>
          <cell r="BM173">
            <v>2</v>
          </cell>
          <cell r="BN173">
            <v>1</v>
          </cell>
          <cell r="BO173">
            <v>2</v>
          </cell>
          <cell r="BP173">
            <v>0</v>
          </cell>
          <cell r="BQ173">
            <v>3</v>
          </cell>
          <cell r="BR173">
            <v>0</v>
          </cell>
          <cell r="BS173">
            <v>3</v>
          </cell>
          <cell r="BT173">
            <v>0</v>
          </cell>
          <cell r="BU173">
            <v>3</v>
          </cell>
          <cell r="BV173">
            <v>0</v>
          </cell>
          <cell r="BW173">
            <v>17</v>
          </cell>
          <cell r="BX173">
            <v>0</v>
          </cell>
          <cell r="BY173">
            <v>0</v>
          </cell>
          <cell r="BZ173">
            <v>32</v>
          </cell>
          <cell r="CA173">
            <v>28</v>
          </cell>
          <cell r="CB173">
            <v>40</v>
          </cell>
          <cell r="CC173">
            <v>36</v>
          </cell>
          <cell r="CD173">
            <v>29</v>
          </cell>
          <cell r="CE173">
            <v>34</v>
          </cell>
          <cell r="CF173">
            <v>38</v>
          </cell>
          <cell r="CG173">
            <v>45</v>
          </cell>
          <cell r="CH173">
            <v>44</v>
          </cell>
          <cell r="CI173">
            <v>44</v>
          </cell>
          <cell r="CJ173">
            <v>48</v>
          </cell>
          <cell r="CK173">
            <v>49</v>
          </cell>
          <cell r="CL173">
            <v>2</v>
          </cell>
          <cell r="CM173">
            <v>0</v>
          </cell>
          <cell r="CN173">
            <v>1</v>
          </cell>
          <cell r="CP173">
            <v>1</v>
          </cell>
          <cell r="CR173">
            <v>23</v>
          </cell>
          <cell r="CS173">
            <v>1</v>
          </cell>
          <cell r="CU173">
            <v>3</v>
          </cell>
          <cell r="CY173">
            <v>1</v>
          </cell>
          <cell r="DD173">
            <v>1</v>
          </cell>
          <cell r="DE173">
            <v>1</v>
          </cell>
          <cell r="DF173">
            <v>2</v>
          </cell>
          <cell r="DG173">
            <v>0</v>
          </cell>
        </row>
        <row r="174">
          <cell r="E174" t="str">
            <v>多良小</v>
          </cell>
          <cell r="F174">
            <v>62105</v>
          </cell>
          <cell r="G174">
            <v>23</v>
          </cell>
          <cell r="H174">
            <v>32</v>
          </cell>
          <cell r="I174">
            <v>0</v>
          </cell>
          <cell r="J174">
            <v>0</v>
          </cell>
          <cell r="K174">
            <v>3</v>
          </cell>
          <cell r="L174">
            <v>0</v>
          </cell>
          <cell r="M174">
            <v>24</v>
          </cell>
          <cell r="N174">
            <v>21</v>
          </cell>
          <cell r="O174">
            <v>1</v>
          </cell>
          <cell r="P174">
            <v>0</v>
          </cell>
          <cell r="Q174">
            <v>0</v>
          </cell>
          <cell r="R174">
            <v>0</v>
          </cell>
          <cell r="S174">
            <v>22</v>
          </cell>
          <cell r="T174">
            <v>24</v>
          </cell>
          <cell r="U174">
            <v>0</v>
          </cell>
          <cell r="V174">
            <v>1</v>
          </cell>
          <cell r="W174">
            <v>0</v>
          </cell>
          <cell r="X174">
            <v>0</v>
          </cell>
          <cell r="Y174">
            <v>29</v>
          </cell>
          <cell r="Z174">
            <v>31</v>
          </cell>
          <cell r="AA174">
            <v>1</v>
          </cell>
          <cell r="AB174">
            <v>0</v>
          </cell>
          <cell r="AC174">
            <v>0</v>
          </cell>
          <cell r="AD174">
            <v>0</v>
          </cell>
          <cell r="AE174">
            <v>28</v>
          </cell>
          <cell r="AF174">
            <v>23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28</v>
          </cell>
          <cell r="AL174">
            <v>25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313</v>
          </cell>
          <cell r="AR174">
            <v>2</v>
          </cell>
          <cell r="AS174">
            <v>0</v>
          </cell>
          <cell r="AT174">
            <v>1</v>
          </cell>
          <cell r="AU174">
            <v>2</v>
          </cell>
          <cell r="AV174">
            <v>0</v>
          </cell>
          <cell r="AW174">
            <v>0</v>
          </cell>
          <cell r="AX174">
            <v>2</v>
          </cell>
          <cell r="AY174">
            <v>0</v>
          </cell>
          <cell r="AZ174">
            <v>0</v>
          </cell>
          <cell r="BA174">
            <v>2</v>
          </cell>
          <cell r="BB174">
            <v>0</v>
          </cell>
          <cell r="BC174">
            <v>0</v>
          </cell>
          <cell r="BD174">
            <v>2</v>
          </cell>
          <cell r="BE174">
            <v>0</v>
          </cell>
          <cell r="BF174">
            <v>0</v>
          </cell>
          <cell r="BG174">
            <v>2</v>
          </cell>
          <cell r="BH174">
            <v>0</v>
          </cell>
          <cell r="BI174">
            <v>0</v>
          </cell>
          <cell r="BJ174">
            <v>13</v>
          </cell>
          <cell r="BK174">
            <v>2</v>
          </cell>
          <cell r="BL174">
            <v>1</v>
          </cell>
          <cell r="BM174">
            <v>2</v>
          </cell>
          <cell r="BN174">
            <v>0</v>
          </cell>
          <cell r="BO174">
            <v>2</v>
          </cell>
          <cell r="BP174">
            <v>0</v>
          </cell>
          <cell r="BQ174">
            <v>2</v>
          </cell>
          <cell r="BR174">
            <v>0</v>
          </cell>
          <cell r="BS174">
            <v>2</v>
          </cell>
          <cell r="BT174">
            <v>0</v>
          </cell>
          <cell r="BU174">
            <v>2</v>
          </cell>
          <cell r="BV174">
            <v>0</v>
          </cell>
          <cell r="BW174">
            <v>13</v>
          </cell>
          <cell r="BX174">
            <v>0</v>
          </cell>
          <cell r="BY174">
            <v>0</v>
          </cell>
          <cell r="BZ174">
            <v>23</v>
          </cell>
          <cell r="CA174">
            <v>32</v>
          </cell>
          <cell r="CB174">
            <v>25</v>
          </cell>
          <cell r="CC174">
            <v>21</v>
          </cell>
          <cell r="CD174">
            <v>22</v>
          </cell>
          <cell r="CE174">
            <v>25</v>
          </cell>
          <cell r="CF174">
            <v>30</v>
          </cell>
          <cell r="CG174">
            <v>31</v>
          </cell>
          <cell r="CH174">
            <v>28</v>
          </cell>
          <cell r="CI174">
            <v>23</v>
          </cell>
          <cell r="CJ174">
            <v>28</v>
          </cell>
          <cell r="CK174">
            <v>25</v>
          </cell>
          <cell r="CL174">
            <v>1</v>
          </cell>
          <cell r="CM174">
            <v>0</v>
          </cell>
          <cell r="CN174">
            <v>1</v>
          </cell>
          <cell r="CP174">
            <v>1</v>
          </cell>
          <cell r="CR174">
            <v>18</v>
          </cell>
          <cell r="CS174">
            <v>1</v>
          </cell>
          <cell r="CU174">
            <v>1</v>
          </cell>
          <cell r="DC174">
            <v>1</v>
          </cell>
          <cell r="DD174">
            <v>1</v>
          </cell>
          <cell r="DE174">
            <v>1</v>
          </cell>
          <cell r="DG174">
            <v>0</v>
          </cell>
        </row>
        <row r="175">
          <cell r="E175" t="str">
            <v>三里分校</v>
          </cell>
          <cell r="F175">
            <v>62105</v>
          </cell>
          <cell r="G175">
            <v>0</v>
          </cell>
          <cell r="H175">
            <v>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1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1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2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5</v>
          </cell>
          <cell r="AR175">
            <v>0</v>
          </cell>
          <cell r="AS175">
            <v>1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1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2</v>
          </cell>
          <cell r="BK175">
            <v>1</v>
          </cell>
          <cell r="BL175">
            <v>0</v>
          </cell>
          <cell r="BM175">
            <v>0</v>
          </cell>
          <cell r="BN175">
            <v>0</v>
          </cell>
          <cell r="BO175">
            <v>1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2</v>
          </cell>
          <cell r="BX175">
            <v>3</v>
          </cell>
          <cell r="BY175">
            <v>3</v>
          </cell>
          <cell r="BZ175">
            <v>0</v>
          </cell>
          <cell r="CA175">
            <v>1</v>
          </cell>
          <cell r="CB175">
            <v>0</v>
          </cell>
          <cell r="CC175">
            <v>1</v>
          </cell>
          <cell r="CD175">
            <v>1</v>
          </cell>
          <cell r="CE175">
            <v>0</v>
          </cell>
          <cell r="CF175">
            <v>0</v>
          </cell>
          <cell r="CG175">
            <v>2</v>
          </cell>
          <cell r="CH175">
            <v>0</v>
          </cell>
          <cell r="CI175">
            <v>0</v>
          </cell>
          <cell r="CJ175">
            <v>0</v>
          </cell>
          <cell r="CK175">
            <v>0</v>
          </cell>
          <cell r="CL175">
            <v>0</v>
          </cell>
          <cell r="CM175">
            <v>2</v>
          </cell>
          <cell r="DG175">
            <v>0</v>
          </cell>
        </row>
        <row r="176">
          <cell r="E176" t="str">
            <v>大浦小</v>
          </cell>
          <cell r="F176">
            <v>62105</v>
          </cell>
          <cell r="G176">
            <v>12</v>
          </cell>
          <cell r="H176">
            <v>27</v>
          </cell>
          <cell r="I176">
            <v>1</v>
          </cell>
          <cell r="J176">
            <v>0</v>
          </cell>
          <cell r="K176">
            <v>2</v>
          </cell>
          <cell r="L176">
            <v>0</v>
          </cell>
          <cell r="M176">
            <v>15</v>
          </cell>
          <cell r="N176">
            <v>19</v>
          </cell>
          <cell r="O176">
            <v>0</v>
          </cell>
          <cell r="P176">
            <v>1</v>
          </cell>
          <cell r="Q176">
            <v>2</v>
          </cell>
          <cell r="R176">
            <v>0</v>
          </cell>
          <cell r="S176">
            <v>19</v>
          </cell>
          <cell r="T176">
            <v>15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19</v>
          </cell>
          <cell r="Z176">
            <v>26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22</v>
          </cell>
          <cell r="AF176">
            <v>17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24</v>
          </cell>
          <cell r="AL176">
            <v>26</v>
          </cell>
          <cell r="AM176">
            <v>2</v>
          </cell>
          <cell r="AN176">
            <v>0</v>
          </cell>
          <cell r="AO176">
            <v>0</v>
          </cell>
          <cell r="AP176">
            <v>0</v>
          </cell>
          <cell r="AQ176">
            <v>245</v>
          </cell>
          <cell r="AR176">
            <v>2</v>
          </cell>
          <cell r="AS176">
            <v>0</v>
          </cell>
          <cell r="AT176">
            <v>1</v>
          </cell>
          <cell r="AU176">
            <v>1</v>
          </cell>
          <cell r="AV176">
            <v>0</v>
          </cell>
          <cell r="AW176">
            <v>1</v>
          </cell>
          <cell r="AX176">
            <v>1</v>
          </cell>
          <cell r="AY176">
            <v>0</v>
          </cell>
          <cell r="AZ176">
            <v>0</v>
          </cell>
          <cell r="BA176">
            <v>2</v>
          </cell>
          <cell r="BB176">
            <v>0</v>
          </cell>
          <cell r="BC176">
            <v>0</v>
          </cell>
          <cell r="BD176">
            <v>1</v>
          </cell>
          <cell r="BE176">
            <v>0</v>
          </cell>
          <cell r="BF176">
            <v>0</v>
          </cell>
          <cell r="BG176">
            <v>2</v>
          </cell>
          <cell r="BH176">
            <v>0</v>
          </cell>
          <cell r="BI176">
            <v>0</v>
          </cell>
          <cell r="BJ176">
            <v>11</v>
          </cell>
          <cell r="BK176">
            <v>2</v>
          </cell>
          <cell r="BL176">
            <v>1</v>
          </cell>
          <cell r="BM176">
            <v>1</v>
          </cell>
          <cell r="BN176">
            <v>1</v>
          </cell>
          <cell r="BO176">
            <v>1</v>
          </cell>
          <cell r="BP176">
            <v>0</v>
          </cell>
          <cell r="BQ176">
            <v>2</v>
          </cell>
          <cell r="BR176">
            <v>0</v>
          </cell>
          <cell r="BS176">
            <v>1</v>
          </cell>
          <cell r="BT176">
            <v>0</v>
          </cell>
          <cell r="BU176">
            <v>2</v>
          </cell>
          <cell r="BV176">
            <v>0</v>
          </cell>
          <cell r="BW176">
            <v>11</v>
          </cell>
          <cell r="BX176">
            <v>0</v>
          </cell>
          <cell r="BY176">
            <v>0</v>
          </cell>
          <cell r="BZ176">
            <v>13</v>
          </cell>
          <cell r="CA176">
            <v>27</v>
          </cell>
          <cell r="CB176">
            <v>15</v>
          </cell>
          <cell r="CC176">
            <v>20</v>
          </cell>
          <cell r="CD176">
            <v>19</v>
          </cell>
          <cell r="CE176">
            <v>15</v>
          </cell>
          <cell r="CF176">
            <v>19</v>
          </cell>
          <cell r="CG176">
            <v>26</v>
          </cell>
          <cell r="CH176">
            <v>22</v>
          </cell>
          <cell r="CI176">
            <v>17</v>
          </cell>
          <cell r="CJ176">
            <v>26</v>
          </cell>
          <cell r="CK176">
            <v>26</v>
          </cell>
          <cell r="CL176">
            <v>2</v>
          </cell>
          <cell r="CM176">
            <v>0</v>
          </cell>
          <cell r="CN176">
            <v>1</v>
          </cell>
          <cell r="CP176">
            <v>1</v>
          </cell>
          <cell r="CR176">
            <v>15</v>
          </cell>
          <cell r="CS176">
            <v>1</v>
          </cell>
          <cell r="CU176">
            <v>1</v>
          </cell>
          <cell r="CZ176">
            <v>1</v>
          </cell>
          <cell r="DD176">
            <v>1</v>
          </cell>
          <cell r="DG176">
            <v>0</v>
          </cell>
        </row>
        <row r="177">
          <cell r="E177" t="str">
            <v>嬉野小</v>
          </cell>
          <cell r="F177">
            <v>62005</v>
          </cell>
          <cell r="G177">
            <v>33</v>
          </cell>
          <cell r="H177">
            <v>38</v>
          </cell>
          <cell r="I177">
            <v>1</v>
          </cell>
          <cell r="J177">
            <v>0</v>
          </cell>
          <cell r="K177">
            <v>8</v>
          </cell>
          <cell r="L177">
            <v>0</v>
          </cell>
          <cell r="M177">
            <v>30</v>
          </cell>
          <cell r="N177">
            <v>40</v>
          </cell>
          <cell r="O177">
            <v>1</v>
          </cell>
          <cell r="P177">
            <v>0</v>
          </cell>
          <cell r="Q177">
            <v>1</v>
          </cell>
          <cell r="R177">
            <v>0</v>
          </cell>
          <cell r="S177">
            <v>52</v>
          </cell>
          <cell r="T177">
            <v>34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34</v>
          </cell>
          <cell r="Z177">
            <v>41</v>
          </cell>
          <cell r="AA177">
            <v>2</v>
          </cell>
          <cell r="AB177">
            <v>0</v>
          </cell>
          <cell r="AC177">
            <v>0</v>
          </cell>
          <cell r="AD177">
            <v>0</v>
          </cell>
          <cell r="AE177">
            <v>52</v>
          </cell>
          <cell r="AF177">
            <v>42</v>
          </cell>
          <cell r="AG177">
            <v>2</v>
          </cell>
          <cell r="AH177">
            <v>1</v>
          </cell>
          <cell r="AI177">
            <v>0</v>
          </cell>
          <cell r="AJ177">
            <v>0</v>
          </cell>
          <cell r="AK177">
            <v>33</v>
          </cell>
          <cell r="AL177">
            <v>57</v>
          </cell>
          <cell r="AM177">
            <v>1</v>
          </cell>
          <cell r="AN177">
            <v>1</v>
          </cell>
          <cell r="AO177">
            <v>0</v>
          </cell>
          <cell r="AP177">
            <v>0</v>
          </cell>
          <cell r="AQ177">
            <v>495</v>
          </cell>
          <cell r="AR177">
            <v>3</v>
          </cell>
          <cell r="AS177">
            <v>0</v>
          </cell>
          <cell r="AT177">
            <v>1</v>
          </cell>
          <cell r="AU177">
            <v>2</v>
          </cell>
          <cell r="AV177">
            <v>0</v>
          </cell>
          <cell r="AW177">
            <v>1</v>
          </cell>
          <cell r="AX177">
            <v>3</v>
          </cell>
          <cell r="AY177">
            <v>0</v>
          </cell>
          <cell r="AZ177">
            <v>0</v>
          </cell>
          <cell r="BA177">
            <v>2</v>
          </cell>
          <cell r="BB177">
            <v>0</v>
          </cell>
          <cell r="BC177">
            <v>0</v>
          </cell>
          <cell r="BD177">
            <v>3</v>
          </cell>
          <cell r="BE177">
            <v>0</v>
          </cell>
          <cell r="BF177">
            <v>0</v>
          </cell>
          <cell r="BG177">
            <v>3</v>
          </cell>
          <cell r="BH177">
            <v>0</v>
          </cell>
          <cell r="BI177">
            <v>0</v>
          </cell>
          <cell r="BJ177">
            <v>18</v>
          </cell>
          <cell r="BK177">
            <v>3</v>
          </cell>
          <cell r="BL177">
            <v>1</v>
          </cell>
          <cell r="BM177">
            <v>2</v>
          </cell>
          <cell r="BN177">
            <v>1</v>
          </cell>
          <cell r="BO177">
            <v>3</v>
          </cell>
          <cell r="BP177">
            <v>0</v>
          </cell>
          <cell r="BQ177">
            <v>2</v>
          </cell>
          <cell r="BR177">
            <v>0</v>
          </cell>
          <cell r="BS177">
            <v>3</v>
          </cell>
          <cell r="BT177">
            <v>0</v>
          </cell>
          <cell r="BU177">
            <v>3</v>
          </cell>
          <cell r="BV177">
            <v>0</v>
          </cell>
          <cell r="BW177">
            <v>18</v>
          </cell>
          <cell r="BX177">
            <v>0</v>
          </cell>
          <cell r="BY177">
            <v>0</v>
          </cell>
          <cell r="BZ177">
            <v>34</v>
          </cell>
          <cell r="CA177">
            <v>38</v>
          </cell>
          <cell r="CB177">
            <v>31</v>
          </cell>
          <cell r="CC177">
            <v>40</v>
          </cell>
          <cell r="CD177">
            <v>52</v>
          </cell>
          <cell r="CE177">
            <v>34</v>
          </cell>
          <cell r="CF177">
            <v>36</v>
          </cell>
          <cell r="CG177">
            <v>41</v>
          </cell>
          <cell r="CH177">
            <v>54</v>
          </cell>
          <cell r="CI177">
            <v>43</v>
          </cell>
          <cell r="CJ177">
            <v>34</v>
          </cell>
          <cell r="CK177">
            <v>58</v>
          </cell>
          <cell r="CL177">
            <v>2</v>
          </cell>
          <cell r="CM177">
            <v>0</v>
          </cell>
          <cell r="CN177">
            <v>1</v>
          </cell>
          <cell r="CP177">
            <v>1</v>
          </cell>
          <cell r="CQ177">
            <v>1</v>
          </cell>
          <cell r="CR177">
            <v>25</v>
          </cell>
          <cell r="CS177">
            <v>1</v>
          </cell>
          <cell r="CU177">
            <v>3</v>
          </cell>
          <cell r="CX177">
            <v>1</v>
          </cell>
          <cell r="CZ177">
            <v>1</v>
          </cell>
          <cell r="DA177">
            <v>1</v>
          </cell>
          <cell r="DD177">
            <v>3</v>
          </cell>
          <cell r="DF177">
            <v>2</v>
          </cell>
          <cell r="DG177">
            <v>2</v>
          </cell>
        </row>
        <row r="178">
          <cell r="E178" t="str">
            <v>大野原小</v>
          </cell>
          <cell r="F178">
            <v>62005</v>
          </cell>
          <cell r="G178">
            <v>3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3</v>
          </cell>
          <cell r="N178">
            <v>2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3</v>
          </cell>
          <cell r="T178">
            <v>5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1</v>
          </cell>
          <cell r="Z178">
            <v>3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3</v>
          </cell>
          <cell r="AF178">
            <v>1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1</v>
          </cell>
          <cell r="AL178">
            <v>2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27</v>
          </cell>
          <cell r="AR178">
            <v>0</v>
          </cell>
          <cell r="AS178">
            <v>1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1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1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3</v>
          </cell>
          <cell r="BK178">
            <v>1</v>
          </cell>
          <cell r="BL178">
            <v>0</v>
          </cell>
          <cell r="BM178">
            <v>0</v>
          </cell>
          <cell r="BN178">
            <v>0</v>
          </cell>
          <cell r="BO178">
            <v>1</v>
          </cell>
          <cell r="BP178">
            <v>0</v>
          </cell>
          <cell r="BQ178">
            <v>0</v>
          </cell>
          <cell r="BR178">
            <v>0</v>
          </cell>
          <cell r="BS178">
            <v>1</v>
          </cell>
          <cell r="BT178">
            <v>0</v>
          </cell>
          <cell r="BU178">
            <v>0</v>
          </cell>
          <cell r="BV178">
            <v>0</v>
          </cell>
          <cell r="BW178">
            <v>3</v>
          </cell>
          <cell r="BX178">
            <v>3</v>
          </cell>
          <cell r="BY178">
            <v>3</v>
          </cell>
          <cell r="BZ178">
            <v>3</v>
          </cell>
          <cell r="CA178">
            <v>0</v>
          </cell>
          <cell r="CB178">
            <v>3</v>
          </cell>
          <cell r="CC178">
            <v>2</v>
          </cell>
          <cell r="CD178">
            <v>3</v>
          </cell>
          <cell r="CE178">
            <v>5</v>
          </cell>
          <cell r="CF178">
            <v>1</v>
          </cell>
          <cell r="CG178">
            <v>3</v>
          </cell>
          <cell r="CH178">
            <v>3</v>
          </cell>
          <cell r="CI178">
            <v>1</v>
          </cell>
          <cell r="CJ178">
            <v>1</v>
          </cell>
          <cell r="CK178">
            <v>2</v>
          </cell>
          <cell r="CL178">
            <v>0</v>
          </cell>
          <cell r="CM178">
            <v>3</v>
          </cell>
          <cell r="CP178">
            <v>1</v>
          </cell>
          <cell r="CR178">
            <v>5</v>
          </cell>
          <cell r="CS178">
            <v>1</v>
          </cell>
          <cell r="DC178">
            <v>1</v>
          </cell>
          <cell r="DG178">
            <v>0</v>
          </cell>
        </row>
        <row r="179">
          <cell r="E179" t="str">
            <v>吉田小</v>
          </cell>
          <cell r="F179">
            <v>62005</v>
          </cell>
          <cell r="G179">
            <v>12</v>
          </cell>
          <cell r="H179">
            <v>2</v>
          </cell>
          <cell r="I179">
            <v>0</v>
          </cell>
          <cell r="J179">
            <v>1</v>
          </cell>
          <cell r="K179">
            <v>2</v>
          </cell>
          <cell r="L179">
            <v>0</v>
          </cell>
          <cell r="M179">
            <v>7</v>
          </cell>
          <cell r="N179">
            <v>7</v>
          </cell>
          <cell r="O179">
            <v>2</v>
          </cell>
          <cell r="P179">
            <v>0</v>
          </cell>
          <cell r="Q179">
            <v>3</v>
          </cell>
          <cell r="R179">
            <v>0</v>
          </cell>
          <cell r="S179">
            <v>12</v>
          </cell>
          <cell r="T179">
            <v>13</v>
          </cell>
          <cell r="U179">
            <v>1</v>
          </cell>
          <cell r="V179">
            <v>0</v>
          </cell>
          <cell r="W179">
            <v>0</v>
          </cell>
          <cell r="X179">
            <v>0</v>
          </cell>
          <cell r="Y179">
            <v>8</v>
          </cell>
          <cell r="Z179">
            <v>9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6</v>
          </cell>
          <cell r="AF179">
            <v>9</v>
          </cell>
          <cell r="AG179">
            <v>1</v>
          </cell>
          <cell r="AH179">
            <v>0</v>
          </cell>
          <cell r="AI179">
            <v>0</v>
          </cell>
          <cell r="AJ179">
            <v>0</v>
          </cell>
          <cell r="AK179">
            <v>10</v>
          </cell>
          <cell r="AL179">
            <v>12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112</v>
          </cell>
          <cell r="AR179">
            <v>1</v>
          </cell>
          <cell r="AS179">
            <v>0</v>
          </cell>
          <cell r="AT179">
            <v>1</v>
          </cell>
          <cell r="AU179">
            <v>1</v>
          </cell>
          <cell r="AV179">
            <v>0</v>
          </cell>
          <cell r="AW179">
            <v>1</v>
          </cell>
          <cell r="AX179">
            <v>1</v>
          </cell>
          <cell r="AY179">
            <v>0</v>
          </cell>
          <cell r="AZ179">
            <v>0</v>
          </cell>
          <cell r="BA179">
            <v>1</v>
          </cell>
          <cell r="BB179">
            <v>0</v>
          </cell>
          <cell r="BC179">
            <v>0</v>
          </cell>
          <cell r="BD179">
            <v>1</v>
          </cell>
          <cell r="BE179">
            <v>0</v>
          </cell>
          <cell r="BF179">
            <v>0</v>
          </cell>
          <cell r="BG179">
            <v>1</v>
          </cell>
          <cell r="BH179">
            <v>0</v>
          </cell>
          <cell r="BI179">
            <v>0</v>
          </cell>
          <cell r="BJ179">
            <v>8</v>
          </cell>
          <cell r="BK179">
            <v>1</v>
          </cell>
          <cell r="BL179">
            <v>1</v>
          </cell>
          <cell r="BM179">
            <v>1</v>
          </cell>
          <cell r="BN179">
            <v>1</v>
          </cell>
          <cell r="BO179">
            <v>1</v>
          </cell>
          <cell r="BP179">
            <v>0</v>
          </cell>
          <cell r="BQ179">
            <v>1</v>
          </cell>
          <cell r="BR179">
            <v>0</v>
          </cell>
          <cell r="BS179">
            <v>1</v>
          </cell>
          <cell r="BT179">
            <v>0</v>
          </cell>
          <cell r="BU179">
            <v>1</v>
          </cell>
          <cell r="BV179">
            <v>0</v>
          </cell>
          <cell r="BW179">
            <v>8</v>
          </cell>
          <cell r="BX179">
            <v>0</v>
          </cell>
          <cell r="BY179">
            <v>0</v>
          </cell>
          <cell r="BZ179">
            <v>12</v>
          </cell>
          <cell r="CA179">
            <v>3</v>
          </cell>
          <cell r="CB179">
            <v>9</v>
          </cell>
          <cell r="CC179">
            <v>7</v>
          </cell>
          <cell r="CD179">
            <v>13</v>
          </cell>
          <cell r="CE179">
            <v>13</v>
          </cell>
          <cell r="CF179">
            <v>8</v>
          </cell>
          <cell r="CG179">
            <v>9</v>
          </cell>
          <cell r="CH179">
            <v>7</v>
          </cell>
          <cell r="CI179">
            <v>9</v>
          </cell>
          <cell r="CJ179">
            <v>10</v>
          </cell>
          <cell r="CK179">
            <v>12</v>
          </cell>
          <cell r="CL179">
            <v>2</v>
          </cell>
          <cell r="CM179">
            <v>0</v>
          </cell>
          <cell r="CN179">
            <v>1</v>
          </cell>
          <cell r="CP179">
            <v>1</v>
          </cell>
          <cell r="CR179">
            <v>10</v>
          </cell>
          <cell r="CS179">
            <v>1</v>
          </cell>
          <cell r="CU179">
            <v>1</v>
          </cell>
          <cell r="CZ179">
            <v>1</v>
          </cell>
          <cell r="DD179">
            <v>1</v>
          </cell>
          <cell r="DG179">
            <v>0</v>
          </cell>
        </row>
        <row r="180">
          <cell r="E180" t="str">
            <v>轟小</v>
          </cell>
          <cell r="F180">
            <v>62005</v>
          </cell>
          <cell r="G180">
            <v>27</v>
          </cell>
          <cell r="H180">
            <v>16</v>
          </cell>
          <cell r="I180">
            <v>0</v>
          </cell>
          <cell r="J180">
            <v>0</v>
          </cell>
          <cell r="K180">
            <v>10</v>
          </cell>
          <cell r="L180">
            <v>0</v>
          </cell>
          <cell r="M180">
            <v>23</v>
          </cell>
          <cell r="N180">
            <v>15</v>
          </cell>
          <cell r="O180">
            <v>0</v>
          </cell>
          <cell r="P180">
            <v>0</v>
          </cell>
          <cell r="Q180">
            <v>1</v>
          </cell>
          <cell r="R180">
            <v>0</v>
          </cell>
          <cell r="S180">
            <v>16</v>
          </cell>
          <cell r="T180">
            <v>17</v>
          </cell>
          <cell r="U180">
            <v>1</v>
          </cell>
          <cell r="V180">
            <v>2</v>
          </cell>
          <cell r="W180">
            <v>0</v>
          </cell>
          <cell r="X180">
            <v>0</v>
          </cell>
          <cell r="Y180">
            <v>15</v>
          </cell>
          <cell r="Z180">
            <v>17</v>
          </cell>
          <cell r="AA180">
            <v>3</v>
          </cell>
          <cell r="AB180">
            <v>1</v>
          </cell>
          <cell r="AC180">
            <v>0</v>
          </cell>
          <cell r="AD180">
            <v>0</v>
          </cell>
          <cell r="AE180">
            <v>19</v>
          </cell>
          <cell r="AF180">
            <v>17</v>
          </cell>
          <cell r="AG180">
            <v>0</v>
          </cell>
          <cell r="AH180">
            <v>2</v>
          </cell>
          <cell r="AI180">
            <v>0</v>
          </cell>
          <cell r="AJ180">
            <v>0</v>
          </cell>
          <cell r="AK180">
            <v>17</v>
          </cell>
          <cell r="AL180">
            <v>18</v>
          </cell>
          <cell r="AM180">
            <v>1</v>
          </cell>
          <cell r="AN180">
            <v>1</v>
          </cell>
          <cell r="AO180">
            <v>0</v>
          </cell>
          <cell r="AP180">
            <v>0</v>
          </cell>
          <cell r="AQ180">
            <v>228</v>
          </cell>
          <cell r="AR180">
            <v>2</v>
          </cell>
          <cell r="AS180">
            <v>0</v>
          </cell>
          <cell r="AT180">
            <v>2</v>
          </cell>
          <cell r="AU180">
            <v>2</v>
          </cell>
          <cell r="AV180">
            <v>0</v>
          </cell>
          <cell r="AW180">
            <v>1</v>
          </cell>
          <cell r="AX180">
            <v>1</v>
          </cell>
          <cell r="AY180">
            <v>0</v>
          </cell>
          <cell r="AZ180">
            <v>0</v>
          </cell>
          <cell r="BA180">
            <v>1</v>
          </cell>
          <cell r="BB180">
            <v>0</v>
          </cell>
          <cell r="BC180">
            <v>0</v>
          </cell>
          <cell r="BD180">
            <v>1</v>
          </cell>
          <cell r="BE180">
            <v>0</v>
          </cell>
          <cell r="BF180">
            <v>0</v>
          </cell>
          <cell r="BG180">
            <v>1</v>
          </cell>
          <cell r="BH180">
            <v>0</v>
          </cell>
          <cell r="BI180">
            <v>0</v>
          </cell>
          <cell r="BJ180">
            <v>10</v>
          </cell>
          <cell r="BK180">
            <v>2</v>
          </cell>
          <cell r="BL180">
            <v>2</v>
          </cell>
          <cell r="BM180">
            <v>1</v>
          </cell>
          <cell r="BN180">
            <v>1</v>
          </cell>
          <cell r="BO180">
            <v>1</v>
          </cell>
          <cell r="BP180">
            <v>0</v>
          </cell>
          <cell r="BQ180">
            <v>1</v>
          </cell>
          <cell r="BR180">
            <v>0</v>
          </cell>
          <cell r="BS180">
            <v>1</v>
          </cell>
          <cell r="BT180">
            <v>0</v>
          </cell>
          <cell r="BU180">
            <v>1</v>
          </cell>
          <cell r="BV180">
            <v>0</v>
          </cell>
          <cell r="BW180">
            <v>10</v>
          </cell>
          <cell r="BX180">
            <v>0</v>
          </cell>
          <cell r="BY180">
            <v>0</v>
          </cell>
          <cell r="BZ180">
            <v>27</v>
          </cell>
          <cell r="CA180">
            <v>16</v>
          </cell>
          <cell r="CB180">
            <v>23</v>
          </cell>
          <cell r="CC180">
            <v>15</v>
          </cell>
          <cell r="CD180">
            <v>17</v>
          </cell>
          <cell r="CE180">
            <v>19</v>
          </cell>
          <cell r="CF180">
            <v>18</v>
          </cell>
          <cell r="CG180">
            <v>18</v>
          </cell>
          <cell r="CH180">
            <v>19</v>
          </cell>
          <cell r="CI180">
            <v>19</v>
          </cell>
          <cell r="CJ180">
            <v>18</v>
          </cell>
          <cell r="CK180">
            <v>19</v>
          </cell>
          <cell r="CL180">
            <v>3</v>
          </cell>
          <cell r="CM180">
            <v>0</v>
          </cell>
          <cell r="CN180">
            <v>1</v>
          </cell>
          <cell r="CP180">
            <v>1</v>
          </cell>
          <cell r="CR180">
            <v>13</v>
          </cell>
          <cell r="CS180">
            <v>1</v>
          </cell>
          <cell r="CU180">
            <v>3</v>
          </cell>
          <cell r="CW180">
            <v>1</v>
          </cell>
          <cell r="CZ180">
            <v>1</v>
          </cell>
          <cell r="DD180">
            <v>1</v>
          </cell>
          <cell r="DG180">
            <v>0</v>
          </cell>
        </row>
        <row r="181">
          <cell r="E181" t="str">
            <v>五町田小</v>
          </cell>
          <cell r="F181">
            <v>62005</v>
          </cell>
          <cell r="G181">
            <v>14</v>
          </cell>
          <cell r="H181">
            <v>10</v>
          </cell>
          <cell r="I181">
            <v>0</v>
          </cell>
          <cell r="J181">
            <v>0</v>
          </cell>
          <cell r="K181">
            <v>9</v>
          </cell>
          <cell r="L181">
            <v>0</v>
          </cell>
          <cell r="M181">
            <v>13</v>
          </cell>
          <cell r="N181">
            <v>13</v>
          </cell>
          <cell r="O181">
            <v>3</v>
          </cell>
          <cell r="P181">
            <v>1</v>
          </cell>
          <cell r="Q181">
            <v>1</v>
          </cell>
          <cell r="R181">
            <v>0</v>
          </cell>
          <cell r="S181">
            <v>19</v>
          </cell>
          <cell r="T181">
            <v>14</v>
          </cell>
          <cell r="U181">
            <v>1</v>
          </cell>
          <cell r="V181">
            <v>1</v>
          </cell>
          <cell r="W181">
            <v>0</v>
          </cell>
          <cell r="X181">
            <v>0</v>
          </cell>
          <cell r="Y181">
            <v>11</v>
          </cell>
          <cell r="Z181">
            <v>20</v>
          </cell>
          <cell r="AA181">
            <v>2</v>
          </cell>
          <cell r="AB181">
            <v>0</v>
          </cell>
          <cell r="AC181">
            <v>0</v>
          </cell>
          <cell r="AD181">
            <v>0</v>
          </cell>
          <cell r="AE181">
            <v>19</v>
          </cell>
          <cell r="AF181">
            <v>14</v>
          </cell>
          <cell r="AG181">
            <v>1</v>
          </cell>
          <cell r="AH181">
            <v>0</v>
          </cell>
          <cell r="AI181">
            <v>0</v>
          </cell>
          <cell r="AJ181">
            <v>0</v>
          </cell>
          <cell r="AK181">
            <v>20</v>
          </cell>
          <cell r="AL181">
            <v>14</v>
          </cell>
          <cell r="AM181">
            <v>1</v>
          </cell>
          <cell r="AN181">
            <v>0</v>
          </cell>
          <cell r="AO181">
            <v>0</v>
          </cell>
          <cell r="AP181">
            <v>0</v>
          </cell>
          <cell r="AQ181">
            <v>191</v>
          </cell>
          <cell r="AR181">
            <v>1</v>
          </cell>
          <cell r="AS181">
            <v>0</v>
          </cell>
          <cell r="AT181">
            <v>1</v>
          </cell>
          <cell r="AU181">
            <v>1</v>
          </cell>
          <cell r="AV181">
            <v>0</v>
          </cell>
          <cell r="AW181">
            <v>1</v>
          </cell>
          <cell r="AX181">
            <v>1</v>
          </cell>
          <cell r="AY181">
            <v>0</v>
          </cell>
          <cell r="AZ181">
            <v>0</v>
          </cell>
          <cell r="BA181">
            <v>1</v>
          </cell>
          <cell r="BB181">
            <v>0</v>
          </cell>
          <cell r="BC181">
            <v>0</v>
          </cell>
          <cell r="BD181">
            <v>1</v>
          </cell>
          <cell r="BE181">
            <v>0</v>
          </cell>
          <cell r="BF181">
            <v>0</v>
          </cell>
          <cell r="BG181">
            <v>1</v>
          </cell>
          <cell r="BH181">
            <v>0</v>
          </cell>
          <cell r="BI181">
            <v>0</v>
          </cell>
          <cell r="BJ181">
            <v>8</v>
          </cell>
          <cell r="BK181">
            <v>1</v>
          </cell>
          <cell r="BL181">
            <v>1</v>
          </cell>
          <cell r="BM181">
            <v>1</v>
          </cell>
          <cell r="BN181">
            <v>1</v>
          </cell>
          <cell r="BO181">
            <v>1</v>
          </cell>
          <cell r="BP181">
            <v>0</v>
          </cell>
          <cell r="BQ181">
            <v>1</v>
          </cell>
          <cell r="BR181">
            <v>0</v>
          </cell>
          <cell r="BS181">
            <v>1</v>
          </cell>
          <cell r="BT181">
            <v>0</v>
          </cell>
          <cell r="BU181">
            <v>1</v>
          </cell>
          <cell r="BV181">
            <v>0</v>
          </cell>
          <cell r="BW181">
            <v>9</v>
          </cell>
          <cell r="BX181">
            <v>0</v>
          </cell>
          <cell r="BY181">
            <v>0</v>
          </cell>
          <cell r="BZ181">
            <v>14</v>
          </cell>
          <cell r="CA181">
            <v>10</v>
          </cell>
          <cell r="CB181">
            <v>16</v>
          </cell>
          <cell r="CC181">
            <v>14</v>
          </cell>
          <cell r="CD181">
            <v>20</v>
          </cell>
          <cell r="CE181">
            <v>15</v>
          </cell>
          <cell r="CF181">
            <v>13</v>
          </cell>
          <cell r="CG181">
            <v>20</v>
          </cell>
          <cell r="CH181">
            <v>20</v>
          </cell>
          <cell r="CI181">
            <v>14</v>
          </cell>
          <cell r="CJ181">
            <v>21</v>
          </cell>
          <cell r="CK181">
            <v>14</v>
          </cell>
          <cell r="CL181">
            <v>2</v>
          </cell>
          <cell r="CM181">
            <v>0</v>
          </cell>
          <cell r="CN181">
            <v>1</v>
          </cell>
          <cell r="CP181">
            <v>1</v>
          </cell>
          <cell r="CR181">
            <v>12</v>
          </cell>
          <cell r="CS181">
            <v>1</v>
          </cell>
          <cell r="CU181">
            <v>2</v>
          </cell>
          <cell r="CZ181">
            <v>1</v>
          </cell>
          <cell r="DB181">
            <v>1</v>
          </cell>
          <cell r="DD181">
            <v>1</v>
          </cell>
          <cell r="DG181">
            <v>0</v>
          </cell>
        </row>
        <row r="182">
          <cell r="E182" t="str">
            <v>谷所分校</v>
          </cell>
          <cell r="F182">
            <v>62005</v>
          </cell>
          <cell r="G182">
            <v>3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3</v>
          </cell>
          <cell r="AR182">
            <v>1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1</v>
          </cell>
          <cell r="BK182">
            <v>1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1</v>
          </cell>
          <cell r="BX182">
            <v>0</v>
          </cell>
          <cell r="BY182">
            <v>0</v>
          </cell>
          <cell r="BZ182">
            <v>3</v>
          </cell>
          <cell r="CA182">
            <v>0</v>
          </cell>
          <cell r="CB182">
            <v>0</v>
          </cell>
          <cell r="CC182">
            <v>0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</v>
          </cell>
          <cell r="CJ182">
            <v>0</v>
          </cell>
          <cell r="CK182">
            <v>0</v>
          </cell>
          <cell r="CL182">
            <v>0</v>
          </cell>
          <cell r="CM182">
            <v>0</v>
          </cell>
          <cell r="DG182">
            <v>0</v>
          </cell>
        </row>
        <row r="183">
          <cell r="E183" t="str">
            <v>久間小</v>
          </cell>
          <cell r="F183">
            <v>62005</v>
          </cell>
          <cell r="G183">
            <v>13</v>
          </cell>
          <cell r="H183">
            <v>15</v>
          </cell>
          <cell r="I183">
            <v>1</v>
          </cell>
          <cell r="J183">
            <v>0</v>
          </cell>
          <cell r="K183">
            <v>3</v>
          </cell>
          <cell r="L183">
            <v>0</v>
          </cell>
          <cell r="M183">
            <v>15</v>
          </cell>
          <cell r="N183">
            <v>13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17</v>
          </cell>
          <cell r="T183">
            <v>15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21</v>
          </cell>
          <cell r="Z183">
            <v>28</v>
          </cell>
          <cell r="AA183">
            <v>1</v>
          </cell>
          <cell r="AB183">
            <v>1</v>
          </cell>
          <cell r="AC183">
            <v>0</v>
          </cell>
          <cell r="AD183">
            <v>0</v>
          </cell>
          <cell r="AE183">
            <v>27</v>
          </cell>
          <cell r="AF183">
            <v>21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22</v>
          </cell>
          <cell r="AL183">
            <v>25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235</v>
          </cell>
          <cell r="AR183">
            <v>1</v>
          </cell>
          <cell r="AS183">
            <v>0</v>
          </cell>
          <cell r="AT183">
            <v>1</v>
          </cell>
          <cell r="AU183">
            <v>1</v>
          </cell>
          <cell r="AV183">
            <v>0</v>
          </cell>
          <cell r="AW183">
            <v>0</v>
          </cell>
          <cell r="AX183">
            <v>1</v>
          </cell>
          <cell r="AY183">
            <v>0</v>
          </cell>
          <cell r="AZ183">
            <v>0</v>
          </cell>
          <cell r="BA183">
            <v>2</v>
          </cell>
          <cell r="BB183">
            <v>0</v>
          </cell>
          <cell r="BC183">
            <v>0</v>
          </cell>
          <cell r="BD183">
            <v>2</v>
          </cell>
          <cell r="BE183">
            <v>0</v>
          </cell>
          <cell r="BF183">
            <v>0</v>
          </cell>
          <cell r="BG183">
            <v>2</v>
          </cell>
          <cell r="BH183">
            <v>0</v>
          </cell>
          <cell r="BI183">
            <v>0</v>
          </cell>
          <cell r="BJ183">
            <v>10</v>
          </cell>
          <cell r="BK183">
            <v>1</v>
          </cell>
          <cell r="BL183">
            <v>1</v>
          </cell>
          <cell r="BM183">
            <v>1</v>
          </cell>
          <cell r="BN183">
            <v>0</v>
          </cell>
          <cell r="BO183">
            <v>1</v>
          </cell>
          <cell r="BP183">
            <v>0</v>
          </cell>
          <cell r="BQ183">
            <v>2</v>
          </cell>
          <cell r="BR183">
            <v>0</v>
          </cell>
          <cell r="BS183">
            <v>2</v>
          </cell>
          <cell r="BT183">
            <v>0</v>
          </cell>
          <cell r="BU183">
            <v>2</v>
          </cell>
          <cell r="BV183">
            <v>0</v>
          </cell>
          <cell r="BW183">
            <v>10</v>
          </cell>
          <cell r="BX183">
            <v>0</v>
          </cell>
          <cell r="BY183">
            <v>0</v>
          </cell>
          <cell r="BZ183">
            <v>14</v>
          </cell>
          <cell r="CA183">
            <v>15</v>
          </cell>
          <cell r="CB183">
            <v>15</v>
          </cell>
          <cell r="CC183">
            <v>13</v>
          </cell>
          <cell r="CD183">
            <v>17</v>
          </cell>
          <cell r="CE183">
            <v>15</v>
          </cell>
          <cell r="CF183">
            <v>22</v>
          </cell>
          <cell r="CG183">
            <v>29</v>
          </cell>
          <cell r="CH183">
            <v>27</v>
          </cell>
          <cell r="CI183">
            <v>21</v>
          </cell>
          <cell r="CJ183">
            <v>22</v>
          </cell>
          <cell r="CK183">
            <v>25</v>
          </cell>
          <cell r="CL183">
            <v>1</v>
          </cell>
          <cell r="CM183">
            <v>0</v>
          </cell>
          <cell r="CN183">
            <v>1</v>
          </cell>
          <cell r="CP183">
            <v>1</v>
          </cell>
          <cell r="CR183">
            <v>12</v>
          </cell>
          <cell r="CS183">
            <v>1</v>
          </cell>
          <cell r="CU183">
            <v>1</v>
          </cell>
          <cell r="DD183">
            <v>1</v>
          </cell>
          <cell r="DG183">
            <v>0</v>
          </cell>
        </row>
        <row r="184">
          <cell r="E184" t="str">
            <v>塩田小</v>
          </cell>
          <cell r="F184">
            <v>62005</v>
          </cell>
          <cell r="G184">
            <v>9</v>
          </cell>
          <cell r="H184">
            <v>10</v>
          </cell>
          <cell r="I184">
            <v>0</v>
          </cell>
          <cell r="J184">
            <v>0</v>
          </cell>
          <cell r="K184">
            <v>2</v>
          </cell>
          <cell r="L184">
            <v>0</v>
          </cell>
          <cell r="M184">
            <v>13</v>
          </cell>
          <cell r="N184">
            <v>11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11</v>
          </cell>
          <cell r="T184">
            <v>8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13</v>
          </cell>
          <cell r="Z184">
            <v>10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8</v>
          </cell>
          <cell r="AF184">
            <v>11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16</v>
          </cell>
          <cell r="AL184">
            <v>7</v>
          </cell>
          <cell r="AM184">
            <v>1</v>
          </cell>
          <cell r="AN184">
            <v>1</v>
          </cell>
          <cell r="AO184">
            <v>0</v>
          </cell>
          <cell r="AP184">
            <v>0</v>
          </cell>
          <cell r="AQ184">
            <v>129</v>
          </cell>
          <cell r="AR184">
            <v>1</v>
          </cell>
          <cell r="AS184">
            <v>0</v>
          </cell>
          <cell r="AT184">
            <v>1</v>
          </cell>
          <cell r="AU184">
            <v>1</v>
          </cell>
          <cell r="AV184">
            <v>0</v>
          </cell>
          <cell r="AW184">
            <v>0</v>
          </cell>
          <cell r="AX184">
            <v>1</v>
          </cell>
          <cell r="AY184">
            <v>0</v>
          </cell>
          <cell r="AZ184">
            <v>0</v>
          </cell>
          <cell r="BA184">
            <v>1</v>
          </cell>
          <cell r="BB184">
            <v>0</v>
          </cell>
          <cell r="BC184">
            <v>0</v>
          </cell>
          <cell r="BD184">
            <v>1</v>
          </cell>
          <cell r="BE184">
            <v>0</v>
          </cell>
          <cell r="BF184">
            <v>0</v>
          </cell>
          <cell r="BG184">
            <v>1</v>
          </cell>
          <cell r="BH184">
            <v>0</v>
          </cell>
          <cell r="BI184">
            <v>0</v>
          </cell>
          <cell r="BJ184">
            <v>7</v>
          </cell>
          <cell r="BK184">
            <v>1</v>
          </cell>
          <cell r="BL184">
            <v>1</v>
          </cell>
          <cell r="BM184">
            <v>1</v>
          </cell>
          <cell r="BN184">
            <v>0</v>
          </cell>
          <cell r="BO184">
            <v>1</v>
          </cell>
          <cell r="BP184">
            <v>0</v>
          </cell>
          <cell r="BQ184">
            <v>1</v>
          </cell>
          <cell r="BR184">
            <v>0</v>
          </cell>
          <cell r="BS184">
            <v>1</v>
          </cell>
          <cell r="BT184">
            <v>0</v>
          </cell>
          <cell r="BU184">
            <v>1</v>
          </cell>
          <cell r="BV184">
            <v>0</v>
          </cell>
          <cell r="BW184">
            <v>7</v>
          </cell>
          <cell r="BX184">
            <v>0</v>
          </cell>
          <cell r="BY184">
            <v>0</v>
          </cell>
          <cell r="BZ184">
            <v>9</v>
          </cell>
          <cell r="CA184">
            <v>10</v>
          </cell>
          <cell r="CB184">
            <v>13</v>
          </cell>
          <cell r="CC184">
            <v>11</v>
          </cell>
          <cell r="CD184">
            <v>11</v>
          </cell>
          <cell r="CE184">
            <v>8</v>
          </cell>
          <cell r="CF184">
            <v>13</v>
          </cell>
          <cell r="CG184">
            <v>10</v>
          </cell>
          <cell r="CH184">
            <v>8</v>
          </cell>
          <cell r="CI184">
            <v>11</v>
          </cell>
          <cell r="CJ184">
            <v>17</v>
          </cell>
          <cell r="CK184">
            <v>8</v>
          </cell>
          <cell r="CL184">
            <v>1</v>
          </cell>
          <cell r="CM184">
            <v>0</v>
          </cell>
          <cell r="CN184">
            <v>1</v>
          </cell>
          <cell r="CP184">
            <v>1</v>
          </cell>
          <cell r="CR184">
            <v>10</v>
          </cell>
          <cell r="CT184">
            <v>1</v>
          </cell>
          <cell r="DD184">
            <v>1</v>
          </cell>
          <cell r="DG184">
            <v>0</v>
          </cell>
        </row>
        <row r="185">
          <cell r="E185" t="str">
            <v>大草野小</v>
          </cell>
          <cell r="F185">
            <v>62005</v>
          </cell>
          <cell r="G185">
            <v>13</v>
          </cell>
          <cell r="H185">
            <v>8</v>
          </cell>
          <cell r="I185">
            <v>0</v>
          </cell>
          <cell r="J185">
            <v>0</v>
          </cell>
          <cell r="K185">
            <v>3</v>
          </cell>
          <cell r="L185">
            <v>0</v>
          </cell>
          <cell r="M185">
            <v>15</v>
          </cell>
          <cell r="N185">
            <v>10</v>
          </cell>
          <cell r="O185">
            <v>2</v>
          </cell>
          <cell r="P185">
            <v>0</v>
          </cell>
          <cell r="Q185">
            <v>0</v>
          </cell>
          <cell r="R185">
            <v>0</v>
          </cell>
          <cell r="S185">
            <v>14</v>
          </cell>
          <cell r="T185">
            <v>9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11</v>
          </cell>
          <cell r="Z185">
            <v>15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19</v>
          </cell>
          <cell r="AF185">
            <v>14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16</v>
          </cell>
          <cell r="AL185">
            <v>21</v>
          </cell>
          <cell r="AM185">
            <v>1</v>
          </cell>
          <cell r="AN185">
            <v>0</v>
          </cell>
          <cell r="AO185">
            <v>0</v>
          </cell>
          <cell r="AP185">
            <v>0</v>
          </cell>
          <cell r="AQ185">
            <v>168</v>
          </cell>
          <cell r="AR185">
            <v>1</v>
          </cell>
          <cell r="AS185">
            <v>0</v>
          </cell>
          <cell r="AT185">
            <v>1</v>
          </cell>
          <cell r="AU185">
            <v>1</v>
          </cell>
          <cell r="AV185">
            <v>0</v>
          </cell>
          <cell r="AW185">
            <v>0</v>
          </cell>
          <cell r="AX185">
            <v>1</v>
          </cell>
          <cell r="AY185">
            <v>0</v>
          </cell>
          <cell r="AZ185">
            <v>0</v>
          </cell>
          <cell r="BA185">
            <v>1</v>
          </cell>
          <cell r="BB185">
            <v>0</v>
          </cell>
          <cell r="BC185">
            <v>0</v>
          </cell>
          <cell r="BD185">
            <v>1</v>
          </cell>
          <cell r="BE185">
            <v>0</v>
          </cell>
          <cell r="BF185">
            <v>0</v>
          </cell>
          <cell r="BG185">
            <v>1</v>
          </cell>
          <cell r="BH185">
            <v>0</v>
          </cell>
          <cell r="BI185">
            <v>0</v>
          </cell>
          <cell r="BJ185">
            <v>7</v>
          </cell>
          <cell r="BK185">
            <v>1</v>
          </cell>
          <cell r="BL185">
            <v>1</v>
          </cell>
          <cell r="BM185">
            <v>1</v>
          </cell>
          <cell r="BN185">
            <v>0</v>
          </cell>
          <cell r="BO185">
            <v>1</v>
          </cell>
          <cell r="BP185">
            <v>0</v>
          </cell>
          <cell r="BQ185">
            <v>1</v>
          </cell>
          <cell r="BR185">
            <v>0</v>
          </cell>
          <cell r="BS185">
            <v>1</v>
          </cell>
          <cell r="BT185">
            <v>0</v>
          </cell>
          <cell r="BU185">
            <v>1</v>
          </cell>
          <cell r="BV185">
            <v>0</v>
          </cell>
          <cell r="BW185">
            <v>7</v>
          </cell>
          <cell r="BX185">
            <v>0</v>
          </cell>
          <cell r="BY185">
            <v>0</v>
          </cell>
          <cell r="BZ185">
            <v>13</v>
          </cell>
          <cell r="CA185">
            <v>8</v>
          </cell>
          <cell r="CB185">
            <v>17</v>
          </cell>
          <cell r="CC185">
            <v>10</v>
          </cell>
          <cell r="CD185">
            <v>14</v>
          </cell>
          <cell r="CE185">
            <v>9</v>
          </cell>
          <cell r="CF185">
            <v>11</v>
          </cell>
          <cell r="CG185">
            <v>15</v>
          </cell>
          <cell r="CH185">
            <v>19</v>
          </cell>
          <cell r="CI185">
            <v>14</v>
          </cell>
          <cell r="CJ185">
            <v>17</v>
          </cell>
          <cell r="CK185">
            <v>21</v>
          </cell>
          <cell r="CL185">
            <v>1</v>
          </cell>
          <cell r="CM185">
            <v>0</v>
          </cell>
          <cell r="CN185">
            <v>1</v>
          </cell>
          <cell r="CP185">
            <v>1</v>
          </cell>
          <cell r="CR185">
            <v>9</v>
          </cell>
          <cell r="CS185">
            <v>1</v>
          </cell>
          <cell r="CU185">
            <v>1</v>
          </cell>
          <cell r="CZ185">
            <v>1</v>
          </cell>
          <cell r="DD185">
            <v>1</v>
          </cell>
          <cell r="DG185">
            <v>0</v>
          </cell>
        </row>
        <row r="186">
          <cell r="E186" t="str">
            <v>成章中</v>
          </cell>
          <cell r="F186">
            <v>21005</v>
          </cell>
          <cell r="G186">
            <v>79</v>
          </cell>
          <cell r="H186">
            <v>78</v>
          </cell>
          <cell r="I186">
            <v>3</v>
          </cell>
          <cell r="J186">
            <v>1</v>
          </cell>
          <cell r="K186">
            <v>3</v>
          </cell>
          <cell r="L186">
            <v>0</v>
          </cell>
          <cell r="M186">
            <v>76</v>
          </cell>
          <cell r="N186">
            <v>69</v>
          </cell>
          <cell r="O186">
            <v>1</v>
          </cell>
          <cell r="P186">
            <v>0</v>
          </cell>
          <cell r="Q186">
            <v>5</v>
          </cell>
          <cell r="R186">
            <v>0</v>
          </cell>
          <cell r="S186">
            <v>75</v>
          </cell>
          <cell r="T186">
            <v>82</v>
          </cell>
          <cell r="U186">
            <v>2</v>
          </cell>
          <cell r="V186">
            <v>1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467</v>
          </cell>
          <cell r="AR186">
            <v>5</v>
          </cell>
          <cell r="AS186">
            <v>0</v>
          </cell>
          <cell r="AT186">
            <v>1</v>
          </cell>
          <cell r="AU186">
            <v>4</v>
          </cell>
          <cell r="AV186">
            <v>0</v>
          </cell>
          <cell r="AW186">
            <v>1</v>
          </cell>
          <cell r="AX186">
            <v>4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14</v>
          </cell>
          <cell r="BK186">
            <v>4</v>
          </cell>
          <cell r="BL186">
            <v>1</v>
          </cell>
          <cell r="BM186">
            <v>4</v>
          </cell>
          <cell r="BN186">
            <v>1</v>
          </cell>
          <cell r="BO186">
            <v>4</v>
          </cell>
          <cell r="BP186">
            <v>0</v>
          </cell>
          <cell r="BQ186">
            <v>0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14</v>
          </cell>
          <cell r="BX186">
            <v>0</v>
          </cell>
          <cell r="BY186">
            <v>0</v>
          </cell>
          <cell r="BZ186">
            <v>82</v>
          </cell>
          <cell r="CA186">
            <v>79</v>
          </cell>
          <cell r="CB186">
            <v>77</v>
          </cell>
          <cell r="CC186">
            <v>69</v>
          </cell>
          <cell r="CD186">
            <v>77</v>
          </cell>
          <cell r="CE186">
            <v>83</v>
          </cell>
          <cell r="CF186">
            <v>0</v>
          </cell>
          <cell r="CG186">
            <v>0</v>
          </cell>
          <cell r="CH186">
            <v>0</v>
          </cell>
          <cell r="CI186">
            <v>0</v>
          </cell>
          <cell r="CJ186">
            <v>0</v>
          </cell>
          <cell r="CK186">
            <v>0</v>
          </cell>
          <cell r="CL186">
            <v>2</v>
          </cell>
          <cell r="CM186">
            <v>0</v>
          </cell>
          <cell r="CN186">
            <v>1</v>
          </cell>
          <cell r="CP186">
            <v>1</v>
          </cell>
          <cell r="CR186">
            <v>25</v>
          </cell>
          <cell r="CS186">
            <v>1</v>
          </cell>
          <cell r="CU186">
            <v>4</v>
          </cell>
          <cell r="CZ186">
            <v>1</v>
          </cell>
          <cell r="DD186">
            <v>4</v>
          </cell>
          <cell r="DG186">
            <v>0</v>
          </cell>
        </row>
        <row r="187">
          <cell r="E187" t="str">
            <v>城南中</v>
          </cell>
          <cell r="F187">
            <v>21005</v>
          </cell>
          <cell r="G187">
            <v>76</v>
          </cell>
          <cell r="H187">
            <v>76</v>
          </cell>
          <cell r="I187">
            <v>0</v>
          </cell>
          <cell r="J187">
            <v>2</v>
          </cell>
          <cell r="K187">
            <v>3</v>
          </cell>
          <cell r="L187">
            <v>0</v>
          </cell>
          <cell r="M187">
            <v>78</v>
          </cell>
          <cell r="N187">
            <v>78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86</v>
          </cell>
          <cell r="T187">
            <v>73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469</v>
          </cell>
          <cell r="AR187">
            <v>5</v>
          </cell>
          <cell r="AS187">
            <v>0</v>
          </cell>
          <cell r="AT187">
            <v>1</v>
          </cell>
          <cell r="AU187">
            <v>4</v>
          </cell>
          <cell r="AV187">
            <v>0</v>
          </cell>
          <cell r="AW187">
            <v>0</v>
          </cell>
          <cell r="AX187">
            <v>4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13</v>
          </cell>
          <cell r="BK187">
            <v>4</v>
          </cell>
          <cell r="BL187">
            <v>1</v>
          </cell>
          <cell r="BM187">
            <v>4</v>
          </cell>
          <cell r="BN187">
            <v>0</v>
          </cell>
          <cell r="BO187">
            <v>4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13</v>
          </cell>
          <cell r="BX187">
            <v>0</v>
          </cell>
          <cell r="BY187">
            <v>0</v>
          </cell>
          <cell r="BZ187">
            <v>76</v>
          </cell>
          <cell r="CA187">
            <v>78</v>
          </cell>
          <cell r="CB187">
            <v>79</v>
          </cell>
          <cell r="CC187">
            <v>78</v>
          </cell>
          <cell r="CD187">
            <v>86</v>
          </cell>
          <cell r="CE187">
            <v>73</v>
          </cell>
          <cell r="CF187">
            <v>0</v>
          </cell>
          <cell r="CG187">
            <v>0</v>
          </cell>
          <cell r="CH187">
            <v>0</v>
          </cell>
          <cell r="CI187">
            <v>0</v>
          </cell>
          <cell r="CJ187">
            <v>0</v>
          </cell>
          <cell r="CK187">
            <v>0</v>
          </cell>
          <cell r="CL187">
            <v>1</v>
          </cell>
          <cell r="CM187">
            <v>0</v>
          </cell>
          <cell r="CN187">
            <v>1</v>
          </cell>
          <cell r="CP187">
            <v>1</v>
          </cell>
          <cell r="CQ187">
            <v>1</v>
          </cell>
          <cell r="CR187">
            <v>26</v>
          </cell>
          <cell r="CS187">
            <v>1</v>
          </cell>
          <cell r="CU187">
            <v>7</v>
          </cell>
          <cell r="CX187">
            <v>1</v>
          </cell>
          <cell r="CY187">
            <v>2</v>
          </cell>
          <cell r="CZ187">
            <v>1</v>
          </cell>
          <cell r="DB187">
            <v>1</v>
          </cell>
          <cell r="DC187">
            <v>1</v>
          </cell>
          <cell r="DD187">
            <v>2</v>
          </cell>
          <cell r="DF187">
            <v>1</v>
          </cell>
          <cell r="DG187">
            <v>0</v>
          </cell>
        </row>
        <row r="188">
          <cell r="E188" t="str">
            <v>昭栄中</v>
          </cell>
          <cell r="F188">
            <v>21005</v>
          </cell>
          <cell r="G188">
            <v>112</v>
          </cell>
          <cell r="H188">
            <v>93</v>
          </cell>
          <cell r="I188">
            <v>2</v>
          </cell>
          <cell r="J188">
            <v>2</v>
          </cell>
          <cell r="K188">
            <v>6</v>
          </cell>
          <cell r="L188">
            <v>0</v>
          </cell>
          <cell r="M188">
            <v>89</v>
          </cell>
          <cell r="N188">
            <v>106</v>
          </cell>
          <cell r="O188">
            <v>2</v>
          </cell>
          <cell r="P188">
            <v>0</v>
          </cell>
          <cell r="Q188">
            <v>2</v>
          </cell>
          <cell r="R188">
            <v>0</v>
          </cell>
          <cell r="S188">
            <v>94</v>
          </cell>
          <cell r="T188">
            <v>93</v>
          </cell>
          <cell r="U188">
            <v>1</v>
          </cell>
          <cell r="V188">
            <v>1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595</v>
          </cell>
          <cell r="AR188">
            <v>6</v>
          </cell>
          <cell r="AS188">
            <v>0</v>
          </cell>
          <cell r="AT188">
            <v>1</v>
          </cell>
          <cell r="AU188">
            <v>5</v>
          </cell>
          <cell r="AV188">
            <v>0</v>
          </cell>
          <cell r="AW188">
            <v>1</v>
          </cell>
          <cell r="AX188">
            <v>5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18</v>
          </cell>
          <cell r="BK188">
            <v>6</v>
          </cell>
          <cell r="BL188">
            <v>1</v>
          </cell>
          <cell r="BM188">
            <v>5</v>
          </cell>
          <cell r="BN188">
            <v>1</v>
          </cell>
          <cell r="BO188">
            <v>5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18</v>
          </cell>
          <cell r="BX188">
            <v>0</v>
          </cell>
          <cell r="BY188">
            <v>0</v>
          </cell>
          <cell r="BZ188">
            <v>114</v>
          </cell>
          <cell r="CA188">
            <v>95</v>
          </cell>
          <cell r="CB188">
            <v>91</v>
          </cell>
          <cell r="CC188">
            <v>106</v>
          </cell>
          <cell r="CD188">
            <v>95</v>
          </cell>
          <cell r="CE188">
            <v>94</v>
          </cell>
          <cell r="CF188">
            <v>0</v>
          </cell>
          <cell r="CG188">
            <v>0</v>
          </cell>
          <cell r="CH188">
            <v>0</v>
          </cell>
          <cell r="CI188">
            <v>0</v>
          </cell>
          <cell r="CJ188">
            <v>0</v>
          </cell>
          <cell r="CK188">
            <v>0</v>
          </cell>
          <cell r="CL188">
            <v>2</v>
          </cell>
          <cell r="CM188">
            <v>0</v>
          </cell>
          <cell r="CN188">
            <v>1</v>
          </cell>
          <cell r="CP188">
            <v>1</v>
          </cell>
          <cell r="CQ188">
            <v>1</v>
          </cell>
          <cell r="CR188">
            <v>32</v>
          </cell>
          <cell r="CS188">
            <v>2</v>
          </cell>
          <cell r="CU188">
            <v>1</v>
          </cell>
          <cell r="DD188">
            <v>1</v>
          </cell>
          <cell r="DF188">
            <v>3</v>
          </cell>
          <cell r="DG188">
            <v>0</v>
          </cell>
        </row>
        <row r="189">
          <cell r="E189" t="str">
            <v>城東中</v>
          </cell>
          <cell r="F189">
            <v>21005</v>
          </cell>
          <cell r="G189">
            <v>90</v>
          </cell>
          <cell r="H189">
            <v>95</v>
          </cell>
          <cell r="I189">
            <v>2</v>
          </cell>
          <cell r="J189">
            <v>1</v>
          </cell>
          <cell r="K189">
            <v>7</v>
          </cell>
          <cell r="L189">
            <v>0</v>
          </cell>
          <cell r="M189">
            <v>102</v>
          </cell>
          <cell r="N189">
            <v>105</v>
          </cell>
          <cell r="O189">
            <v>0</v>
          </cell>
          <cell r="P189">
            <v>2</v>
          </cell>
          <cell r="Q189">
            <v>1</v>
          </cell>
          <cell r="R189">
            <v>0</v>
          </cell>
          <cell r="S189">
            <v>94</v>
          </cell>
          <cell r="T189">
            <v>96</v>
          </cell>
          <cell r="U189">
            <v>3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590</v>
          </cell>
          <cell r="AR189">
            <v>5</v>
          </cell>
          <cell r="AS189">
            <v>0</v>
          </cell>
          <cell r="AT189">
            <v>1</v>
          </cell>
          <cell r="AU189">
            <v>6</v>
          </cell>
          <cell r="AV189">
            <v>0</v>
          </cell>
          <cell r="AW189">
            <v>1</v>
          </cell>
          <cell r="AX189">
            <v>5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18</v>
          </cell>
          <cell r="BK189">
            <v>5</v>
          </cell>
          <cell r="BL189">
            <v>1</v>
          </cell>
          <cell r="BM189">
            <v>6</v>
          </cell>
          <cell r="BN189">
            <v>1</v>
          </cell>
          <cell r="BO189">
            <v>5</v>
          </cell>
          <cell r="BP189">
            <v>0</v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18</v>
          </cell>
          <cell r="BX189">
            <v>0</v>
          </cell>
          <cell r="BY189">
            <v>0</v>
          </cell>
          <cell r="BZ189">
            <v>92</v>
          </cell>
          <cell r="CA189">
            <v>96</v>
          </cell>
          <cell r="CB189">
            <v>102</v>
          </cell>
          <cell r="CC189">
            <v>107</v>
          </cell>
          <cell r="CD189">
            <v>97</v>
          </cell>
          <cell r="CE189">
            <v>96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0</v>
          </cell>
          <cell r="CK189">
            <v>0</v>
          </cell>
          <cell r="CL189">
            <v>2</v>
          </cell>
          <cell r="CM189">
            <v>0</v>
          </cell>
          <cell r="CN189">
            <v>1</v>
          </cell>
          <cell r="CP189">
            <v>1</v>
          </cell>
          <cell r="CQ189">
            <v>1</v>
          </cell>
          <cell r="CR189">
            <v>33</v>
          </cell>
          <cell r="CS189">
            <v>2</v>
          </cell>
          <cell r="CT189">
            <v>1</v>
          </cell>
          <cell r="CU189">
            <v>4</v>
          </cell>
          <cell r="CY189">
            <v>2</v>
          </cell>
          <cell r="CZ189">
            <v>2</v>
          </cell>
          <cell r="DD189">
            <v>3</v>
          </cell>
          <cell r="DF189">
            <v>2</v>
          </cell>
          <cell r="DG189">
            <v>0</v>
          </cell>
        </row>
        <row r="190">
          <cell r="E190" t="str">
            <v>城西中</v>
          </cell>
          <cell r="F190">
            <v>21005</v>
          </cell>
          <cell r="G190">
            <v>57</v>
          </cell>
          <cell r="H190">
            <v>54</v>
          </cell>
          <cell r="I190">
            <v>0</v>
          </cell>
          <cell r="J190">
            <v>0</v>
          </cell>
          <cell r="K190">
            <v>1</v>
          </cell>
          <cell r="L190">
            <v>0</v>
          </cell>
          <cell r="M190">
            <v>72</v>
          </cell>
          <cell r="N190">
            <v>72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64</v>
          </cell>
          <cell r="T190">
            <v>75</v>
          </cell>
          <cell r="U190">
            <v>1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395</v>
          </cell>
          <cell r="AR190">
            <v>4</v>
          </cell>
          <cell r="AS190">
            <v>0</v>
          </cell>
          <cell r="AT190">
            <v>1</v>
          </cell>
          <cell r="AU190">
            <v>4</v>
          </cell>
          <cell r="AV190">
            <v>0</v>
          </cell>
          <cell r="AW190">
            <v>0</v>
          </cell>
          <cell r="AX190">
            <v>4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12</v>
          </cell>
          <cell r="BK190">
            <v>3</v>
          </cell>
          <cell r="BL190">
            <v>1</v>
          </cell>
          <cell r="BM190">
            <v>4</v>
          </cell>
          <cell r="BN190">
            <v>0</v>
          </cell>
          <cell r="BO190">
            <v>4</v>
          </cell>
          <cell r="BP190">
            <v>0</v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12</v>
          </cell>
          <cell r="BX190">
            <v>0</v>
          </cell>
          <cell r="BY190">
            <v>0</v>
          </cell>
          <cell r="BZ190">
            <v>57</v>
          </cell>
          <cell r="CA190">
            <v>54</v>
          </cell>
          <cell r="CB190">
            <v>72</v>
          </cell>
          <cell r="CC190">
            <v>72</v>
          </cell>
          <cell r="CD190">
            <v>65</v>
          </cell>
          <cell r="CE190">
            <v>75</v>
          </cell>
          <cell r="CF190">
            <v>0</v>
          </cell>
          <cell r="CG190">
            <v>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1</v>
          </cell>
          <cell r="CM190">
            <v>0</v>
          </cell>
          <cell r="CN190">
            <v>1</v>
          </cell>
          <cell r="CP190">
            <v>1</v>
          </cell>
          <cell r="CR190">
            <v>23</v>
          </cell>
          <cell r="CS190">
            <v>1</v>
          </cell>
          <cell r="DC190">
            <v>1</v>
          </cell>
          <cell r="DD190">
            <v>1</v>
          </cell>
          <cell r="DG190">
            <v>0</v>
          </cell>
        </row>
        <row r="191">
          <cell r="E191" t="str">
            <v>城北中</v>
          </cell>
          <cell r="F191">
            <v>21005</v>
          </cell>
          <cell r="G191">
            <v>83</v>
          </cell>
          <cell r="H191">
            <v>97</v>
          </cell>
          <cell r="I191">
            <v>0</v>
          </cell>
          <cell r="J191">
            <v>1</v>
          </cell>
          <cell r="K191">
            <v>2</v>
          </cell>
          <cell r="L191">
            <v>0</v>
          </cell>
          <cell r="M191">
            <v>115</v>
          </cell>
          <cell r="N191">
            <v>91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97</v>
          </cell>
          <cell r="T191">
            <v>114</v>
          </cell>
          <cell r="U191">
            <v>1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599</v>
          </cell>
          <cell r="AR191">
            <v>5</v>
          </cell>
          <cell r="AS191">
            <v>0</v>
          </cell>
          <cell r="AT191">
            <v>1</v>
          </cell>
          <cell r="AU191">
            <v>6</v>
          </cell>
          <cell r="AV191">
            <v>0</v>
          </cell>
          <cell r="AW191">
            <v>0</v>
          </cell>
          <cell r="AX191">
            <v>6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0</v>
          </cell>
          <cell r="BI191">
            <v>0</v>
          </cell>
          <cell r="BJ191">
            <v>18</v>
          </cell>
          <cell r="BK191">
            <v>5</v>
          </cell>
          <cell r="BL191">
            <v>1</v>
          </cell>
          <cell r="BM191">
            <v>6</v>
          </cell>
          <cell r="BN191">
            <v>0</v>
          </cell>
          <cell r="BO191">
            <v>6</v>
          </cell>
          <cell r="BP191">
            <v>0</v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18</v>
          </cell>
          <cell r="BX191">
            <v>0</v>
          </cell>
          <cell r="BY191">
            <v>0</v>
          </cell>
          <cell r="BZ191">
            <v>83</v>
          </cell>
          <cell r="CA191">
            <v>98</v>
          </cell>
          <cell r="CB191">
            <v>115</v>
          </cell>
          <cell r="CC191">
            <v>91</v>
          </cell>
          <cell r="CD191">
            <v>98</v>
          </cell>
          <cell r="CE191">
            <v>114</v>
          </cell>
          <cell r="CF191">
            <v>0</v>
          </cell>
          <cell r="CG191">
            <v>0</v>
          </cell>
          <cell r="CH191">
            <v>0</v>
          </cell>
          <cell r="CI191">
            <v>0</v>
          </cell>
          <cell r="CJ191">
            <v>0</v>
          </cell>
          <cell r="CK191">
            <v>0</v>
          </cell>
          <cell r="CL191">
            <v>1</v>
          </cell>
          <cell r="CM191">
            <v>0</v>
          </cell>
          <cell r="CN191">
            <v>1</v>
          </cell>
          <cell r="CP191">
            <v>1</v>
          </cell>
          <cell r="CR191">
            <v>28</v>
          </cell>
          <cell r="CS191">
            <v>1</v>
          </cell>
          <cell r="CT191">
            <v>1</v>
          </cell>
          <cell r="CU191">
            <v>6</v>
          </cell>
          <cell r="CW191">
            <v>1</v>
          </cell>
          <cell r="CZ191">
            <v>1</v>
          </cell>
          <cell r="DD191">
            <v>2</v>
          </cell>
          <cell r="DF191">
            <v>1</v>
          </cell>
          <cell r="DG191">
            <v>0</v>
          </cell>
        </row>
        <row r="192">
          <cell r="E192" t="str">
            <v>金泉中</v>
          </cell>
          <cell r="F192">
            <v>21005</v>
          </cell>
          <cell r="G192">
            <v>32</v>
          </cell>
          <cell r="H192">
            <v>25</v>
          </cell>
          <cell r="I192">
            <v>3</v>
          </cell>
          <cell r="J192">
            <v>0</v>
          </cell>
          <cell r="K192">
            <v>3</v>
          </cell>
          <cell r="L192">
            <v>0</v>
          </cell>
          <cell r="M192">
            <v>35</v>
          </cell>
          <cell r="N192">
            <v>39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23</v>
          </cell>
          <cell r="T192">
            <v>41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198</v>
          </cell>
          <cell r="AR192">
            <v>2</v>
          </cell>
          <cell r="AS192">
            <v>0</v>
          </cell>
          <cell r="AT192">
            <v>1</v>
          </cell>
          <cell r="AU192">
            <v>2</v>
          </cell>
          <cell r="AV192">
            <v>0</v>
          </cell>
          <cell r="AW192">
            <v>0</v>
          </cell>
          <cell r="AX192">
            <v>2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  <cell r="BJ192">
            <v>7</v>
          </cell>
          <cell r="BK192">
            <v>2</v>
          </cell>
          <cell r="BL192">
            <v>1</v>
          </cell>
          <cell r="BM192">
            <v>2</v>
          </cell>
          <cell r="BN192">
            <v>0</v>
          </cell>
          <cell r="BO192">
            <v>2</v>
          </cell>
          <cell r="BP192">
            <v>0</v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7</v>
          </cell>
          <cell r="BX192">
            <v>0</v>
          </cell>
          <cell r="BY192">
            <v>0</v>
          </cell>
          <cell r="BZ192">
            <v>35</v>
          </cell>
          <cell r="CA192">
            <v>25</v>
          </cell>
          <cell r="CB192">
            <v>35</v>
          </cell>
          <cell r="CC192">
            <v>39</v>
          </cell>
          <cell r="CD192">
            <v>23</v>
          </cell>
          <cell r="CE192">
            <v>41</v>
          </cell>
          <cell r="CF192">
            <v>0</v>
          </cell>
          <cell r="CG192">
            <v>0</v>
          </cell>
          <cell r="CH192">
            <v>0</v>
          </cell>
          <cell r="CI192">
            <v>0</v>
          </cell>
          <cell r="CJ192">
            <v>0</v>
          </cell>
          <cell r="CK192">
            <v>0</v>
          </cell>
          <cell r="CL192">
            <v>1</v>
          </cell>
          <cell r="CM192">
            <v>0</v>
          </cell>
          <cell r="CN192">
            <v>1</v>
          </cell>
          <cell r="CP192">
            <v>1</v>
          </cell>
          <cell r="CR192">
            <v>11</v>
          </cell>
          <cell r="CS192">
            <v>1</v>
          </cell>
          <cell r="CU192">
            <v>3</v>
          </cell>
          <cell r="CZ192">
            <v>2</v>
          </cell>
          <cell r="DD192">
            <v>1</v>
          </cell>
          <cell r="DF192">
            <v>2</v>
          </cell>
          <cell r="DG192">
            <v>0</v>
          </cell>
        </row>
        <row r="193">
          <cell r="E193" t="str">
            <v>芙蓉中</v>
          </cell>
          <cell r="F193">
            <v>21005</v>
          </cell>
          <cell r="G193">
            <v>10</v>
          </cell>
          <cell r="H193">
            <v>8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10</v>
          </cell>
          <cell r="N193">
            <v>12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7</v>
          </cell>
          <cell r="T193">
            <v>8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55</v>
          </cell>
          <cell r="AR193">
            <v>1</v>
          </cell>
          <cell r="AS193">
            <v>0</v>
          </cell>
          <cell r="AT193">
            <v>0</v>
          </cell>
          <cell r="AU193">
            <v>1</v>
          </cell>
          <cell r="AV193">
            <v>0</v>
          </cell>
          <cell r="AW193">
            <v>0</v>
          </cell>
          <cell r="AX193">
            <v>1</v>
          </cell>
          <cell r="AY193">
            <v>0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3</v>
          </cell>
          <cell r="BK193">
            <v>1</v>
          </cell>
          <cell r="BL193">
            <v>0</v>
          </cell>
          <cell r="BM193">
            <v>1</v>
          </cell>
          <cell r="BN193">
            <v>0</v>
          </cell>
          <cell r="BO193">
            <v>1</v>
          </cell>
          <cell r="BP193">
            <v>0</v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3</v>
          </cell>
          <cell r="BX193">
            <v>0</v>
          </cell>
          <cell r="BY193">
            <v>0</v>
          </cell>
          <cell r="BZ193">
            <v>10</v>
          </cell>
          <cell r="CA193">
            <v>8</v>
          </cell>
          <cell r="CB193">
            <v>10</v>
          </cell>
          <cell r="CC193">
            <v>12</v>
          </cell>
          <cell r="CD193">
            <v>7</v>
          </cell>
          <cell r="CE193">
            <v>8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0</v>
          </cell>
          <cell r="CM193">
            <v>0</v>
          </cell>
          <cell r="CN193">
            <v>1</v>
          </cell>
          <cell r="CP193">
            <v>1</v>
          </cell>
          <cell r="CR193">
            <v>7</v>
          </cell>
          <cell r="CU193">
            <v>1</v>
          </cell>
          <cell r="DD193">
            <v>1</v>
          </cell>
          <cell r="DF193">
            <v>2</v>
          </cell>
          <cell r="DG193">
            <v>0</v>
          </cell>
        </row>
        <row r="194">
          <cell r="E194" t="str">
            <v>鍋島中</v>
          </cell>
          <cell r="F194">
            <v>21005</v>
          </cell>
          <cell r="G194">
            <v>108</v>
          </cell>
          <cell r="H194">
            <v>103</v>
          </cell>
          <cell r="I194">
            <v>0</v>
          </cell>
          <cell r="J194">
            <v>1</v>
          </cell>
          <cell r="K194">
            <v>6</v>
          </cell>
          <cell r="L194">
            <v>0</v>
          </cell>
          <cell r="M194">
            <v>102</v>
          </cell>
          <cell r="N194">
            <v>98</v>
          </cell>
          <cell r="O194">
            <v>3</v>
          </cell>
          <cell r="P194">
            <v>2</v>
          </cell>
          <cell r="Q194">
            <v>2</v>
          </cell>
          <cell r="R194">
            <v>0</v>
          </cell>
          <cell r="S194">
            <v>120</v>
          </cell>
          <cell r="T194">
            <v>119</v>
          </cell>
          <cell r="U194">
            <v>2</v>
          </cell>
          <cell r="V194">
            <v>1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1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659</v>
          </cell>
          <cell r="AR194">
            <v>6</v>
          </cell>
          <cell r="AS194">
            <v>0</v>
          </cell>
          <cell r="AT194">
            <v>1</v>
          </cell>
          <cell r="AU194">
            <v>5</v>
          </cell>
          <cell r="AV194">
            <v>0</v>
          </cell>
          <cell r="AW194">
            <v>1</v>
          </cell>
          <cell r="AX194">
            <v>6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1</v>
          </cell>
          <cell r="BG194">
            <v>0</v>
          </cell>
          <cell r="BH194">
            <v>0</v>
          </cell>
          <cell r="BI194">
            <v>0</v>
          </cell>
          <cell r="BJ194">
            <v>20</v>
          </cell>
          <cell r="BK194">
            <v>6</v>
          </cell>
          <cell r="BL194">
            <v>1</v>
          </cell>
          <cell r="BM194">
            <v>5</v>
          </cell>
          <cell r="BN194">
            <v>1</v>
          </cell>
          <cell r="BO194">
            <v>6</v>
          </cell>
          <cell r="BP194">
            <v>0</v>
          </cell>
          <cell r="BQ194">
            <v>0</v>
          </cell>
          <cell r="BR194">
            <v>0</v>
          </cell>
          <cell r="BS194">
            <v>0</v>
          </cell>
          <cell r="BT194">
            <v>1</v>
          </cell>
          <cell r="BU194">
            <v>0</v>
          </cell>
          <cell r="BV194">
            <v>0</v>
          </cell>
          <cell r="BW194">
            <v>20</v>
          </cell>
          <cell r="BX194">
            <v>0</v>
          </cell>
          <cell r="BY194">
            <v>0</v>
          </cell>
          <cell r="BZ194">
            <v>108</v>
          </cell>
          <cell r="CA194">
            <v>104</v>
          </cell>
          <cell r="CB194">
            <v>105</v>
          </cell>
          <cell r="CC194">
            <v>100</v>
          </cell>
          <cell r="CD194">
            <v>122</v>
          </cell>
          <cell r="CE194">
            <v>120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3</v>
          </cell>
          <cell r="CM194">
            <v>0</v>
          </cell>
          <cell r="CN194">
            <v>1</v>
          </cell>
          <cell r="CP194">
            <v>2</v>
          </cell>
          <cell r="CQ194">
            <v>1</v>
          </cell>
          <cell r="CR194">
            <v>33</v>
          </cell>
          <cell r="CS194">
            <v>2</v>
          </cell>
          <cell r="CT194">
            <v>1</v>
          </cell>
          <cell r="CU194">
            <v>4</v>
          </cell>
          <cell r="CW194">
            <v>1</v>
          </cell>
          <cell r="CZ194">
            <v>1</v>
          </cell>
          <cell r="DC194">
            <v>1</v>
          </cell>
          <cell r="DD194">
            <v>1</v>
          </cell>
          <cell r="DF194">
            <v>2</v>
          </cell>
          <cell r="DG194">
            <v>0</v>
          </cell>
        </row>
        <row r="195">
          <cell r="E195" t="str">
            <v>諸富中</v>
          </cell>
          <cell r="F195">
            <v>21005</v>
          </cell>
          <cell r="G195">
            <v>53</v>
          </cell>
          <cell r="H195">
            <v>51</v>
          </cell>
          <cell r="I195">
            <v>1</v>
          </cell>
          <cell r="J195">
            <v>0</v>
          </cell>
          <cell r="K195">
            <v>3</v>
          </cell>
          <cell r="L195">
            <v>0</v>
          </cell>
          <cell r="M195">
            <v>41</v>
          </cell>
          <cell r="N195">
            <v>65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64</v>
          </cell>
          <cell r="T195">
            <v>59</v>
          </cell>
          <cell r="U195">
            <v>2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336</v>
          </cell>
          <cell r="AR195">
            <v>3</v>
          </cell>
          <cell r="AS195">
            <v>0</v>
          </cell>
          <cell r="AT195">
            <v>1</v>
          </cell>
          <cell r="AU195">
            <v>3</v>
          </cell>
          <cell r="AV195">
            <v>0</v>
          </cell>
          <cell r="AW195">
            <v>0</v>
          </cell>
          <cell r="AX195">
            <v>4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11</v>
          </cell>
          <cell r="BK195">
            <v>3</v>
          </cell>
          <cell r="BL195">
            <v>1</v>
          </cell>
          <cell r="BM195">
            <v>3</v>
          </cell>
          <cell r="BN195">
            <v>0</v>
          </cell>
          <cell r="BO195">
            <v>4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11</v>
          </cell>
          <cell r="BX195">
            <v>0</v>
          </cell>
          <cell r="BY195">
            <v>0</v>
          </cell>
          <cell r="BZ195">
            <v>54</v>
          </cell>
          <cell r="CA195">
            <v>51</v>
          </cell>
          <cell r="CB195">
            <v>41</v>
          </cell>
          <cell r="CC195">
            <v>65</v>
          </cell>
          <cell r="CD195">
            <v>66</v>
          </cell>
          <cell r="CE195">
            <v>59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1</v>
          </cell>
          <cell r="CM195">
            <v>0</v>
          </cell>
          <cell r="CN195">
            <v>1</v>
          </cell>
          <cell r="CP195">
            <v>1</v>
          </cell>
          <cell r="CR195">
            <v>18</v>
          </cell>
          <cell r="CS195">
            <v>1</v>
          </cell>
          <cell r="CU195">
            <v>1</v>
          </cell>
          <cell r="DD195">
            <v>1</v>
          </cell>
          <cell r="DE195">
            <v>1</v>
          </cell>
          <cell r="DF195">
            <v>3</v>
          </cell>
          <cell r="DG195">
            <v>0</v>
          </cell>
        </row>
        <row r="196">
          <cell r="E196" t="str">
            <v>川副中</v>
          </cell>
          <cell r="F196">
            <v>21005</v>
          </cell>
          <cell r="G196">
            <v>61</v>
          </cell>
          <cell r="H196">
            <v>79</v>
          </cell>
          <cell r="I196">
            <v>3</v>
          </cell>
          <cell r="J196">
            <v>0</v>
          </cell>
          <cell r="K196">
            <v>4</v>
          </cell>
          <cell r="L196">
            <v>0</v>
          </cell>
          <cell r="M196">
            <v>66</v>
          </cell>
          <cell r="N196">
            <v>58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69</v>
          </cell>
          <cell r="T196">
            <v>59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396</v>
          </cell>
          <cell r="AR196">
            <v>4</v>
          </cell>
          <cell r="AS196">
            <v>0</v>
          </cell>
          <cell r="AT196">
            <v>1</v>
          </cell>
          <cell r="AU196">
            <v>4</v>
          </cell>
          <cell r="AV196">
            <v>0</v>
          </cell>
          <cell r="AW196">
            <v>0</v>
          </cell>
          <cell r="AX196">
            <v>4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13</v>
          </cell>
          <cell r="BK196">
            <v>4</v>
          </cell>
          <cell r="BL196">
            <v>1</v>
          </cell>
          <cell r="BM196">
            <v>4</v>
          </cell>
          <cell r="BN196">
            <v>0</v>
          </cell>
          <cell r="BO196">
            <v>4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13</v>
          </cell>
          <cell r="BX196">
            <v>0</v>
          </cell>
          <cell r="BY196">
            <v>0</v>
          </cell>
          <cell r="BZ196">
            <v>64</v>
          </cell>
          <cell r="CA196">
            <v>79</v>
          </cell>
          <cell r="CB196">
            <v>67</v>
          </cell>
          <cell r="CC196">
            <v>58</v>
          </cell>
          <cell r="CD196">
            <v>69</v>
          </cell>
          <cell r="CE196">
            <v>59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1</v>
          </cell>
          <cell r="CM196">
            <v>0</v>
          </cell>
          <cell r="CN196">
            <v>1</v>
          </cell>
          <cell r="CP196">
            <v>1</v>
          </cell>
          <cell r="CR196">
            <v>23</v>
          </cell>
          <cell r="CS196">
            <v>1</v>
          </cell>
          <cell r="CT196">
            <v>1</v>
          </cell>
          <cell r="CU196">
            <v>5</v>
          </cell>
          <cell r="CX196">
            <v>1</v>
          </cell>
          <cell r="CZ196">
            <v>2</v>
          </cell>
          <cell r="DB196">
            <v>1</v>
          </cell>
          <cell r="DD196">
            <v>1</v>
          </cell>
          <cell r="DF196">
            <v>2</v>
          </cell>
          <cell r="DG196">
            <v>0</v>
          </cell>
        </row>
        <row r="197">
          <cell r="E197" t="str">
            <v>東与賀中</v>
          </cell>
          <cell r="F197">
            <v>21005</v>
          </cell>
          <cell r="G197">
            <v>48</v>
          </cell>
          <cell r="H197">
            <v>52</v>
          </cell>
          <cell r="I197">
            <v>0</v>
          </cell>
          <cell r="J197">
            <v>0</v>
          </cell>
          <cell r="K197">
            <v>4</v>
          </cell>
          <cell r="L197">
            <v>0</v>
          </cell>
          <cell r="M197">
            <v>40</v>
          </cell>
          <cell r="N197">
            <v>52</v>
          </cell>
          <cell r="O197">
            <v>1</v>
          </cell>
          <cell r="P197">
            <v>1</v>
          </cell>
          <cell r="Q197">
            <v>0</v>
          </cell>
          <cell r="R197">
            <v>0</v>
          </cell>
          <cell r="S197">
            <v>50</v>
          </cell>
          <cell r="T197">
            <v>44</v>
          </cell>
          <cell r="U197">
            <v>2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290</v>
          </cell>
          <cell r="AR197">
            <v>3</v>
          </cell>
          <cell r="AS197">
            <v>0</v>
          </cell>
          <cell r="AT197">
            <v>1</v>
          </cell>
          <cell r="AU197">
            <v>3</v>
          </cell>
          <cell r="AV197">
            <v>0</v>
          </cell>
          <cell r="AW197">
            <v>0</v>
          </cell>
          <cell r="AX197">
            <v>3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10</v>
          </cell>
          <cell r="BK197">
            <v>3</v>
          </cell>
          <cell r="BL197">
            <v>1</v>
          </cell>
          <cell r="BM197">
            <v>3</v>
          </cell>
          <cell r="BN197">
            <v>0</v>
          </cell>
          <cell r="BO197">
            <v>3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10</v>
          </cell>
          <cell r="BX197">
            <v>0</v>
          </cell>
          <cell r="BY197">
            <v>0</v>
          </cell>
          <cell r="BZ197">
            <v>48</v>
          </cell>
          <cell r="CA197">
            <v>52</v>
          </cell>
          <cell r="CB197">
            <v>41</v>
          </cell>
          <cell r="CC197">
            <v>53</v>
          </cell>
          <cell r="CD197">
            <v>52</v>
          </cell>
          <cell r="CE197">
            <v>44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1</v>
          </cell>
          <cell r="CM197">
            <v>0</v>
          </cell>
          <cell r="CN197">
            <v>1</v>
          </cell>
          <cell r="CP197">
            <v>1</v>
          </cell>
          <cell r="CR197">
            <v>17</v>
          </cell>
          <cell r="CS197">
            <v>1</v>
          </cell>
          <cell r="CU197">
            <v>2</v>
          </cell>
          <cell r="CX197">
            <v>1</v>
          </cell>
          <cell r="DD197">
            <v>1</v>
          </cell>
          <cell r="DF197">
            <v>2</v>
          </cell>
          <cell r="DG197">
            <v>0</v>
          </cell>
        </row>
        <row r="198">
          <cell r="E198" t="str">
            <v>思斉中</v>
          </cell>
          <cell r="F198">
            <v>21005</v>
          </cell>
          <cell r="G198">
            <v>39</v>
          </cell>
          <cell r="H198">
            <v>31</v>
          </cell>
          <cell r="I198">
            <v>1</v>
          </cell>
          <cell r="J198">
            <v>0</v>
          </cell>
          <cell r="K198">
            <v>4</v>
          </cell>
          <cell r="L198">
            <v>0</v>
          </cell>
          <cell r="M198">
            <v>46</v>
          </cell>
          <cell r="N198">
            <v>33</v>
          </cell>
          <cell r="O198">
            <v>1</v>
          </cell>
          <cell r="P198">
            <v>1</v>
          </cell>
          <cell r="Q198">
            <v>0</v>
          </cell>
          <cell r="R198">
            <v>0</v>
          </cell>
          <cell r="S198">
            <v>47</v>
          </cell>
          <cell r="T198">
            <v>39</v>
          </cell>
          <cell r="U198">
            <v>1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239</v>
          </cell>
          <cell r="AR198">
            <v>2</v>
          </cell>
          <cell r="AS198">
            <v>0</v>
          </cell>
          <cell r="AT198">
            <v>1</v>
          </cell>
          <cell r="AU198">
            <v>2</v>
          </cell>
          <cell r="AV198">
            <v>0</v>
          </cell>
          <cell r="AW198">
            <v>0</v>
          </cell>
          <cell r="AX198">
            <v>3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I198">
            <v>0</v>
          </cell>
          <cell r="BJ198">
            <v>8</v>
          </cell>
          <cell r="BK198">
            <v>2</v>
          </cell>
          <cell r="BL198">
            <v>1</v>
          </cell>
          <cell r="BM198">
            <v>2</v>
          </cell>
          <cell r="BN198">
            <v>0</v>
          </cell>
          <cell r="BO198">
            <v>3</v>
          </cell>
          <cell r="BP198">
            <v>0</v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8</v>
          </cell>
          <cell r="BX198">
            <v>0</v>
          </cell>
          <cell r="BY198">
            <v>0</v>
          </cell>
          <cell r="BZ198">
            <v>40</v>
          </cell>
          <cell r="CA198">
            <v>31</v>
          </cell>
          <cell r="CB198">
            <v>47</v>
          </cell>
          <cell r="CC198">
            <v>34</v>
          </cell>
          <cell r="CD198">
            <v>48</v>
          </cell>
          <cell r="CE198">
            <v>39</v>
          </cell>
          <cell r="CF198">
            <v>0</v>
          </cell>
          <cell r="CG198">
            <v>0</v>
          </cell>
          <cell r="CH198">
            <v>0</v>
          </cell>
          <cell r="CI198">
            <v>0</v>
          </cell>
          <cell r="CJ198">
            <v>0</v>
          </cell>
          <cell r="CK198">
            <v>0</v>
          </cell>
          <cell r="CL198">
            <v>1</v>
          </cell>
          <cell r="CM198">
            <v>0</v>
          </cell>
          <cell r="CN198">
            <v>1</v>
          </cell>
          <cell r="CP198">
            <v>1</v>
          </cell>
          <cell r="CR198">
            <v>15</v>
          </cell>
          <cell r="CS198">
            <v>1</v>
          </cell>
          <cell r="CU198">
            <v>1</v>
          </cell>
          <cell r="CX198">
            <v>1</v>
          </cell>
          <cell r="DD198">
            <v>1</v>
          </cell>
          <cell r="DF198">
            <v>2</v>
          </cell>
          <cell r="DG198">
            <v>0</v>
          </cell>
        </row>
        <row r="199">
          <cell r="E199" t="str">
            <v>大和中</v>
          </cell>
          <cell r="F199">
            <v>21005</v>
          </cell>
          <cell r="G199">
            <v>92</v>
          </cell>
          <cell r="H199">
            <v>94</v>
          </cell>
          <cell r="I199">
            <v>3</v>
          </cell>
          <cell r="J199">
            <v>1</v>
          </cell>
          <cell r="K199">
            <v>5</v>
          </cell>
          <cell r="L199">
            <v>0</v>
          </cell>
          <cell r="M199">
            <v>107</v>
          </cell>
          <cell r="N199">
            <v>98</v>
          </cell>
          <cell r="O199">
            <v>3</v>
          </cell>
          <cell r="P199">
            <v>0</v>
          </cell>
          <cell r="Q199">
            <v>6</v>
          </cell>
          <cell r="R199">
            <v>0</v>
          </cell>
          <cell r="S199">
            <v>103</v>
          </cell>
          <cell r="T199">
            <v>100</v>
          </cell>
          <cell r="U199">
            <v>2</v>
          </cell>
          <cell r="V199">
            <v>2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605</v>
          </cell>
          <cell r="AR199">
            <v>6</v>
          </cell>
          <cell r="AS199">
            <v>0</v>
          </cell>
          <cell r="AT199">
            <v>1</v>
          </cell>
          <cell r="AU199">
            <v>6</v>
          </cell>
          <cell r="AV199">
            <v>0</v>
          </cell>
          <cell r="AW199">
            <v>1</v>
          </cell>
          <cell r="AX199">
            <v>6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19</v>
          </cell>
          <cell r="BK199">
            <v>5</v>
          </cell>
          <cell r="BL199">
            <v>1</v>
          </cell>
          <cell r="BM199">
            <v>6</v>
          </cell>
          <cell r="BN199">
            <v>1</v>
          </cell>
          <cell r="BO199">
            <v>6</v>
          </cell>
          <cell r="BP199">
            <v>0</v>
          </cell>
          <cell r="BQ199">
            <v>0</v>
          </cell>
          <cell r="BR199">
            <v>0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19</v>
          </cell>
          <cell r="BX199">
            <v>0</v>
          </cell>
          <cell r="BY199">
            <v>0</v>
          </cell>
          <cell r="BZ199">
            <v>95</v>
          </cell>
          <cell r="CA199">
            <v>95</v>
          </cell>
          <cell r="CB199">
            <v>110</v>
          </cell>
          <cell r="CC199">
            <v>98</v>
          </cell>
          <cell r="CD199">
            <v>105</v>
          </cell>
          <cell r="CE199">
            <v>102</v>
          </cell>
          <cell r="CF199">
            <v>0</v>
          </cell>
          <cell r="CG199">
            <v>0</v>
          </cell>
          <cell r="CH199">
            <v>0</v>
          </cell>
          <cell r="CI199">
            <v>0</v>
          </cell>
          <cell r="CJ199">
            <v>0</v>
          </cell>
          <cell r="CK199">
            <v>0</v>
          </cell>
          <cell r="CL199">
            <v>2</v>
          </cell>
          <cell r="CM199">
            <v>0</v>
          </cell>
          <cell r="CN199">
            <v>1</v>
          </cell>
          <cell r="CP199">
            <v>1</v>
          </cell>
          <cell r="CQ199">
            <v>1</v>
          </cell>
          <cell r="CR199">
            <v>34</v>
          </cell>
          <cell r="CS199">
            <v>2</v>
          </cell>
          <cell r="CU199">
            <v>3</v>
          </cell>
          <cell r="CW199">
            <v>1</v>
          </cell>
          <cell r="DB199">
            <v>1</v>
          </cell>
          <cell r="DD199">
            <v>1</v>
          </cell>
          <cell r="DF199">
            <v>2</v>
          </cell>
          <cell r="DG199">
            <v>0</v>
          </cell>
        </row>
        <row r="200">
          <cell r="E200" t="str">
            <v>松梅中</v>
          </cell>
          <cell r="F200">
            <v>21005</v>
          </cell>
          <cell r="G200">
            <v>5</v>
          </cell>
          <cell r="H200">
            <v>2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6</v>
          </cell>
          <cell r="N200">
            <v>4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5</v>
          </cell>
          <cell r="T200">
            <v>8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30</v>
          </cell>
          <cell r="AR200">
            <v>1</v>
          </cell>
          <cell r="AS200">
            <v>0</v>
          </cell>
          <cell r="AT200">
            <v>0</v>
          </cell>
          <cell r="AU200">
            <v>1</v>
          </cell>
          <cell r="AV200">
            <v>0</v>
          </cell>
          <cell r="AW200">
            <v>0</v>
          </cell>
          <cell r="AX200">
            <v>1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3</v>
          </cell>
          <cell r="BK200">
            <v>1</v>
          </cell>
          <cell r="BL200">
            <v>0</v>
          </cell>
          <cell r="BM200">
            <v>1</v>
          </cell>
          <cell r="BN200">
            <v>0</v>
          </cell>
          <cell r="BO200">
            <v>1</v>
          </cell>
          <cell r="BP200">
            <v>0</v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3</v>
          </cell>
          <cell r="BX200">
            <v>0</v>
          </cell>
          <cell r="BY200">
            <v>0</v>
          </cell>
          <cell r="BZ200">
            <v>5</v>
          </cell>
          <cell r="CA200">
            <v>2</v>
          </cell>
          <cell r="CB200">
            <v>6</v>
          </cell>
          <cell r="CC200">
            <v>4</v>
          </cell>
          <cell r="CD200">
            <v>5</v>
          </cell>
          <cell r="CE200">
            <v>8</v>
          </cell>
          <cell r="CF200">
            <v>0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1</v>
          </cell>
          <cell r="CP200">
            <v>1</v>
          </cell>
          <cell r="CR200">
            <v>7</v>
          </cell>
          <cell r="CS200">
            <v>1</v>
          </cell>
          <cell r="DD200">
            <v>1</v>
          </cell>
          <cell r="DF200">
            <v>2</v>
          </cell>
          <cell r="DG200">
            <v>0</v>
          </cell>
        </row>
        <row r="201">
          <cell r="E201" t="str">
            <v>富士中</v>
          </cell>
          <cell r="F201">
            <v>21005</v>
          </cell>
          <cell r="G201">
            <v>11</v>
          </cell>
          <cell r="H201">
            <v>8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14</v>
          </cell>
          <cell r="N201">
            <v>7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11</v>
          </cell>
          <cell r="T201">
            <v>11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62</v>
          </cell>
          <cell r="AR201">
            <v>1</v>
          </cell>
          <cell r="AS201">
            <v>0</v>
          </cell>
          <cell r="AT201">
            <v>0</v>
          </cell>
          <cell r="AU201">
            <v>1</v>
          </cell>
          <cell r="AV201">
            <v>0</v>
          </cell>
          <cell r="AW201">
            <v>0</v>
          </cell>
          <cell r="AX201">
            <v>1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3</v>
          </cell>
          <cell r="BK201">
            <v>1</v>
          </cell>
          <cell r="BL201">
            <v>0</v>
          </cell>
          <cell r="BM201">
            <v>1</v>
          </cell>
          <cell r="BN201">
            <v>0</v>
          </cell>
          <cell r="BO201">
            <v>1</v>
          </cell>
          <cell r="BP201">
            <v>0</v>
          </cell>
          <cell r="BQ201">
            <v>0</v>
          </cell>
          <cell r="BR201">
            <v>0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3</v>
          </cell>
          <cell r="BX201">
            <v>0</v>
          </cell>
          <cell r="BY201">
            <v>0</v>
          </cell>
          <cell r="BZ201">
            <v>11</v>
          </cell>
          <cell r="CA201">
            <v>8</v>
          </cell>
          <cell r="CB201">
            <v>14</v>
          </cell>
          <cell r="CC201">
            <v>7</v>
          </cell>
          <cell r="CD201">
            <v>11</v>
          </cell>
          <cell r="CE201">
            <v>11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0</v>
          </cell>
          <cell r="CK201">
            <v>0</v>
          </cell>
          <cell r="CL201">
            <v>0</v>
          </cell>
          <cell r="CM201">
            <v>0</v>
          </cell>
          <cell r="CN201">
            <v>1</v>
          </cell>
          <cell r="CP201">
            <v>1</v>
          </cell>
          <cell r="CR201">
            <v>7</v>
          </cell>
          <cell r="CS201">
            <v>1</v>
          </cell>
          <cell r="CU201">
            <v>1</v>
          </cell>
          <cell r="CZ201">
            <v>1</v>
          </cell>
          <cell r="DD201">
            <v>1</v>
          </cell>
          <cell r="DE201">
            <v>1</v>
          </cell>
          <cell r="DF201">
            <v>4</v>
          </cell>
          <cell r="DG201">
            <v>2</v>
          </cell>
        </row>
        <row r="202">
          <cell r="E202" t="str">
            <v>北山中</v>
          </cell>
          <cell r="F202">
            <v>21005</v>
          </cell>
          <cell r="G202">
            <v>1</v>
          </cell>
          <cell r="H202">
            <v>4</v>
          </cell>
          <cell r="I202">
            <v>0</v>
          </cell>
          <cell r="J202">
            <v>0</v>
          </cell>
          <cell r="K202">
            <v>1</v>
          </cell>
          <cell r="L202">
            <v>0</v>
          </cell>
          <cell r="M202">
            <v>6</v>
          </cell>
          <cell r="N202">
            <v>2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3</v>
          </cell>
          <cell r="T202">
            <v>5</v>
          </cell>
          <cell r="U202">
            <v>1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22</v>
          </cell>
          <cell r="AR202">
            <v>1</v>
          </cell>
          <cell r="AS202">
            <v>0</v>
          </cell>
          <cell r="AT202">
            <v>1</v>
          </cell>
          <cell r="AU202">
            <v>1</v>
          </cell>
          <cell r="AV202">
            <v>0</v>
          </cell>
          <cell r="AW202">
            <v>0</v>
          </cell>
          <cell r="AX202">
            <v>1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4</v>
          </cell>
          <cell r="BK202">
            <v>1</v>
          </cell>
          <cell r="BL202">
            <v>1</v>
          </cell>
          <cell r="BM202">
            <v>1</v>
          </cell>
          <cell r="BN202">
            <v>0</v>
          </cell>
          <cell r="BO202">
            <v>1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4</v>
          </cell>
          <cell r="BX202">
            <v>3</v>
          </cell>
          <cell r="BY202">
            <v>3</v>
          </cell>
          <cell r="BZ202">
            <v>1</v>
          </cell>
          <cell r="CA202">
            <v>4</v>
          </cell>
          <cell r="CB202">
            <v>6</v>
          </cell>
          <cell r="CC202">
            <v>2</v>
          </cell>
          <cell r="CD202">
            <v>4</v>
          </cell>
          <cell r="CE202">
            <v>5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1</v>
          </cell>
          <cell r="CM202">
            <v>0</v>
          </cell>
          <cell r="CN202">
            <v>1</v>
          </cell>
          <cell r="CP202">
            <v>1</v>
          </cell>
          <cell r="CR202">
            <v>7</v>
          </cell>
          <cell r="CS202">
            <v>1</v>
          </cell>
          <cell r="CT202">
            <v>1</v>
          </cell>
          <cell r="CU202">
            <v>1</v>
          </cell>
          <cell r="CZ202">
            <v>1</v>
          </cell>
          <cell r="DD202">
            <v>1</v>
          </cell>
          <cell r="DF202">
            <v>3</v>
          </cell>
          <cell r="DG202">
            <v>0</v>
          </cell>
        </row>
        <row r="203">
          <cell r="E203" t="str">
            <v>三瀬中</v>
          </cell>
          <cell r="F203">
            <v>21005</v>
          </cell>
          <cell r="G203">
            <v>10</v>
          </cell>
          <cell r="H203">
            <v>8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7</v>
          </cell>
          <cell r="N203">
            <v>4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11</v>
          </cell>
          <cell r="T203">
            <v>7</v>
          </cell>
          <cell r="U203">
            <v>0</v>
          </cell>
          <cell r="V203">
            <v>0</v>
          </cell>
          <cell r="W203">
            <v>1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48</v>
          </cell>
          <cell r="AR203">
            <v>1</v>
          </cell>
          <cell r="AS203">
            <v>0</v>
          </cell>
          <cell r="AT203">
            <v>0</v>
          </cell>
          <cell r="AU203">
            <v>1</v>
          </cell>
          <cell r="AV203">
            <v>0</v>
          </cell>
          <cell r="AW203">
            <v>0</v>
          </cell>
          <cell r="AX203">
            <v>1</v>
          </cell>
          <cell r="AY203">
            <v>0</v>
          </cell>
          <cell r="AZ203">
            <v>1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4</v>
          </cell>
          <cell r="BK203">
            <v>1</v>
          </cell>
          <cell r="BL203">
            <v>0</v>
          </cell>
          <cell r="BM203">
            <v>1</v>
          </cell>
          <cell r="BN203">
            <v>0</v>
          </cell>
          <cell r="BO203">
            <v>1</v>
          </cell>
          <cell r="BP203">
            <v>1</v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4</v>
          </cell>
          <cell r="BX203">
            <v>2</v>
          </cell>
          <cell r="BY203">
            <v>2</v>
          </cell>
          <cell r="BZ203">
            <v>10</v>
          </cell>
          <cell r="CA203">
            <v>8</v>
          </cell>
          <cell r="CB203">
            <v>8</v>
          </cell>
          <cell r="CC203">
            <v>4</v>
          </cell>
          <cell r="CD203">
            <v>11</v>
          </cell>
          <cell r="CE203">
            <v>7</v>
          </cell>
          <cell r="CF203">
            <v>0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1</v>
          </cell>
          <cell r="CM203">
            <v>0</v>
          </cell>
          <cell r="CN203">
            <v>1</v>
          </cell>
          <cell r="CP203">
            <v>1</v>
          </cell>
          <cell r="CR203">
            <v>7</v>
          </cell>
          <cell r="CS203">
            <v>1</v>
          </cell>
          <cell r="DD203">
            <v>1</v>
          </cell>
          <cell r="DF203">
            <v>2</v>
          </cell>
          <cell r="DG203">
            <v>0</v>
          </cell>
        </row>
        <row r="204">
          <cell r="E204" t="str">
            <v>中央中</v>
          </cell>
          <cell r="F204">
            <v>23005</v>
          </cell>
          <cell r="G204">
            <v>65</v>
          </cell>
          <cell r="H204">
            <v>58</v>
          </cell>
          <cell r="I204">
            <v>0</v>
          </cell>
          <cell r="J204">
            <v>1</v>
          </cell>
          <cell r="K204">
            <v>2</v>
          </cell>
          <cell r="L204">
            <v>0</v>
          </cell>
          <cell r="M204">
            <v>62</v>
          </cell>
          <cell r="N204">
            <v>70</v>
          </cell>
          <cell r="O204">
            <v>1</v>
          </cell>
          <cell r="P204">
            <v>0</v>
          </cell>
          <cell r="Q204">
            <v>1</v>
          </cell>
          <cell r="R204">
            <v>0</v>
          </cell>
          <cell r="S204">
            <v>62</v>
          </cell>
          <cell r="T204">
            <v>61</v>
          </cell>
          <cell r="U204">
            <v>0</v>
          </cell>
          <cell r="V204">
            <v>1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381</v>
          </cell>
          <cell r="AR204">
            <v>4</v>
          </cell>
          <cell r="AS204">
            <v>0</v>
          </cell>
          <cell r="AT204">
            <v>1</v>
          </cell>
          <cell r="AU204">
            <v>4</v>
          </cell>
          <cell r="AV204">
            <v>0</v>
          </cell>
          <cell r="AW204">
            <v>1</v>
          </cell>
          <cell r="AX204">
            <v>4</v>
          </cell>
          <cell r="AY204">
            <v>0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14</v>
          </cell>
          <cell r="BK204">
            <v>4</v>
          </cell>
          <cell r="BL204">
            <v>1</v>
          </cell>
          <cell r="BM204">
            <v>4</v>
          </cell>
          <cell r="BN204">
            <v>1</v>
          </cell>
          <cell r="BO204">
            <v>4</v>
          </cell>
          <cell r="BP204">
            <v>0</v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14</v>
          </cell>
          <cell r="BX204">
            <v>0</v>
          </cell>
          <cell r="BY204">
            <v>0</v>
          </cell>
          <cell r="BZ204">
            <v>65</v>
          </cell>
          <cell r="CA204">
            <v>59</v>
          </cell>
          <cell r="CB204">
            <v>63</v>
          </cell>
          <cell r="CC204">
            <v>70</v>
          </cell>
          <cell r="CD204">
            <v>62</v>
          </cell>
          <cell r="CE204">
            <v>62</v>
          </cell>
          <cell r="CF204">
            <v>0</v>
          </cell>
          <cell r="CG204">
            <v>0</v>
          </cell>
          <cell r="CH204">
            <v>0</v>
          </cell>
          <cell r="CI204">
            <v>0</v>
          </cell>
          <cell r="CJ204">
            <v>0</v>
          </cell>
          <cell r="CK204">
            <v>0</v>
          </cell>
          <cell r="CL204">
            <v>2</v>
          </cell>
          <cell r="CM204">
            <v>0</v>
          </cell>
          <cell r="CN204">
            <v>1</v>
          </cell>
          <cell r="CP204">
            <v>1</v>
          </cell>
          <cell r="CQ204">
            <v>1</v>
          </cell>
          <cell r="CR204">
            <v>24</v>
          </cell>
          <cell r="CS204">
            <v>1</v>
          </cell>
          <cell r="CU204">
            <v>2</v>
          </cell>
          <cell r="CX204">
            <v>1</v>
          </cell>
          <cell r="DD204">
            <v>1</v>
          </cell>
          <cell r="DE204">
            <v>1</v>
          </cell>
          <cell r="DF204">
            <v>3</v>
          </cell>
          <cell r="DG204">
            <v>0</v>
          </cell>
        </row>
        <row r="205">
          <cell r="E205" t="str">
            <v>多久東部中</v>
          </cell>
          <cell r="F205">
            <v>23005</v>
          </cell>
          <cell r="G205">
            <v>24</v>
          </cell>
          <cell r="H205">
            <v>29</v>
          </cell>
          <cell r="I205">
            <v>1</v>
          </cell>
          <cell r="J205">
            <v>0</v>
          </cell>
          <cell r="K205">
            <v>4</v>
          </cell>
          <cell r="L205">
            <v>0</v>
          </cell>
          <cell r="M205">
            <v>29</v>
          </cell>
          <cell r="N205">
            <v>21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30</v>
          </cell>
          <cell r="T205">
            <v>23</v>
          </cell>
          <cell r="U205">
            <v>1</v>
          </cell>
          <cell r="V205">
            <v>1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160</v>
          </cell>
          <cell r="AR205">
            <v>2</v>
          </cell>
          <cell r="AS205">
            <v>0</v>
          </cell>
          <cell r="AT205">
            <v>1</v>
          </cell>
          <cell r="AU205">
            <v>2</v>
          </cell>
          <cell r="AV205">
            <v>0</v>
          </cell>
          <cell r="AW205">
            <v>0</v>
          </cell>
          <cell r="AX205">
            <v>2</v>
          </cell>
          <cell r="AY205">
            <v>0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7</v>
          </cell>
          <cell r="BK205">
            <v>2</v>
          </cell>
          <cell r="BL205">
            <v>1</v>
          </cell>
          <cell r="BM205">
            <v>2</v>
          </cell>
          <cell r="BN205">
            <v>0</v>
          </cell>
          <cell r="BO205">
            <v>2</v>
          </cell>
          <cell r="BP205">
            <v>0</v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7</v>
          </cell>
          <cell r="BX205">
            <v>0</v>
          </cell>
          <cell r="BY205">
            <v>0</v>
          </cell>
          <cell r="BZ205">
            <v>25</v>
          </cell>
          <cell r="CA205">
            <v>29</v>
          </cell>
          <cell r="CB205">
            <v>30</v>
          </cell>
          <cell r="CC205">
            <v>21</v>
          </cell>
          <cell r="CD205">
            <v>31</v>
          </cell>
          <cell r="CE205">
            <v>24</v>
          </cell>
          <cell r="CF205">
            <v>0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1</v>
          </cell>
          <cell r="CM205">
            <v>0</v>
          </cell>
          <cell r="CN205">
            <v>1</v>
          </cell>
          <cell r="CP205">
            <v>1</v>
          </cell>
          <cell r="CR205">
            <v>12</v>
          </cell>
          <cell r="CS205">
            <v>1</v>
          </cell>
          <cell r="CU205">
            <v>3</v>
          </cell>
          <cell r="CV205">
            <v>1</v>
          </cell>
          <cell r="DC205">
            <v>1</v>
          </cell>
          <cell r="DD205">
            <v>1</v>
          </cell>
          <cell r="DF205">
            <v>3</v>
          </cell>
          <cell r="DG205">
            <v>0</v>
          </cell>
        </row>
        <row r="206">
          <cell r="E206" t="str">
            <v>西渓中</v>
          </cell>
          <cell r="F206">
            <v>23005</v>
          </cell>
          <cell r="G206">
            <v>19</v>
          </cell>
          <cell r="H206">
            <v>21</v>
          </cell>
          <cell r="I206">
            <v>0</v>
          </cell>
          <cell r="J206">
            <v>1</v>
          </cell>
          <cell r="K206">
            <v>2</v>
          </cell>
          <cell r="L206">
            <v>0</v>
          </cell>
          <cell r="M206">
            <v>20</v>
          </cell>
          <cell r="N206">
            <v>11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26</v>
          </cell>
          <cell r="T206">
            <v>18</v>
          </cell>
          <cell r="U206">
            <v>1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117</v>
          </cell>
          <cell r="AR206">
            <v>1</v>
          </cell>
          <cell r="AS206">
            <v>0</v>
          </cell>
          <cell r="AT206">
            <v>1</v>
          </cell>
          <cell r="AU206">
            <v>1</v>
          </cell>
          <cell r="AV206">
            <v>0</v>
          </cell>
          <cell r="AW206">
            <v>0</v>
          </cell>
          <cell r="AX206">
            <v>2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5</v>
          </cell>
          <cell r="BK206">
            <v>1</v>
          </cell>
          <cell r="BL206">
            <v>1</v>
          </cell>
          <cell r="BM206">
            <v>1</v>
          </cell>
          <cell r="BN206">
            <v>0</v>
          </cell>
          <cell r="BO206">
            <v>2</v>
          </cell>
          <cell r="BP206">
            <v>0</v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5</v>
          </cell>
          <cell r="BX206">
            <v>0</v>
          </cell>
          <cell r="BY206">
            <v>0</v>
          </cell>
          <cell r="BZ206">
            <v>19</v>
          </cell>
          <cell r="CA206">
            <v>22</v>
          </cell>
          <cell r="CB206">
            <v>20</v>
          </cell>
          <cell r="CC206">
            <v>11</v>
          </cell>
          <cell r="CD206">
            <v>27</v>
          </cell>
          <cell r="CE206">
            <v>18</v>
          </cell>
          <cell r="CF206">
            <v>0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1</v>
          </cell>
          <cell r="CM206">
            <v>0</v>
          </cell>
          <cell r="CN206">
            <v>1</v>
          </cell>
          <cell r="CP206">
            <v>1</v>
          </cell>
          <cell r="CR206">
            <v>9</v>
          </cell>
          <cell r="CS206">
            <v>1</v>
          </cell>
          <cell r="CU206">
            <v>2</v>
          </cell>
          <cell r="DD206">
            <v>3</v>
          </cell>
          <cell r="DF206">
            <v>2</v>
          </cell>
          <cell r="DG206">
            <v>1</v>
          </cell>
        </row>
        <row r="207">
          <cell r="E207" t="str">
            <v>小城中</v>
          </cell>
          <cell r="F207">
            <v>24005</v>
          </cell>
          <cell r="G207">
            <v>90</v>
          </cell>
          <cell r="H207">
            <v>79</v>
          </cell>
          <cell r="I207">
            <v>2</v>
          </cell>
          <cell r="J207">
            <v>1</v>
          </cell>
          <cell r="K207">
            <v>2</v>
          </cell>
          <cell r="L207">
            <v>0</v>
          </cell>
          <cell r="M207">
            <v>103</v>
          </cell>
          <cell r="N207">
            <v>97</v>
          </cell>
          <cell r="O207">
            <v>1</v>
          </cell>
          <cell r="P207">
            <v>0</v>
          </cell>
          <cell r="Q207">
            <v>3</v>
          </cell>
          <cell r="R207">
            <v>0</v>
          </cell>
          <cell r="S207">
            <v>107</v>
          </cell>
          <cell r="T207">
            <v>107</v>
          </cell>
          <cell r="U207">
            <v>0</v>
          </cell>
          <cell r="V207">
            <v>1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588</v>
          </cell>
          <cell r="AR207">
            <v>5</v>
          </cell>
          <cell r="AS207">
            <v>0</v>
          </cell>
          <cell r="AT207">
            <v>1</v>
          </cell>
          <cell r="AU207">
            <v>6</v>
          </cell>
          <cell r="AV207">
            <v>0</v>
          </cell>
          <cell r="AW207">
            <v>1</v>
          </cell>
          <cell r="AX207">
            <v>6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19</v>
          </cell>
          <cell r="BK207">
            <v>5</v>
          </cell>
          <cell r="BL207">
            <v>1</v>
          </cell>
          <cell r="BM207">
            <v>5</v>
          </cell>
          <cell r="BN207">
            <v>1</v>
          </cell>
          <cell r="BO207">
            <v>6</v>
          </cell>
          <cell r="BP207">
            <v>0</v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18</v>
          </cell>
          <cell r="BX207">
            <v>0</v>
          </cell>
          <cell r="BY207">
            <v>0</v>
          </cell>
          <cell r="BZ207">
            <v>92</v>
          </cell>
          <cell r="CA207">
            <v>80</v>
          </cell>
          <cell r="CB207">
            <v>104</v>
          </cell>
          <cell r="CC207">
            <v>97</v>
          </cell>
          <cell r="CD207">
            <v>107</v>
          </cell>
          <cell r="CE207">
            <v>108</v>
          </cell>
          <cell r="CF207">
            <v>0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2</v>
          </cell>
          <cell r="CM207">
            <v>0</v>
          </cell>
          <cell r="CN207">
            <v>1</v>
          </cell>
          <cell r="CP207">
            <v>1</v>
          </cell>
          <cell r="CQ207">
            <v>1</v>
          </cell>
          <cell r="CR207">
            <v>30</v>
          </cell>
          <cell r="CS207">
            <v>1</v>
          </cell>
          <cell r="CU207">
            <v>5</v>
          </cell>
          <cell r="CZ207">
            <v>2</v>
          </cell>
          <cell r="DD207">
            <v>2</v>
          </cell>
          <cell r="DF207">
            <v>3</v>
          </cell>
          <cell r="DG207">
            <v>1</v>
          </cell>
        </row>
        <row r="208">
          <cell r="E208" t="str">
            <v>三日月中</v>
          </cell>
          <cell r="F208">
            <v>24005</v>
          </cell>
          <cell r="G208">
            <v>87</v>
          </cell>
          <cell r="H208">
            <v>72</v>
          </cell>
          <cell r="I208">
            <v>1</v>
          </cell>
          <cell r="J208">
            <v>1</v>
          </cell>
          <cell r="K208">
            <v>7</v>
          </cell>
          <cell r="L208">
            <v>0</v>
          </cell>
          <cell r="M208">
            <v>76</v>
          </cell>
          <cell r="N208">
            <v>87</v>
          </cell>
          <cell r="O208">
            <v>2</v>
          </cell>
          <cell r="P208">
            <v>3</v>
          </cell>
          <cell r="Q208">
            <v>1</v>
          </cell>
          <cell r="R208">
            <v>0</v>
          </cell>
          <cell r="S208">
            <v>73</v>
          </cell>
          <cell r="T208">
            <v>77</v>
          </cell>
          <cell r="U208">
            <v>0</v>
          </cell>
          <cell r="V208">
            <v>1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480</v>
          </cell>
          <cell r="AR208">
            <v>4</v>
          </cell>
          <cell r="AS208">
            <v>0</v>
          </cell>
          <cell r="AT208">
            <v>1</v>
          </cell>
          <cell r="AU208">
            <v>5</v>
          </cell>
          <cell r="AV208">
            <v>0</v>
          </cell>
          <cell r="AW208">
            <v>1</v>
          </cell>
          <cell r="AX208">
            <v>4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15</v>
          </cell>
          <cell r="BK208">
            <v>4</v>
          </cell>
          <cell r="BL208">
            <v>1</v>
          </cell>
          <cell r="BM208">
            <v>5</v>
          </cell>
          <cell r="BN208">
            <v>1</v>
          </cell>
          <cell r="BO208">
            <v>4</v>
          </cell>
          <cell r="BP208">
            <v>0</v>
          </cell>
          <cell r="BQ208">
            <v>0</v>
          </cell>
          <cell r="BR208">
            <v>0</v>
          </cell>
          <cell r="BS208">
            <v>0</v>
          </cell>
          <cell r="BT208">
            <v>0</v>
          </cell>
          <cell r="BU208">
            <v>0</v>
          </cell>
          <cell r="BV208">
            <v>0</v>
          </cell>
          <cell r="BW208">
            <v>15</v>
          </cell>
          <cell r="BX208">
            <v>0</v>
          </cell>
          <cell r="BY208">
            <v>0</v>
          </cell>
          <cell r="BZ208">
            <v>88</v>
          </cell>
          <cell r="CA208">
            <v>73</v>
          </cell>
          <cell r="CB208">
            <v>78</v>
          </cell>
          <cell r="CC208">
            <v>90</v>
          </cell>
          <cell r="CD208">
            <v>73</v>
          </cell>
          <cell r="CE208">
            <v>78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2</v>
          </cell>
          <cell r="CM208">
            <v>0</v>
          </cell>
          <cell r="CN208">
            <v>1</v>
          </cell>
          <cell r="CP208">
            <v>1</v>
          </cell>
          <cell r="CR208">
            <v>27</v>
          </cell>
          <cell r="CS208">
            <v>1</v>
          </cell>
          <cell r="CU208">
            <v>2</v>
          </cell>
          <cell r="DD208">
            <v>1</v>
          </cell>
          <cell r="DF208">
            <v>1</v>
          </cell>
          <cell r="DG208">
            <v>0</v>
          </cell>
        </row>
        <row r="209">
          <cell r="E209" t="str">
            <v>牛津中</v>
          </cell>
          <cell r="F209">
            <v>24005</v>
          </cell>
          <cell r="G209">
            <v>59</v>
          </cell>
          <cell r="H209">
            <v>48</v>
          </cell>
          <cell r="I209">
            <v>0</v>
          </cell>
          <cell r="J209">
            <v>1</v>
          </cell>
          <cell r="K209">
            <v>3</v>
          </cell>
          <cell r="L209">
            <v>0</v>
          </cell>
          <cell r="M209">
            <v>61</v>
          </cell>
          <cell r="N209">
            <v>35</v>
          </cell>
          <cell r="O209">
            <v>1</v>
          </cell>
          <cell r="P209">
            <v>1</v>
          </cell>
          <cell r="Q209">
            <v>0</v>
          </cell>
          <cell r="R209">
            <v>0</v>
          </cell>
          <cell r="S209">
            <v>44</v>
          </cell>
          <cell r="T209">
            <v>58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308</v>
          </cell>
          <cell r="AR209">
            <v>4</v>
          </cell>
          <cell r="AS209">
            <v>0</v>
          </cell>
          <cell r="AT209">
            <v>1</v>
          </cell>
          <cell r="AU209">
            <v>3</v>
          </cell>
          <cell r="AV209">
            <v>0</v>
          </cell>
          <cell r="AW209">
            <v>0</v>
          </cell>
          <cell r="AX209">
            <v>3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10</v>
          </cell>
          <cell r="BK209">
            <v>3</v>
          </cell>
          <cell r="BL209">
            <v>1</v>
          </cell>
          <cell r="BM209">
            <v>3</v>
          </cell>
          <cell r="BN209">
            <v>0</v>
          </cell>
          <cell r="BO209">
            <v>3</v>
          </cell>
          <cell r="BP209">
            <v>0</v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10</v>
          </cell>
          <cell r="BX209">
            <v>0</v>
          </cell>
          <cell r="BY209">
            <v>0</v>
          </cell>
          <cell r="BZ209">
            <v>59</v>
          </cell>
          <cell r="CA209">
            <v>49</v>
          </cell>
          <cell r="CB209">
            <v>62</v>
          </cell>
          <cell r="CC209">
            <v>36</v>
          </cell>
          <cell r="CD209">
            <v>44</v>
          </cell>
          <cell r="CE209">
            <v>58</v>
          </cell>
          <cell r="CF209">
            <v>0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1</v>
          </cell>
          <cell r="CM209">
            <v>0</v>
          </cell>
          <cell r="CN209">
            <v>1</v>
          </cell>
          <cell r="CP209">
            <v>1</v>
          </cell>
          <cell r="CR209">
            <v>17</v>
          </cell>
          <cell r="CS209">
            <v>1</v>
          </cell>
          <cell r="CU209">
            <v>2</v>
          </cell>
          <cell r="DD209">
            <v>1</v>
          </cell>
          <cell r="DF209">
            <v>2</v>
          </cell>
          <cell r="DG209">
            <v>0</v>
          </cell>
        </row>
        <row r="210">
          <cell r="E210" t="str">
            <v>芦刈中</v>
          </cell>
          <cell r="F210">
            <v>24005</v>
          </cell>
          <cell r="G210">
            <v>21</v>
          </cell>
          <cell r="H210">
            <v>27</v>
          </cell>
          <cell r="I210">
            <v>0</v>
          </cell>
          <cell r="J210">
            <v>0</v>
          </cell>
          <cell r="K210">
            <v>2</v>
          </cell>
          <cell r="L210">
            <v>0</v>
          </cell>
          <cell r="M210">
            <v>22</v>
          </cell>
          <cell r="N210">
            <v>31</v>
          </cell>
          <cell r="O210">
            <v>0</v>
          </cell>
          <cell r="P210">
            <v>1</v>
          </cell>
          <cell r="Q210">
            <v>0</v>
          </cell>
          <cell r="R210">
            <v>0</v>
          </cell>
          <cell r="S210">
            <v>23</v>
          </cell>
          <cell r="T210">
            <v>20</v>
          </cell>
          <cell r="U210">
            <v>1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146</v>
          </cell>
          <cell r="AR210">
            <v>2</v>
          </cell>
          <cell r="AS210">
            <v>0</v>
          </cell>
          <cell r="AT210">
            <v>1</v>
          </cell>
          <cell r="AU210">
            <v>2</v>
          </cell>
          <cell r="AV210">
            <v>0</v>
          </cell>
          <cell r="AW210">
            <v>0</v>
          </cell>
          <cell r="AX210">
            <v>2</v>
          </cell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7</v>
          </cell>
          <cell r="BK210">
            <v>2</v>
          </cell>
          <cell r="BL210">
            <v>1</v>
          </cell>
          <cell r="BM210">
            <v>2</v>
          </cell>
          <cell r="BN210">
            <v>0</v>
          </cell>
          <cell r="BO210">
            <v>2</v>
          </cell>
          <cell r="BP210">
            <v>0</v>
          </cell>
          <cell r="BQ210">
            <v>0</v>
          </cell>
          <cell r="BR210">
            <v>0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7</v>
          </cell>
          <cell r="BX210">
            <v>0</v>
          </cell>
          <cell r="BY210">
            <v>0</v>
          </cell>
          <cell r="BZ210">
            <v>21</v>
          </cell>
          <cell r="CA210">
            <v>27</v>
          </cell>
          <cell r="CB210">
            <v>22</v>
          </cell>
          <cell r="CC210">
            <v>32</v>
          </cell>
          <cell r="CD210">
            <v>24</v>
          </cell>
          <cell r="CE210">
            <v>20</v>
          </cell>
          <cell r="CF210">
            <v>0</v>
          </cell>
          <cell r="CG210">
            <v>0</v>
          </cell>
          <cell r="CH210">
            <v>0</v>
          </cell>
          <cell r="CI210">
            <v>0</v>
          </cell>
          <cell r="CJ210">
            <v>0</v>
          </cell>
          <cell r="CK210">
            <v>0</v>
          </cell>
          <cell r="CL210">
            <v>1</v>
          </cell>
          <cell r="CM210">
            <v>0</v>
          </cell>
          <cell r="CN210">
            <v>1</v>
          </cell>
          <cell r="CP210">
            <v>1</v>
          </cell>
          <cell r="CR210">
            <v>11</v>
          </cell>
          <cell r="CS210">
            <v>1</v>
          </cell>
          <cell r="CU210">
            <v>3</v>
          </cell>
          <cell r="CZ210">
            <v>2</v>
          </cell>
          <cell r="DD210">
            <v>2</v>
          </cell>
          <cell r="DF210">
            <v>2</v>
          </cell>
          <cell r="DG210">
            <v>0</v>
          </cell>
        </row>
        <row r="211">
          <cell r="E211" t="str">
            <v>鳥栖中</v>
          </cell>
          <cell r="F211">
            <v>31005</v>
          </cell>
          <cell r="G211">
            <v>104</v>
          </cell>
          <cell r="H211">
            <v>112</v>
          </cell>
          <cell r="I211">
            <v>3</v>
          </cell>
          <cell r="J211">
            <v>1</v>
          </cell>
          <cell r="K211">
            <v>6</v>
          </cell>
          <cell r="L211">
            <v>0</v>
          </cell>
          <cell r="M211">
            <v>119</v>
          </cell>
          <cell r="N211">
            <v>122</v>
          </cell>
          <cell r="O211">
            <v>2</v>
          </cell>
          <cell r="P211">
            <v>0</v>
          </cell>
          <cell r="Q211">
            <v>6</v>
          </cell>
          <cell r="R211">
            <v>0</v>
          </cell>
          <cell r="S211">
            <v>114</v>
          </cell>
          <cell r="T211">
            <v>92</v>
          </cell>
          <cell r="U211">
            <v>3</v>
          </cell>
          <cell r="V211">
            <v>3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675</v>
          </cell>
          <cell r="AR211">
            <v>6</v>
          </cell>
          <cell r="AS211">
            <v>0</v>
          </cell>
          <cell r="AT211">
            <v>1</v>
          </cell>
          <cell r="AU211">
            <v>7</v>
          </cell>
          <cell r="AV211">
            <v>0</v>
          </cell>
          <cell r="AW211">
            <v>1</v>
          </cell>
          <cell r="AX211">
            <v>6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21</v>
          </cell>
          <cell r="BK211">
            <v>6</v>
          </cell>
          <cell r="BL211">
            <v>1</v>
          </cell>
          <cell r="BM211">
            <v>7</v>
          </cell>
          <cell r="BN211">
            <v>1</v>
          </cell>
          <cell r="BO211">
            <v>6</v>
          </cell>
          <cell r="BP211">
            <v>0</v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21</v>
          </cell>
          <cell r="BX211">
            <v>0</v>
          </cell>
          <cell r="BY211">
            <v>0</v>
          </cell>
          <cell r="BZ211">
            <v>107</v>
          </cell>
          <cell r="CA211">
            <v>113</v>
          </cell>
          <cell r="CB211">
            <v>121</v>
          </cell>
          <cell r="CC211">
            <v>122</v>
          </cell>
          <cell r="CD211">
            <v>117</v>
          </cell>
          <cell r="CE211">
            <v>95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2</v>
          </cell>
          <cell r="CM211">
            <v>0</v>
          </cell>
          <cell r="CN211">
            <v>1</v>
          </cell>
          <cell r="CP211">
            <v>2</v>
          </cell>
          <cell r="CQ211">
            <v>1</v>
          </cell>
          <cell r="CR211">
            <v>33</v>
          </cell>
          <cell r="CS211">
            <v>1</v>
          </cell>
          <cell r="CT211">
            <v>1</v>
          </cell>
          <cell r="CU211">
            <v>5</v>
          </cell>
          <cell r="CZ211">
            <v>1</v>
          </cell>
          <cell r="DD211">
            <v>2</v>
          </cell>
          <cell r="DF211">
            <v>1</v>
          </cell>
          <cell r="DG211">
            <v>0</v>
          </cell>
        </row>
        <row r="212">
          <cell r="E212" t="str">
            <v>田代中</v>
          </cell>
          <cell r="F212">
            <v>31005</v>
          </cell>
          <cell r="G212">
            <v>74</v>
          </cell>
          <cell r="H212">
            <v>97</v>
          </cell>
          <cell r="I212">
            <v>0</v>
          </cell>
          <cell r="J212">
            <v>0</v>
          </cell>
          <cell r="K212">
            <v>9</v>
          </cell>
          <cell r="L212">
            <v>0</v>
          </cell>
          <cell r="M212">
            <v>77</v>
          </cell>
          <cell r="N212">
            <v>75</v>
          </cell>
          <cell r="O212">
            <v>3</v>
          </cell>
          <cell r="P212">
            <v>4</v>
          </cell>
          <cell r="Q212">
            <v>4</v>
          </cell>
          <cell r="R212">
            <v>0</v>
          </cell>
          <cell r="S212">
            <v>80</v>
          </cell>
          <cell r="T212">
            <v>85</v>
          </cell>
          <cell r="U212">
            <v>3</v>
          </cell>
          <cell r="V212">
            <v>3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501</v>
          </cell>
          <cell r="AR212">
            <v>5</v>
          </cell>
          <cell r="AS212">
            <v>0</v>
          </cell>
          <cell r="AT212">
            <v>2</v>
          </cell>
          <cell r="AU212">
            <v>4</v>
          </cell>
          <cell r="AV212">
            <v>0</v>
          </cell>
          <cell r="AW212">
            <v>1</v>
          </cell>
          <cell r="AX212">
            <v>5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17</v>
          </cell>
          <cell r="BK212">
            <v>5</v>
          </cell>
          <cell r="BL212">
            <v>2</v>
          </cell>
          <cell r="BM212">
            <v>4</v>
          </cell>
          <cell r="BN212">
            <v>1</v>
          </cell>
          <cell r="BO212">
            <v>5</v>
          </cell>
          <cell r="BP212">
            <v>0</v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17</v>
          </cell>
          <cell r="BX212">
            <v>0</v>
          </cell>
          <cell r="BY212">
            <v>0</v>
          </cell>
          <cell r="BZ212">
            <v>74</v>
          </cell>
          <cell r="CA212">
            <v>97</v>
          </cell>
          <cell r="CB212">
            <v>80</v>
          </cell>
          <cell r="CC212">
            <v>79</v>
          </cell>
          <cell r="CD212">
            <v>83</v>
          </cell>
          <cell r="CE212">
            <v>88</v>
          </cell>
          <cell r="CF212">
            <v>0</v>
          </cell>
          <cell r="CG212">
            <v>0</v>
          </cell>
          <cell r="CH212">
            <v>0</v>
          </cell>
          <cell r="CI212">
            <v>0</v>
          </cell>
          <cell r="CJ212">
            <v>0</v>
          </cell>
          <cell r="CK212">
            <v>0</v>
          </cell>
          <cell r="CL212">
            <v>3</v>
          </cell>
          <cell r="CM212">
            <v>0</v>
          </cell>
          <cell r="CN212">
            <v>1</v>
          </cell>
          <cell r="CP212">
            <v>1</v>
          </cell>
          <cell r="CR212">
            <v>27</v>
          </cell>
          <cell r="CS212">
            <v>1</v>
          </cell>
          <cell r="CU212">
            <v>3</v>
          </cell>
          <cell r="DD212">
            <v>1</v>
          </cell>
          <cell r="DF212">
            <v>3</v>
          </cell>
          <cell r="DG212">
            <v>0</v>
          </cell>
        </row>
        <row r="213">
          <cell r="E213" t="str">
            <v>基里中</v>
          </cell>
          <cell r="F213">
            <v>31005</v>
          </cell>
          <cell r="G213">
            <v>29</v>
          </cell>
          <cell r="H213">
            <v>23</v>
          </cell>
          <cell r="I213">
            <v>0</v>
          </cell>
          <cell r="J213">
            <v>1</v>
          </cell>
          <cell r="K213">
            <v>2</v>
          </cell>
          <cell r="L213">
            <v>0</v>
          </cell>
          <cell r="M213">
            <v>25</v>
          </cell>
          <cell r="N213">
            <v>20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26</v>
          </cell>
          <cell r="T213">
            <v>29</v>
          </cell>
          <cell r="U213">
            <v>0</v>
          </cell>
          <cell r="V213">
            <v>1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154</v>
          </cell>
          <cell r="AR213">
            <v>2</v>
          </cell>
          <cell r="AS213">
            <v>0</v>
          </cell>
          <cell r="AT213">
            <v>1</v>
          </cell>
          <cell r="AU213">
            <v>2</v>
          </cell>
          <cell r="AV213">
            <v>0</v>
          </cell>
          <cell r="AW213">
            <v>0</v>
          </cell>
          <cell r="AX213">
            <v>2</v>
          </cell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7</v>
          </cell>
          <cell r="BK213">
            <v>2</v>
          </cell>
          <cell r="BL213">
            <v>1</v>
          </cell>
          <cell r="BM213">
            <v>2</v>
          </cell>
          <cell r="BN213">
            <v>0</v>
          </cell>
          <cell r="BO213">
            <v>2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7</v>
          </cell>
          <cell r="BX213">
            <v>0</v>
          </cell>
          <cell r="BY213">
            <v>0</v>
          </cell>
          <cell r="BZ213">
            <v>29</v>
          </cell>
          <cell r="CA213">
            <v>24</v>
          </cell>
          <cell r="CB213">
            <v>25</v>
          </cell>
          <cell r="CC213">
            <v>20</v>
          </cell>
          <cell r="CD213">
            <v>26</v>
          </cell>
          <cell r="CE213">
            <v>30</v>
          </cell>
          <cell r="CF213">
            <v>0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1</v>
          </cell>
          <cell r="CM213">
            <v>0</v>
          </cell>
          <cell r="CN213">
            <v>1</v>
          </cell>
          <cell r="CP213">
            <v>1</v>
          </cell>
          <cell r="CR213">
            <v>14</v>
          </cell>
          <cell r="CS213">
            <v>1</v>
          </cell>
          <cell r="CU213">
            <v>1</v>
          </cell>
          <cell r="CZ213">
            <v>1</v>
          </cell>
          <cell r="DC213">
            <v>1</v>
          </cell>
          <cell r="DD213">
            <v>1</v>
          </cell>
          <cell r="DF213">
            <v>1</v>
          </cell>
          <cell r="DG213">
            <v>0</v>
          </cell>
        </row>
        <row r="214">
          <cell r="E214" t="str">
            <v>鳥栖西中</v>
          </cell>
          <cell r="F214">
            <v>31005</v>
          </cell>
          <cell r="G214">
            <v>84</v>
          </cell>
          <cell r="H214">
            <v>91</v>
          </cell>
          <cell r="I214">
            <v>1</v>
          </cell>
          <cell r="J214">
            <v>1</v>
          </cell>
          <cell r="K214">
            <v>6</v>
          </cell>
          <cell r="L214">
            <v>0</v>
          </cell>
          <cell r="M214">
            <v>69</v>
          </cell>
          <cell r="N214">
            <v>101</v>
          </cell>
          <cell r="O214">
            <v>2</v>
          </cell>
          <cell r="P214">
            <v>0</v>
          </cell>
          <cell r="Q214">
            <v>3</v>
          </cell>
          <cell r="R214">
            <v>0</v>
          </cell>
          <cell r="S214">
            <v>98</v>
          </cell>
          <cell r="T214">
            <v>70</v>
          </cell>
          <cell r="U214">
            <v>4</v>
          </cell>
          <cell r="V214">
            <v>1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522</v>
          </cell>
          <cell r="AR214">
            <v>5</v>
          </cell>
          <cell r="AS214">
            <v>0</v>
          </cell>
          <cell r="AT214">
            <v>1</v>
          </cell>
          <cell r="AU214">
            <v>5</v>
          </cell>
          <cell r="AV214">
            <v>0</v>
          </cell>
          <cell r="AW214">
            <v>1</v>
          </cell>
          <cell r="AX214">
            <v>5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17</v>
          </cell>
          <cell r="BK214">
            <v>5</v>
          </cell>
          <cell r="BL214">
            <v>1</v>
          </cell>
          <cell r="BM214">
            <v>5</v>
          </cell>
          <cell r="BN214">
            <v>1</v>
          </cell>
          <cell r="BO214">
            <v>5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17</v>
          </cell>
          <cell r="BX214">
            <v>0</v>
          </cell>
          <cell r="BY214">
            <v>0</v>
          </cell>
          <cell r="BZ214">
            <v>85</v>
          </cell>
          <cell r="CA214">
            <v>92</v>
          </cell>
          <cell r="CB214">
            <v>71</v>
          </cell>
          <cell r="CC214">
            <v>101</v>
          </cell>
          <cell r="CD214">
            <v>102</v>
          </cell>
          <cell r="CE214">
            <v>71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2</v>
          </cell>
          <cell r="CM214">
            <v>0</v>
          </cell>
          <cell r="CN214">
            <v>1</v>
          </cell>
          <cell r="CP214">
            <v>1</v>
          </cell>
          <cell r="CQ214">
            <v>1</v>
          </cell>
          <cell r="CR214">
            <v>29</v>
          </cell>
          <cell r="CS214">
            <v>1</v>
          </cell>
          <cell r="CU214">
            <v>6</v>
          </cell>
          <cell r="CZ214">
            <v>2</v>
          </cell>
          <cell r="DB214">
            <v>2</v>
          </cell>
          <cell r="DD214">
            <v>1</v>
          </cell>
          <cell r="DG214">
            <v>0</v>
          </cell>
        </row>
        <row r="215">
          <cell r="E215" t="str">
            <v>神埼中</v>
          </cell>
          <cell r="F215">
            <v>32005</v>
          </cell>
          <cell r="G215">
            <v>78</v>
          </cell>
          <cell r="H215">
            <v>82</v>
          </cell>
          <cell r="I215">
            <v>4</v>
          </cell>
          <cell r="J215">
            <v>1</v>
          </cell>
          <cell r="K215">
            <v>6</v>
          </cell>
          <cell r="L215">
            <v>0</v>
          </cell>
          <cell r="M215">
            <v>87</v>
          </cell>
          <cell r="N215">
            <v>75</v>
          </cell>
          <cell r="O215">
            <v>0</v>
          </cell>
          <cell r="P215">
            <v>1</v>
          </cell>
          <cell r="Q215">
            <v>4</v>
          </cell>
          <cell r="R215">
            <v>0</v>
          </cell>
          <cell r="S215">
            <v>81</v>
          </cell>
          <cell r="T215">
            <v>81</v>
          </cell>
          <cell r="U215">
            <v>3</v>
          </cell>
          <cell r="V215">
            <v>1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494</v>
          </cell>
          <cell r="AR215">
            <v>4</v>
          </cell>
          <cell r="AS215">
            <v>0</v>
          </cell>
          <cell r="AT215">
            <v>1</v>
          </cell>
          <cell r="AU215">
            <v>5</v>
          </cell>
          <cell r="AV215">
            <v>0</v>
          </cell>
          <cell r="AW215">
            <v>1</v>
          </cell>
          <cell r="AX215">
            <v>5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16</v>
          </cell>
          <cell r="BK215">
            <v>4</v>
          </cell>
          <cell r="BL215">
            <v>1</v>
          </cell>
          <cell r="BM215">
            <v>5</v>
          </cell>
          <cell r="BN215">
            <v>1</v>
          </cell>
          <cell r="BO215">
            <v>5</v>
          </cell>
          <cell r="BP215">
            <v>0</v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16</v>
          </cell>
          <cell r="BX215">
            <v>0</v>
          </cell>
          <cell r="BY215">
            <v>0</v>
          </cell>
          <cell r="BZ215">
            <v>82</v>
          </cell>
          <cell r="CA215">
            <v>83</v>
          </cell>
          <cell r="CB215">
            <v>87</v>
          </cell>
          <cell r="CC215">
            <v>76</v>
          </cell>
          <cell r="CD215">
            <v>84</v>
          </cell>
          <cell r="CE215">
            <v>82</v>
          </cell>
          <cell r="CF215">
            <v>0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2</v>
          </cell>
          <cell r="CM215">
            <v>0</v>
          </cell>
          <cell r="CN215">
            <v>1</v>
          </cell>
          <cell r="CP215">
            <v>1</v>
          </cell>
          <cell r="CQ215">
            <v>1</v>
          </cell>
          <cell r="CR215">
            <v>28</v>
          </cell>
          <cell r="CS215">
            <v>1</v>
          </cell>
          <cell r="CU215">
            <v>4</v>
          </cell>
          <cell r="CY215">
            <v>1</v>
          </cell>
          <cell r="CZ215">
            <v>1</v>
          </cell>
          <cell r="DC215">
            <v>1</v>
          </cell>
          <cell r="DD215">
            <v>1</v>
          </cell>
          <cell r="DF215">
            <v>2</v>
          </cell>
          <cell r="DG215">
            <v>0</v>
          </cell>
        </row>
        <row r="216">
          <cell r="E216" t="str">
            <v>千代田中</v>
          </cell>
          <cell r="F216">
            <v>32005</v>
          </cell>
          <cell r="G216">
            <v>52</v>
          </cell>
          <cell r="H216">
            <v>55</v>
          </cell>
          <cell r="I216">
            <v>2</v>
          </cell>
          <cell r="J216">
            <v>0</v>
          </cell>
          <cell r="K216">
            <v>3</v>
          </cell>
          <cell r="L216">
            <v>0</v>
          </cell>
          <cell r="M216">
            <v>63</v>
          </cell>
          <cell r="N216">
            <v>54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54</v>
          </cell>
          <cell r="T216">
            <v>52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333</v>
          </cell>
          <cell r="AR216">
            <v>3</v>
          </cell>
          <cell r="AS216">
            <v>0</v>
          </cell>
          <cell r="AT216">
            <v>1</v>
          </cell>
          <cell r="AU216">
            <v>3</v>
          </cell>
          <cell r="AV216">
            <v>0</v>
          </cell>
          <cell r="AW216">
            <v>0</v>
          </cell>
          <cell r="AX216">
            <v>3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10</v>
          </cell>
          <cell r="BK216">
            <v>3</v>
          </cell>
          <cell r="BL216">
            <v>1</v>
          </cell>
          <cell r="BM216">
            <v>3</v>
          </cell>
          <cell r="BN216">
            <v>0</v>
          </cell>
          <cell r="BO216">
            <v>3</v>
          </cell>
          <cell r="BP216">
            <v>0</v>
          </cell>
          <cell r="BQ216">
            <v>0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10</v>
          </cell>
          <cell r="BX216">
            <v>0</v>
          </cell>
          <cell r="BY216">
            <v>0</v>
          </cell>
          <cell r="BZ216">
            <v>54</v>
          </cell>
          <cell r="CA216">
            <v>55</v>
          </cell>
          <cell r="CB216">
            <v>64</v>
          </cell>
          <cell r="CC216">
            <v>54</v>
          </cell>
          <cell r="CD216">
            <v>54</v>
          </cell>
          <cell r="CE216">
            <v>52</v>
          </cell>
          <cell r="CF216">
            <v>0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1</v>
          </cell>
          <cell r="CM216">
            <v>0</v>
          </cell>
          <cell r="CN216">
            <v>1</v>
          </cell>
          <cell r="CP216">
            <v>1</v>
          </cell>
          <cell r="CR216">
            <v>18</v>
          </cell>
          <cell r="CS216">
            <v>1</v>
          </cell>
          <cell r="CU216">
            <v>3</v>
          </cell>
          <cell r="CZ216">
            <v>1</v>
          </cell>
          <cell r="DD216">
            <v>1</v>
          </cell>
          <cell r="DG216">
            <v>0</v>
          </cell>
        </row>
        <row r="217">
          <cell r="E217" t="str">
            <v>三田川中</v>
          </cell>
          <cell r="F217">
            <v>32135</v>
          </cell>
          <cell r="G217">
            <v>37</v>
          </cell>
          <cell r="H217">
            <v>38</v>
          </cell>
          <cell r="I217">
            <v>0</v>
          </cell>
          <cell r="J217">
            <v>1</v>
          </cell>
          <cell r="K217">
            <v>3</v>
          </cell>
          <cell r="L217">
            <v>0</v>
          </cell>
          <cell r="M217">
            <v>40</v>
          </cell>
          <cell r="N217">
            <v>58</v>
          </cell>
          <cell r="O217">
            <v>2</v>
          </cell>
          <cell r="P217">
            <v>0</v>
          </cell>
          <cell r="Q217">
            <v>0</v>
          </cell>
          <cell r="R217">
            <v>0</v>
          </cell>
          <cell r="S217">
            <v>40</v>
          </cell>
          <cell r="T217">
            <v>40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256</v>
          </cell>
          <cell r="AR217">
            <v>3</v>
          </cell>
          <cell r="AS217">
            <v>0</v>
          </cell>
          <cell r="AT217">
            <v>1</v>
          </cell>
          <cell r="AU217">
            <v>3</v>
          </cell>
          <cell r="AV217">
            <v>0</v>
          </cell>
          <cell r="AW217">
            <v>0</v>
          </cell>
          <cell r="AX217">
            <v>2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8</v>
          </cell>
          <cell r="BK217">
            <v>2</v>
          </cell>
          <cell r="BL217">
            <v>1</v>
          </cell>
          <cell r="BM217">
            <v>3</v>
          </cell>
          <cell r="BN217">
            <v>0</v>
          </cell>
          <cell r="BO217">
            <v>2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8</v>
          </cell>
          <cell r="BX217">
            <v>0</v>
          </cell>
          <cell r="BY217">
            <v>0</v>
          </cell>
          <cell r="BZ217">
            <v>37</v>
          </cell>
          <cell r="CA217">
            <v>39</v>
          </cell>
          <cell r="CB217">
            <v>42</v>
          </cell>
          <cell r="CC217">
            <v>58</v>
          </cell>
          <cell r="CD217">
            <v>40</v>
          </cell>
          <cell r="CE217">
            <v>40</v>
          </cell>
          <cell r="CF217">
            <v>0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1</v>
          </cell>
          <cell r="CM217">
            <v>0</v>
          </cell>
          <cell r="CN217">
            <v>1</v>
          </cell>
          <cell r="CP217">
            <v>1</v>
          </cell>
          <cell r="CR217">
            <v>17</v>
          </cell>
          <cell r="CS217">
            <v>1</v>
          </cell>
          <cell r="CU217">
            <v>1</v>
          </cell>
          <cell r="DB217">
            <v>1</v>
          </cell>
          <cell r="DD217">
            <v>1</v>
          </cell>
          <cell r="DF217">
            <v>1</v>
          </cell>
          <cell r="DG217">
            <v>0</v>
          </cell>
        </row>
        <row r="218">
          <cell r="E218" t="str">
            <v>東脊振中</v>
          </cell>
          <cell r="F218">
            <v>32135</v>
          </cell>
          <cell r="G218">
            <v>48</v>
          </cell>
          <cell r="H218">
            <v>32</v>
          </cell>
          <cell r="I218">
            <v>2</v>
          </cell>
          <cell r="J218">
            <v>0</v>
          </cell>
          <cell r="K218">
            <v>5</v>
          </cell>
          <cell r="L218">
            <v>0</v>
          </cell>
          <cell r="M218">
            <v>42</v>
          </cell>
          <cell r="N218">
            <v>24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44</v>
          </cell>
          <cell r="T218">
            <v>33</v>
          </cell>
          <cell r="U218">
            <v>2</v>
          </cell>
          <cell r="V218">
            <v>1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228</v>
          </cell>
          <cell r="AR218">
            <v>3</v>
          </cell>
          <cell r="AS218">
            <v>0</v>
          </cell>
          <cell r="AT218">
            <v>1</v>
          </cell>
          <cell r="AU218">
            <v>2</v>
          </cell>
          <cell r="AV218">
            <v>0</v>
          </cell>
          <cell r="AW218">
            <v>0</v>
          </cell>
          <cell r="AX218">
            <v>2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7</v>
          </cell>
          <cell r="BK218">
            <v>2</v>
          </cell>
          <cell r="BL218">
            <v>1</v>
          </cell>
          <cell r="BM218">
            <v>2</v>
          </cell>
          <cell r="BN218">
            <v>0</v>
          </cell>
          <cell r="BO218">
            <v>2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7</v>
          </cell>
          <cell r="BX218">
            <v>0</v>
          </cell>
          <cell r="BY218">
            <v>0</v>
          </cell>
          <cell r="BZ218">
            <v>50</v>
          </cell>
          <cell r="CA218">
            <v>32</v>
          </cell>
          <cell r="CB218">
            <v>42</v>
          </cell>
          <cell r="CC218">
            <v>24</v>
          </cell>
          <cell r="CD218">
            <v>46</v>
          </cell>
          <cell r="CE218">
            <v>34</v>
          </cell>
          <cell r="CF218">
            <v>0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1</v>
          </cell>
          <cell r="CM218">
            <v>0</v>
          </cell>
          <cell r="CN218">
            <v>1</v>
          </cell>
          <cell r="CP218">
            <v>2</v>
          </cell>
          <cell r="CR218">
            <v>12</v>
          </cell>
          <cell r="CS218">
            <v>1</v>
          </cell>
          <cell r="CU218">
            <v>2</v>
          </cell>
          <cell r="CY218">
            <v>1</v>
          </cell>
          <cell r="DC218">
            <v>1</v>
          </cell>
          <cell r="DD218">
            <v>2</v>
          </cell>
          <cell r="DF218">
            <v>2</v>
          </cell>
          <cell r="DG218">
            <v>0</v>
          </cell>
        </row>
        <row r="219">
          <cell r="E219" t="str">
            <v>脊振中</v>
          </cell>
          <cell r="F219">
            <v>32005</v>
          </cell>
          <cell r="G219">
            <v>7</v>
          </cell>
          <cell r="H219">
            <v>16</v>
          </cell>
          <cell r="I219">
            <v>1</v>
          </cell>
          <cell r="J219">
            <v>1</v>
          </cell>
          <cell r="K219">
            <v>2</v>
          </cell>
          <cell r="L219">
            <v>0</v>
          </cell>
          <cell r="M219">
            <v>10</v>
          </cell>
          <cell r="N219">
            <v>7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12</v>
          </cell>
          <cell r="T219">
            <v>6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60</v>
          </cell>
          <cell r="AR219">
            <v>1</v>
          </cell>
          <cell r="AS219">
            <v>0</v>
          </cell>
          <cell r="AT219">
            <v>1</v>
          </cell>
          <cell r="AU219">
            <v>1</v>
          </cell>
          <cell r="AV219">
            <v>0</v>
          </cell>
          <cell r="AW219">
            <v>0</v>
          </cell>
          <cell r="AX219">
            <v>1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4</v>
          </cell>
          <cell r="BK219">
            <v>1</v>
          </cell>
          <cell r="BL219">
            <v>1</v>
          </cell>
          <cell r="BM219">
            <v>1</v>
          </cell>
          <cell r="BN219">
            <v>0</v>
          </cell>
          <cell r="BO219">
            <v>1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4</v>
          </cell>
          <cell r="BX219">
            <v>0</v>
          </cell>
          <cell r="BY219">
            <v>0</v>
          </cell>
          <cell r="BZ219">
            <v>8</v>
          </cell>
          <cell r="CA219">
            <v>17</v>
          </cell>
          <cell r="CB219">
            <v>10</v>
          </cell>
          <cell r="CC219">
            <v>7</v>
          </cell>
          <cell r="CD219">
            <v>12</v>
          </cell>
          <cell r="CE219">
            <v>6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1</v>
          </cell>
          <cell r="CM219">
            <v>0</v>
          </cell>
          <cell r="CN219">
            <v>1</v>
          </cell>
          <cell r="CP219">
            <v>1</v>
          </cell>
          <cell r="CR219">
            <v>7</v>
          </cell>
          <cell r="CS219">
            <v>1</v>
          </cell>
          <cell r="DD219">
            <v>1</v>
          </cell>
          <cell r="DF219">
            <v>5</v>
          </cell>
          <cell r="DG219">
            <v>0</v>
          </cell>
        </row>
        <row r="220">
          <cell r="E220" t="str">
            <v>基山中</v>
          </cell>
          <cell r="F220">
            <v>33105</v>
          </cell>
          <cell r="G220">
            <v>98</v>
          </cell>
          <cell r="H220">
            <v>63</v>
          </cell>
          <cell r="I220">
            <v>2</v>
          </cell>
          <cell r="J220">
            <v>2</v>
          </cell>
          <cell r="K220">
            <v>7</v>
          </cell>
          <cell r="L220">
            <v>0</v>
          </cell>
          <cell r="M220">
            <v>95</v>
          </cell>
          <cell r="N220">
            <v>77</v>
          </cell>
          <cell r="O220">
            <v>3</v>
          </cell>
          <cell r="P220">
            <v>0</v>
          </cell>
          <cell r="Q220">
            <v>3</v>
          </cell>
          <cell r="R220">
            <v>0</v>
          </cell>
          <cell r="S220">
            <v>90</v>
          </cell>
          <cell r="T220">
            <v>84</v>
          </cell>
          <cell r="U220">
            <v>1</v>
          </cell>
          <cell r="V220">
            <v>2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517</v>
          </cell>
          <cell r="AR220">
            <v>5</v>
          </cell>
          <cell r="AS220">
            <v>0</v>
          </cell>
          <cell r="AT220">
            <v>1</v>
          </cell>
          <cell r="AU220">
            <v>5</v>
          </cell>
          <cell r="AV220">
            <v>0</v>
          </cell>
          <cell r="AW220">
            <v>1</v>
          </cell>
          <cell r="AX220">
            <v>5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0</v>
          </cell>
          <cell r="BI220">
            <v>0</v>
          </cell>
          <cell r="BJ220">
            <v>17</v>
          </cell>
          <cell r="BK220">
            <v>5</v>
          </cell>
          <cell r="BL220">
            <v>1</v>
          </cell>
          <cell r="BM220">
            <v>5</v>
          </cell>
          <cell r="BN220">
            <v>1</v>
          </cell>
          <cell r="BO220">
            <v>5</v>
          </cell>
          <cell r="BP220">
            <v>0</v>
          </cell>
          <cell r="BQ220">
            <v>0</v>
          </cell>
          <cell r="BR220">
            <v>0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17</v>
          </cell>
          <cell r="BX220">
            <v>0</v>
          </cell>
          <cell r="BY220">
            <v>0</v>
          </cell>
          <cell r="BZ220">
            <v>100</v>
          </cell>
          <cell r="CA220">
            <v>65</v>
          </cell>
          <cell r="CB220">
            <v>98</v>
          </cell>
          <cell r="CC220">
            <v>77</v>
          </cell>
          <cell r="CD220">
            <v>91</v>
          </cell>
          <cell r="CE220">
            <v>86</v>
          </cell>
          <cell r="CF220">
            <v>0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2</v>
          </cell>
          <cell r="CM220">
            <v>0</v>
          </cell>
          <cell r="CN220">
            <v>1</v>
          </cell>
          <cell r="CP220">
            <v>1</v>
          </cell>
          <cell r="CQ220">
            <v>1</v>
          </cell>
          <cell r="CR220">
            <v>28</v>
          </cell>
          <cell r="CS220">
            <v>1</v>
          </cell>
          <cell r="CU220">
            <v>3</v>
          </cell>
          <cell r="CZ220">
            <v>1</v>
          </cell>
          <cell r="DC220">
            <v>1</v>
          </cell>
          <cell r="DD220">
            <v>3</v>
          </cell>
          <cell r="DF220">
            <v>3</v>
          </cell>
          <cell r="DG220">
            <v>1</v>
          </cell>
        </row>
        <row r="221">
          <cell r="E221" t="str">
            <v>中原中</v>
          </cell>
          <cell r="F221">
            <v>33123</v>
          </cell>
          <cell r="G221">
            <v>30</v>
          </cell>
          <cell r="H221">
            <v>42</v>
          </cell>
          <cell r="I221">
            <v>0</v>
          </cell>
          <cell r="J221">
            <v>0</v>
          </cell>
          <cell r="K221">
            <v>3</v>
          </cell>
          <cell r="L221">
            <v>0</v>
          </cell>
          <cell r="M221">
            <v>36</v>
          </cell>
          <cell r="N221">
            <v>28</v>
          </cell>
          <cell r="O221">
            <v>1</v>
          </cell>
          <cell r="P221">
            <v>0</v>
          </cell>
          <cell r="Q221">
            <v>0</v>
          </cell>
          <cell r="R221">
            <v>0</v>
          </cell>
          <cell r="S221">
            <v>39</v>
          </cell>
          <cell r="T221">
            <v>28</v>
          </cell>
          <cell r="U221">
            <v>2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206</v>
          </cell>
          <cell r="AR221">
            <v>3</v>
          </cell>
          <cell r="AS221">
            <v>0</v>
          </cell>
          <cell r="AT221">
            <v>1</v>
          </cell>
          <cell r="AU221">
            <v>2</v>
          </cell>
          <cell r="AV221">
            <v>0</v>
          </cell>
          <cell r="AW221">
            <v>0</v>
          </cell>
          <cell r="AX221">
            <v>2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7</v>
          </cell>
          <cell r="BK221">
            <v>2</v>
          </cell>
          <cell r="BL221">
            <v>1</v>
          </cell>
          <cell r="BM221">
            <v>2</v>
          </cell>
          <cell r="BN221">
            <v>0</v>
          </cell>
          <cell r="BO221">
            <v>2</v>
          </cell>
          <cell r="BP221">
            <v>0</v>
          </cell>
          <cell r="BQ221">
            <v>0</v>
          </cell>
          <cell r="BR221">
            <v>0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7</v>
          </cell>
          <cell r="BX221">
            <v>0</v>
          </cell>
          <cell r="BY221">
            <v>0</v>
          </cell>
          <cell r="BZ221">
            <v>30</v>
          </cell>
          <cell r="CA221">
            <v>42</v>
          </cell>
          <cell r="CB221">
            <v>37</v>
          </cell>
          <cell r="CC221">
            <v>28</v>
          </cell>
          <cell r="CD221">
            <v>41</v>
          </cell>
          <cell r="CE221">
            <v>28</v>
          </cell>
          <cell r="CF221">
            <v>0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1</v>
          </cell>
          <cell r="CM221">
            <v>0</v>
          </cell>
          <cell r="CN221">
            <v>1</v>
          </cell>
          <cell r="CP221">
            <v>1</v>
          </cell>
          <cell r="CR221">
            <v>14</v>
          </cell>
          <cell r="CS221">
            <v>1</v>
          </cell>
          <cell r="CU221">
            <v>2</v>
          </cell>
          <cell r="CZ221">
            <v>1</v>
          </cell>
          <cell r="DD221">
            <v>1</v>
          </cell>
          <cell r="DF221">
            <v>2</v>
          </cell>
          <cell r="DG221">
            <v>0</v>
          </cell>
        </row>
        <row r="222">
          <cell r="E222" t="str">
            <v>北茂安中</v>
          </cell>
          <cell r="F222">
            <v>33123</v>
          </cell>
          <cell r="G222">
            <v>40</v>
          </cell>
          <cell r="H222">
            <v>47</v>
          </cell>
          <cell r="I222">
            <v>0</v>
          </cell>
          <cell r="J222">
            <v>1</v>
          </cell>
          <cell r="K222">
            <v>1</v>
          </cell>
          <cell r="L222">
            <v>0</v>
          </cell>
          <cell r="M222">
            <v>45</v>
          </cell>
          <cell r="N222">
            <v>38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33</v>
          </cell>
          <cell r="T222">
            <v>35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239</v>
          </cell>
          <cell r="AR222">
            <v>3</v>
          </cell>
          <cell r="AS222">
            <v>0</v>
          </cell>
          <cell r="AT222">
            <v>1</v>
          </cell>
          <cell r="AU222">
            <v>3</v>
          </cell>
          <cell r="AV222">
            <v>0</v>
          </cell>
          <cell r="AW222">
            <v>0</v>
          </cell>
          <cell r="AX222">
            <v>2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9</v>
          </cell>
          <cell r="BK222">
            <v>3</v>
          </cell>
          <cell r="BL222">
            <v>1</v>
          </cell>
          <cell r="BM222">
            <v>3</v>
          </cell>
          <cell r="BN222">
            <v>0</v>
          </cell>
          <cell r="BO222">
            <v>2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9</v>
          </cell>
          <cell r="BX222">
            <v>0</v>
          </cell>
          <cell r="BY222">
            <v>0</v>
          </cell>
          <cell r="BZ222">
            <v>40</v>
          </cell>
          <cell r="CA222">
            <v>48</v>
          </cell>
          <cell r="CB222">
            <v>45</v>
          </cell>
          <cell r="CC222">
            <v>38</v>
          </cell>
          <cell r="CD222">
            <v>33</v>
          </cell>
          <cell r="CE222">
            <v>35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1</v>
          </cell>
          <cell r="CM222">
            <v>0</v>
          </cell>
          <cell r="CN222">
            <v>1</v>
          </cell>
          <cell r="CP222">
            <v>1</v>
          </cell>
          <cell r="CR222">
            <v>15</v>
          </cell>
          <cell r="CS222">
            <v>1</v>
          </cell>
          <cell r="CT222">
            <v>1</v>
          </cell>
          <cell r="CU222">
            <v>3</v>
          </cell>
          <cell r="CX222">
            <v>1</v>
          </cell>
          <cell r="CY222">
            <v>1</v>
          </cell>
          <cell r="CZ222">
            <v>2</v>
          </cell>
          <cell r="DD222">
            <v>1</v>
          </cell>
          <cell r="DF222">
            <v>1</v>
          </cell>
          <cell r="DG222">
            <v>0</v>
          </cell>
        </row>
        <row r="223">
          <cell r="E223" t="str">
            <v>三根中</v>
          </cell>
          <cell r="F223">
            <v>33123</v>
          </cell>
          <cell r="G223">
            <v>39</v>
          </cell>
          <cell r="H223">
            <v>34</v>
          </cell>
          <cell r="I223">
            <v>1</v>
          </cell>
          <cell r="J223">
            <v>1</v>
          </cell>
          <cell r="K223">
            <v>2</v>
          </cell>
          <cell r="L223">
            <v>0</v>
          </cell>
          <cell r="M223">
            <v>34</v>
          </cell>
          <cell r="N223">
            <v>28</v>
          </cell>
          <cell r="O223">
            <v>1</v>
          </cell>
          <cell r="P223">
            <v>0</v>
          </cell>
          <cell r="Q223">
            <v>2</v>
          </cell>
          <cell r="R223">
            <v>0</v>
          </cell>
          <cell r="S223">
            <v>35</v>
          </cell>
          <cell r="T223">
            <v>32</v>
          </cell>
          <cell r="U223">
            <v>0</v>
          </cell>
          <cell r="V223">
            <v>1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206</v>
          </cell>
          <cell r="AR223">
            <v>2</v>
          </cell>
          <cell r="AS223">
            <v>0</v>
          </cell>
          <cell r="AT223">
            <v>1</v>
          </cell>
          <cell r="AU223">
            <v>2</v>
          </cell>
          <cell r="AV223">
            <v>0</v>
          </cell>
          <cell r="AW223">
            <v>1</v>
          </cell>
          <cell r="AX223">
            <v>2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8</v>
          </cell>
          <cell r="BK223">
            <v>2</v>
          </cell>
          <cell r="BL223">
            <v>1</v>
          </cell>
          <cell r="BM223">
            <v>2</v>
          </cell>
          <cell r="BN223">
            <v>1</v>
          </cell>
          <cell r="BO223">
            <v>2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8</v>
          </cell>
          <cell r="BX223">
            <v>0</v>
          </cell>
          <cell r="BY223">
            <v>0</v>
          </cell>
          <cell r="BZ223">
            <v>40</v>
          </cell>
          <cell r="CA223">
            <v>35</v>
          </cell>
          <cell r="CB223">
            <v>35</v>
          </cell>
          <cell r="CC223">
            <v>28</v>
          </cell>
          <cell r="CD223">
            <v>35</v>
          </cell>
          <cell r="CE223">
            <v>33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2</v>
          </cell>
          <cell r="CM223">
            <v>0</v>
          </cell>
          <cell r="CN223">
            <v>1</v>
          </cell>
          <cell r="CP223">
            <v>1</v>
          </cell>
          <cell r="CR223">
            <v>14</v>
          </cell>
          <cell r="CS223">
            <v>1</v>
          </cell>
          <cell r="CU223">
            <v>4</v>
          </cell>
          <cell r="CW223">
            <v>1</v>
          </cell>
          <cell r="CZ223">
            <v>1</v>
          </cell>
          <cell r="DD223">
            <v>1</v>
          </cell>
          <cell r="DG223">
            <v>0</v>
          </cell>
        </row>
        <row r="224">
          <cell r="E224" t="str">
            <v>上峰中</v>
          </cell>
          <cell r="F224">
            <v>33125</v>
          </cell>
          <cell r="G224">
            <v>49</v>
          </cell>
          <cell r="H224">
            <v>50</v>
          </cell>
          <cell r="I224">
            <v>1</v>
          </cell>
          <cell r="J224">
            <v>0</v>
          </cell>
          <cell r="K224">
            <v>2</v>
          </cell>
          <cell r="L224">
            <v>0</v>
          </cell>
          <cell r="M224">
            <v>56</v>
          </cell>
          <cell r="N224">
            <v>49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44</v>
          </cell>
          <cell r="T224">
            <v>49</v>
          </cell>
          <cell r="U224">
            <v>1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299</v>
          </cell>
          <cell r="AR224">
            <v>3</v>
          </cell>
          <cell r="AS224">
            <v>0</v>
          </cell>
          <cell r="AT224">
            <v>1</v>
          </cell>
          <cell r="AU224">
            <v>3</v>
          </cell>
          <cell r="AV224">
            <v>0</v>
          </cell>
          <cell r="AW224">
            <v>0</v>
          </cell>
          <cell r="AX224">
            <v>3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10</v>
          </cell>
          <cell r="BK224">
            <v>3</v>
          </cell>
          <cell r="BL224">
            <v>1</v>
          </cell>
          <cell r="BM224">
            <v>3</v>
          </cell>
          <cell r="BN224">
            <v>0</v>
          </cell>
          <cell r="BO224">
            <v>3</v>
          </cell>
          <cell r="BP224">
            <v>0</v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10</v>
          </cell>
          <cell r="BX224">
            <v>0</v>
          </cell>
          <cell r="BY224">
            <v>0</v>
          </cell>
          <cell r="BZ224">
            <v>50</v>
          </cell>
          <cell r="CA224">
            <v>50</v>
          </cell>
          <cell r="CB224">
            <v>56</v>
          </cell>
          <cell r="CC224">
            <v>49</v>
          </cell>
          <cell r="CD224">
            <v>45</v>
          </cell>
          <cell r="CE224">
            <v>49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1</v>
          </cell>
          <cell r="CM224">
            <v>0</v>
          </cell>
          <cell r="CN224">
            <v>1</v>
          </cell>
          <cell r="CP224">
            <v>1</v>
          </cell>
          <cell r="CR224">
            <v>17</v>
          </cell>
          <cell r="CS224">
            <v>1</v>
          </cell>
          <cell r="CU224">
            <v>1</v>
          </cell>
          <cell r="DD224">
            <v>1</v>
          </cell>
          <cell r="DF224">
            <v>2</v>
          </cell>
          <cell r="DG224">
            <v>0</v>
          </cell>
        </row>
        <row r="225">
          <cell r="E225" t="str">
            <v>第一中</v>
          </cell>
          <cell r="F225">
            <v>41005</v>
          </cell>
          <cell r="G225">
            <v>101</v>
          </cell>
          <cell r="H225">
            <v>110</v>
          </cell>
          <cell r="I225">
            <v>4</v>
          </cell>
          <cell r="J225">
            <v>2</v>
          </cell>
          <cell r="K225">
            <v>10</v>
          </cell>
          <cell r="L225">
            <v>0</v>
          </cell>
          <cell r="M225">
            <v>92</v>
          </cell>
          <cell r="N225">
            <v>93</v>
          </cell>
          <cell r="O225">
            <v>4</v>
          </cell>
          <cell r="P225">
            <v>0</v>
          </cell>
          <cell r="Q225">
            <v>3</v>
          </cell>
          <cell r="R225">
            <v>0</v>
          </cell>
          <cell r="S225">
            <v>103</v>
          </cell>
          <cell r="T225">
            <v>108</v>
          </cell>
          <cell r="U225">
            <v>1</v>
          </cell>
          <cell r="V225">
            <v>2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620</v>
          </cell>
          <cell r="AR225">
            <v>6</v>
          </cell>
          <cell r="AS225">
            <v>0</v>
          </cell>
          <cell r="AT225">
            <v>2</v>
          </cell>
          <cell r="AU225">
            <v>5</v>
          </cell>
          <cell r="AV225">
            <v>0</v>
          </cell>
          <cell r="AW225">
            <v>1</v>
          </cell>
          <cell r="AX225">
            <v>6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20</v>
          </cell>
          <cell r="BK225">
            <v>6</v>
          </cell>
          <cell r="BL225">
            <v>2</v>
          </cell>
          <cell r="BM225">
            <v>5</v>
          </cell>
          <cell r="BN225">
            <v>1</v>
          </cell>
          <cell r="BO225">
            <v>6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20</v>
          </cell>
          <cell r="BX225">
            <v>0</v>
          </cell>
          <cell r="BY225">
            <v>0</v>
          </cell>
          <cell r="BZ225">
            <v>105</v>
          </cell>
          <cell r="CA225">
            <v>112</v>
          </cell>
          <cell r="CB225">
            <v>96</v>
          </cell>
          <cell r="CC225">
            <v>93</v>
          </cell>
          <cell r="CD225">
            <v>104</v>
          </cell>
          <cell r="CE225">
            <v>110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3</v>
          </cell>
          <cell r="CM225">
            <v>0</v>
          </cell>
          <cell r="CN225">
            <v>1</v>
          </cell>
          <cell r="CP225">
            <v>1</v>
          </cell>
          <cell r="CQ225">
            <v>1</v>
          </cell>
          <cell r="CR225">
            <v>34</v>
          </cell>
          <cell r="CS225">
            <v>1</v>
          </cell>
          <cell r="CT225">
            <v>1</v>
          </cell>
          <cell r="CU225">
            <v>5</v>
          </cell>
          <cell r="CZ225">
            <v>1</v>
          </cell>
          <cell r="DC225">
            <v>1</v>
          </cell>
          <cell r="DD225">
            <v>3</v>
          </cell>
          <cell r="DF225">
            <v>2</v>
          </cell>
          <cell r="DG225">
            <v>0</v>
          </cell>
        </row>
        <row r="226">
          <cell r="E226" t="str">
            <v>佐志中</v>
          </cell>
          <cell r="F226">
            <v>41005</v>
          </cell>
          <cell r="G226">
            <v>38</v>
          </cell>
          <cell r="H226">
            <v>35</v>
          </cell>
          <cell r="I226">
            <v>1</v>
          </cell>
          <cell r="J226">
            <v>0</v>
          </cell>
          <cell r="K226">
            <v>2</v>
          </cell>
          <cell r="L226">
            <v>0</v>
          </cell>
          <cell r="M226">
            <v>41</v>
          </cell>
          <cell r="N226">
            <v>33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35</v>
          </cell>
          <cell r="T226">
            <v>26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210</v>
          </cell>
          <cell r="AR226">
            <v>3</v>
          </cell>
          <cell r="AS226">
            <v>0</v>
          </cell>
          <cell r="AT226">
            <v>1</v>
          </cell>
          <cell r="AU226">
            <v>3</v>
          </cell>
          <cell r="AV226">
            <v>0</v>
          </cell>
          <cell r="AW226">
            <v>0</v>
          </cell>
          <cell r="AX226">
            <v>2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7</v>
          </cell>
          <cell r="BK226">
            <v>2</v>
          </cell>
          <cell r="BL226">
            <v>1</v>
          </cell>
          <cell r="BM226">
            <v>2</v>
          </cell>
          <cell r="BN226">
            <v>0</v>
          </cell>
          <cell r="BO226">
            <v>2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7</v>
          </cell>
          <cell r="BX226">
            <v>0</v>
          </cell>
          <cell r="BY226">
            <v>0</v>
          </cell>
          <cell r="BZ226">
            <v>39</v>
          </cell>
          <cell r="CA226">
            <v>35</v>
          </cell>
          <cell r="CB226">
            <v>42</v>
          </cell>
          <cell r="CC226">
            <v>33</v>
          </cell>
          <cell r="CD226">
            <v>35</v>
          </cell>
          <cell r="CE226">
            <v>26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1</v>
          </cell>
          <cell r="CM226">
            <v>0</v>
          </cell>
          <cell r="CN226">
            <v>1</v>
          </cell>
          <cell r="CP226">
            <v>1</v>
          </cell>
          <cell r="CR226">
            <v>16</v>
          </cell>
          <cell r="CS226">
            <v>1</v>
          </cell>
          <cell r="CU226">
            <v>3</v>
          </cell>
          <cell r="CZ226">
            <v>1</v>
          </cell>
          <cell r="DD226">
            <v>1</v>
          </cell>
          <cell r="DF226">
            <v>2</v>
          </cell>
          <cell r="DG226">
            <v>1</v>
          </cell>
        </row>
        <row r="227">
          <cell r="E227" t="str">
            <v>第四中</v>
          </cell>
          <cell r="F227">
            <v>41005</v>
          </cell>
          <cell r="G227">
            <v>2</v>
          </cell>
          <cell r="H227">
            <v>5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8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4</v>
          </cell>
          <cell r="T227">
            <v>3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22</v>
          </cell>
          <cell r="AR227">
            <v>1</v>
          </cell>
          <cell r="AS227">
            <v>0</v>
          </cell>
          <cell r="AT227">
            <v>0</v>
          </cell>
          <cell r="AU227">
            <v>1</v>
          </cell>
          <cell r="AV227">
            <v>0</v>
          </cell>
          <cell r="AW227">
            <v>0</v>
          </cell>
          <cell r="AX227">
            <v>1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3</v>
          </cell>
          <cell r="BK227">
            <v>1</v>
          </cell>
          <cell r="BL227">
            <v>0</v>
          </cell>
          <cell r="BM227">
            <v>1</v>
          </cell>
          <cell r="BN227">
            <v>0</v>
          </cell>
          <cell r="BO227">
            <v>1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3</v>
          </cell>
          <cell r="BX227">
            <v>0</v>
          </cell>
          <cell r="BY227">
            <v>0</v>
          </cell>
          <cell r="BZ227">
            <v>2</v>
          </cell>
          <cell r="CA227">
            <v>5</v>
          </cell>
          <cell r="CB227">
            <v>8</v>
          </cell>
          <cell r="CC227">
            <v>0</v>
          </cell>
          <cell r="CD227">
            <v>4</v>
          </cell>
          <cell r="CE227">
            <v>3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</v>
          </cell>
          <cell r="CN227">
            <v>1</v>
          </cell>
          <cell r="CP227">
            <v>1</v>
          </cell>
          <cell r="CR227">
            <v>7</v>
          </cell>
          <cell r="CS227">
            <v>1</v>
          </cell>
          <cell r="CU227">
            <v>2</v>
          </cell>
          <cell r="CZ227">
            <v>2</v>
          </cell>
          <cell r="DF227">
            <v>2</v>
          </cell>
          <cell r="DG227">
            <v>0</v>
          </cell>
        </row>
        <row r="228">
          <cell r="E228" t="str">
            <v>第五中</v>
          </cell>
          <cell r="F228">
            <v>41005</v>
          </cell>
          <cell r="G228">
            <v>75</v>
          </cell>
          <cell r="H228">
            <v>75</v>
          </cell>
          <cell r="I228">
            <v>1</v>
          </cell>
          <cell r="J228">
            <v>0</v>
          </cell>
          <cell r="K228">
            <v>4</v>
          </cell>
          <cell r="L228">
            <v>0</v>
          </cell>
          <cell r="M228">
            <v>83</v>
          </cell>
          <cell r="N228">
            <v>84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82</v>
          </cell>
          <cell r="T228">
            <v>71</v>
          </cell>
          <cell r="U228">
            <v>1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474</v>
          </cell>
          <cell r="AR228">
            <v>4</v>
          </cell>
          <cell r="AS228">
            <v>0</v>
          </cell>
          <cell r="AT228">
            <v>1</v>
          </cell>
          <cell r="AU228">
            <v>5</v>
          </cell>
          <cell r="AV228">
            <v>0</v>
          </cell>
          <cell r="AW228">
            <v>0</v>
          </cell>
          <cell r="AX228">
            <v>4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14</v>
          </cell>
          <cell r="BK228">
            <v>4</v>
          </cell>
          <cell r="BL228">
            <v>1</v>
          </cell>
          <cell r="BM228">
            <v>5</v>
          </cell>
          <cell r="BN228">
            <v>0</v>
          </cell>
          <cell r="BO228">
            <v>4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14</v>
          </cell>
          <cell r="BX228">
            <v>0</v>
          </cell>
          <cell r="BY228">
            <v>0</v>
          </cell>
          <cell r="BZ228">
            <v>76</v>
          </cell>
          <cell r="CA228">
            <v>75</v>
          </cell>
          <cell r="CB228">
            <v>85</v>
          </cell>
          <cell r="CC228">
            <v>84</v>
          </cell>
          <cell r="CD228">
            <v>83</v>
          </cell>
          <cell r="CE228">
            <v>71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1</v>
          </cell>
          <cell r="CM228">
            <v>0</v>
          </cell>
          <cell r="CN228">
            <v>1</v>
          </cell>
          <cell r="CP228">
            <v>1</v>
          </cell>
          <cell r="CQ228">
            <v>1</v>
          </cell>
          <cell r="CR228">
            <v>25</v>
          </cell>
          <cell r="CS228">
            <v>2</v>
          </cell>
          <cell r="CU228">
            <v>5</v>
          </cell>
          <cell r="CY228">
            <v>1</v>
          </cell>
          <cell r="CZ228">
            <v>1</v>
          </cell>
          <cell r="DD228">
            <v>2</v>
          </cell>
          <cell r="DF228">
            <v>2</v>
          </cell>
          <cell r="DG228">
            <v>0</v>
          </cell>
        </row>
        <row r="229">
          <cell r="E229" t="str">
            <v>鏡中</v>
          </cell>
          <cell r="F229">
            <v>41005</v>
          </cell>
          <cell r="G229">
            <v>56</v>
          </cell>
          <cell r="H229">
            <v>57</v>
          </cell>
          <cell r="I229">
            <v>1</v>
          </cell>
          <cell r="J229">
            <v>0</v>
          </cell>
          <cell r="K229">
            <v>2</v>
          </cell>
          <cell r="L229">
            <v>0</v>
          </cell>
          <cell r="M229">
            <v>55</v>
          </cell>
          <cell r="N229">
            <v>53</v>
          </cell>
          <cell r="O229">
            <v>1</v>
          </cell>
          <cell r="P229">
            <v>0</v>
          </cell>
          <cell r="Q229">
            <v>0</v>
          </cell>
          <cell r="R229">
            <v>0</v>
          </cell>
          <cell r="S229">
            <v>72</v>
          </cell>
          <cell r="T229">
            <v>64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359</v>
          </cell>
          <cell r="AR229">
            <v>3</v>
          </cell>
          <cell r="AS229">
            <v>0</v>
          </cell>
          <cell r="AT229">
            <v>1</v>
          </cell>
          <cell r="AU229">
            <v>3</v>
          </cell>
          <cell r="AV229">
            <v>0</v>
          </cell>
          <cell r="AW229">
            <v>0</v>
          </cell>
          <cell r="AX229">
            <v>4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0</v>
          </cell>
          <cell r="BI229">
            <v>0</v>
          </cell>
          <cell r="BJ229">
            <v>11</v>
          </cell>
          <cell r="BK229">
            <v>3</v>
          </cell>
          <cell r="BL229">
            <v>1</v>
          </cell>
          <cell r="BM229">
            <v>3</v>
          </cell>
          <cell r="BN229">
            <v>0</v>
          </cell>
          <cell r="BO229">
            <v>4</v>
          </cell>
          <cell r="BP229">
            <v>0</v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11</v>
          </cell>
          <cell r="BX229">
            <v>0</v>
          </cell>
          <cell r="BY229">
            <v>0</v>
          </cell>
          <cell r="BZ229">
            <v>57</v>
          </cell>
          <cell r="CA229">
            <v>57</v>
          </cell>
          <cell r="CB229">
            <v>56</v>
          </cell>
          <cell r="CC229">
            <v>53</v>
          </cell>
          <cell r="CD229">
            <v>72</v>
          </cell>
          <cell r="CE229">
            <v>64</v>
          </cell>
          <cell r="CF229">
            <v>0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1</v>
          </cell>
          <cell r="CM229">
            <v>0</v>
          </cell>
          <cell r="CN229">
            <v>1</v>
          </cell>
          <cell r="CP229">
            <v>1</v>
          </cell>
          <cell r="CR229">
            <v>20</v>
          </cell>
          <cell r="CS229">
            <v>1</v>
          </cell>
          <cell r="CU229">
            <v>3</v>
          </cell>
          <cell r="CW229">
            <v>1</v>
          </cell>
          <cell r="DD229">
            <v>1</v>
          </cell>
          <cell r="DG229">
            <v>0</v>
          </cell>
        </row>
        <row r="230">
          <cell r="E230" t="str">
            <v>鬼塚中</v>
          </cell>
          <cell r="F230">
            <v>41005</v>
          </cell>
          <cell r="G230">
            <v>52</v>
          </cell>
          <cell r="H230">
            <v>58</v>
          </cell>
          <cell r="I230">
            <v>1</v>
          </cell>
          <cell r="J230">
            <v>1</v>
          </cell>
          <cell r="K230">
            <v>1</v>
          </cell>
          <cell r="L230">
            <v>0</v>
          </cell>
          <cell r="M230">
            <v>45</v>
          </cell>
          <cell r="N230">
            <v>54</v>
          </cell>
          <cell r="O230">
            <v>1</v>
          </cell>
          <cell r="P230">
            <v>0</v>
          </cell>
          <cell r="Q230">
            <v>2</v>
          </cell>
          <cell r="R230">
            <v>0</v>
          </cell>
          <cell r="S230">
            <v>44</v>
          </cell>
          <cell r="T230">
            <v>51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307</v>
          </cell>
          <cell r="AR230">
            <v>3</v>
          </cell>
          <cell r="AS230">
            <v>0</v>
          </cell>
          <cell r="AT230">
            <v>1</v>
          </cell>
          <cell r="AU230">
            <v>3</v>
          </cell>
          <cell r="AV230">
            <v>0</v>
          </cell>
          <cell r="AW230">
            <v>1</v>
          </cell>
          <cell r="AX230">
            <v>3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0</v>
          </cell>
          <cell r="BI230">
            <v>0</v>
          </cell>
          <cell r="BJ230">
            <v>11</v>
          </cell>
          <cell r="BK230">
            <v>3</v>
          </cell>
          <cell r="BL230">
            <v>1</v>
          </cell>
          <cell r="BM230">
            <v>3</v>
          </cell>
          <cell r="BN230">
            <v>1</v>
          </cell>
          <cell r="BO230">
            <v>3</v>
          </cell>
          <cell r="BP230">
            <v>0</v>
          </cell>
          <cell r="BQ230">
            <v>0</v>
          </cell>
          <cell r="BR230">
            <v>0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11</v>
          </cell>
          <cell r="BX230">
            <v>0</v>
          </cell>
          <cell r="BY230">
            <v>0</v>
          </cell>
          <cell r="BZ230">
            <v>53</v>
          </cell>
          <cell r="CA230">
            <v>59</v>
          </cell>
          <cell r="CB230">
            <v>46</v>
          </cell>
          <cell r="CC230">
            <v>54</v>
          </cell>
          <cell r="CD230">
            <v>44</v>
          </cell>
          <cell r="CE230">
            <v>51</v>
          </cell>
          <cell r="CF230">
            <v>0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2</v>
          </cell>
          <cell r="CM230">
            <v>0</v>
          </cell>
          <cell r="CN230">
            <v>1</v>
          </cell>
          <cell r="CP230">
            <v>1</v>
          </cell>
          <cell r="CR230">
            <v>20</v>
          </cell>
          <cell r="CS230">
            <v>1</v>
          </cell>
          <cell r="CU230">
            <v>3</v>
          </cell>
          <cell r="CZ230">
            <v>2</v>
          </cell>
          <cell r="DD230">
            <v>1</v>
          </cell>
          <cell r="DF230">
            <v>1</v>
          </cell>
          <cell r="DG230">
            <v>0</v>
          </cell>
        </row>
        <row r="231">
          <cell r="E231" t="str">
            <v>湊中</v>
          </cell>
          <cell r="F231">
            <v>41005</v>
          </cell>
          <cell r="G231">
            <v>16</v>
          </cell>
          <cell r="H231">
            <v>9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13</v>
          </cell>
          <cell r="N231">
            <v>12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21</v>
          </cell>
          <cell r="T231">
            <v>10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81</v>
          </cell>
          <cell r="AR231">
            <v>1</v>
          </cell>
          <cell r="AS231">
            <v>0</v>
          </cell>
          <cell r="AT231">
            <v>0</v>
          </cell>
          <cell r="AU231">
            <v>1</v>
          </cell>
          <cell r="AV231">
            <v>0</v>
          </cell>
          <cell r="AW231">
            <v>0</v>
          </cell>
          <cell r="AX231">
            <v>1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3</v>
          </cell>
          <cell r="BK231">
            <v>1</v>
          </cell>
          <cell r="BL231">
            <v>0</v>
          </cell>
          <cell r="BM231">
            <v>1</v>
          </cell>
          <cell r="BN231">
            <v>0</v>
          </cell>
          <cell r="BO231">
            <v>1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3</v>
          </cell>
          <cell r="BX231">
            <v>0</v>
          </cell>
          <cell r="BY231">
            <v>0</v>
          </cell>
          <cell r="BZ231">
            <v>16</v>
          </cell>
          <cell r="CA231">
            <v>9</v>
          </cell>
          <cell r="CB231">
            <v>13</v>
          </cell>
          <cell r="CC231">
            <v>12</v>
          </cell>
          <cell r="CD231">
            <v>21</v>
          </cell>
          <cell r="CE231">
            <v>10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1</v>
          </cell>
          <cell r="CP231">
            <v>1</v>
          </cell>
          <cell r="CR231">
            <v>9</v>
          </cell>
          <cell r="CS231">
            <v>1</v>
          </cell>
          <cell r="CT231">
            <v>1</v>
          </cell>
          <cell r="CY231">
            <v>1</v>
          </cell>
          <cell r="DB231">
            <v>1</v>
          </cell>
          <cell r="DC231">
            <v>1</v>
          </cell>
          <cell r="DD231">
            <v>3</v>
          </cell>
          <cell r="DF231">
            <v>5</v>
          </cell>
          <cell r="DG231">
            <v>0</v>
          </cell>
        </row>
        <row r="232">
          <cell r="E232" t="str">
            <v>大良中</v>
          </cell>
          <cell r="F232">
            <v>41005</v>
          </cell>
          <cell r="G232">
            <v>2</v>
          </cell>
          <cell r="H232">
            <v>3</v>
          </cell>
          <cell r="I232">
            <v>0</v>
          </cell>
          <cell r="J232">
            <v>0</v>
          </cell>
          <cell r="K232">
            <v>1</v>
          </cell>
          <cell r="L232">
            <v>0</v>
          </cell>
          <cell r="M232">
            <v>5</v>
          </cell>
          <cell r="N232">
            <v>2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2</v>
          </cell>
          <cell r="T232">
            <v>4</v>
          </cell>
          <cell r="U232">
            <v>1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19</v>
          </cell>
          <cell r="AR232">
            <v>1</v>
          </cell>
          <cell r="AS232">
            <v>0</v>
          </cell>
          <cell r="AT232">
            <v>1</v>
          </cell>
          <cell r="AU232">
            <v>1</v>
          </cell>
          <cell r="AV232">
            <v>0</v>
          </cell>
          <cell r="AW232">
            <v>0</v>
          </cell>
          <cell r="AX232">
            <v>1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4</v>
          </cell>
          <cell r="BK232">
            <v>1</v>
          </cell>
          <cell r="BL232">
            <v>1</v>
          </cell>
          <cell r="BM232">
            <v>1</v>
          </cell>
          <cell r="BN232">
            <v>0</v>
          </cell>
          <cell r="BO232">
            <v>1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4</v>
          </cell>
          <cell r="BX232">
            <v>2</v>
          </cell>
          <cell r="BY232">
            <v>2</v>
          </cell>
          <cell r="BZ232">
            <v>2</v>
          </cell>
          <cell r="CA232">
            <v>3</v>
          </cell>
          <cell r="CB232">
            <v>5</v>
          </cell>
          <cell r="CC232">
            <v>2</v>
          </cell>
          <cell r="CD232">
            <v>3</v>
          </cell>
          <cell r="CE232">
            <v>4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1</v>
          </cell>
          <cell r="CM232">
            <v>0</v>
          </cell>
          <cell r="CN232">
            <v>1</v>
          </cell>
          <cell r="CP232">
            <v>1</v>
          </cell>
          <cell r="CR232">
            <v>7</v>
          </cell>
          <cell r="CU232">
            <v>1</v>
          </cell>
          <cell r="CW232">
            <v>1</v>
          </cell>
          <cell r="CZ232">
            <v>1</v>
          </cell>
          <cell r="DD232">
            <v>1</v>
          </cell>
          <cell r="DF232">
            <v>1</v>
          </cell>
          <cell r="DG232">
            <v>0</v>
          </cell>
        </row>
        <row r="233">
          <cell r="E233" t="str">
            <v>西唐津中</v>
          </cell>
          <cell r="F233">
            <v>41005</v>
          </cell>
          <cell r="G233">
            <v>40</v>
          </cell>
          <cell r="H233">
            <v>32</v>
          </cell>
          <cell r="I233">
            <v>0</v>
          </cell>
          <cell r="J233">
            <v>1</v>
          </cell>
          <cell r="K233">
            <v>2</v>
          </cell>
          <cell r="L233">
            <v>0</v>
          </cell>
          <cell r="M233">
            <v>30</v>
          </cell>
          <cell r="N233">
            <v>28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32</v>
          </cell>
          <cell r="T233">
            <v>25</v>
          </cell>
          <cell r="U233">
            <v>0</v>
          </cell>
          <cell r="V233">
            <v>1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189</v>
          </cell>
          <cell r="AR233">
            <v>3</v>
          </cell>
          <cell r="AS233">
            <v>0</v>
          </cell>
          <cell r="AT233">
            <v>1</v>
          </cell>
          <cell r="AU233">
            <v>2</v>
          </cell>
          <cell r="AV233">
            <v>0</v>
          </cell>
          <cell r="AW233">
            <v>0</v>
          </cell>
          <cell r="AX233">
            <v>2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7</v>
          </cell>
          <cell r="BK233">
            <v>2</v>
          </cell>
          <cell r="BL233">
            <v>1</v>
          </cell>
          <cell r="BM233">
            <v>2</v>
          </cell>
          <cell r="BN233">
            <v>0</v>
          </cell>
          <cell r="BO233">
            <v>2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7</v>
          </cell>
          <cell r="BX233">
            <v>0</v>
          </cell>
          <cell r="BY233">
            <v>0</v>
          </cell>
          <cell r="BZ233">
            <v>40</v>
          </cell>
          <cell r="CA233">
            <v>33</v>
          </cell>
          <cell r="CB233">
            <v>30</v>
          </cell>
          <cell r="CC233">
            <v>28</v>
          </cell>
          <cell r="CD233">
            <v>32</v>
          </cell>
          <cell r="CE233">
            <v>26</v>
          </cell>
          <cell r="CF233">
            <v>0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1</v>
          </cell>
          <cell r="CM233">
            <v>0</v>
          </cell>
          <cell r="CN233">
            <v>1</v>
          </cell>
          <cell r="CP233">
            <v>1</v>
          </cell>
          <cell r="CR233">
            <v>12</v>
          </cell>
          <cell r="CS233">
            <v>1</v>
          </cell>
          <cell r="CU233">
            <v>2</v>
          </cell>
          <cell r="DD233">
            <v>1</v>
          </cell>
          <cell r="DF233">
            <v>2</v>
          </cell>
          <cell r="DG233">
            <v>0</v>
          </cell>
        </row>
        <row r="234">
          <cell r="E234" t="str">
            <v>浜玉中</v>
          </cell>
          <cell r="F234">
            <v>41005</v>
          </cell>
          <cell r="G234">
            <v>67</v>
          </cell>
          <cell r="H234">
            <v>52</v>
          </cell>
          <cell r="I234">
            <v>1</v>
          </cell>
          <cell r="J234">
            <v>0</v>
          </cell>
          <cell r="K234">
            <v>2</v>
          </cell>
          <cell r="L234">
            <v>0</v>
          </cell>
          <cell r="M234">
            <v>59</v>
          </cell>
          <cell r="N234">
            <v>50</v>
          </cell>
          <cell r="O234">
            <v>1</v>
          </cell>
          <cell r="P234">
            <v>0</v>
          </cell>
          <cell r="Q234">
            <v>0</v>
          </cell>
          <cell r="R234">
            <v>0</v>
          </cell>
          <cell r="S234">
            <v>57</v>
          </cell>
          <cell r="T234">
            <v>58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345</v>
          </cell>
          <cell r="AR234">
            <v>3</v>
          </cell>
          <cell r="AS234">
            <v>0</v>
          </cell>
          <cell r="AT234">
            <v>1</v>
          </cell>
          <cell r="AU234">
            <v>3</v>
          </cell>
          <cell r="AV234">
            <v>0</v>
          </cell>
          <cell r="AW234">
            <v>0</v>
          </cell>
          <cell r="AX234">
            <v>3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10</v>
          </cell>
          <cell r="BK234">
            <v>3</v>
          </cell>
          <cell r="BL234">
            <v>1</v>
          </cell>
          <cell r="BM234">
            <v>3</v>
          </cell>
          <cell r="BN234">
            <v>0</v>
          </cell>
          <cell r="BO234">
            <v>3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10</v>
          </cell>
          <cell r="BX234">
            <v>0</v>
          </cell>
          <cell r="BY234">
            <v>0</v>
          </cell>
          <cell r="BZ234">
            <v>68</v>
          </cell>
          <cell r="CA234">
            <v>52</v>
          </cell>
          <cell r="CB234">
            <v>60</v>
          </cell>
          <cell r="CC234">
            <v>50</v>
          </cell>
          <cell r="CD234">
            <v>57</v>
          </cell>
          <cell r="CE234">
            <v>58</v>
          </cell>
          <cell r="CF234">
            <v>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0</v>
          </cell>
          <cell r="CL234">
            <v>1</v>
          </cell>
          <cell r="CM234">
            <v>0</v>
          </cell>
          <cell r="CN234">
            <v>1</v>
          </cell>
          <cell r="CP234">
            <v>2</v>
          </cell>
          <cell r="CR234">
            <v>23</v>
          </cell>
          <cell r="CS234">
            <v>1</v>
          </cell>
          <cell r="CU234">
            <v>5</v>
          </cell>
          <cell r="CW234">
            <v>1</v>
          </cell>
          <cell r="CY234">
            <v>1</v>
          </cell>
          <cell r="DD234">
            <v>3</v>
          </cell>
          <cell r="DE234">
            <v>1</v>
          </cell>
          <cell r="DF234">
            <v>3</v>
          </cell>
          <cell r="DG234">
            <v>0</v>
          </cell>
        </row>
        <row r="235">
          <cell r="E235" t="str">
            <v>中虹の松原分校</v>
          </cell>
          <cell r="F235">
            <v>41005</v>
          </cell>
          <cell r="G235">
            <v>1</v>
          </cell>
          <cell r="H235">
            <v>1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2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4</v>
          </cell>
          <cell r="T235">
            <v>2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10</v>
          </cell>
          <cell r="AR235">
            <v>0</v>
          </cell>
          <cell r="AS235">
            <v>1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1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I235">
            <v>0</v>
          </cell>
          <cell r="BJ235">
            <v>2</v>
          </cell>
          <cell r="BK235">
            <v>1</v>
          </cell>
          <cell r="BL235">
            <v>0</v>
          </cell>
          <cell r="BM235">
            <v>0</v>
          </cell>
          <cell r="BN235">
            <v>0</v>
          </cell>
          <cell r="BO235">
            <v>1</v>
          </cell>
          <cell r="BP235">
            <v>0</v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2</v>
          </cell>
          <cell r="BX235">
            <v>0</v>
          </cell>
          <cell r="BY235">
            <v>0</v>
          </cell>
          <cell r="BZ235">
            <v>1</v>
          </cell>
          <cell r="CA235">
            <v>1</v>
          </cell>
          <cell r="CB235">
            <v>2</v>
          </cell>
          <cell r="CC235">
            <v>0</v>
          </cell>
          <cell r="CD235">
            <v>4</v>
          </cell>
          <cell r="CE235">
            <v>2</v>
          </cell>
          <cell r="CF235">
            <v>0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1</v>
          </cell>
          <cell r="DG235">
            <v>0</v>
          </cell>
        </row>
        <row r="236">
          <cell r="E236" t="str">
            <v>七山中</v>
          </cell>
          <cell r="F236">
            <v>41005</v>
          </cell>
          <cell r="G236">
            <v>7</v>
          </cell>
          <cell r="H236">
            <v>12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13</v>
          </cell>
          <cell r="N236">
            <v>11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9</v>
          </cell>
          <cell r="T236">
            <v>6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58</v>
          </cell>
          <cell r="AR236">
            <v>1</v>
          </cell>
          <cell r="AS236">
            <v>0</v>
          </cell>
          <cell r="AT236">
            <v>0</v>
          </cell>
          <cell r="AU236">
            <v>1</v>
          </cell>
          <cell r="AV236">
            <v>0</v>
          </cell>
          <cell r="AW236">
            <v>0</v>
          </cell>
          <cell r="AX236">
            <v>1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3</v>
          </cell>
          <cell r="BK236">
            <v>1</v>
          </cell>
          <cell r="BL236">
            <v>0</v>
          </cell>
          <cell r="BM236">
            <v>1</v>
          </cell>
          <cell r="BN236">
            <v>0</v>
          </cell>
          <cell r="BO236">
            <v>1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3</v>
          </cell>
          <cell r="BX236">
            <v>0</v>
          </cell>
          <cell r="BY236">
            <v>0</v>
          </cell>
          <cell r="BZ236">
            <v>7</v>
          </cell>
          <cell r="CA236">
            <v>12</v>
          </cell>
          <cell r="CB236">
            <v>13</v>
          </cell>
          <cell r="CC236">
            <v>11</v>
          </cell>
          <cell r="CD236">
            <v>9</v>
          </cell>
          <cell r="CE236">
            <v>6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1</v>
          </cell>
          <cell r="CP236">
            <v>1</v>
          </cell>
          <cell r="CR236">
            <v>7</v>
          </cell>
          <cell r="DD236">
            <v>1</v>
          </cell>
          <cell r="DF236">
            <v>3</v>
          </cell>
          <cell r="DG236">
            <v>0</v>
          </cell>
        </row>
        <row r="237">
          <cell r="E237" t="str">
            <v>厳木中</v>
          </cell>
          <cell r="F237">
            <v>41005</v>
          </cell>
          <cell r="G237">
            <v>23</v>
          </cell>
          <cell r="H237">
            <v>15</v>
          </cell>
          <cell r="I237">
            <v>0</v>
          </cell>
          <cell r="J237">
            <v>0</v>
          </cell>
          <cell r="K237">
            <v>2</v>
          </cell>
          <cell r="L237">
            <v>0</v>
          </cell>
          <cell r="M237">
            <v>20</v>
          </cell>
          <cell r="N237">
            <v>18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19</v>
          </cell>
          <cell r="T237">
            <v>15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112</v>
          </cell>
          <cell r="AR237">
            <v>2</v>
          </cell>
          <cell r="AS237">
            <v>0</v>
          </cell>
          <cell r="AT237">
            <v>1</v>
          </cell>
          <cell r="AU237">
            <v>1</v>
          </cell>
          <cell r="AV237">
            <v>0</v>
          </cell>
          <cell r="AW237">
            <v>0</v>
          </cell>
          <cell r="AX237">
            <v>1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0</v>
          </cell>
          <cell r="BI237">
            <v>0</v>
          </cell>
          <cell r="BJ237">
            <v>4</v>
          </cell>
          <cell r="BK237">
            <v>1</v>
          </cell>
          <cell r="BL237">
            <v>1</v>
          </cell>
          <cell r="BM237">
            <v>1</v>
          </cell>
          <cell r="BN237">
            <v>0</v>
          </cell>
          <cell r="BO237">
            <v>1</v>
          </cell>
          <cell r="BP237">
            <v>0</v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4</v>
          </cell>
          <cell r="BX237">
            <v>0</v>
          </cell>
          <cell r="BY237">
            <v>0</v>
          </cell>
          <cell r="BZ237">
            <v>23</v>
          </cell>
          <cell r="CA237">
            <v>15</v>
          </cell>
          <cell r="CB237">
            <v>22</v>
          </cell>
          <cell r="CC237">
            <v>18</v>
          </cell>
          <cell r="CD237">
            <v>19</v>
          </cell>
          <cell r="CE237">
            <v>15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1</v>
          </cell>
          <cell r="CM237">
            <v>0</v>
          </cell>
          <cell r="CN237">
            <v>1</v>
          </cell>
          <cell r="CP237">
            <v>1</v>
          </cell>
          <cell r="CR237">
            <v>8</v>
          </cell>
          <cell r="CS237">
            <v>1</v>
          </cell>
          <cell r="CU237">
            <v>2</v>
          </cell>
          <cell r="CX237">
            <v>1</v>
          </cell>
          <cell r="DD237">
            <v>1</v>
          </cell>
          <cell r="DF237">
            <v>3</v>
          </cell>
          <cell r="DG237">
            <v>1</v>
          </cell>
        </row>
        <row r="238">
          <cell r="E238" t="str">
            <v>相知中</v>
          </cell>
          <cell r="F238">
            <v>41005</v>
          </cell>
          <cell r="G238">
            <v>37</v>
          </cell>
          <cell r="H238">
            <v>28</v>
          </cell>
          <cell r="I238">
            <v>0</v>
          </cell>
          <cell r="J238">
            <v>0</v>
          </cell>
          <cell r="K238">
            <v>1</v>
          </cell>
          <cell r="L238">
            <v>0</v>
          </cell>
          <cell r="M238">
            <v>29</v>
          </cell>
          <cell r="N238">
            <v>41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26</v>
          </cell>
          <cell r="T238">
            <v>42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204</v>
          </cell>
          <cell r="AR238">
            <v>2</v>
          </cell>
          <cell r="AS238">
            <v>0</v>
          </cell>
          <cell r="AT238">
            <v>1</v>
          </cell>
          <cell r="AU238">
            <v>2</v>
          </cell>
          <cell r="AV238">
            <v>0</v>
          </cell>
          <cell r="AW238">
            <v>0</v>
          </cell>
          <cell r="AX238">
            <v>2</v>
          </cell>
          <cell r="AY238">
            <v>0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0</v>
          </cell>
          <cell r="BI238">
            <v>0</v>
          </cell>
          <cell r="BJ238">
            <v>7</v>
          </cell>
          <cell r="BK238">
            <v>2</v>
          </cell>
          <cell r="BL238">
            <v>1</v>
          </cell>
          <cell r="BM238">
            <v>2</v>
          </cell>
          <cell r="BN238">
            <v>0</v>
          </cell>
          <cell r="BO238">
            <v>2</v>
          </cell>
          <cell r="BP238">
            <v>0</v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7</v>
          </cell>
          <cell r="BX238">
            <v>0</v>
          </cell>
          <cell r="BY238">
            <v>0</v>
          </cell>
          <cell r="BZ238">
            <v>37</v>
          </cell>
          <cell r="CA238">
            <v>28</v>
          </cell>
          <cell r="CB238">
            <v>30</v>
          </cell>
          <cell r="CC238">
            <v>41</v>
          </cell>
          <cell r="CD238">
            <v>26</v>
          </cell>
          <cell r="CE238">
            <v>42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1</v>
          </cell>
          <cell r="CM238">
            <v>0</v>
          </cell>
          <cell r="CN238">
            <v>1</v>
          </cell>
          <cell r="CP238">
            <v>1</v>
          </cell>
          <cell r="CR238">
            <v>13</v>
          </cell>
          <cell r="CS238">
            <v>1</v>
          </cell>
          <cell r="CU238">
            <v>4</v>
          </cell>
          <cell r="CY238">
            <v>1</v>
          </cell>
          <cell r="CZ238">
            <v>1</v>
          </cell>
          <cell r="DD238">
            <v>3</v>
          </cell>
          <cell r="DF238">
            <v>2</v>
          </cell>
          <cell r="DG238">
            <v>0</v>
          </cell>
        </row>
        <row r="239">
          <cell r="E239" t="str">
            <v>北波多中</v>
          </cell>
          <cell r="F239">
            <v>41005</v>
          </cell>
          <cell r="G239">
            <v>20</v>
          </cell>
          <cell r="H239">
            <v>17</v>
          </cell>
          <cell r="I239">
            <v>0</v>
          </cell>
          <cell r="J239">
            <v>0</v>
          </cell>
          <cell r="K239">
            <v>1</v>
          </cell>
          <cell r="L239">
            <v>0</v>
          </cell>
          <cell r="M239">
            <v>17</v>
          </cell>
          <cell r="N239">
            <v>25</v>
          </cell>
          <cell r="O239">
            <v>0</v>
          </cell>
          <cell r="P239">
            <v>1</v>
          </cell>
          <cell r="Q239">
            <v>0</v>
          </cell>
          <cell r="R239">
            <v>0</v>
          </cell>
          <cell r="S239">
            <v>25</v>
          </cell>
          <cell r="T239">
            <v>9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113</v>
          </cell>
          <cell r="AR239">
            <v>2</v>
          </cell>
          <cell r="AS239">
            <v>0</v>
          </cell>
          <cell r="AT239">
            <v>1</v>
          </cell>
          <cell r="AU239">
            <v>2</v>
          </cell>
          <cell r="AV239">
            <v>0</v>
          </cell>
          <cell r="AW239">
            <v>0</v>
          </cell>
          <cell r="AX239">
            <v>1</v>
          </cell>
          <cell r="AY239">
            <v>0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0</v>
          </cell>
          <cell r="BI239">
            <v>0</v>
          </cell>
          <cell r="BJ239">
            <v>5</v>
          </cell>
          <cell r="BK239">
            <v>1</v>
          </cell>
          <cell r="BL239">
            <v>1</v>
          </cell>
          <cell r="BM239">
            <v>2</v>
          </cell>
          <cell r="BN239">
            <v>0</v>
          </cell>
          <cell r="BO239">
            <v>1</v>
          </cell>
          <cell r="BP239">
            <v>0</v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5</v>
          </cell>
          <cell r="BX239">
            <v>0</v>
          </cell>
          <cell r="BY239">
            <v>0</v>
          </cell>
          <cell r="BZ239">
            <v>20</v>
          </cell>
          <cell r="CA239">
            <v>17</v>
          </cell>
          <cell r="CB239">
            <v>17</v>
          </cell>
          <cell r="CC239">
            <v>26</v>
          </cell>
          <cell r="CD239">
            <v>25</v>
          </cell>
          <cell r="CE239">
            <v>9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1</v>
          </cell>
          <cell r="CM239">
            <v>0</v>
          </cell>
          <cell r="CN239">
            <v>1</v>
          </cell>
          <cell r="CP239">
            <v>1</v>
          </cell>
          <cell r="CR239">
            <v>11</v>
          </cell>
          <cell r="CS239">
            <v>1</v>
          </cell>
          <cell r="CU239">
            <v>1</v>
          </cell>
          <cell r="CY239">
            <v>1</v>
          </cell>
          <cell r="DD239">
            <v>1</v>
          </cell>
          <cell r="DF239">
            <v>1</v>
          </cell>
          <cell r="DG239">
            <v>0</v>
          </cell>
        </row>
        <row r="240">
          <cell r="E240" t="str">
            <v>切木中</v>
          </cell>
          <cell r="F240">
            <v>41005</v>
          </cell>
          <cell r="G240">
            <v>8</v>
          </cell>
          <cell r="H240">
            <v>6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10</v>
          </cell>
          <cell r="N240">
            <v>8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8</v>
          </cell>
          <cell r="T240">
            <v>11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51</v>
          </cell>
          <cell r="AR240">
            <v>1</v>
          </cell>
          <cell r="AS240">
            <v>0</v>
          </cell>
          <cell r="AT240">
            <v>0</v>
          </cell>
          <cell r="AU240">
            <v>1</v>
          </cell>
          <cell r="AV240">
            <v>0</v>
          </cell>
          <cell r="AW240">
            <v>0</v>
          </cell>
          <cell r="AX240">
            <v>1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I240">
            <v>0</v>
          </cell>
          <cell r="BJ240">
            <v>3</v>
          </cell>
          <cell r="BK240">
            <v>1</v>
          </cell>
          <cell r="BL240">
            <v>0</v>
          </cell>
          <cell r="BM240">
            <v>1</v>
          </cell>
          <cell r="BN240">
            <v>0</v>
          </cell>
          <cell r="BO240">
            <v>1</v>
          </cell>
          <cell r="BP240">
            <v>0</v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3</v>
          </cell>
          <cell r="BX240">
            <v>0</v>
          </cell>
          <cell r="BY240">
            <v>0</v>
          </cell>
          <cell r="BZ240">
            <v>8</v>
          </cell>
          <cell r="CA240">
            <v>6</v>
          </cell>
          <cell r="CB240">
            <v>10</v>
          </cell>
          <cell r="CC240">
            <v>8</v>
          </cell>
          <cell r="CD240">
            <v>8</v>
          </cell>
          <cell r="CE240">
            <v>11</v>
          </cell>
          <cell r="CF240">
            <v>0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1</v>
          </cell>
          <cell r="CP240">
            <v>1</v>
          </cell>
          <cell r="CR240">
            <v>7</v>
          </cell>
          <cell r="CS240">
            <v>1</v>
          </cell>
          <cell r="CU240">
            <v>1</v>
          </cell>
          <cell r="DC240">
            <v>1</v>
          </cell>
          <cell r="DD240">
            <v>1</v>
          </cell>
          <cell r="DF240">
            <v>1</v>
          </cell>
          <cell r="DG240">
            <v>0</v>
          </cell>
        </row>
        <row r="241">
          <cell r="E241" t="str">
            <v>肥前中</v>
          </cell>
          <cell r="F241">
            <v>41005</v>
          </cell>
          <cell r="G241">
            <v>34</v>
          </cell>
          <cell r="H241">
            <v>23</v>
          </cell>
          <cell r="I241">
            <v>2</v>
          </cell>
          <cell r="J241">
            <v>0</v>
          </cell>
          <cell r="K241">
            <v>2</v>
          </cell>
          <cell r="L241">
            <v>0</v>
          </cell>
          <cell r="M241">
            <v>28</v>
          </cell>
          <cell r="N241">
            <v>27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31</v>
          </cell>
          <cell r="T241">
            <v>20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165</v>
          </cell>
          <cell r="AR241">
            <v>2</v>
          </cell>
          <cell r="AS241">
            <v>0</v>
          </cell>
          <cell r="AT241">
            <v>1</v>
          </cell>
          <cell r="AU241">
            <v>2</v>
          </cell>
          <cell r="AV241">
            <v>0</v>
          </cell>
          <cell r="AW241">
            <v>0</v>
          </cell>
          <cell r="AX241">
            <v>2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0</v>
          </cell>
          <cell r="BI241">
            <v>0</v>
          </cell>
          <cell r="BJ241">
            <v>7</v>
          </cell>
          <cell r="BK241">
            <v>2</v>
          </cell>
          <cell r="BL241">
            <v>1</v>
          </cell>
          <cell r="BM241">
            <v>2</v>
          </cell>
          <cell r="BN241">
            <v>0</v>
          </cell>
          <cell r="BO241">
            <v>2</v>
          </cell>
          <cell r="BP241">
            <v>0</v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7</v>
          </cell>
          <cell r="BX241">
            <v>0</v>
          </cell>
          <cell r="BY241">
            <v>0</v>
          </cell>
          <cell r="BZ241">
            <v>36</v>
          </cell>
          <cell r="CA241">
            <v>23</v>
          </cell>
          <cell r="CB241">
            <v>28</v>
          </cell>
          <cell r="CC241">
            <v>27</v>
          </cell>
          <cell r="CD241">
            <v>31</v>
          </cell>
          <cell r="CE241">
            <v>20</v>
          </cell>
          <cell r="CF241">
            <v>0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1</v>
          </cell>
          <cell r="CM241">
            <v>0</v>
          </cell>
          <cell r="CN241">
            <v>1</v>
          </cell>
          <cell r="CP241">
            <v>1</v>
          </cell>
          <cell r="CR241">
            <v>12</v>
          </cell>
          <cell r="CS241">
            <v>1</v>
          </cell>
          <cell r="CU241">
            <v>1</v>
          </cell>
          <cell r="DC241">
            <v>1</v>
          </cell>
          <cell r="DD241">
            <v>1</v>
          </cell>
          <cell r="DF241">
            <v>1</v>
          </cell>
          <cell r="DG241">
            <v>3</v>
          </cell>
        </row>
        <row r="242">
          <cell r="E242" t="str">
            <v>有浦中</v>
          </cell>
          <cell r="F242">
            <v>42135</v>
          </cell>
          <cell r="G242">
            <v>22</v>
          </cell>
          <cell r="H242">
            <v>22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18</v>
          </cell>
          <cell r="N242">
            <v>23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19</v>
          </cell>
          <cell r="T242">
            <v>12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116</v>
          </cell>
          <cell r="AR242">
            <v>2</v>
          </cell>
          <cell r="AS242">
            <v>0</v>
          </cell>
          <cell r="AT242">
            <v>0</v>
          </cell>
          <cell r="AU242">
            <v>2</v>
          </cell>
          <cell r="AV242">
            <v>0</v>
          </cell>
          <cell r="AW242">
            <v>0</v>
          </cell>
          <cell r="AX242">
            <v>1</v>
          </cell>
          <cell r="AY242">
            <v>0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5</v>
          </cell>
          <cell r="BK242">
            <v>2</v>
          </cell>
          <cell r="BL242">
            <v>0</v>
          </cell>
          <cell r="BM242">
            <v>2</v>
          </cell>
          <cell r="BN242">
            <v>0</v>
          </cell>
          <cell r="BO242">
            <v>1</v>
          </cell>
          <cell r="BP242">
            <v>0</v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5</v>
          </cell>
          <cell r="BX242">
            <v>0</v>
          </cell>
          <cell r="BY242">
            <v>0</v>
          </cell>
          <cell r="BZ242">
            <v>22</v>
          </cell>
          <cell r="CA242">
            <v>22</v>
          </cell>
          <cell r="CB242">
            <v>18</v>
          </cell>
          <cell r="CC242">
            <v>23</v>
          </cell>
          <cell r="CD242">
            <v>19</v>
          </cell>
          <cell r="CE242">
            <v>12</v>
          </cell>
          <cell r="CF242">
            <v>0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1</v>
          </cell>
          <cell r="CP242">
            <v>1</v>
          </cell>
          <cell r="CR242">
            <v>9</v>
          </cell>
          <cell r="CS242">
            <v>1</v>
          </cell>
          <cell r="DD242">
            <v>1</v>
          </cell>
          <cell r="DF242">
            <v>3</v>
          </cell>
          <cell r="DG242">
            <v>0</v>
          </cell>
        </row>
        <row r="243">
          <cell r="E243" t="str">
            <v>値賀中</v>
          </cell>
          <cell r="F243">
            <v>42135</v>
          </cell>
          <cell r="G243">
            <v>10</v>
          </cell>
          <cell r="H243">
            <v>15</v>
          </cell>
          <cell r="I243">
            <v>0</v>
          </cell>
          <cell r="J243">
            <v>0</v>
          </cell>
          <cell r="K243">
            <v>1</v>
          </cell>
          <cell r="L243">
            <v>0</v>
          </cell>
          <cell r="M243">
            <v>12</v>
          </cell>
          <cell r="N243">
            <v>17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16</v>
          </cell>
          <cell r="T243">
            <v>9</v>
          </cell>
          <cell r="U243">
            <v>1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80</v>
          </cell>
          <cell r="AR243">
            <v>1</v>
          </cell>
          <cell r="AS243">
            <v>0</v>
          </cell>
          <cell r="AT243">
            <v>1</v>
          </cell>
          <cell r="AU243">
            <v>1</v>
          </cell>
          <cell r="AV243">
            <v>0</v>
          </cell>
          <cell r="AW243">
            <v>0</v>
          </cell>
          <cell r="AX243">
            <v>1</v>
          </cell>
          <cell r="AY243">
            <v>0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4</v>
          </cell>
          <cell r="BK243">
            <v>1</v>
          </cell>
          <cell r="BL243">
            <v>1</v>
          </cell>
          <cell r="BM243">
            <v>1</v>
          </cell>
          <cell r="BN243">
            <v>0</v>
          </cell>
          <cell r="BO243">
            <v>1</v>
          </cell>
          <cell r="BP243">
            <v>0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4</v>
          </cell>
          <cell r="BX243">
            <v>0</v>
          </cell>
          <cell r="BY243">
            <v>0</v>
          </cell>
          <cell r="BZ243">
            <v>10</v>
          </cell>
          <cell r="CA243">
            <v>15</v>
          </cell>
          <cell r="CB243">
            <v>12</v>
          </cell>
          <cell r="CC243">
            <v>17</v>
          </cell>
          <cell r="CD243">
            <v>17</v>
          </cell>
          <cell r="CE243">
            <v>9</v>
          </cell>
          <cell r="CF243">
            <v>0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1</v>
          </cell>
          <cell r="CM243">
            <v>0</v>
          </cell>
          <cell r="CN243">
            <v>1</v>
          </cell>
          <cell r="CP243">
            <v>1</v>
          </cell>
          <cell r="CR243">
            <v>7</v>
          </cell>
          <cell r="CS243">
            <v>1</v>
          </cell>
          <cell r="CU243">
            <v>1</v>
          </cell>
          <cell r="DD243">
            <v>1</v>
          </cell>
          <cell r="DE243">
            <v>1</v>
          </cell>
          <cell r="DF243">
            <v>4</v>
          </cell>
          <cell r="DG243">
            <v>0</v>
          </cell>
        </row>
        <row r="244">
          <cell r="E244" t="str">
            <v>名護屋中</v>
          </cell>
          <cell r="F244">
            <v>41005</v>
          </cell>
          <cell r="G244">
            <v>12</v>
          </cell>
          <cell r="H244">
            <v>6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8</v>
          </cell>
          <cell r="N244">
            <v>14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9</v>
          </cell>
          <cell r="T244">
            <v>12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61</v>
          </cell>
          <cell r="AR244">
            <v>1</v>
          </cell>
          <cell r="AS244">
            <v>0</v>
          </cell>
          <cell r="AT244">
            <v>0</v>
          </cell>
          <cell r="AU244">
            <v>1</v>
          </cell>
          <cell r="AV244">
            <v>0</v>
          </cell>
          <cell r="AW244">
            <v>0</v>
          </cell>
          <cell r="AX244">
            <v>1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0</v>
          </cell>
          <cell r="BI244">
            <v>0</v>
          </cell>
          <cell r="BJ244">
            <v>3</v>
          </cell>
          <cell r="BK244">
            <v>1</v>
          </cell>
          <cell r="BL244">
            <v>0</v>
          </cell>
          <cell r="BM244">
            <v>1</v>
          </cell>
          <cell r="BN244">
            <v>0</v>
          </cell>
          <cell r="BO244">
            <v>1</v>
          </cell>
          <cell r="BP244">
            <v>0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3</v>
          </cell>
          <cell r="BX244">
            <v>0</v>
          </cell>
          <cell r="BY244">
            <v>0</v>
          </cell>
          <cell r="BZ244">
            <v>12</v>
          </cell>
          <cell r="CA244">
            <v>6</v>
          </cell>
          <cell r="CB244">
            <v>8</v>
          </cell>
          <cell r="CC244">
            <v>14</v>
          </cell>
          <cell r="CD244">
            <v>9</v>
          </cell>
          <cell r="CE244">
            <v>12</v>
          </cell>
          <cell r="CF244">
            <v>0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1</v>
          </cell>
          <cell r="CP244">
            <v>1</v>
          </cell>
          <cell r="CR244">
            <v>7</v>
          </cell>
          <cell r="CS244">
            <v>1</v>
          </cell>
          <cell r="CU244">
            <v>1</v>
          </cell>
          <cell r="DC244">
            <v>1</v>
          </cell>
          <cell r="DD244">
            <v>1</v>
          </cell>
          <cell r="DF244">
            <v>3</v>
          </cell>
          <cell r="DG244">
            <v>0</v>
          </cell>
        </row>
        <row r="245">
          <cell r="E245" t="str">
            <v>馬渡中</v>
          </cell>
          <cell r="F245">
            <v>41005</v>
          </cell>
          <cell r="G245">
            <v>3</v>
          </cell>
          <cell r="H245">
            <v>4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3</v>
          </cell>
          <cell r="N245">
            <v>1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6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17</v>
          </cell>
          <cell r="AR245">
            <v>1</v>
          </cell>
          <cell r="AS245">
            <v>0</v>
          </cell>
          <cell r="AT245">
            <v>0</v>
          </cell>
          <cell r="AU245">
            <v>1</v>
          </cell>
          <cell r="AV245">
            <v>0</v>
          </cell>
          <cell r="AW245">
            <v>0</v>
          </cell>
          <cell r="AX245">
            <v>1</v>
          </cell>
          <cell r="AY245">
            <v>0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3</v>
          </cell>
          <cell r="BK245">
            <v>1</v>
          </cell>
          <cell r="BL245">
            <v>0</v>
          </cell>
          <cell r="BM245">
            <v>1</v>
          </cell>
          <cell r="BN245">
            <v>0</v>
          </cell>
          <cell r="BO245">
            <v>1</v>
          </cell>
          <cell r="BP245">
            <v>0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3</v>
          </cell>
          <cell r="BX245">
            <v>4</v>
          </cell>
          <cell r="BY245">
            <v>4</v>
          </cell>
          <cell r="BZ245">
            <v>3</v>
          </cell>
          <cell r="CA245">
            <v>4</v>
          </cell>
          <cell r="CB245">
            <v>3</v>
          </cell>
          <cell r="CC245">
            <v>1</v>
          </cell>
          <cell r="CD245">
            <v>6</v>
          </cell>
          <cell r="CE245">
            <v>0</v>
          </cell>
          <cell r="CF245">
            <v>0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1</v>
          </cell>
          <cell r="CP245">
            <v>1</v>
          </cell>
          <cell r="CR245">
            <v>8</v>
          </cell>
          <cell r="CS245">
            <v>1</v>
          </cell>
          <cell r="DF245">
            <v>1</v>
          </cell>
          <cell r="DG245">
            <v>0</v>
          </cell>
        </row>
        <row r="246">
          <cell r="E246" t="str">
            <v>加唐中</v>
          </cell>
          <cell r="F246">
            <v>41005</v>
          </cell>
          <cell r="G246">
            <v>2</v>
          </cell>
          <cell r="H246">
            <v>3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5</v>
          </cell>
          <cell r="N246">
            <v>3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5</v>
          </cell>
          <cell r="T246">
            <v>1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19</v>
          </cell>
          <cell r="AR246">
            <v>1</v>
          </cell>
          <cell r="AS246">
            <v>0</v>
          </cell>
          <cell r="AT246">
            <v>0</v>
          </cell>
          <cell r="AU246">
            <v>1</v>
          </cell>
          <cell r="AV246">
            <v>0</v>
          </cell>
          <cell r="AW246">
            <v>0</v>
          </cell>
          <cell r="AX246">
            <v>1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3</v>
          </cell>
          <cell r="BK246">
            <v>1</v>
          </cell>
          <cell r="BL246">
            <v>0</v>
          </cell>
          <cell r="BM246">
            <v>1</v>
          </cell>
          <cell r="BN246">
            <v>0</v>
          </cell>
          <cell r="BO246">
            <v>1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3</v>
          </cell>
          <cell r="BX246">
            <v>4</v>
          </cell>
          <cell r="BY246">
            <v>4</v>
          </cell>
          <cell r="BZ246">
            <v>2</v>
          </cell>
          <cell r="CA246">
            <v>3</v>
          </cell>
          <cell r="CB246">
            <v>5</v>
          </cell>
          <cell r="CC246">
            <v>3</v>
          </cell>
          <cell r="CD246">
            <v>5</v>
          </cell>
          <cell r="CE246">
            <v>1</v>
          </cell>
          <cell r="CF246">
            <v>0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1</v>
          </cell>
          <cell r="CP246">
            <v>1</v>
          </cell>
          <cell r="CR246">
            <v>7</v>
          </cell>
          <cell r="CS246">
            <v>1</v>
          </cell>
          <cell r="CU246">
            <v>1</v>
          </cell>
          <cell r="DG246">
            <v>0</v>
          </cell>
        </row>
        <row r="247">
          <cell r="E247" t="str">
            <v>打上中</v>
          </cell>
          <cell r="F247">
            <v>41005</v>
          </cell>
          <cell r="G247">
            <v>23</v>
          </cell>
          <cell r="H247">
            <v>15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11</v>
          </cell>
          <cell r="N247">
            <v>11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15</v>
          </cell>
          <cell r="T247">
            <v>10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85</v>
          </cell>
          <cell r="AR247">
            <v>2</v>
          </cell>
          <cell r="AS247">
            <v>0</v>
          </cell>
          <cell r="AT247">
            <v>0</v>
          </cell>
          <cell r="AU247">
            <v>1</v>
          </cell>
          <cell r="AV247">
            <v>0</v>
          </cell>
          <cell r="AW247">
            <v>0</v>
          </cell>
          <cell r="AX247">
            <v>1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3</v>
          </cell>
          <cell r="BK247">
            <v>1</v>
          </cell>
          <cell r="BL247">
            <v>0</v>
          </cell>
          <cell r="BM247">
            <v>1</v>
          </cell>
          <cell r="BN247">
            <v>0</v>
          </cell>
          <cell r="BO247">
            <v>1</v>
          </cell>
          <cell r="BP247">
            <v>0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3</v>
          </cell>
          <cell r="BX247">
            <v>0</v>
          </cell>
          <cell r="BY247">
            <v>0</v>
          </cell>
          <cell r="BZ247">
            <v>23</v>
          </cell>
          <cell r="CA247">
            <v>15</v>
          </cell>
          <cell r="CB247">
            <v>11</v>
          </cell>
          <cell r="CC247">
            <v>11</v>
          </cell>
          <cell r="CD247">
            <v>15</v>
          </cell>
          <cell r="CE247">
            <v>10</v>
          </cell>
          <cell r="CF247">
            <v>0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1</v>
          </cell>
          <cell r="CP247">
            <v>1</v>
          </cell>
          <cell r="CR247">
            <v>8</v>
          </cell>
          <cell r="CS247">
            <v>1</v>
          </cell>
          <cell r="CU247">
            <v>1</v>
          </cell>
          <cell r="DD247">
            <v>1</v>
          </cell>
          <cell r="DF247">
            <v>1</v>
          </cell>
          <cell r="DG247">
            <v>0</v>
          </cell>
        </row>
        <row r="248">
          <cell r="E248" t="str">
            <v>呼子中</v>
          </cell>
          <cell r="F248">
            <v>41005</v>
          </cell>
          <cell r="G248">
            <v>21</v>
          </cell>
          <cell r="H248">
            <v>23</v>
          </cell>
          <cell r="I248">
            <v>0</v>
          </cell>
          <cell r="J248">
            <v>0</v>
          </cell>
          <cell r="K248">
            <v>1</v>
          </cell>
          <cell r="L248">
            <v>0</v>
          </cell>
          <cell r="M248">
            <v>24</v>
          </cell>
          <cell r="N248">
            <v>20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17</v>
          </cell>
          <cell r="T248">
            <v>21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127</v>
          </cell>
          <cell r="AR248">
            <v>2</v>
          </cell>
          <cell r="AS248">
            <v>0</v>
          </cell>
          <cell r="AT248">
            <v>1</v>
          </cell>
          <cell r="AU248">
            <v>2</v>
          </cell>
          <cell r="AV248">
            <v>0</v>
          </cell>
          <cell r="AW248">
            <v>0</v>
          </cell>
          <cell r="AX248">
            <v>1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6</v>
          </cell>
          <cell r="BK248">
            <v>2</v>
          </cell>
          <cell r="BL248">
            <v>1</v>
          </cell>
          <cell r="BM248">
            <v>2</v>
          </cell>
          <cell r="BN248">
            <v>0</v>
          </cell>
          <cell r="BO248">
            <v>1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6</v>
          </cell>
          <cell r="BX248">
            <v>0</v>
          </cell>
          <cell r="BY248">
            <v>0</v>
          </cell>
          <cell r="BZ248">
            <v>21</v>
          </cell>
          <cell r="CA248">
            <v>23</v>
          </cell>
          <cell r="CB248">
            <v>25</v>
          </cell>
          <cell r="CC248">
            <v>20</v>
          </cell>
          <cell r="CD248">
            <v>17</v>
          </cell>
          <cell r="CE248">
            <v>21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1</v>
          </cell>
          <cell r="CM248">
            <v>0</v>
          </cell>
          <cell r="CN248">
            <v>1</v>
          </cell>
          <cell r="CP248">
            <v>1</v>
          </cell>
          <cell r="CR248">
            <v>10</v>
          </cell>
          <cell r="CS248">
            <v>1</v>
          </cell>
          <cell r="CU248">
            <v>2</v>
          </cell>
          <cell r="DD248">
            <v>1</v>
          </cell>
          <cell r="DF248">
            <v>2</v>
          </cell>
          <cell r="DG248">
            <v>0</v>
          </cell>
        </row>
        <row r="249">
          <cell r="E249" t="str">
            <v>小川中</v>
          </cell>
          <cell r="F249">
            <v>41005</v>
          </cell>
          <cell r="G249">
            <v>0</v>
          </cell>
          <cell r="H249">
            <v>2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1</v>
          </cell>
          <cell r="N249">
            <v>1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1</v>
          </cell>
          <cell r="T249">
            <v>3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8</v>
          </cell>
          <cell r="AR249">
            <v>0</v>
          </cell>
          <cell r="AS249">
            <v>1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1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2</v>
          </cell>
          <cell r="BK249">
            <v>1</v>
          </cell>
          <cell r="BL249">
            <v>0</v>
          </cell>
          <cell r="BM249">
            <v>0</v>
          </cell>
          <cell r="BN249">
            <v>0</v>
          </cell>
          <cell r="BO249">
            <v>1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0</v>
          </cell>
          <cell r="BV249">
            <v>0</v>
          </cell>
          <cell r="BW249">
            <v>2</v>
          </cell>
          <cell r="BX249">
            <v>3</v>
          </cell>
          <cell r="BY249">
            <v>3</v>
          </cell>
          <cell r="BZ249">
            <v>0</v>
          </cell>
          <cell r="CA249">
            <v>2</v>
          </cell>
          <cell r="CB249">
            <v>1</v>
          </cell>
          <cell r="CC249">
            <v>1</v>
          </cell>
          <cell r="CD249">
            <v>1</v>
          </cell>
          <cell r="CE249">
            <v>3</v>
          </cell>
          <cell r="CF249">
            <v>0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1</v>
          </cell>
          <cell r="CN249">
            <v>1</v>
          </cell>
          <cell r="CP249">
            <v>1</v>
          </cell>
          <cell r="CR249">
            <v>6</v>
          </cell>
          <cell r="CS249">
            <v>1</v>
          </cell>
          <cell r="DG249">
            <v>0</v>
          </cell>
        </row>
        <row r="250">
          <cell r="E250" t="str">
            <v>武雄中</v>
          </cell>
          <cell r="F250">
            <v>51005</v>
          </cell>
          <cell r="G250">
            <v>114</v>
          </cell>
          <cell r="H250">
            <v>98</v>
          </cell>
          <cell r="I250">
            <v>0</v>
          </cell>
          <cell r="J250">
            <v>1</v>
          </cell>
          <cell r="K250">
            <v>5</v>
          </cell>
          <cell r="L250">
            <v>0</v>
          </cell>
          <cell r="M250">
            <v>132</v>
          </cell>
          <cell r="N250">
            <v>93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111</v>
          </cell>
          <cell r="T250">
            <v>120</v>
          </cell>
          <cell r="U250">
            <v>2</v>
          </cell>
          <cell r="V250">
            <v>2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673</v>
          </cell>
          <cell r="AR250">
            <v>6</v>
          </cell>
          <cell r="AS250">
            <v>0</v>
          </cell>
          <cell r="AT250">
            <v>1</v>
          </cell>
          <cell r="AU250">
            <v>6</v>
          </cell>
          <cell r="AV250">
            <v>0</v>
          </cell>
          <cell r="AW250">
            <v>0</v>
          </cell>
          <cell r="AX250">
            <v>6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19</v>
          </cell>
          <cell r="BK250">
            <v>6</v>
          </cell>
          <cell r="BL250">
            <v>1</v>
          </cell>
          <cell r="BM250">
            <v>6</v>
          </cell>
          <cell r="BN250">
            <v>0</v>
          </cell>
          <cell r="BO250">
            <v>6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0</v>
          </cell>
          <cell r="BV250">
            <v>0</v>
          </cell>
          <cell r="BW250">
            <v>19</v>
          </cell>
          <cell r="BX250">
            <v>0</v>
          </cell>
          <cell r="BY250">
            <v>0</v>
          </cell>
          <cell r="BZ250">
            <v>114</v>
          </cell>
          <cell r="CA250">
            <v>99</v>
          </cell>
          <cell r="CB250">
            <v>132</v>
          </cell>
          <cell r="CC250">
            <v>93</v>
          </cell>
          <cell r="CD250">
            <v>113</v>
          </cell>
          <cell r="CE250">
            <v>122</v>
          </cell>
          <cell r="CF250">
            <v>0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1</v>
          </cell>
          <cell r="CM250">
            <v>0</v>
          </cell>
          <cell r="CN250">
            <v>1</v>
          </cell>
          <cell r="CP250">
            <v>2</v>
          </cell>
          <cell r="CQ250">
            <v>1</v>
          </cell>
          <cell r="CR250">
            <v>31</v>
          </cell>
          <cell r="CS250">
            <v>2</v>
          </cell>
          <cell r="CU250">
            <v>6</v>
          </cell>
          <cell r="DB250">
            <v>1</v>
          </cell>
          <cell r="DC250">
            <v>1</v>
          </cell>
          <cell r="DD250">
            <v>1</v>
          </cell>
          <cell r="DF250">
            <v>1</v>
          </cell>
          <cell r="DG250">
            <v>1</v>
          </cell>
        </row>
        <row r="251">
          <cell r="E251" t="str">
            <v>武雄北中</v>
          </cell>
          <cell r="F251">
            <v>51005</v>
          </cell>
          <cell r="G251">
            <v>22</v>
          </cell>
          <cell r="H251">
            <v>19</v>
          </cell>
          <cell r="I251">
            <v>1</v>
          </cell>
          <cell r="J251">
            <v>0</v>
          </cell>
          <cell r="K251">
            <v>4</v>
          </cell>
          <cell r="L251">
            <v>0</v>
          </cell>
          <cell r="M251">
            <v>19</v>
          </cell>
          <cell r="N251">
            <v>21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20</v>
          </cell>
          <cell r="T251">
            <v>10</v>
          </cell>
          <cell r="U251">
            <v>2</v>
          </cell>
          <cell r="V251">
            <v>1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115</v>
          </cell>
          <cell r="AR251">
            <v>2</v>
          </cell>
          <cell r="AS251">
            <v>0</v>
          </cell>
          <cell r="AT251">
            <v>1</v>
          </cell>
          <cell r="AU251">
            <v>1</v>
          </cell>
          <cell r="AV251">
            <v>0</v>
          </cell>
          <cell r="AW251">
            <v>0</v>
          </cell>
          <cell r="AX251">
            <v>1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0</v>
          </cell>
          <cell r="BJ251">
            <v>5</v>
          </cell>
          <cell r="BK251">
            <v>2</v>
          </cell>
          <cell r="BL251">
            <v>1</v>
          </cell>
          <cell r="BM251">
            <v>1</v>
          </cell>
          <cell r="BN251">
            <v>0</v>
          </cell>
          <cell r="BO251">
            <v>1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5</v>
          </cell>
          <cell r="BX251">
            <v>0</v>
          </cell>
          <cell r="BY251">
            <v>0</v>
          </cell>
          <cell r="BZ251">
            <v>23</v>
          </cell>
          <cell r="CA251">
            <v>19</v>
          </cell>
          <cell r="CB251">
            <v>19</v>
          </cell>
          <cell r="CC251">
            <v>21</v>
          </cell>
          <cell r="CD251">
            <v>22</v>
          </cell>
          <cell r="CE251">
            <v>11</v>
          </cell>
          <cell r="CF251">
            <v>0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1</v>
          </cell>
          <cell r="CM251">
            <v>0</v>
          </cell>
          <cell r="CN251">
            <v>1</v>
          </cell>
          <cell r="CP251">
            <v>1</v>
          </cell>
          <cell r="CR251">
            <v>10</v>
          </cell>
          <cell r="CS251">
            <v>1</v>
          </cell>
          <cell r="CU251">
            <v>2</v>
          </cell>
          <cell r="DB251">
            <v>1</v>
          </cell>
          <cell r="DC251">
            <v>1</v>
          </cell>
          <cell r="DD251">
            <v>1</v>
          </cell>
          <cell r="DF251">
            <v>2</v>
          </cell>
          <cell r="DG251">
            <v>0</v>
          </cell>
        </row>
        <row r="252">
          <cell r="E252" t="str">
            <v>川登中</v>
          </cell>
          <cell r="F252">
            <v>51005</v>
          </cell>
          <cell r="G252">
            <v>15</v>
          </cell>
          <cell r="H252">
            <v>22</v>
          </cell>
          <cell r="I252">
            <v>3</v>
          </cell>
          <cell r="J252">
            <v>0</v>
          </cell>
          <cell r="K252">
            <v>4</v>
          </cell>
          <cell r="L252">
            <v>0</v>
          </cell>
          <cell r="M252">
            <v>13</v>
          </cell>
          <cell r="N252">
            <v>21</v>
          </cell>
          <cell r="O252">
            <v>0</v>
          </cell>
          <cell r="P252">
            <v>0</v>
          </cell>
          <cell r="Q252">
            <v>1</v>
          </cell>
          <cell r="R252">
            <v>0</v>
          </cell>
          <cell r="S252">
            <v>25</v>
          </cell>
          <cell r="T252">
            <v>17</v>
          </cell>
          <cell r="U252">
            <v>1</v>
          </cell>
          <cell r="V252">
            <v>1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118</v>
          </cell>
          <cell r="AR252">
            <v>2</v>
          </cell>
          <cell r="AS252">
            <v>0</v>
          </cell>
          <cell r="AT252">
            <v>1</v>
          </cell>
          <cell r="AU252">
            <v>1</v>
          </cell>
          <cell r="AV252">
            <v>0</v>
          </cell>
          <cell r="AW252">
            <v>1</v>
          </cell>
          <cell r="AX252">
            <v>2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0</v>
          </cell>
          <cell r="BJ252">
            <v>6</v>
          </cell>
          <cell r="BK252">
            <v>1</v>
          </cell>
          <cell r="BL252">
            <v>1</v>
          </cell>
          <cell r="BM252">
            <v>1</v>
          </cell>
          <cell r="BN252">
            <v>1</v>
          </cell>
          <cell r="BO252">
            <v>2</v>
          </cell>
          <cell r="BP252">
            <v>0</v>
          </cell>
          <cell r="BQ252">
            <v>0</v>
          </cell>
          <cell r="BR252">
            <v>0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6</v>
          </cell>
          <cell r="BX252">
            <v>0</v>
          </cell>
          <cell r="BY252">
            <v>0</v>
          </cell>
          <cell r="BZ252">
            <v>18</v>
          </cell>
          <cell r="CA252">
            <v>22</v>
          </cell>
          <cell r="CB252">
            <v>13</v>
          </cell>
          <cell r="CC252">
            <v>21</v>
          </cell>
          <cell r="CD252">
            <v>26</v>
          </cell>
          <cell r="CE252">
            <v>18</v>
          </cell>
          <cell r="CF252">
            <v>0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2</v>
          </cell>
          <cell r="CM252">
            <v>0</v>
          </cell>
          <cell r="CN252">
            <v>1</v>
          </cell>
          <cell r="CP252">
            <v>1</v>
          </cell>
          <cell r="CR252">
            <v>12</v>
          </cell>
          <cell r="CS252">
            <v>1</v>
          </cell>
          <cell r="CU252">
            <v>3</v>
          </cell>
          <cell r="CW252">
            <v>1</v>
          </cell>
          <cell r="CZ252">
            <v>1</v>
          </cell>
          <cell r="DB252">
            <v>1</v>
          </cell>
          <cell r="DD252">
            <v>1</v>
          </cell>
          <cell r="DF252">
            <v>1</v>
          </cell>
          <cell r="DG252">
            <v>0</v>
          </cell>
        </row>
        <row r="253">
          <cell r="E253" t="str">
            <v>山内中</v>
          </cell>
          <cell r="F253">
            <v>51005</v>
          </cell>
          <cell r="G253">
            <v>44</v>
          </cell>
          <cell r="H253">
            <v>44</v>
          </cell>
          <cell r="I253">
            <v>0</v>
          </cell>
          <cell r="J253">
            <v>1</v>
          </cell>
          <cell r="K253">
            <v>3</v>
          </cell>
          <cell r="L253">
            <v>0</v>
          </cell>
          <cell r="M253">
            <v>53</v>
          </cell>
          <cell r="N253">
            <v>37</v>
          </cell>
          <cell r="O253">
            <v>0</v>
          </cell>
          <cell r="P253">
            <v>1</v>
          </cell>
          <cell r="Q253">
            <v>1</v>
          </cell>
          <cell r="R253">
            <v>0</v>
          </cell>
          <cell r="S253">
            <v>43</v>
          </cell>
          <cell r="T253">
            <v>41</v>
          </cell>
          <cell r="U253">
            <v>2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266</v>
          </cell>
          <cell r="AR253">
            <v>3</v>
          </cell>
          <cell r="AS253">
            <v>0</v>
          </cell>
          <cell r="AT253">
            <v>1</v>
          </cell>
          <cell r="AU253">
            <v>3</v>
          </cell>
          <cell r="AV253">
            <v>0</v>
          </cell>
          <cell r="AW253">
            <v>1</v>
          </cell>
          <cell r="AX253">
            <v>3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11</v>
          </cell>
          <cell r="BK253">
            <v>3</v>
          </cell>
          <cell r="BL253">
            <v>1</v>
          </cell>
          <cell r="BM253">
            <v>3</v>
          </cell>
          <cell r="BN253">
            <v>1</v>
          </cell>
          <cell r="BO253">
            <v>3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11</v>
          </cell>
          <cell r="BX253">
            <v>0</v>
          </cell>
          <cell r="BY253">
            <v>0</v>
          </cell>
          <cell r="BZ253">
            <v>44</v>
          </cell>
          <cell r="CA253">
            <v>45</v>
          </cell>
          <cell r="CB253">
            <v>53</v>
          </cell>
          <cell r="CC253">
            <v>38</v>
          </cell>
          <cell r="CD253">
            <v>45</v>
          </cell>
          <cell r="CE253">
            <v>41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2</v>
          </cell>
          <cell r="CM253">
            <v>0</v>
          </cell>
          <cell r="CN253">
            <v>1</v>
          </cell>
          <cell r="CP253">
            <v>1</v>
          </cell>
          <cell r="CR253">
            <v>17</v>
          </cell>
          <cell r="CS253">
            <v>1</v>
          </cell>
          <cell r="CU253">
            <v>4</v>
          </cell>
          <cell r="CZ253">
            <v>1</v>
          </cell>
          <cell r="DA253">
            <v>1</v>
          </cell>
          <cell r="DD253">
            <v>1</v>
          </cell>
          <cell r="DF253">
            <v>2</v>
          </cell>
          <cell r="DG253">
            <v>1</v>
          </cell>
        </row>
        <row r="254">
          <cell r="E254" t="str">
            <v>白石中</v>
          </cell>
          <cell r="F254">
            <v>52125</v>
          </cell>
          <cell r="G254">
            <v>65</v>
          </cell>
          <cell r="H254">
            <v>64</v>
          </cell>
          <cell r="I254">
            <v>0</v>
          </cell>
          <cell r="J254">
            <v>0</v>
          </cell>
          <cell r="K254">
            <v>3</v>
          </cell>
          <cell r="L254">
            <v>0</v>
          </cell>
          <cell r="M254">
            <v>73</v>
          </cell>
          <cell r="N254">
            <v>73</v>
          </cell>
          <cell r="O254">
            <v>2</v>
          </cell>
          <cell r="P254">
            <v>2</v>
          </cell>
          <cell r="Q254">
            <v>3</v>
          </cell>
          <cell r="R254">
            <v>0</v>
          </cell>
          <cell r="S254">
            <v>68</v>
          </cell>
          <cell r="T254">
            <v>82</v>
          </cell>
          <cell r="U254">
            <v>1</v>
          </cell>
          <cell r="V254">
            <v>1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431</v>
          </cell>
          <cell r="AR254">
            <v>4</v>
          </cell>
          <cell r="AS254">
            <v>0</v>
          </cell>
          <cell r="AT254">
            <v>1</v>
          </cell>
          <cell r="AU254">
            <v>4</v>
          </cell>
          <cell r="AV254">
            <v>0</v>
          </cell>
          <cell r="AW254">
            <v>1</v>
          </cell>
          <cell r="AX254">
            <v>4</v>
          </cell>
          <cell r="AY254">
            <v>0</v>
          </cell>
          <cell r="AZ254">
            <v>0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0</v>
          </cell>
          <cell r="BI254">
            <v>0</v>
          </cell>
          <cell r="BJ254">
            <v>14</v>
          </cell>
          <cell r="BK254">
            <v>4</v>
          </cell>
          <cell r="BL254">
            <v>1</v>
          </cell>
          <cell r="BM254">
            <v>4</v>
          </cell>
          <cell r="BN254">
            <v>1</v>
          </cell>
          <cell r="BO254">
            <v>4</v>
          </cell>
          <cell r="BP254">
            <v>0</v>
          </cell>
          <cell r="BQ254">
            <v>0</v>
          </cell>
          <cell r="BR254">
            <v>0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14</v>
          </cell>
          <cell r="BX254">
            <v>0</v>
          </cell>
          <cell r="BY254">
            <v>0</v>
          </cell>
          <cell r="BZ254">
            <v>65</v>
          </cell>
          <cell r="CA254">
            <v>64</v>
          </cell>
          <cell r="CB254">
            <v>75</v>
          </cell>
          <cell r="CC254">
            <v>75</v>
          </cell>
          <cell r="CD254">
            <v>69</v>
          </cell>
          <cell r="CE254">
            <v>83</v>
          </cell>
          <cell r="CF254">
            <v>0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2</v>
          </cell>
          <cell r="CM254">
            <v>0</v>
          </cell>
          <cell r="CN254">
            <v>1</v>
          </cell>
          <cell r="CP254">
            <v>1</v>
          </cell>
          <cell r="CR254">
            <v>23</v>
          </cell>
          <cell r="CS254">
            <v>1</v>
          </cell>
          <cell r="CU254">
            <v>3</v>
          </cell>
          <cell r="CZ254">
            <v>2</v>
          </cell>
          <cell r="DC254">
            <v>1</v>
          </cell>
          <cell r="DD254">
            <v>2</v>
          </cell>
          <cell r="DE254">
            <v>1</v>
          </cell>
          <cell r="DF254">
            <v>3</v>
          </cell>
          <cell r="DG254">
            <v>2</v>
          </cell>
        </row>
        <row r="255">
          <cell r="E255" t="str">
            <v>北方中</v>
          </cell>
          <cell r="F255">
            <v>51005</v>
          </cell>
          <cell r="G255">
            <v>44</v>
          </cell>
          <cell r="H255">
            <v>34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33</v>
          </cell>
          <cell r="N255">
            <v>28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43</v>
          </cell>
          <cell r="T255">
            <v>28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210</v>
          </cell>
          <cell r="AR255">
            <v>3</v>
          </cell>
          <cell r="AS255">
            <v>0</v>
          </cell>
          <cell r="AT255">
            <v>0</v>
          </cell>
          <cell r="AU255">
            <v>2</v>
          </cell>
          <cell r="AV255">
            <v>0</v>
          </cell>
          <cell r="AW255">
            <v>0</v>
          </cell>
          <cell r="AX255">
            <v>2</v>
          </cell>
          <cell r="AY255">
            <v>0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6</v>
          </cell>
          <cell r="BK255">
            <v>2</v>
          </cell>
          <cell r="BL255">
            <v>0</v>
          </cell>
          <cell r="BM255">
            <v>2</v>
          </cell>
          <cell r="BN255">
            <v>0</v>
          </cell>
          <cell r="BO255">
            <v>2</v>
          </cell>
          <cell r="BP255">
            <v>0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6</v>
          </cell>
          <cell r="BX255">
            <v>0</v>
          </cell>
          <cell r="BY255">
            <v>0</v>
          </cell>
          <cell r="BZ255">
            <v>44</v>
          </cell>
          <cell r="CA255">
            <v>34</v>
          </cell>
          <cell r="CB255">
            <v>33</v>
          </cell>
          <cell r="CC255">
            <v>28</v>
          </cell>
          <cell r="CD255">
            <v>43</v>
          </cell>
          <cell r="CE255">
            <v>28</v>
          </cell>
          <cell r="CF255">
            <v>0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1</v>
          </cell>
          <cell r="CP255">
            <v>1</v>
          </cell>
          <cell r="CR255">
            <v>11</v>
          </cell>
          <cell r="CS255">
            <v>1</v>
          </cell>
          <cell r="CU255">
            <v>2</v>
          </cell>
          <cell r="CZ255">
            <v>1</v>
          </cell>
          <cell r="DD255">
            <v>1</v>
          </cell>
          <cell r="DG255">
            <v>0</v>
          </cell>
        </row>
        <row r="256">
          <cell r="E256" t="str">
            <v>大町中</v>
          </cell>
          <cell r="F256">
            <v>52115</v>
          </cell>
          <cell r="G256">
            <v>23</v>
          </cell>
          <cell r="H256">
            <v>37</v>
          </cell>
          <cell r="I256">
            <v>0</v>
          </cell>
          <cell r="J256">
            <v>0</v>
          </cell>
          <cell r="K256">
            <v>4</v>
          </cell>
          <cell r="L256">
            <v>0</v>
          </cell>
          <cell r="M256">
            <v>30</v>
          </cell>
          <cell r="N256">
            <v>30</v>
          </cell>
          <cell r="O256">
            <v>0</v>
          </cell>
          <cell r="P256">
            <v>3</v>
          </cell>
          <cell r="Q256">
            <v>0</v>
          </cell>
          <cell r="R256">
            <v>0</v>
          </cell>
          <cell r="S256">
            <v>27</v>
          </cell>
          <cell r="T256">
            <v>29</v>
          </cell>
          <cell r="U256">
            <v>1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180</v>
          </cell>
          <cell r="AR256">
            <v>2</v>
          </cell>
          <cell r="AS256">
            <v>0</v>
          </cell>
          <cell r="AT256">
            <v>1</v>
          </cell>
          <cell r="AU256">
            <v>2</v>
          </cell>
          <cell r="AV256">
            <v>0</v>
          </cell>
          <cell r="AW256">
            <v>0</v>
          </cell>
          <cell r="AX256">
            <v>2</v>
          </cell>
          <cell r="AY256">
            <v>0</v>
          </cell>
          <cell r="AZ256">
            <v>0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7</v>
          </cell>
          <cell r="BK256">
            <v>2</v>
          </cell>
          <cell r="BL256">
            <v>1</v>
          </cell>
          <cell r="BM256">
            <v>2</v>
          </cell>
          <cell r="BN256">
            <v>0</v>
          </cell>
          <cell r="BO256">
            <v>2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7</v>
          </cell>
          <cell r="BX256">
            <v>0</v>
          </cell>
          <cell r="BY256">
            <v>0</v>
          </cell>
          <cell r="BZ256">
            <v>23</v>
          </cell>
          <cell r="CA256">
            <v>37</v>
          </cell>
          <cell r="CB256">
            <v>30</v>
          </cell>
          <cell r="CC256">
            <v>33</v>
          </cell>
          <cell r="CD256">
            <v>28</v>
          </cell>
          <cell r="CE256">
            <v>29</v>
          </cell>
          <cell r="CF256">
            <v>0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1</v>
          </cell>
          <cell r="CM256">
            <v>0</v>
          </cell>
          <cell r="CN256">
            <v>1</v>
          </cell>
          <cell r="CP256">
            <v>1</v>
          </cell>
          <cell r="CR256">
            <v>12</v>
          </cell>
          <cell r="CS256">
            <v>1</v>
          </cell>
          <cell r="DD256">
            <v>1</v>
          </cell>
          <cell r="DF256">
            <v>3</v>
          </cell>
          <cell r="DG256">
            <v>0</v>
          </cell>
        </row>
        <row r="257">
          <cell r="E257" t="str">
            <v>江北中</v>
          </cell>
          <cell r="F257">
            <v>52120</v>
          </cell>
          <cell r="G257">
            <v>48</v>
          </cell>
          <cell r="H257">
            <v>47</v>
          </cell>
          <cell r="I257">
            <v>1</v>
          </cell>
          <cell r="J257">
            <v>0</v>
          </cell>
          <cell r="K257">
            <v>4</v>
          </cell>
          <cell r="L257">
            <v>0</v>
          </cell>
          <cell r="M257">
            <v>42</v>
          </cell>
          <cell r="N257">
            <v>36</v>
          </cell>
          <cell r="O257">
            <v>3</v>
          </cell>
          <cell r="P257">
            <v>0</v>
          </cell>
          <cell r="Q257">
            <v>3</v>
          </cell>
          <cell r="R257">
            <v>0</v>
          </cell>
          <cell r="S257">
            <v>44</v>
          </cell>
          <cell r="T257">
            <v>33</v>
          </cell>
          <cell r="U257">
            <v>2</v>
          </cell>
          <cell r="V257">
            <v>1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257</v>
          </cell>
          <cell r="AR257">
            <v>3</v>
          </cell>
          <cell r="AS257">
            <v>0</v>
          </cell>
          <cell r="AT257">
            <v>1</v>
          </cell>
          <cell r="AU257">
            <v>2</v>
          </cell>
          <cell r="AV257">
            <v>0</v>
          </cell>
          <cell r="AW257">
            <v>1</v>
          </cell>
          <cell r="AX257">
            <v>2</v>
          </cell>
          <cell r="AY257">
            <v>0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9</v>
          </cell>
          <cell r="BK257">
            <v>3</v>
          </cell>
          <cell r="BL257">
            <v>1</v>
          </cell>
          <cell r="BM257">
            <v>2</v>
          </cell>
          <cell r="BN257">
            <v>1</v>
          </cell>
          <cell r="BO257">
            <v>2</v>
          </cell>
          <cell r="BP257">
            <v>0</v>
          </cell>
          <cell r="BQ257">
            <v>0</v>
          </cell>
          <cell r="BR257">
            <v>0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9</v>
          </cell>
          <cell r="BX257">
            <v>0</v>
          </cell>
          <cell r="BY257">
            <v>0</v>
          </cell>
          <cell r="BZ257">
            <v>49</v>
          </cell>
          <cell r="CA257">
            <v>47</v>
          </cell>
          <cell r="CB257">
            <v>45</v>
          </cell>
          <cell r="CC257">
            <v>36</v>
          </cell>
          <cell r="CD257">
            <v>46</v>
          </cell>
          <cell r="CE257">
            <v>34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2</v>
          </cell>
          <cell r="CM257">
            <v>0</v>
          </cell>
          <cell r="CN257">
            <v>1</v>
          </cell>
          <cell r="CP257">
            <v>1</v>
          </cell>
          <cell r="CR257">
            <v>15</v>
          </cell>
          <cell r="CS257">
            <v>1</v>
          </cell>
          <cell r="CU257">
            <v>1</v>
          </cell>
          <cell r="CY257">
            <v>1</v>
          </cell>
          <cell r="DD257">
            <v>1</v>
          </cell>
          <cell r="DF257">
            <v>2</v>
          </cell>
          <cell r="DG257">
            <v>0</v>
          </cell>
        </row>
        <row r="258">
          <cell r="E258" t="str">
            <v>福富中</v>
          </cell>
          <cell r="F258">
            <v>52125</v>
          </cell>
          <cell r="G258">
            <v>25</v>
          </cell>
          <cell r="H258">
            <v>16</v>
          </cell>
          <cell r="I258">
            <v>1</v>
          </cell>
          <cell r="J258">
            <v>0</v>
          </cell>
          <cell r="K258">
            <v>1</v>
          </cell>
          <cell r="L258">
            <v>0</v>
          </cell>
          <cell r="M258">
            <v>20</v>
          </cell>
          <cell r="N258">
            <v>27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29</v>
          </cell>
          <cell r="T258">
            <v>30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148</v>
          </cell>
          <cell r="AR258">
            <v>2</v>
          </cell>
          <cell r="AS258">
            <v>0</v>
          </cell>
          <cell r="AT258">
            <v>1</v>
          </cell>
          <cell r="AU258">
            <v>2</v>
          </cell>
          <cell r="AV258">
            <v>0</v>
          </cell>
          <cell r="AW258">
            <v>0</v>
          </cell>
          <cell r="AX258">
            <v>2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7</v>
          </cell>
          <cell r="BK258">
            <v>2</v>
          </cell>
          <cell r="BL258">
            <v>1</v>
          </cell>
          <cell r="BM258">
            <v>2</v>
          </cell>
          <cell r="BN258">
            <v>0</v>
          </cell>
          <cell r="BO258">
            <v>2</v>
          </cell>
          <cell r="BP258">
            <v>0</v>
          </cell>
          <cell r="BQ258">
            <v>0</v>
          </cell>
          <cell r="BR258">
            <v>0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7</v>
          </cell>
          <cell r="BX258">
            <v>0</v>
          </cell>
          <cell r="BY258">
            <v>0</v>
          </cell>
          <cell r="BZ258">
            <v>26</v>
          </cell>
          <cell r="CA258">
            <v>16</v>
          </cell>
          <cell r="CB258">
            <v>20</v>
          </cell>
          <cell r="CC258">
            <v>27</v>
          </cell>
          <cell r="CD258">
            <v>29</v>
          </cell>
          <cell r="CE258">
            <v>30</v>
          </cell>
          <cell r="CF258">
            <v>0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1</v>
          </cell>
          <cell r="CM258">
            <v>0</v>
          </cell>
          <cell r="CN258">
            <v>1</v>
          </cell>
          <cell r="CP258">
            <v>1</v>
          </cell>
          <cell r="CR258">
            <v>11</v>
          </cell>
          <cell r="CS258">
            <v>1</v>
          </cell>
          <cell r="CU258">
            <v>2</v>
          </cell>
          <cell r="DD258">
            <v>1</v>
          </cell>
          <cell r="DF258">
            <v>1</v>
          </cell>
          <cell r="DG258">
            <v>0</v>
          </cell>
        </row>
        <row r="259">
          <cell r="E259" t="str">
            <v>有明中</v>
          </cell>
          <cell r="F259">
            <v>52125</v>
          </cell>
          <cell r="G259">
            <v>32</v>
          </cell>
          <cell r="H259">
            <v>35</v>
          </cell>
          <cell r="I259">
            <v>1</v>
          </cell>
          <cell r="J259">
            <v>0</v>
          </cell>
          <cell r="K259">
            <v>0</v>
          </cell>
          <cell r="L259">
            <v>0</v>
          </cell>
          <cell r="M259">
            <v>41</v>
          </cell>
          <cell r="N259">
            <v>47</v>
          </cell>
          <cell r="O259">
            <v>1</v>
          </cell>
          <cell r="P259">
            <v>0</v>
          </cell>
          <cell r="Q259">
            <v>3</v>
          </cell>
          <cell r="R259">
            <v>0</v>
          </cell>
          <cell r="S259">
            <v>47</v>
          </cell>
          <cell r="T259">
            <v>44</v>
          </cell>
          <cell r="U259">
            <v>1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249</v>
          </cell>
          <cell r="AR259">
            <v>2</v>
          </cell>
          <cell r="AS259">
            <v>0</v>
          </cell>
          <cell r="AT259">
            <v>0</v>
          </cell>
          <cell r="AU259">
            <v>3</v>
          </cell>
          <cell r="AV259">
            <v>0</v>
          </cell>
          <cell r="AW259">
            <v>1</v>
          </cell>
          <cell r="AX259">
            <v>3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9</v>
          </cell>
          <cell r="BK259">
            <v>2</v>
          </cell>
          <cell r="BL259">
            <v>0</v>
          </cell>
          <cell r="BM259">
            <v>3</v>
          </cell>
          <cell r="BN259">
            <v>1</v>
          </cell>
          <cell r="BO259">
            <v>3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9</v>
          </cell>
          <cell r="BX259">
            <v>0</v>
          </cell>
          <cell r="BY259">
            <v>0</v>
          </cell>
          <cell r="BZ259">
            <v>33</v>
          </cell>
          <cell r="CA259">
            <v>35</v>
          </cell>
          <cell r="CB259">
            <v>42</v>
          </cell>
          <cell r="CC259">
            <v>47</v>
          </cell>
          <cell r="CD259">
            <v>48</v>
          </cell>
          <cell r="CE259">
            <v>44</v>
          </cell>
          <cell r="CF259">
            <v>0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1</v>
          </cell>
          <cell r="CM259">
            <v>0</v>
          </cell>
          <cell r="CN259">
            <v>1</v>
          </cell>
          <cell r="CP259">
            <v>1</v>
          </cell>
          <cell r="CR259">
            <v>18</v>
          </cell>
          <cell r="CS259">
            <v>1</v>
          </cell>
          <cell r="CU259">
            <v>2</v>
          </cell>
          <cell r="CZ259">
            <v>1</v>
          </cell>
          <cell r="DA259">
            <v>1</v>
          </cell>
          <cell r="DD259">
            <v>1</v>
          </cell>
          <cell r="DF259">
            <v>4</v>
          </cell>
          <cell r="DG259">
            <v>0</v>
          </cell>
        </row>
        <row r="260">
          <cell r="E260" t="str">
            <v>伊万里中</v>
          </cell>
          <cell r="F260">
            <v>53005</v>
          </cell>
          <cell r="G260">
            <v>103</v>
          </cell>
          <cell r="H260">
            <v>82</v>
          </cell>
          <cell r="I260">
            <v>0</v>
          </cell>
          <cell r="J260">
            <v>0</v>
          </cell>
          <cell r="K260">
            <v>3</v>
          </cell>
          <cell r="L260">
            <v>0</v>
          </cell>
          <cell r="M260">
            <v>95</v>
          </cell>
          <cell r="N260">
            <v>85</v>
          </cell>
          <cell r="O260">
            <v>1</v>
          </cell>
          <cell r="P260">
            <v>0</v>
          </cell>
          <cell r="Q260">
            <v>1</v>
          </cell>
          <cell r="R260">
            <v>0</v>
          </cell>
          <cell r="S260">
            <v>91</v>
          </cell>
          <cell r="T260">
            <v>87</v>
          </cell>
          <cell r="U260">
            <v>3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547</v>
          </cell>
          <cell r="AR260">
            <v>5</v>
          </cell>
          <cell r="AS260">
            <v>0</v>
          </cell>
          <cell r="AT260">
            <v>1</v>
          </cell>
          <cell r="AU260">
            <v>5</v>
          </cell>
          <cell r="AV260">
            <v>0</v>
          </cell>
          <cell r="AW260">
            <v>1</v>
          </cell>
          <cell r="AX260">
            <v>5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17</v>
          </cell>
          <cell r="BK260">
            <v>5</v>
          </cell>
          <cell r="BL260">
            <v>1</v>
          </cell>
          <cell r="BM260">
            <v>5</v>
          </cell>
          <cell r="BN260">
            <v>1</v>
          </cell>
          <cell r="BO260">
            <v>5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17</v>
          </cell>
          <cell r="BX260">
            <v>0</v>
          </cell>
          <cell r="BY260">
            <v>0</v>
          </cell>
          <cell r="BZ260">
            <v>103</v>
          </cell>
          <cell r="CA260">
            <v>82</v>
          </cell>
          <cell r="CB260">
            <v>96</v>
          </cell>
          <cell r="CC260">
            <v>85</v>
          </cell>
          <cell r="CD260">
            <v>94</v>
          </cell>
          <cell r="CE260">
            <v>87</v>
          </cell>
          <cell r="CF260">
            <v>0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2</v>
          </cell>
          <cell r="CM260">
            <v>0</v>
          </cell>
          <cell r="CN260">
            <v>1</v>
          </cell>
          <cell r="CP260">
            <v>1</v>
          </cell>
          <cell r="CQ260">
            <v>1</v>
          </cell>
          <cell r="CR260">
            <v>29</v>
          </cell>
          <cell r="CS260">
            <v>1</v>
          </cell>
          <cell r="CU260">
            <v>2</v>
          </cell>
          <cell r="DD260">
            <v>1</v>
          </cell>
          <cell r="DF260">
            <v>1</v>
          </cell>
          <cell r="DG260">
            <v>0</v>
          </cell>
        </row>
        <row r="261">
          <cell r="E261" t="str">
            <v>南波多中</v>
          </cell>
          <cell r="F261">
            <v>53005</v>
          </cell>
          <cell r="G261">
            <v>13</v>
          </cell>
          <cell r="H261">
            <v>7</v>
          </cell>
          <cell r="I261">
            <v>1</v>
          </cell>
          <cell r="J261">
            <v>0</v>
          </cell>
          <cell r="K261">
            <v>1</v>
          </cell>
          <cell r="L261">
            <v>0</v>
          </cell>
          <cell r="M261">
            <v>19</v>
          </cell>
          <cell r="N261">
            <v>13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21</v>
          </cell>
          <cell r="T261">
            <v>12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86</v>
          </cell>
          <cell r="AR261">
            <v>1</v>
          </cell>
          <cell r="AS261">
            <v>0</v>
          </cell>
          <cell r="AT261">
            <v>1</v>
          </cell>
          <cell r="AU261">
            <v>1</v>
          </cell>
          <cell r="AV261">
            <v>0</v>
          </cell>
          <cell r="AW261">
            <v>0</v>
          </cell>
          <cell r="AX261">
            <v>1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4</v>
          </cell>
          <cell r="BK261">
            <v>1</v>
          </cell>
          <cell r="BL261">
            <v>1</v>
          </cell>
          <cell r="BM261">
            <v>1</v>
          </cell>
          <cell r="BN261">
            <v>0</v>
          </cell>
          <cell r="BO261">
            <v>1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4</v>
          </cell>
          <cell r="BX261">
            <v>0</v>
          </cell>
          <cell r="BY261">
            <v>0</v>
          </cell>
          <cell r="BZ261">
            <v>14</v>
          </cell>
          <cell r="CA261">
            <v>7</v>
          </cell>
          <cell r="CB261">
            <v>19</v>
          </cell>
          <cell r="CC261">
            <v>13</v>
          </cell>
          <cell r="CD261">
            <v>21</v>
          </cell>
          <cell r="CE261">
            <v>12</v>
          </cell>
          <cell r="CF261">
            <v>0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1</v>
          </cell>
          <cell r="CM261">
            <v>0</v>
          </cell>
          <cell r="CN261">
            <v>1</v>
          </cell>
          <cell r="CP261">
            <v>1</v>
          </cell>
          <cell r="CR261">
            <v>7</v>
          </cell>
          <cell r="CS261">
            <v>1</v>
          </cell>
          <cell r="CT261">
            <v>1</v>
          </cell>
          <cell r="CU261">
            <v>1</v>
          </cell>
          <cell r="CW261">
            <v>1</v>
          </cell>
          <cell r="CZ261">
            <v>1</v>
          </cell>
          <cell r="DD261">
            <v>1</v>
          </cell>
          <cell r="DF261">
            <v>4</v>
          </cell>
          <cell r="DG261">
            <v>0</v>
          </cell>
        </row>
        <row r="262">
          <cell r="E262" t="str">
            <v>青嶺中</v>
          </cell>
          <cell r="F262">
            <v>53005</v>
          </cell>
          <cell r="G262">
            <v>23</v>
          </cell>
          <cell r="H262">
            <v>20</v>
          </cell>
          <cell r="I262">
            <v>0</v>
          </cell>
          <cell r="J262">
            <v>0</v>
          </cell>
          <cell r="K262">
            <v>2</v>
          </cell>
          <cell r="L262">
            <v>0</v>
          </cell>
          <cell r="M262">
            <v>22</v>
          </cell>
          <cell r="N262">
            <v>20</v>
          </cell>
          <cell r="O262">
            <v>0</v>
          </cell>
          <cell r="P262">
            <v>1</v>
          </cell>
          <cell r="Q262">
            <v>0</v>
          </cell>
          <cell r="R262">
            <v>0</v>
          </cell>
          <cell r="S262">
            <v>24</v>
          </cell>
          <cell r="T262">
            <v>19</v>
          </cell>
          <cell r="U262">
            <v>0</v>
          </cell>
          <cell r="V262">
            <v>1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130</v>
          </cell>
          <cell r="AR262">
            <v>2</v>
          </cell>
          <cell r="AS262">
            <v>0</v>
          </cell>
          <cell r="AT262">
            <v>1</v>
          </cell>
          <cell r="AU262">
            <v>2</v>
          </cell>
          <cell r="AV262">
            <v>0</v>
          </cell>
          <cell r="AW262">
            <v>0</v>
          </cell>
          <cell r="AX262">
            <v>2</v>
          </cell>
          <cell r="AY262">
            <v>0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7</v>
          </cell>
          <cell r="BK262">
            <v>2</v>
          </cell>
          <cell r="BL262">
            <v>1</v>
          </cell>
          <cell r="BM262">
            <v>2</v>
          </cell>
          <cell r="BN262">
            <v>0</v>
          </cell>
          <cell r="BO262">
            <v>2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7</v>
          </cell>
          <cell r="BX262">
            <v>0</v>
          </cell>
          <cell r="BY262">
            <v>0</v>
          </cell>
          <cell r="BZ262">
            <v>23</v>
          </cell>
          <cell r="CA262">
            <v>20</v>
          </cell>
          <cell r="CB262">
            <v>22</v>
          </cell>
          <cell r="CC262">
            <v>21</v>
          </cell>
          <cell r="CD262">
            <v>24</v>
          </cell>
          <cell r="CE262">
            <v>20</v>
          </cell>
          <cell r="CF262">
            <v>0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1</v>
          </cell>
          <cell r="CM262">
            <v>0</v>
          </cell>
          <cell r="CN262">
            <v>1</v>
          </cell>
          <cell r="CP262">
            <v>1</v>
          </cell>
          <cell r="CR262">
            <v>11</v>
          </cell>
          <cell r="CS262">
            <v>1</v>
          </cell>
          <cell r="CU262">
            <v>2</v>
          </cell>
          <cell r="CZ262">
            <v>1</v>
          </cell>
          <cell r="DD262">
            <v>1</v>
          </cell>
          <cell r="DF262">
            <v>3</v>
          </cell>
          <cell r="DG262">
            <v>0</v>
          </cell>
        </row>
        <row r="263">
          <cell r="E263" t="str">
            <v>東陵中</v>
          </cell>
          <cell r="F263">
            <v>53005</v>
          </cell>
          <cell r="G263">
            <v>20</v>
          </cell>
          <cell r="H263">
            <v>26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17</v>
          </cell>
          <cell r="N263">
            <v>20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17</v>
          </cell>
          <cell r="T263">
            <v>24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124</v>
          </cell>
          <cell r="AR263">
            <v>2</v>
          </cell>
          <cell r="AS263">
            <v>0</v>
          </cell>
          <cell r="AT263">
            <v>0</v>
          </cell>
          <cell r="AU263">
            <v>1</v>
          </cell>
          <cell r="AV263">
            <v>0</v>
          </cell>
          <cell r="AW263">
            <v>0</v>
          </cell>
          <cell r="AX263">
            <v>2</v>
          </cell>
          <cell r="AY263">
            <v>0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5</v>
          </cell>
          <cell r="BK263">
            <v>2</v>
          </cell>
          <cell r="BL263">
            <v>0</v>
          </cell>
          <cell r="BM263">
            <v>1</v>
          </cell>
          <cell r="BN263">
            <v>0</v>
          </cell>
          <cell r="BO263">
            <v>2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5</v>
          </cell>
          <cell r="BX263">
            <v>0</v>
          </cell>
          <cell r="BY263">
            <v>0</v>
          </cell>
          <cell r="BZ263">
            <v>20</v>
          </cell>
          <cell r="CA263">
            <v>26</v>
          </cell>
          <cell r="CB263">
            <v>17</v>
          </cell>
          <cell r="CC263">
            <v>20</v>
          </cell>
          <cell r="CD263">
            <v>17</v>
          </cell>
          <cell r="CE263">
            <v>24</v>
          </cell>
          <cell r="CF263">
            <v>0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1</v>
          </cell>
          <cell r="CP263">
            <v>1</v>
          </cell>
          <cell r="CR263">
            <v>7</v>
          </cell>
          <cell r="CS263">
            <v>1</v>
          </cell>
          <cell r="CU263">
            <v>3</v>
          </cell>
          <cell r="DD263">
            <v>1</v>
          </cell>
          <cell r="DF263">
            <v>3</v>
          </cell>
          <cell r="DG263">
            <v>0</v>
          </cell>
        </row>
        <row r="264">
          <cell r="E264" t="str">
            <v>国見中</v>
          </cell>
          <cell r="F264">
            <v>53005</v>
          </cell>
          <cell r="G264">
            <v>37</v>
          </cell>
          <cell r="H264">
            <v>48</v>
          </cell>
          <cell r="I264">
            <v>1</v>
          </cell>
          <cell r="J264">
            <v>0</v>
          </cell>
          <cell r="K264">
            <v>2</v>
          </cell>
          <cell r="L264">
            <v>0</v>
          </cell>
          <cell r="M264">
            <v>50</v>
          </cell>
          <cell r="N264">
            <v>43</v>
          </cell>
          <cell r="O264">
            <v>1</v>
          </cell>
          <cell r="P264">
            <v>0</v>
          </cell>
          <cell r="Q264">
            <v>0</v>
          </cell>
          <cell r="R264">
            <v>0</v>
          </cell>
          <cell r="S264">
            <v>49</v>
          </cell>
          <cell r="T264">
            <v>51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280</v>
          </cell>
          <cell r="AR264">
            <v>3</v>
          </cell>
          <cell r="AS264">
            <v>0</v>
          </cell>
          <cell r="AT264">
            <v>1</v>
          </cell>
          <cell r="AU264">
            <v>3</v>
          </cell>
          <cell r="AV264">
            <v>0</v>
          </cell>
          <cell r="AW264">
            <v>0</v>
          </cell>
          <cell r="AX264">
            <v>3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10</v>
          </cell>
          <cell r="BK264">
            <v>3</v>
          </cell>
          <cell r="BL264">
            <v>1</v>
          </cell>
          <cell r="BM264">
            <v>3</v>
          </cell>
          <cell r="BN264">
            <v>0</v>
          </cell>
          <cell r="BO264">
            <v>3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10</v>
          </cell>
          <cell r="BX264">
            <v>0</v>
          </cell>
          <cell r="BY264">
            <v>0</v>
          </cell>
          <cell r="BZ264">
            <v>38</v>
          </cell>
          <cell r="CA264">
            <v>48</v>
          </cell>
          <cell r="CB264">
            <v>51</v>
          </cell>
          <cell r="CC264">
            <v>43</v>
          </cell>
          <cell r="CD264">
            <v>49</v>
          </cell>
          <cell r="CE264">
            <v>51</v>
          </cell>
          <cell r="CF264">
            <v>0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1</v>
          </cell>
          <cell r="CM264">
            <v>0</v>
          </cell>
          <cell r="CN264">
            <v>1</v>
          </cell>
          <cell r="CP264">
            <v>1</v>
          </cell>
          <cell r="CR264">
            <v>16</v>
          </cell>
          <cell r="CS264">
            <v>1</v>
          </cell>
          <cell r="CU264">
            <v>2</v>
          </cell>
          <cell r="DD264">
            <v>2</v>
          </cell>
          <cell r="DF264">
            <v>1</v>
          </cell>
          <cell r="DG264">
            <v>0</v>
          </cell>
        </row>
        <row r="265">
          <cell r="E265" t="str">
            <v>滝野中</v>
          </cell>
          <cell r="F265">
            <v>53005</v>
          </cell>
          <cell r="G265">
            <v>2</v>
          </cell>
          <cell r="H265">
            <v>3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3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4</v>
          </cell>
          <cell r="T265">
            <v>4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16</v>
          </cell>
          <cell r="AR265">
            <v>0</v>
          </cell>
          <cell r="AS265">
            <v>1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1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2</v>
          </cell>
          <cell r="BK265">
            <v>1</v>
          </cell>
          <cell r="BL265">
            <v>0</v>
          </cell>
          <cell r="BM265">
            <v>0</v>
          </cell>
          <cell r="BN265">
            <v>0</v>
          </cell>
          <cell r="BO265">
            <v>1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2</v>
          </cell>
          <cell r="BX265">
            <v>3</v>
          </cell>
          <cell r="BY265">
            <v>3</v>
          </cell>
          <cell r="BZ265">
            <v>2</v>
          </cell>
          <cell r="CA265">
            <v>3</v>
          </cell>
          <cell r="CB265">
            <v>3</v>
          </cell>
          <cell r="CC265">
            <v>0</v>
          </cell>
          <cell r="CD265">
            <v>4</v>
          </cell>
          <cell r="CE265">
            <v>4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1</v>
          </cell>
          <cell r="CN265">
            <v>1</v>
          </cell>
          <cell r="CP265">
            <v>1</v>
          </cell>
          <cell r="CR265">
            <v>5</v>
          </cell>
          <cell r="CT265">
            <v>1</v>
          </cell>
          <cell r="DF265">
            <v>2</v>
          </cell>
          <cell r="DG265">
            <v>0</v>
          </cell>
        </row>
        <row r="266">
          <cell r="E266" t="str">
            <v>山代中</v>
          </cell>
          <cell r="F266">
            <v>53005</v>
          </cell>
          <cell r="G266">
            <v>27</v>
          </cell>
          <cell r="H266">
            <v>19</v>
          </cell>
          <cell r="I266">
            <v>0</v>
          </cell>
          <cell r="J266">
            <v>0</v>
          </cell>
          <cell r="K266">
            <v>2</v>
          </cell>
          <cell r="L266">
            <v>0</v>
          </cell>
          <cell r="M266">
            <v>16</v>
          </cell>
          <cell r="N266">
            <v>33</v>
          </cell>
          <cell r="O266">
            <v>0</v>
          </cell>
          <cell r="P266">
            <v>2</v>
          </cell>
          <cell r="Q266">
            <v>0</v>
          </cell>
          <cell r="R266">
            <v>0</v>
          </cell>
          <cell r="S266">
            <v>25</v>
          </cell>
          <cell r="T266">
            <v>27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149</v>
          </cell>
          <cell r="AR266">
            <v>2</v>
          </cell>
          <cell r="AS266">
            <v>0</v>
          </cell>
          <cell r="AT266">
            <v>1</v>
          </cell>
          <cell r="AU266">
            <v>2</v>
          </cell>
          <cell r="AV266">
            <v>0</v>
          </cell>
          <cell r="AW266">
            <v>0</v>
          </cell>
          <cell r="AX266">
            <v>2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7</v>
          </cell>
          <cell r="BK266">
            <v>2</v>
          </cell>
          <cell r="BL266">
            <v>1</v>
          </cell>
          <cell r="BM266">
            <v>2</v>
          </cell>
          <cell r="BN266">
            <v>0</v>
          </cell>
          <cell r="BO266">
            <v>2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7</v>
          </cell>
          <cell r="BX266">
            <v>0</v>
          </cell>
          <cell r="BY266">
            <v>0</v>
          </cell>
          <cell r="BZ266">
            <v>27</v>
          </cell>
          <cell r="CA266">
            <v>19</v>
          </cell>
          <cell r="CB266">
            <v>16</v>
          </cell>
          <cell r="CC266">
            <v>35</v>
          </cell>
          <cell r="CD266">
            <v>25</v>
          </cell>
          <cell r="CE266">
            <v>27</v>
          </cell>
          <cell r="CF266">
            <v>0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1</v>
          </cell>
          <cell r="CM266">
            <v>0</v>
          </cell>
          <cell r="CN266">
            <v>2</v>
          </cell>
          <cell r="CP266">
            <v>1</v>
          </cell>
          <cell r="CR266">
            <v>13</v>
          </cell>
          <cell r="CS266">
            <v>1</v>
          </cell>
          <cell r="CT266">
            <v>1</v>
          </cell>
          <cell r="CU266">
            <v>2</v>
          </cell>
          <cell r="CZ266">
            <v>2</v>
          </cell>
          <cell r="DB266">
            <v>1</v>
          </cell>
          <cell r="DC266">
            <v>1</v>
          </cell>
          <cell r="DD266">
            <v>1</v>
          </cell>
          <cell r="DF266">
            <v>3</v>
          </cell>
          <cell r="DG266">
            <v>0</v>
          </cell>
        </row>
        <row r="267">
          <cell r="E267" t="str">
            <v>啓成中</v>
          </cell>
          <cell r="F267">
            <v>53005</v>
          </cell>
          <cell r="G267">
            <v>74</v>
          </cell>
          <cell r="H267">
            <v>45</v>
          </cell>
          <cell r="I267">
            <v>1</v>
          </cell>
          <cell r="J267">
            <v>1</v>
          </cell>
          <cell r="K267">
            <v>6</v>
          </cell>
          <cell r="L267">
            <v>0</v>
          </cell>
          <cell r="M267">
            <v>57</v>
          </cell>
          <cell r="N267">
            <v>50</v>
          </cell>
          <cell r="O267">
            <v>1</v>
          </cell>
          <cell r="P267">
            <v>3</v>
          </cell>
          <cell r="Q267">
            <v>0</v>
          </cell>
          <cell r="R267">
            <v>0</v>
          </cell>
          <cell r="S267">
            <v>49</v>
          </cell>
          <cell r="T267">
            <v>65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346</v>
          </cell>
          <cell r="AR267">
            <v>4</v>
          </cell>
          <cell r="AS267">
            <v>0</v>
          </cell>
          <cell r="AT267">
            <v>1</v>
          </cell>
          <cell r="AU267">
            <v>3</v>
          </cell>
          <cell r="AV267">
            <v>0</v>
          </cell>
          <cell r="AW267">
            <v>0</v>
          </cell>
          <cell r="AX267">
            <v>3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10</v>
          </cell>
          <cell r="BK267">
            <v>3</v>
          </cell>
          <cell r="BL267">
            <v>1</v>
          </cell>
          <cell r="BM267">
            <v>3</v>
          </cell>
          <cell r="BN267">
            <v>0</v>
          </cell>
          <cell r="BO267">
            <v>3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10</v>
          </cell>
          <cell r="BX267">
            <v>0</v>
          </cell>
          <cell r="BY267">
            <v>0</v>
          </cell>
          <cell r="BZ267">
            <v>75</v>
          </cell>
          <cell r="CA267">
            <v>46</v>
          </cell>
          <cell r="CB267">
            <v>58</v>
          </cell>
          <cell r="CC267">
            <v>53</v>
          </cell>
          <cell r="CD267">
            <v>49</v>
          </cell>
          <cell r="CE267">
            <v>65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1</v>
          </cell>
          <cell r="CM267">
            <v>0</v>
          </cell>
          <cell r="CN267">
            <v>1</v>
          </cell>
          <cell r="CP267">
            <v>1</v>
          </cell>
          <cell r="CR267">
            <v>17</v>
          </cell>
          <cell r="CS267">
            <v>1</v>
          </cell>
          <cell r="CU267">
            <v>3</v>
          </cell>
          <cell r="CZ267">
            <v>1</v>
          </cell>
          <cell r="DD267">
            <v>1</v>
          </cell>
          <cell r="DF267">
            <v>1</v>
          </cell>
          <cell r="DG267">
            <v>0</v>
          </cell>
        </row>
        <row r="268">
          <cell r="E268" t="str">
            <v>有田中</v>
          </cell>
          <cell r="F268">
            <v>54105</v>
          </cell>
          <cell r="G268">
            <v>56</v>
          </cell>
          <cell r="H268">
            <v>42</v>
          </cell>
          <cell r="I268">
            <v>2</v>
          </cell>
          <cell r="J268">
            <v>1</v>
          </cell>
          <cell r="K268">
            <v>5</v>
          </cell>
          <cell r="L268">
            <v>0</v>
          </cell>
          <cell r="M268">
            <v>67</v>
          </cell>
          <cell r="N268">
            <v>48</v>
          </cell>
          <cell r="O268">
            <v>1</v>
          </cell>
          <cell r="P268">
            <v>0</v>
          </cell>
          <cell r="Q268">
            <v>0</v>
          </cell>
          <cell r="R268">
            <v>0</v>
          </cell>
          <cell r="S268">
            <v>63</v>
          </cell>
          <cell r="T268">
            <v>56</v>
          </cell>
          <cell r="U268">
            <v>1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337</v>
          </cell>
          <cell r="AR268">
            <v>3</v>
          </cell>
          <cell r="AS268">
            <v>0</v>
          </cell>
          <cell r="AT268">
            <v>1</v>
          </cell>
          <cell r="AU268">
            <v>3</v>
          </cell>
          <cell r="AV268">
            <v>0</v>
          </cell>
          <cell r="AW268">
            <v>0</v>
          </cell>
          <cell r="AX268">
            <v>3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10</v>
          </cell>
          <cell r="BK268">
            <v>3</v>
          </cell>
          <cell r="BL268">
            <v>1</v>
          </cell>
          <cell r="BM268">
            <v>3</v>
          </cell>
          <cell r="BN268">
            <v>0</v>
          </cell>
          <cell r="BO268">
            <v>3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10</v>
          </cell>
          <cell r="BX268">
            <v>0</v>
          </cell>
          <cell r="BY268">
            <v>0</v>
          </cell>
          <cell r="BZ268">
            <v>58</v>
          </cell>
          <cell r="CA268">
            <v>43</v>
          </cell>
          <cell r="CB268">
            <v>68</v>
          </cell>
          <cell r="CC268">
            <v>48</v>
          </cell>
          <cell r="CD268">
            <v>64</v>
          </cell>
          <cell r="CE268">
            <v>56</v>
          </cell>
          <cell r="CF268">
            <v>0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1</v>
          </cell>
          <cell r="CM268">
            <v>0</v>
          </cell>
          <cell r="CN268">
            <v>1</v>
          </cell>
          <cell r="CP268">
            <v>1</v>
          </cell>
          <cell r="CR268">
            <v>18</v>
          </cell>
          <cell r="CT268">
            <v>1</v>
          </cell>
          <cell r="CU268">
            <v>3</v>
          </cell>
          <cell r="CW268">
            <v>1</v>
          </cell>
          <cell r="DC268">
            <v>1</v>
          </cell>
          <cell r="DD268">
            <v>3</v>
          </cell>
          <cell r="DF268">
            <v>3</v>
          </cell>
          <cell r="DG268">
            <v>1</v>
          </cell>
        </row>
        <row r="269">
          <cell r="E269" t="str">
            <v>西有田中</v>
          </cell>
          <cell r="F269">
            <v>54105</v>
          </cell>
          <cell r="G269">
            <v>48</v>
          </cell>
          <cell r="H269">
            <v>44</v>
          </cell>
          <cell r="I269">
            <v>0</v>
          </cell>
          <cell r="J269">
            <v>0</v>
          </cell>
          <cell r="K269">
            <v>1</v>
          </cell>
          <cell r="L269">
            <v>0</v>
          </cell>
          <cell r="M269">
            <v>55</v>
          </cell>
          <cell r="N269">
            <v>55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45</v>
          </cell>
          <cell r="T269">
            <v>39</v>
          </cell>
          <cell r="U269">
            <v>1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287</v>
          </cell>
          <cell r="AR269">
            <v>3</v>
          </cell>
          <cell r="AS269">
            <v>0</v>
          </cell>
          <cell r="AT269">
            <v>1</v>
          </cell>
          <cell r="AU269">
            <v>3</v>
          </cell>
          <cell r="AV269">
            <v>0</v>
          </cell>
          <cell r="AW269">
            <v>0</v>
          </cell>
          <cell r="AX269">
            <v>3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0</v>
          </cell>
          <cell r="BJ269">
            <v>10</v>
          </cell>
          <cell r="BK269">
            <v>3</v>
          </cell>
          <cell r="BL269">
            <v>1</v>
          </cell>
          <cell r="BM269">
            <v>3</v>
          </cell>
          <cell r="BN269">
            <v>0</v>
          </cell>
          <cell r="BO269">
            <v>3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10</v>
          </cell>
          <cell r="BX269">
            <v>0</v>
          </cell>
          <cell r="BY269">
            <v>0</v>
          </cell>
          <cell r="BZ269">
            <v>48</v>
          </cell>
          <cell r="CA269">
            <v>44</v>
          </cell>
          <cell r="CB269">
            <v>55</v>
          </cell>
          <cell r="CC269">
            <v>55</v>
          </cell>
          <cell r="CD269">
            <v>46</v>
          </cell>
          <cell r="CE269">
            <v>39</v>
          </cell>
          <cell r="CF269">
            <v>0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1</v>
          </cell>
          <cell r="CM269">
            <v>0</v>
          </cell>
          <cell r="CN269">
            <v>1</v>
          </cell>
          <cell r="CP269">
            <v>1</v>
          </cell>
          <cell r="CR269">
            <v>20</v>
          </cell>
          <cell r="CS269">
            <v>1</v>
          </cell>
          <cell r="DD269">
            <v>2</v>
          </cell>
          <cell r="DE269">
            <v>1</v>
          </cell>
          <cell r="DF269">
            <v>3</v>
          </cell>
          <cell r="DG269">
            <v>2</v>
          </cell>
        </row>
        <row r="270">
          <cell r="E270" t="str">
            <v>西部中</v>
          </cell>
          <cell r="F270">
            <v>61005</v>
          </cell>
          <cell r="G270">
            <v>109</v>
          </cell>
          <cell r="H270">
            <v>109</v>
          </cell>
          <cell r="I270">
            <v>6</v>
          </cell>
          <cell r="J270">
            <v>0</v>
          </cell>
          <cell r="K270">
            <v>10</v>
          </cell>
          <cell r="L270">
            <v>0</v>
          </cell>
          <cell r="M270">
            <v>111</v>
          </cell>
          <cell r="N270">
            <v>114</v>
          </cell>
          <cell r="O270">
            <v>2</v>
          </cell>
          <cell r="P270">
            <v>3</v>
          </cell>
          <cell r="Q270">
            <v>4</v>
          </cell>
          <cell r="R270">
            <v>0</v>
          </cell>
          <cell r="S270">
            <v>113</v>
          </cell>
          <cell r="T270">
            <v>116</v>
          </cell>
          <cell r="U270">
            <v>2</v>
          </cell>
          <cell r="V270">
            <v>1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686</v>
          </cell>
          <cell r="AR270">
            <v>6</v>
          </cell>
          <cell r="AS270">
            <v>0</v>
          </cell>
          <cell r="AT270">
            <v>2</v>
          </cell>
          <cell r="AU270">
            <v>6</v>
          </cell>
          <cell r="AV270">
            <v>0</v>
          </cell>
          <cell r="AW270">
            <v>1</v>
          </cell>
          <cell r="AX270">
            <v>6</v>
          </cell>
          <cell r="AY270">
            <v>0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21</v>
          </cell>
          <cell r="BK270">
            <v>6</v>
          </cell>
          <cell r="BL270">
            <v>2</v>
          </cell>
          <cell r="BM270">
            <v>6</v>
          </cell>
          <cell r="BN270">
            <v>1</v>
          </cell>
          <cell r="BO270">
            <v>6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21</v>
          </cell>
          <cell r="BX270">
            <v>0</v>
          </cell>
          <cell r="BY270">
            <v>0</v>
          </cell>
          <cell r="BZ270">
            <v>115</v>
          </cell>
          <cell r="CA270">
            <v>109</v>
          </cell>
          <cell r="CB270">
            <v>113</v>
          </cell>
          <cell r="CC270">
            <v>117</v>
          </cell>
          <cell r="CD270">
            <v>115</v>
          </cell>
          <cell r="CE270">
            <v>117</v>
          </cell>
          <cell r="CF270">
            <v>0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3</v>
          </cell>
          <cell r="CM270">
            <v>0</v>
          </cell>
          <cell r="CN270">
            <v>1</v>
          </cell>
          <cell r="CP270">
            <v>2</v>
          </cell>
          <cell r="CQ270">
            <v>1</v>
          </cell>
          <cell r="CR270">
            <v>37</v>
          </cell>
          <cell r="CS270">
            <v>2</v>
          </cell>
          <cell r="CU270">
            <v>5</v>
          </cell>
          <cell r="CZ270">
            <v>1</v>
          </cell>
          <cell r="DC270">
            <v>1</v>
          </cell>
          <cell r="DD270">
            <v>3</v>
          </cell>
          <cell r="DF270">
            <v>1</v>
          </cell>
          <cell r="DG270">
            <v>0</v>
          </cell>
        </row>
        <row r="271">
          <cell r="E271" t="str">
            <v>鹿島東部中</v>
          </cell>
          <cell r="F271">
            <v>61005</v>
          </cell>
          <cell r="G271">
            <v>60</v>
          </cell>
          <cell r="H271">
            <v>56</v>
          </cell>
          <cell r="I271">
            <v>0</v>
          </cell>
          <cell r="J271">
            <v>1</v>
          </cell>
          <cell r="K271">
            <v>2</v>
          </cell>
          <cell r="L271">
            <v>0</v>
          </cell>
          <cell r="M271">
            <v>55</v>
          </cell>
          <cell r="N271">
            <v>54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57</v>
          </cell>
          <cell r="T271">
            <v>48</v>
          </cell>
          <cell r="U271">
            <v>0</v>
          </cell>
          <cell r="V271">
            <v>1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332</v>
          </cell>
          <cell r="AR271">
            <v>3</v>
          </cell>
          <cell r="AS271">
            <v>0</v>
          </cell>
          <cell r="AT271">
            <v>1</v>
          </cell>
          <cell r="AU271">
            <v>3</v>
          </cell>
          <cell r="AV271">
            <v>0</v>
          </cell>
          <cell r="AW271">
            <v>0</v>
          </cell>
          <cell r="AX271">
            <v>3</v>
          </cell>
          <cell r="AY271">
            <v>0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10</v>
          </cell>
          <cell r="BK271">
            <v>3</v>
          </cell>
          <cell r="BL271">
            <v>1</v>
          </cell>
          <cell r="BM271">
            <v>3</v>
          </cell>
          <cell r="BN271">
            <v>0</v>
          </cell>
          <cell r="BO271">
            <v>3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10</v>
          </cell>
          <cell r="BX271">
            <v>0</v>
          </cell>
          <cell r="BY271">
            <v>0</v>
          </cell>
          <cell r="BZ271">
            <v>60</v>
          </cell>
          <cell r="CA271">
            <v>57</v>
          </cell>
          <cell r="CB271">
            <v>55</v>
          </cell>
          <cell r="CC271">
            <v>54</v>
          </cell>
          <cell r="CD271">
            <v>57</v>
          </cell>
          <cell r="CE271">
            <v>49</v>
          </cell>
          <cell r="CF271">
            <v>0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1</v>
          </cell>
          <cell r="CM271">
            <v>0</v>
          </cell>
          <cell r="CN271">
            <v>1</v>
          </cell>
          <cell r="CP271">
            <v>1</v>
          </cell>
          <cell r="CR271">
            <v>19</v>
          </cell>
          <cell r="CS271">
            <v>1</v>
          </cell>
          <cell r="CU271">
            <v>3</v>
          </cell>
          <cell r="CX271">
            <v>1</v>
          </cell>
          <cell r="DB271">
            <v>1</v>
          </cell>
          <cell r="DC271">
            <v>1</v>
          </cell>
          <cell r="DD271">
            <v>1</v>
          </cell>
          <cell r="DE271">
            <v>1</v>
          </cell>
          <cell r="DG271">
            <v>0</v>
          </cell>
        </row>
        <row r="272">
          <cell r="E272" t="str">
            <v>多良中</v>
          </cell>
          <cell r="F272">
            <v>62105</v>
          </cell>
          <cell r="G272">
            <v>21</v>
          </cell>
          <cell r="H272">
            <v>26</v>
          </cell>
          <cell r="I272">
            <v>1</v>
          </cell>
          <cell r="J272">
            <v>0</v>
          </cell>
          <cell r="K272">
            <v>4</v>
          </cell>
          <cell r="L272">
            <v>0</v>
          </cell>
          <cell r="M272">
            <v>32</v>
          </cell>
          <cell r="N272">
            <v>24</v>
          </cell>
          <cell r="O272">
            <v>1</v>
          </cell>
          <cell r="P272">
            <v>1</v>
          </cell>
          <cell r="Q272">
            <v>0</v>
          </cell>
          <cell r="R272">
            <v>0</v>
          </cell>
          <cell r="S272">
            <v>27</v>
          </cell>
          <cell r="T272">
            <v>22</v>
          </cell>
          <cell r="U272">
            <v>1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156</v>
          </cell>
          <cell r="AR272">
            <v>2</v>
          </cell>
          <cell r="AS272">
            <v>0</v>
          </cell>
          <cell r="AT272">
            <v>1</v>
          </cell>
          <cell r="AU272">
            <v>2</v>
          </cell>
          <cell r="AV272">
            <v>0</v>
          </cell>
          <cell r="AW272">
            <v>0</v>
          </cell>
          <cell r="AX272">
            <v>2</v>
          </cell>
          <cell r="AY272">
            <v>0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0</v>
          </cell>
          <cell r="BI272">
            <v>0</v>
          </cell>
          <cell r="BJ272">
            <v>7</v>
          </cell>
          <cell r="BK272">
            <v>2</v>
          </cell>
          <cell r="BL272">
            <v>1</v>
          </cell>
          <cell r="BM272">
            <v>2</v>
          </cell>
          <cell r="BN272">
            <v>0</v>
          </cell>
          <cell r="BO272">
            <v>2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7</v>
          </cell>
          <cell r="BX272">
            <v>0</v>
          </cell>
          <cell r="BY272">
            <v>0</v>
          </cell>
          <cell r="BZ272">
            <v>22</v>
          </cell>
          <cell r="CA272">
            <v>26</v>
          </cell>
          <cell r="CB272">
            <v>33</v>
          </cell>
          <cell r="CC272">
            <v>25</v>
          </cell>
          <cell r="CD272">
            <v>28</v>
          </cell>
          <cell r="CE272">
            <v>22</v>
          </cell>
          <cell r="CF272">
            <v>0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1</v>
          </cell>
          <cell r="CM272">
            <v>0</v>
          </cell>
          <cell r="CN272">
            <v>1</v>
          </cell>
          <cell r="CP272">
            <v>1</v>
          </cell>
          <cell r="CR272">
            <v>12</v>
          </cell>
          <cell r="CS272">
            <v>1</v>
          </cell>
          <cell r="CU272">
            <v>1</v>
          </cell>
          <cell r="DD272">
            <v>1</v>
          </cell>
          <cell r="DF272">
            <v>1</v>
          </cell>
          <cell r="DG272">
            <v>0</v>
          </cell>
        </row>
        <row r="273">
          <cell r="E273" t="str">
            <v>大浦中</v>
          </cell>
          <cell r="F273">
            <v>62105</v>
          </cell>
          <cell r="G273">
            <v>21</v>
          </cell>
          <cell r="H273">
            <v>26</v>
          </cell>
          <cell r="I273">
            <v>1</v>
          </cell>
          <cell r="J273">
            <v>1</v>
          </cell>
          <cell r="K273">
            <v>4</v>
          </cell>
          <cell r="L273">
            <v>0</v>
          </cell>
          <cell r="M273">
            <v>36</v>
          </cell>
          <cell r="N273">
            <v>26</v>
          </cell>
          <cell r="O273">
            <v>2</v>
          </cell>
          <cell r="P273">
            <v>0</v>
          </cell>
          <cell r="Q273">
            <v>0</v>
          </cell>
          <cell r="R273">
            <v>0</v>
          </cell>
          <cell r="S273">
            <v>29</v>
          </cell>
          <cell r="T273">
            <v>33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175</v>
          </cell>
          <cell r="AR273">
            <v>2</v>
          </cell>
          <cell r="AS273">
            <v>0</v>
          </cell>
          <cell r="AT273">
            <v>1</v>
          </cell>
          <cell r="AU273">
            <v>2</v>
          </cell>
          <cell r="AV273">
            <v>0</v>
          </cell>
          <cell r="AW273">
            <v>0</v>
          </cell>
          <cell r="AX273">
            <v>2</v>
          </cell>
          <cell r="AY273">
            <v>0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7</v>
          </cell>
          <cell r="BK273">
            <v>2</v>
          </cell>
          <cell r="BL273">
            <v>1</v>
          </cell>
          <cell r="BM273">
            <v>2</v>
          </cell>
          <cell r="BN273">
            <v>0</v>
          </cell>
          <cell r="BO273">
            <v>2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7</v>
          </cell>
          <cell r="BX273">
            <v>0</v>
          </cell>
          <cell r="BY273">
            <v>0</v>
          </cell>
          <cell r="BZ273">
            <v>22</v>
          </cell>
          <cell r="CA273">
            <v>27</v>
          </cell>
          <cell r="CB273">
            <v>38</v>
          </cell>
          <cell r="CC273">
            <v>26</v>
          </cell>
          <cell r="CD273">
            <v>29</v>
          </cell>
          <cell r="CE273">
            <v>33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1</v>
          </cell>
          <cell r="CM273">
            <v>0</v>
          </cell>
          <cell r="CN273">
            <v>1</v>
          </cell>
          <cell r="CP273">
            <v>1</v>
          </cell>
          <cell r="CR273">
            <v>12</v>
          </cell>
          <cell r="CS273">
            <v>1</v>
          </cell>
          <cell r="CU273">
            <v>1</v>
          </cell>
          <cell r="DD273">
            <v>1</v>
          </cell>
          <cell r="DF273">
            <v>3</v>
          </cell>
          <cell r="DG273">
            <v>0</v>
          </cell>
        </row>
        <row r="274">
          <cell r="E274" t="str">
            <v>塩田中</v>
          </cell>
          <cell r="F274">
            <v>62005</v>
          </cell>
          <cell r="G274">
            <v>66</v>
          </cell>
          <cell r="H274">
            <v>50</v>
          </cell>
          <cell r="I274">
            <v>0</v>
          </cell>
          <cell r="J274">
            <v>3</v>
          </cell>
          <cell r="K274">
            <v>4</v>
          </cell>
          <cell r="L274">
            <v>0</v>
          </cell>
          <cell r="M274">
            <v>67</v>
          </cell>
          <cell r="N274">
            <v>56</v>
          </cell>
          <cell r="O274">
            <v>0</v>
          </cell>
          <cell r="P274">
            <v>1</v>
          </cell>
          <cell r="Q274">
            <v>2</v>
          </cell>
          <cell r="R274">
            <v>0</v>
          </cell>
          <cell r="S274">
            <v>54</v>
          </cell>
          <cell r="T274">
            <v>62</v>
          </cell>
          <cell r="U274">
            <v>1</v>
          </cell>
          <cell r="V274">
            <v>1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361</v>
          </cell>
          <cell r="AR274">
            <v>4</v>
          </cell>
          <cell r="AS274">
            <v>0</v>
          </cell>
          <cell r="AT274">
            <v>1</v>
          </cell>
          <cell r="AU274">
            <v>4</v>
          </cell>
          <cell r="AV274">
            <v>0</v>
          </cell>
          <cell r="AW274">
            <v>1</v>
          </cell>
          <cell r="AX274">
            <v>3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12</v>
          </cell>
          <cell r="BK274">
            <v>3</v>
          </cell>
          <cell r="BL274">
            <v>1</v>
          </cell>
          <cell r="BM274">
            <v>4</v>
          </cell>
          <cell r="BN274">
            <v>1</v>
          </cell>
          <cell r="BO274">
            <v>3</v>
          </cell>
          <cell r="BP274">
            <v>0</v>
          </cell>
          <cell r="BQ274">
            <v>0</v>
          </cell>
          <cell r="BR274">
            <v>0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12</v>
          </cell>
          <cell r="BX274">
            <v>0</v>
          </cell>
          <cell r="BY274">
            <v>0</v>
          </cell>
          <cell r="BZ274">
            <v>66</v>
          </cell>
          <cell r="CA274">
            <v>53</v>
          </cell>
          <cell r="CB274">
            <v>67</v>
          </cell>
          <cell r="CC274">
            <v>57</v>
          </cell>
          <cell r="CD274">
            <v>55</v>
          </cell>
          <cell r="CE274">
            <v>63</v>
          </cell>
          <cell r="CF274">
            <v>0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2</v>
          </cell>
          <cell r="CM274">
            <v>0</v>
          </cell>
          <cell r="CN274">
            <v>1</v>
          </cell>
          <cell r="CP274">
            <v>1</v>
          </cell>
          <cell r="CR274">
            <v>21</v>
          </cell>
          <cell r="CS274">
            <v>1</v>
          </cell>
          <cell r="CU274">
            <v>2</v>
          </cell>
          <cell r="DB274">
            <v>1</v>
          </cell>
          <cell r="DD274">
            <v>1</v>
          </cell>
          <cell r="DF274">
            <v>2</v>
          </cell>
          <cell r="DG274">
            <v>1</v>
          </cell>
        </row>
        <row r="275">
          <cell r="E275" t="str">
            <v>嬉野中</v>
          </cell>
          <cell r="F275">
            <v>62005</v>
          </cell>
          <cell r="G275">
            <v>53</v>
          </cell>
          <cell r="H275">
            <v>68</v>
          </cell>
          <cell r="I275">
            <v>4</v>
          </cell>
          <cell r="J275">
            <v>1</v>
          </cell>
          <cell r="K275">
            <v>10</v>
          </cell>
          <cell r="L275">
            <v>0</v>
          </cell>
          <cell r="M275">
            <v>75</v>
          </cell>
          <cell r="N275">
            <v>76</v>
          </cell>
          <cell r="O275">
            <v>2</v>
          </cell>
          <cell r="P275">
            <v>4</v>
          </cell>
          <cell r="Q275">
            <v>5</v>
          </cell>
          <cell r="R275">
            <v>0</v>
          </cell>
          <cell r="S275">
            <v>67</v>
          </cell>
          <cell r="T275">
            <v>63</v>
          </cell>
          <cell r="U275">
            <v>3</v>
          </cell>
          <cell r="V275">
            <v>1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417</v>
          </cell>
          <cell r="AR275">
            <v>4</v>
          </cell>
          <cell r="AS275">
            <v>0</v>
          </cell>
          <cell r="AT275">
            <v>2</v>
          </cell>
          <cell r="AU275">
            <v>4</v>
          </cell>
          <cell r="AV275">
            <v>0</v>
          </cell>
          <cell r="AW275">
            <v>1</v>
          </cell>
          <cell r="AX275">
            <v>4</v>
          </cell>
          <cell r="AY275">
            <v>0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0</v>
          </cell>
          <cell r="BI275">
            <v>0</v>
          </cell>
          <cell r="BJ275">
            <v>15</v>
          </cell>
          <cell r="BK275">
            <v>4</v>
          </cell>
          <cell r="BL275">
            <v>2</v>
          </cell>
          <cell r="BM275">
            <v>4</v>
          </cell>
          <cell r="BN275">
            <v>1</v>
          </cell>
          <cell r="BO275">
            <v>4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15</v>
          </cell>
          <cell r="BX275">
            <v>0</v>
          </cell>
          <cell r="BY275">
            <v>0</v>
          </cell>
          <cell r="BZ275">
            <v>57</v>
          </cell>
          <cell r="CA275">
            <v>69</v>
          </cell>
          <cell r="CB275">
            <v>77</v>
          </cell>
          <cell r="CC275">
            <v>80</v>
          </cell>
          <cell r="CD275">
            <v>70</v>
          </cell>
          <cell r="CE275">
            <v>64</v>
          </cell>
          <cell r="CF275">
            <v>0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3</v>
          </cell>
          <cell r="CM275">
            <v>0</v>
          </cell>
          <cell r="CN275">
            <v>1</v>
          </cell>
          <cell r="CP275">
            <v>1</v>
          </cell>
          <cell r="CQ275">
            <v>1</v>
          </cell>
          <cell r="CR275">
            <v>25</v>
          </cell>
          <cell r="CS275">
            <v>1</v>
          </cell>
          <cell r="CU275">
            <v>5</v>
          </cell>
          <cell r="CX275">
            <v>1</v>
          </cell>
          <cell r="DC275">
            <v>2</v>
          </cell>
          <cell r="DD275">
            <v>1</v>
          </cell>
          <cell r="DE275">
            <v>1</v>
          </cell>
          <cell r="DF275">
            <v>2</v>
          </cell>
          <cell r="DG275">
            <v>0</v>
          </cell>
        </row>
        <row r="276">
          <cell r="E276" t="str">
            <v>大野原中</v>
          </cell>
          <cell r="F276">
            <v>62005</v>
          </cell>
          <cell r="G276">
            <v>4</v>
          </cell>
          <cell r="H276">
            <v>2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1</v>
          </cell>
          <cell r="N276">
            <v>1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2</v>
          </cell>
          <cell r="T276">
            <v>2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12</v>
          </cell>
          <cell r="AR276">
            <v>1</v>
          </cell>
          <cell r="AS276">
            <v>0</v>
          </cell>
          <cell r="AT276">
            <v>0</v>
          </cell>
          <cell r="AU276">
            <v>0</v>
          </cell>
          <cell r="AV276">
            <v>1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0</v>
          </cell>
          <cell r="BI276">
            <v>0</v>
          </cell>
          <cell r="BJ276">
            <v>2</v>
          </cell>
          <cell r="BK276">
            <v>1</v>
          </cell>
          <cell r="BL276">
            <v>0</v>
          </cell>
          <cell r="BM276">
            <v>0</v>
          </cell>
          <cell r="BN276">
            <v>0</v>
          </cell>
          <cell r="BO276">
            <v>1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2</v>
          </cell>
          <cell r="BX276">
            <v>3</v>
          </cell>
          <cell r="BY276">
            <v>3</v>
          </cell>
          <cell r="BZ276">
            <v>4</v>
          </cell>
          <cell r="CA276">
            <v>2</v>
          </cell>
          <cell r="CB276">
            <v>1</v>
          </cell>
          <cell r="CC276">
            <v>1</v>
          </cell>
          <cell r="CD276">
            <v>2</v>
          </cell>
          <cell r="CE276">
            <v>2</v>
          </cell>
          <cell r="CF276">
            <v>0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1</v>
          </cell>
          <cell r="CN276">
            <v>1</v>
          </cell>
          <cell r="CP276">
            <v>1</v>
          </cell>
          <cell r="CR276">
            <v>5</v>
          </cell>
          <cell r="DD276">
            <v>1</v>
          </cell>
          <cell r="DF276">
            <v>2</v>
          </cell>
          <cell r="DG276">
            <v>0</v>
          </cell>
        </row>
        <row r="277">
          <cell r="E277" t="str">
            <v>吉田中</v>
          </cell>
          <cell r="F277">
            <v>62005</v>
          </cell>
          <cell r="G277">
            <v>16</v>
          </cell>
          <cell r="H277">
            <v>12</v>
          </cell>
          <cell r="I277">
            <v>0</v>
          </cell>
          <cell r="J277">
            <v>0</v>
          </cell>
          <cell r="K277">
            <v>2</v>
          </cell>
          <cell r="L277">
            <v>0</v>
          </cell>
          <cell r="M277">
            <v>7</v>
          </cell>
          <cell r="N277">
            <v>9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12</v>
          </cell>
          <cell r="T277">
            <v>17</v>
          </cell>
          <cell r="U277">
            <v>1</v>
          </cell>
          <cell r="V277">
            <v>1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75</v>
          </cell>
          <cell r="AR277">
            <v>1</v>
          </cell>
          <cell r="AS277">
            <v>0</v>
          </cell>
          <cell r="AT277">
            <v>1</v>
          </cell>
          <cell r="AU277">
            <v>1</v>
          </cell>
          <cell r="AV277">
            <v>0</v>
          </cell>
          <cell r="AW277">
            <v>0</v>
          </cell>
          <cell r="AX277">
            <v>1</v>
          </cell>
          <cell r="AY277">
            <v>0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0</v>
          </cell>
          <cell r="BI277">
            <v>0</v>
          </cell>
          <cell r="BJ277">
            <v>4</v>
          </cell>
          <cell r="BK277">
            <v>1</v>
          </cell>
          <cell r="BL277">
            <v>1</v>
          </cell>
          <cell r="BM277">
            <v>1</v>
          </cell>
          <cell r="BN277">
            <v>0</v>
          </cell>
          <cell r="BO277">
            <v>1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0</v>
          </cell>
          <cell r="BV277">
            <v>0</v>
          </cell>
          <cell r="BW277">
            <v>4</v>
          </cell>
          <cell r="BX277">
            <v>0</v>
          </cell>
          <cell r="BY277">
            <v>0</v>
          </cell>
          <cell r="BZ277">
            <v>16</v>
          </cell>
          <cell r="CA277">
            <v>12</v>
          </cell>
          <cell r="CB277">
            <v>7</v>
          </cell>
          <cell r="CC277">
            <v>9</v>
          </cell>
          <cell r="CD277">
            <v>13</v>
          </cell>
          <cell r="CE277">
            <v>18</v>
          </cell>
          <cell r="CF277">
            <v>0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1</v>
          </cell>
          <cell r="CM277">
            <v>0</v>
          </cell>
          <cell r="CN277">
            <v>1</v>
          </cell>
          <cell r="CP277">
            <v>1</v>
          </cell>
          <cell r="CR277">
            <v>7</v>
          </cell>
          <cell r="CS277">
            <v>1</v>
          </cell>
          <cell r="CU277">
            <v>2</v>
          </cell>
          <cell r="DD277">
            <v>1</v>
          </cell>
          <cell r="DF277">
            <v>2</v>
          </cell>
          <cell r="DG277">
            <v>0</v>
          </cell>
        </row>
        <row r="278">
          <cell r="E278" t="str">
            <v>致遠館中</v>
          </cell>
          <cell r="CP278">
            <v>1</v>
          </cell>
          <cell r="CR278">
            <v>22</v>
          </cell>
          <cell r="CS278">
            <v>1</v>
          </cell>
          <cell r="CU278">
            <v>3</v>
          </cell>
          <cell r="CZ278">
            <v>1</v>
          </cell>
          <cell r="DD278">
            <v>1</v>
          </cell>
          <cell r="DG278">
            <v>0</v>
          </cell>
        </row>
        <row r="279">
          <cell r="E279" t="str">
            <v>唐津東中</v>
          </cell>
          <cell r="CP279">
            <v>1</v>
          </cell>
          <cell r="CR279">
            <v>14</v>
          </cell>
          <cell r="CS279">
            <v>1</v>
          </cell>
          <cell r="CU279">
            <v>4</v>
          </cell>
          <cell r="DD279">
            <v>1</v>
          </cell>
          <cell r="DG279">
            <v>0</v>
          </cell>
        </row>
        <row r="280">
          <cell r="E280" t="str">
            <v>香楠中</v>
          </cell>
          <cell r="CP280">
            <v>1</v>
          </cell>
          <cell r="CR280">
            <v>15</v>
          </cell>
          <cell r="CT280">
            <v>1</v>
          </cell>
          <cell r="CU280">
            <v>4</v>
          </cell>
          <cell r="CZ280">
            <v>1</v>
          </cell>
          <cell r="DG280">
            <v>0</v>
          </cell>
        </row>
        <row r="281">
          <cell r="E281" t="str">
            <v>武雄青陵中</v>
          </cell>
          <cell r="CN281">
            <v>1</v>
          </cell>
          <cell r="CP281">
            <v>1</v>
          </cell>
          <cell r="CR281">
            <v>18</v>
          </cell>
          <cell r="CS281">
            <v>1</v>
          </cell>
          <cell r="CT281">
            <v>1</v>
          </cell>
          <cell r="CU281">
            <v>6</v>
          </cell>
          <cell r="CZ281">
            <v>2</v>
          </cell>
          <cell r="DD281">
            <v>3</v>
          </cell>
          <cell r="DG281">
            <v>0</v>
          </cell>
        </row>
        <row r="283">
          <cell r="DB283">
            <v>27</v>
          </cell>
          <cell r="DE283">
            <v>29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80"/>
  <sheetViews>
    <sheetView tabSelected="1" view="pageBreakPreview" zoomScale="92" zoomScaleNormal="100" zoomScaleSheetLayoutView="92" workbookViewId="0">
      <pane xSplit="2" ySplit="5" topLeftCell="C6" activePane="bottomRight" state="frozenSplit"/>
      <selection activeCell="Z35" sqref="Z35"/>
      <selection pane="topRight" activeCell="Z35" sqref="Z35"/>
      <selection pane="bottomLeft" activeCell="Z35" sqref="Z35"/>
      <selection pane="bottomRight"/>
    </sheetView>
  </sheetViews>
  <sheetFormatPr defaultColWidth="9" defaultRowHeight="13.2"/>
  <cols>
    <col min="1" max="1" width="8.109375" style="202" customWidth="1"/>
    <col min="2" max="2" width="11.109375" style="202" customWidth="1"/>
    <col min="3" max="8" width="3.88671875" style="161" customWidth="1"/>
    <col min="9" max="9" width="5" style="1063" customWidth="1"/>
    <col min="10" max="10" width="4" style="161" customWidth="1"/>
    <col min="11" max="11" width="4.21875" style="161" customWidth="1"/>
    <col min="12" max="12" width="4.77734375" style="1063" customWidth="1"/>
    <col min="13" max="14" width="4.77734375" style="161" customWidth="1"/>
    <col min="15" max="15" width="4.77734375" style="1063" customWidth="1"/>
    <col min="16" max="17" width="4.77734375" style="161" customWidth="1"/>
    <col min="18" max="18" width="4.77734375" style="1063" customWidth="1"/>
    <col min="19" max="20" width="4.77734375" style="161" customWidth="1"/>
    <col min="21" max="21" width="4.77734375" style="1063" customWidth="1"/>
    <col min="22" max="23" width="4.77734375" style="161" customWidth="1"/>
    <col min="24" max="24" width="4.77734375" style="1063" customWidth="1"/>
    <col min="25" max="26" width="4.77734375" style="161" customWidth="1"/>
    <col min="27" max="27" width="4.77734375" style="1063" customWidth="1"/>
    <col min="28" max="29" width="4.77734375" style="161" customWidth="1"/>
    <col min="30" max="30" width="4.77734375" style="1063" customWidth="1"/>
    <col min="31" max="33" width="6.88671875" style="1063" customWidth="1"/>
    <col min="34" max="35" width="5.109375" style="161" customWidth="1"/>
    <col min="36" max="36" width="5.109375" style="1063" customWidth="1"/>
    <col min="37" max="37" width="11.33203125" style="202" customWidth="1"/>
    <col min="38" max="16384" width="9" style="161"/>
  </cols>
  <sheetData>
    <row r="1" spans="1:40" ht="14.4">
      <c r="A1" s="158" t="s">
        <v>474</v>
      </c>
      <c r="B1" s="159"/>
      <c r="C1" s="160"/>
      <c r="D1" s="160"/>
      <c r="E1" s="160"/>
      <c r="F1" s="160"/>
      <c r="G1" s="160"/>
      <c r="H1" s="160"/>
      <c r="I1" s="160"/>
      <c r="J1" s="160" t="s">
        <v>435</v>
      </c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59"/>
    </row>
    <row r="2" spans="1:40" ht="15" customHeight="1" thickBot="1">
      <c r="A2" s="159" t="s">
        <v>475</v>
      </c>
      <c r="B2" s="159"/>
      <c r="C2" s="160"/>
      <c r="D2" s="160"/>
      <c r="E2" s="160"/>
      <c r="F2" s="160"/>
      <c r="G2" s="160"/>
      <c r="H2" s="160"/>
      <c r="I2" s="160"/>
      <c r="J2" s="162"/>
      <c r="K2" s="162"/>
      <c r="L2" s="160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064"/>
      <c r="AJ2" s="162"/>
      <c r="AK2" s="163"/>
    </row>
    <row r="3" spans="1:40" ht="15.75" customHeight="1">
      <c r="A3" s="1870" t="s">
        <v>476</v>
      </c>
      <c r="B3" s="1873" t="s">
        <v>477</v>
      </c>
      <c r="C3" s="1876" t="s">
        <v>478</v>
      </c>
      <c r="D3" s="1877"/>
      <c r="E3" s="1877"/>
      <c r="F3" s="1877"/>
      <c r="G3" s="1877"/>
      <c r="H3" s="1877"/>
      <c r="I3" s="1877"/>
      <c r="J3" s="1877"/>
      <c r="K3" s="1877"/>
      <c r="L3" s="1878"/>
      <c r="M3" s="1877" t="s">
        <v>479</v>
      </c>
      <c r="N3" s="1877"/>
      <c r="O3" s="1877"/>
      <c r="P3" s="1877"/>
      <c r="Q3" s="1877"/>
      <c r="R3" s="1877"/>
      <c r="S3" s="1877"/>
      <c r="T3" s="1877"/>
      <c r="U3" s="1877"/>
      <c r="V3" s="1877"/>
      <c r="W3" s="1877"/>
      <c r="X3" s="1877"/>
      <c r="Y3" s="1877"/>
      <c r="Z3" s="1877"/>
      <c r="AA3" s="1877"/>
      <c r="AB3" s="1877"/>
      <c r="AC3" s="1877"/>
      <c r="AD3" s="1877"/>
      <c r="AE3" s="1877"/>
      <c r="AF3" s="1877"/>
      <c r="AG3" s="1877"/>
      <c r="AH3" s="1879" t="s">
        <v>480</v>
      </c>
      <c r="AI3" s="1880"/>
      <c r="AJ3" s="1881"/>
      <c r="AK3" s="1859" t="s">
        <v>0</v>
      </c>
    </row>
    <row r="4" spans="1:40" ht="18.75" customHeight="1">
      <c r="A4" s="1871"/>
      <c r="B4" s="1874"/>
      <c r="C4" s="1862" t="s">
        <v>1</v>
      </c>
      <c r="D4" s="1863"/>
      <c r="E4" s="1863"/>
      <c r="F4" s="1863"/>
      <c r="G4" s="1863"/>
      <c r="H4" s="1863"/>
      <c r="I4" s="1864"/>
      <c r="J4" s="1865" t="s">
        <v>481</v>
      </c>
      <c r="K4" s="1865" t="s">
        <v>482</v>
      </c>
      <c r="L4" s="1868" t="s">
        <v>2</v>
      </c>
      <c r="M4" s="1863" t="s">
        <v>371</v>
      </c>
      <c r="N4" s="1863"/>
      <c r="O4" s="1864"/>
      <c r="P4" s="1885" t="s">
        <v>372</v>
      </c>
      <c r="Q4" s="1863"/>
      <c r="R4" s="1864"/>
      <c r="S4" s="1885" t="s">
        <v>373</v>
      </c>
      <c r="T4" s="1863"/>
      <c r="U4" s="1864"/>
      <c r="V4" s="1885" t="s">
        <v>483</v>
      </c>
      <c r="W4" s="1863"/>
      <c r="X4" s="1864"/>
      <c r="Y4" s="1885" t="s">
        <v>484</v>
      </c>
      <c r="Z4" s="1863"/>
      <c r="AA4" s="1864"/>
      <c r="AB4" s="1885" t="s">
        <v>485</v>
      </c>
      <c r="AC4" s="1863"/>
      <c r="AD4" s="1864"/>
      <c r="AE4" s="1885" t="s">
        <v>432</v>
      </c>
      <c r="AF4" s="1863"/>
      <c r="AG4" s="1863"/>
      <c r="AH4" s="1882"/>
      <c r="AI4" s="1883"/>
      <c r="AJ4" s="1884"/>
      <c r="AK4" s="1860"/>
    </row>
    <row r="5" spans="1:40" ht="18.75" customHeight="1" thickBot="1">
      <c r="A5" s="1872"/>
      <c r="B5" s="1875"/>
      <c r="C5" s="938" t="s">
        <v>466</v>
      </c>
      <c r="D5" s="164" t="s">
        <v>4</v>
      </c>
      <c r="E5" s="164" t="s">
        <v>5</v>
      </c>
      <c r="F5" s="164" t="s">
        <v>6</v>
      </c>
      <c r="G5" s="164" t="s">
        <v>7</v>
      </c>
      <c r="H5" s="165" t="s">
        <v>8</v>
      </c>
      <c r="I5" s="1075" t="s">
        <v>432</v>
      </c>
      <c r="J5" s="1866"/>
      <c r="K5" s="1867"/>
      <c r="L5" s="1869"/>
      <c r="M5" s="166" t="s">
        <v>9</v>
      </c>
      <c r="N5" s="167" t="s">
        <v>10</v>
      </c>
      <c r="O5" s="168" t="s">
        <v>11</v>
      </c>
      <c r="P5" s="169" t="s">
        <v>9</v>
      </c>
      <c r="Q5" s="167" t="s">
        <v>10</v>
      </c>
      <c r="R5" s="170" t="s">
        <v>11</v>
      </c>
      <c r="S5" s="169" t="s">
        <v>486</v>
      </c>
      <c r="T5" s="167" t="s">
        <v>10</v>
      </c>
      <c r="U5" s="170" t="s">
        <v>11</v>
      </c>
      <c r="V5" s="939" t="s">
        <v>9</v>
      </c>
      <c r="W5" s="167" t="s">
        <v>10</v>
      </c>
      <c r="X5" s="1081" t="s">
        <v>11</v>
      </c>
      <c r="Y5" s="169" t="s">
        <v>9</v>
      </c>
      <c r="Z5" s="167" t="s">
        <v>10</v>
      </c>
      <c r="AA5" s="168" t="s">
        <v>11</v>
      </c>
      <c r="AB5" s="169" t="s">
        <v>9</v>
      </c>
      <c r="AC5" s="167" t="s">
        <v>10</v>
      </c>
      <c r="AD5" s="168" t="s">
        <v>11</v>
      </c>
      <c r="AE5" s="169" t="s">
        <v>9</v>
      </c>
      <c r="AF5" s="167" t="s">
        <v>10</v>
      </c>
      <c r="AG5" s="171" t="s">
        <v>11</v>
      </c>
      <c r="AH5" s="172" t="s">
        <v>9</v>
      </c>
      <c r="AI5" s="167" t="s">
        <v>10</v>
      </c>
      <c r="AJ5" s="173" t="s">
        <v>11</v>
      </c>
      <c r="AK5" s="1861"/>
    </row>
    <row r="6" spans="1:40" ht="15.75" customHeight="1">
      <c r="A6" s="174" t="s">
        <v>487</v>
      </c>
      <c r="B6" s="175" t="s">
        <v>488</v>
      </c>
      <c r="C6" s="940">
        <v>1</v>
      </c>
      <c r="D6" s="941">
        <v>1</v>
      </c>
      <c r="E6" s="941">
        <v>1</v>
      </c>
      <c r="F6" s="942">
        <v>2</v>
      </c>
      <c r="G6" s="942">
        <v>2</v>
      </c>
      <c r="H6" s="410">
        <v>2</v>
      </c>
      <c r="I6" s="1069">
        <f>SUM(C6:H6)</f>
        <v>9</v>
      </c>
      <c r="J6" s="943">
        <v>0</v>
      </c>
      <c r="K6" s="943">
        <v>7</v>
      </c>
      <c r="L6" s="1073">
        <f>SUM(I6:K6)</f>
        <v>16</v>
      </c>
      <c r="M6" s="944">
        <v>17</v>
      </c>
      <c r="N6" s="410">
        <v>17</v>
      </c>
      <c r="O6" s="1076">
        <f>SUM(M6,N6)</f>
        <v>34</v>
      </c>
      <c r="P6" s="944">
        <v>24</v>
      </c>
      <c r="Q6" s="410">
        <v>17</v>
      </c>
      <c r="R6" s="1076">
        <f>SUM(P6,Q6)</f>
        <v>41</v>
      </c>
      <c r="S6" s="411">
        <v>19</v>
      </c>
      <c r="T6" s="412">
        <v>14</v>
      </c>
      <c r="U6" s="1077">
        <f>SUM(S6,T6)</f>
        <v>33</v>
      </c>
      <c r="V6" s="411">
        <v>30</v>
      </c>
      <c r="W6" s="410">
        <v>23</v>
      </c>
      <c r="X6" s="1076">
        <f>SUM(V6,W6)</f>
        <v>53</v>
      </c>
      <c r="Y6" s="944">
        <v>25</v>
      </c>
      <c r="Z6" s="410">
        <v>30</v>
      </c>
      <c r="AA6" s="1069">
        <f>SUM(Y6,Z6)</f>
        <v>55</v>
      </c>
      <c r="AB6" s="411">
        <v>26</v>
      </c>
      <c r="AC6" s="410">
        <v>24</v>
      </c>
      <c r="AD6" s="1076">
        <f>SUM(AB6,AC6)</f>
        <v>50</v>
      </c>
      <c r="AE6" s="411">
        <f>SUM(M6,P6,S6,V6,Y6,AB6)</f>
        <v>141</v>
      </c>
      <c r="AF6" s="410">
        <f>SUM(N6,Q6,T6,W6,Z6,AC6)</f>
        <v>125</v>
      </c>
      <c r="AG6" s="1083">
        <f>SUM(O6,R6,U6,X6,AA6,AD6)</f>
        <v>266</v>
      </c>
      <c r="AH6" s="1065">
        <v>29</v>
      </c>
      <c r="AI6" s="410">
        <v>10</v>
      </c>
      <c r="AJ6" s="1084">
        <f t="shared" ref="AJ6:AJ40" si="0">SUM(AH6:AI6)</f>
        <v>39</v>
      </c>
      <c r="AK6" s="176" t="s">
        <v>488</v>
      </c>
      <c r="AM6" s="25"/>
      <c r="AN6" s="375"/>
    </row>
    <row r="7" spans="1:40" ht="15.75" customHeight="1">
      <c r="A7" s="177">
        <v>35</v>
      </c>
      <c r="B7" s="175" t="s">
        <v>489</v>
      </c>
      <c r="C7" s="945">
        <v>2</v>
      </c>
      <c r="D7" s="946">
        <v>2</v>
      </c>
      <c r="E7" s="946">
        <v>2</v>
      </c>
      <c r="F7" s="947">
        <v>2</v>
      </c>
      <c r="G7" s="947">
        <v>2</v>
      </c>
      <c r="H7" s="412">
        <v>2</v>
      </c>
      <c r="I7" s="1068">
        <f t="shared" ref="I7:I40" si="1">SUM(C7:H7)</f>
        <v>12</v>
      </c>
      <c r="J7" s="948">
        <v>0</v>
      </c>
      <c r="K7" s="948">
        <v>5</v>
      </c>
      <c r="L7" s="1074">
        <f t="shared" ref="L7:L40" si="2">SUM(I7:K7)</f>
        <v>17</v>
      </c>
      <c r="M7" s="949">
        <v>27</v>
      </c>
      <c r="N7" s="412">
        <v>26</v>
      </c>
      <c r="O7" s="1077">
        <f t="shared" ref="O7:O65" si="3">SUM(M7,N7)</f>
        <v>53</v>
      </c>
      <c r="P7" s="949">
        <v>24</v>
      </c>
      <c r="Q7" s="412">
        <v>24</v>
      </c>
      <c r="R7" s="1077">
        <f t="shared" ref="R7" si="4">SUM(P7,Q7)</f>
        <v>48</v>
      </c>
      <c r="S7" s="413">
        <v>27</v>
      </c>
      <c r="T7" s="412">
        <v>24</v>
      </c>
      <c r="U7" s="1077">
        <f t="shared" ref="U7" si="5">SUM(S7,T7)</f>
        <v>51</v>
      </c>
      <c r="V7" s="413">
        <v>29</v>
      </c>
      <c r="W7" s="412">
        <v>32</v>
      </c>
      <c r="X7" s="1077">
        <f t="shared" ref="X7" si="6">SUM(V7,W7)</f>
        <v>61</v>
      </c>
      <c r="Y7" s="949">
        <v>19</v>
      </c>
      <c r="Z7" s="412">
        <v>26</v>
      </c>
      <c r="AA7" s="1068">
        <f t="shared" ref="AA7" si="7">SUM(Y7,Z7)</f>
        <v>45</v>
      </c>
      <c r="AB7" s="413">
        <v>27</v>
      </c>
      <c r="AC7" s="412">
        <v>22</v>
      </c>
      <c r="AD7" s="1077">
        <f t="shared" ref="AD7" si="8">SUM(AB7,AC7)</f>
        <v>49</v>
      </c>
      <c r="AE7" s="413">
        <f t="shared" ref="AE7:AE40" si="9">SUM(M7,P7,S7,V7,Y7,AB7)</f>
        <v>153</v>
      </c>
      <c r="AF7" s="412">
        <f t="shared" ref="AF7:AF40" si="10">SUM(N7,Q7,T7,W7,Z7,AC7)</f>
        <v>154</v>
      </c>
      <c r="AG7" s="1078">
        <f t="shared" ref="AE7:AG41" si="11">SUM(O7,R7,U7,X7,AA7,AD7)</f>
        <v>307</v>
      </c>
      <c r="AH7" s="1066">
        <v>15</v>
      </c>
      <c r="AI7" s="412">
        <v>7</v>
      </c>
      <c r="AJ7" s="1085">
        <f t="shared" si="0"/>
        <v>22</v>
      </c>
      <c r="AK7" s="175" t="s">
        <v>489</v>
      </c>
    </row>
    <row r="8" spans="1:40" ht="15.75" customHeight="1">
      <c r="A8" s="174"/>
      <c r="B8" s="175" t="s">
        <v>490</v>
      </c>
      <c r="C8" s="945">
        <v>2</v>
      </c>
      <c r="D8" s="946">
        <v>2</v>
      </c>
      <c r="E8" s="946">
        <v>2</v>
      </c>
      <c r="F8" s="947">
        <v>2</v>
      </c>
      <c r="G8" s="947">
        <v>2</v>
      </c>
      <c r="H8" s="412">
        <v>2</v>
      </c>
      <c r="I8" s="1068">
        <f t="shared" si="1"/>
        <v>12</v>
      </c>
      <c r="J8" s="948">
        <v>0</v>
      </c>
      <c r="K8" s="948">
        <v>12</v>
      </c>
      <c r="L8" s="1074">
        <f t="shared" si="2"/>
        <v>24</v>
      </c>
      <c r="M8" s="949">
        <v>43</v>
      </c>
      <c r="N8" s="412">
        <v>29</v>
      </c>
      <c r="O8" s="1077">
        <f t="shared" si="3"/>
        <v>72</v>
      </c>
      <c r="P8" s="949">
        <v>31</v>
      </c>
      <c r="Q8" s="412">
        <v>31</v>
      </c>
      <c r="R8" s="1077">
        <f t="shared" ref="R8" si="12">SUM(P8,Q8)</f>
        <v>62</v>
      </c>
      <c r="S8" s="413">
        <v>39</v>
      </c>
      <c r="T8" s="412">
        <v>32</v>
      </c>
      <c r="U8" s="1077">
        <f t="shared" ref="U8" si="13">SUM(S8,T8)</f>
        <v>71</v>
      </c>
      <c r="V8" s="413">
        <v>35</v>
      </c>
      <c r="W8" s="412">
        <v>31</v>
      </c>
      <c r="X8" s="1077">
        <f t="shared" ref="X8" si="14">SUM(V8,W8)</f>
        <v>66</v>
      </c>
      <c r="Y8" s="949">
        <v>33</v>
      </c>
      <c r="Z8" s="412">
        <v>25</v>
      </c>
      <c r="AA8" s="1068">
        <f t="shared" ref="AA8" si="15">SUM(Y8,Z8)</f>
        <v>58</v>
      </c>
      <c r="AB8" s="413">
        <v>29</v>
      </c>
      <c r="AC8" s="412">
        <v>23</v>
      </c>
      <c r="AD8" s="1077">
        <f t="shared" ref="AD8" si="16">SUM(AB8,AC8)</f>
        <v>52</v>
      </c>
      <c r="AE8" s="413">
        <f t="shared" si="9"/>
        <v>210</v>
      </c>
      <c r="AF8" s="412">
        <f t="shared" si="10"/>
        <v>171</v>
      </c>
      <c r="AG8" s="1078">
        <f t="shared" si="11"/>
        <v>381</v>
      </c>
      <c r="AH8" s="1066">
        <v>40</v>
      </c>
      <c r="AI8" s="412">
        <v>18</v>
      </c>
      <c r="AJ8" s="1085">
        <f t="shared" si="0"/>
        <v>58</v>
      </c>
      <c r="AK8" s="175" t="s">
        <v>490</v>
      </c>
      <c r="AM8" s="375"/>
      <c r="AN8" s="25"/>
    </row>
    <row r="9" spans="1:40" ht="15.75" customHeight="1">
      <c r="A9" s="174"/>
      <c r="B9" s="175" t="s">
        <v>491</v>
      </c>
      <c r="C9" s="945">
        <v>3</v>
      </c>
      <c r="D9" s="946">
        <v>3</v>
      </c>
      <c r="E9" s="946">
        <v>3</v>
      </c>
      <c r="F9" s="947">
        <v>3</v>
      </c>
      <c r="G9" s="947">
        <v>4</v>
      </c>
      <c r="H9" s="412">
        <v>3</v>
      </c>
      <c r="I9" s="1068">
        <f t="shared" si="1"/>
        <v>19</v>
      </c>
      <c r="J9" s="948">
        <v>0</v>
      </c>
      <c r="K9" s="948">
        <v>8</v>
      </c>
      <c r="L9" s="1074">
        <f t="shared" si="2"/>
        <v>27</v>
      </c>
      <c r="M9" s="949">
        <v>41</v>
      </c>
      <c r="N9" s="412">
        <v>51</v>
      </c>
      <c r="O9" s="1077">
        <f t="shared" si="3"/>
        <v>92</v>
      </c>
      <c r="P9" s="949">
        <v>55</v>
      </c>
      <c r="Q9" s="412">
        <v>35</v>
      </c>
      <c r="R9" s="1077">
        <f t="shared" ref="R9" si="17">SUM(P9,Q9)</f>
        <v>90</v>
      </c>
      <c r="S9" s="413">
        <v>61</v>
      </c>
      <c r="T9" s="412">
        <v>55</v>
      </c>
      <c r="U9" s="1077">
        <f t="shared" ref="U9" si="18">SUM(S9,T9)</f>
        <v>116</v>
      </c>
      <c r="V9" s="413">
        <v>53</v>
      </c>
      <c r="W9" s="412">
        <v>40</v>
      </c>
      <c r="X9" s="1077">
        <f t="shared" ref="X9" si="19">SUM(V9,W9)</f>
        <v>93</v>
      </c>
      <c r="Y9" s="949">
        <v>57</v>
      </c>
      <c r="Z9" s="412">
        <v>65</v>
      </c>
      <c r="AA9" s="1068">
        <f t="shared" ref="AA9" si="20">SUM(Y9,Z9)</f>
        <v>122</v>
      </c>
      <c r="AB9" s="413">
        <v>55</v>
      </c>
      <c r="AC9" s="412">
        <v>43</v>
      </c>
      <c r="AD9" s="1077">
        <f t="shared" ref="AD9" si="21">SUM(AB9,AC9)</f>
        <v>98</v>
      </c>
      <c r="AE9" s="413">
        <f t="shared" si="9"/>
        <v>322</v>
      </c>
      <c r="AF9" s="412">
        <f t="shared" si="10"/>
        <v>289</v>
      </c>
      <c r="AG9" s="1078">
        <f t="shared" si="11"/>
        <v>611</v>
      </c>
      <c r="AH9" s="1066">
        <v>29</v>
      </c>
      <c r="AI9" s="412">
        <v>13</v>
      </c>
      <c r="AJ9" s="1085">
        <f t="shared" si="0"/>
        <v>42</v>
      </c>
      <c r="AK9" s="175" t="s">
        <v>491</v>
      </c>
    </row>
    <row r="10" spans="1:40" ht="15.75" customHeight="1">
      <c r="A10" s="174"/>
      <c r="B10" s="175" t="s">
        <v>492</v>
      </c>
      <c r="C10" s="945">
        <v>4</v>
      </c>
      <c r="D10" s="946">
        <v>3</v>
      </c>
      <c r="E10" s="946">
        <v>4</v>
      </c>
      <c r="F10" s="947">
        <v>4</v>
      </c>
      <c r="G10" s="947">
        <v>4</v>
      </c>
      <c r="H10" s="412">
        <v>4</v>
      </c>
      <c r="I10" s="1068">
        <f t="shared" si="1"/>
        <v>23</v>
      </c>
      <c r="J10" s="948">
        <v>0</v>
      </c>
      <c r="K10" s="948">
        <v>10</v>
      </c>
      <c r="L10" s="1074">
        <f t="shared" si="2"/>
        <v>33</v>
      </c>
      <c r="M10" s="949">
        <v>53</v>
      </c>
      <c r="N10" s="412">
        <v>65</v>
      </c>
      <c r="O10" s="1077">
        <f t="shared" si="3"/>
        <v>118</v>
      </c>
      <c r="P10" s="949">
        <v>59</v>
      </c>
      <c r="Q10" s="412">
        <v>53</v>
      </c>
      <c r="R10" s="1077">
        <f t="shared" ref="R10" si="22">SUM(P10,Q10)</f>
        <v>112</v>
      </c>
      <c r="S10" s="413">
        <v>67</v>
      </c>
      <c r="T10" s="412">
        <v>60</v>
      </c>
      <c r="U10" s="1077">
        <f t="shared" ref="U10" si="23">SUM(S10,T10)</f>
        <v>127</v>
      </c>
      <c r="V10" s="413">
        <v>58</v>
      </c>
      <c r="W10" s="412">
        <v>69</v>
      </c>
      <c r="X10" s="1077">
        <f t="shared" ref="X10" si="24">SUM(V10,W10)</f>
        <v>127</v>
      </c>
      <c r="Y10" s="949">
        <v>62</v>
      </c>
      <c r="Z10" s="412">
        <v>66</v>
      </c>
      <c r="AA10" s="1068">
        <f t="shared" ref="AA10" si="25">SUM(Y10,Z10)</f>
        <v>128</v>
      </c>
      <c r="AB10" s="413">
        <v>55</v>
      </c>
      <c r="AC10" s="412">
        <v>64</v>
      </c>
      <c r="AD10" s="1077">
        <f t="shared" ref="AD10" si="26">SUM(AB10,AC10)</f>
        <v>119</v>
      </c>
      <c r="AE10" s="413">
        <f t="shared" si="9"/>
        <v>354</v>
      </c>
      <c r="AF10" s="412">
        <f t="shared" si="10"/>
        <v>377</v>
      </c>
      <c r="AG10" s="1078">
        <f t="shared" si="11"/>
        <v>731</v>
      </c>
      <c r="AH10" s="1066">
        <v>38</v>
      </c>
      <c r="AI10" s="412">
        <v>12</v>
      </c>
      <c r="AJ10" s="1085">
        <f t="shared" si="0"/>
        <v>50</v>
      </c>
      <c r="AK10" s="175" t="s">
        <v>492</v>
      </c>
      <c r="AN10" s="25"/>
    </row>
    <row r="11" spans="1:40" ht="15.75" customHeight="1">
      <c r="A11" s="174"/>
      <c r="B11" s="175" t="s">
        <v>493</v>
      </c>
      <c r="C11" s="945">
        <v>2</v>
      </c>
      <c r="D11" s="946">
        <v>2</v>
      </c>
      <c r="E11" s="946">
        <v>2</v>
      </c>
      <c r="F11" s="947">
        <v>2</v>
      </c>
      <c r="G11" s="947">
        <v>2</v>
      </c>
      <c r="H11" s="412">
        <v>2</v>
      </c>
      <c r="I11" s="1068">
        <f t="shared" si="1"/>
        <v>12</v>
      </c>
      <c r="J11" s="948">
        <v>0</v>
      </c>
      <c r="K11" s="948">
        <v>5</v>
      </c>
      <c r="L11" s="1074">
        <f t="shared" si="2"/>
        <v>17</v>
      </c>
      <c r="M11" s="949">
        <v>23</v>
      </c>
      <c r="N11" s="412">
        <v>32</v>
      </c>
      <c r="O11" s="1077">
        <f>SUM(M11,N11)</f>
        <v>55</v>
      </c>
      <c r="P11" s="949">
        <v>19</v>
      </c>
      <c r="Q11" s="412">
        <v>34</v>
      </c>
      <c r="R11" s="1077">
        <f t="shared" ref="R11" si="27">SUM(P11,Q11)</f>
        <v>53</v>
      </c>
      <c r="S11" s="413">
        <v>28</v>
      </c>
      <c r="T11" s="412">
        <v>25</v>
      </c>
      <c r="U11" s="1077">
        <f t="shared" ref="U11" si="28">SUM(S11,T11)</f>
        <v>53</v>
      </c>
      <c r="V11" s="413">
        <v>34</v>
      </c>
      <c r="W11" s="412">
        <v>31</v>
      </c>
      <c r="X11" s="1077">
        <f t="shared" ref="X11" si="29">SUM(V11,W11)</f>
        <v>65</v>
      </c>
      <c r="Y11" s="949">
        <v>22</v>
      </c>
      <c r="Z11" s="412">
        <v>26</v>
      </c>
      <c r="AA11" s="1068">
        <f t="shared" ref="AA11" si="30">SUM(Y11,Z11)</f>
        <v>48</v>
      </c>
      <c r="AB11" s="413">
        <v>28</v>
      </c>
      <c r="AC11" s="412">
        <v>25</v>
      </c>
      <c r="AD11" s="1077">
        <f t="shared" ref="AD11" si="31">SUM(AB11,AC11)</f>
        <v>53</v>
      </c>
      <c r="AE11" s="413">
        <f t="shared" si="9"/>
        <v>154</v>
      </c>
      <c r="AF11" s="412">
        <f t="shared" si="10"/>
        <v>173</v>
      </c>
      <c r="AG11" s="1078">
        <f t="shared" si="11"/>
        <v>327</v>
      </c>
      <c r="AH11" s="1066">
        <v>14</v>
      </c>
      <c r="AI11" s="412">
        <v>7</v>
      </c>
      <c r="AJ11" s="1085">
        <f t="shared" si="0"/>
        <v>21</v>
      </c>
      <c r="AK11" s="175" t="s">
        <v>493</v>
      </c>
      <c r="AN11" s="25"/>
    </row>
    <row r="12" spans="1:40" ht="15.75" customHeight="1">
      <c r="A12" s="174"/>
      <c r="B12" s="175" t="s">
        <v>494</v>
      </c>
      <c r="C12" s="945">
        <v>2</v>
      </c>
      <c r="D12" s="946">
        <v>2</v>
      </c>
      <c r="E12" s="946">
        <v>2</v>
      </c>
      <c r="F12" s="947">
        <v>2</v>
      </c>
      <c r="G12" s="947">
        <v>2</v>
      </c>
      <c r="H12" s="412">
        <v>2</v>
      </c>
      <c r="I12" s="1068">
        <f t="shared" si="1"/>
        <v>12</v>
      </c>
      <c r="J12" s="948">
        <v>0</v>
      </c>
      <c r="K12" s="948">
        <v>4</v>
      </c>
      <c r="L12" s="1074">
        <f t="shared" si="2"/>
        <v>16</v>
      </c>
      <c r="M12" s="949">
        <v>23</v>
      </c>
      <c r="N12" s="412">
        <v>23</v>
      </c>
      <c r="O12" s="1077">
        <f t="shared" si="3"/>
        <v>46</v>
      </c>
      <c r="P12" s="949">
        <v>14</v>
      </c>
      <c r="Q12" s="412">
        <v>27</v>
      </c>
      <c r="R12" s="1077">
        <f t="shared" ref="R12" si="32">SUM(P12,Q12)</f>
        <v>41</v>
      </c>
      <c r="S12" s="413">
        <v>26</v>
      </c>
      <c r="T12" s="412">
        <v>20</v>
      </c>
      <c r="U12" s="1077">
        <f t="shared" ref="U12" si="33">SUM(S12,T12)</f>
        <v>46</v>
      </c>
      <c r="V12" s="413">
        <v>23</v>
      </c>
      <c r="W12" s="412">
        <v>20</v>
      </c>
      <c r="X12" s="1077">
        <f t="shared" ref="X12" si="34">SUM(V12,W12)</f>
        <v>43</v>
      </c>
      <c r="Y12" s="949">
        <v>31</v>
      </c>
      <c r="Z12" s="412">
        <v>24</v>
      </c>
      <c r="AA12" s="1068">
        <f t="shared" ref="AA12" si="35">SUM(Y12,Z12)</f>
        <v>55</v>
      </c>
      <c r="AB12" s="413">
        <v>16</v>
      </c>
      <c r="AC12" s="412">
        <v>26</v>
      </c>
      <c r="AD12" s="1077">
        <f t="shared" ref="AD12" si="36">SUM(AB12,AC12)</f>
        <v>42</v>
      </c>
      <c r="AE12" s="413">
        <f t="shared" si="9"/>
        <v>133</v>
      </c>
      <c r="AF12" s="412">
        <f t="shared" si="10"/>
        <v>140</v>
      </c>
      <c r="AG12" s="1078">
        <f t="shared" si="11"/>
        <v>273</v>
      </c>
      <c r="AH12" s="1066">
        <v>15</v>
      </c>
      <c r="AI12" s="412">
        <v>5</v>
      </c>
      <c r="AJ12" s="1085">
        <f t="shared" si="0"/>
        <v>20</v>
      </c>
      <c r="AK12" s="175" t="s">
        <v>494</v>
      </c>
      <c r="AN12" s="25"/>
    </row>
    <row r="13" spans="1:40" ht="15.75" customHeight="1">
      <c r="A13" s="174"/>
      <c r="B13" s="175" t="s">
        <v>495</v>
      </c>
      <c r="C13" s="945">
        <v>2</v>
      </c>
      <c r="D13" s="946">
        <v>2</v>
      </c>
      <c r="E13" s="946">
        <v>2</v>
      </c>
      <c r="F13" s="947">
        <v>2</v>
      </c>
      <c r="G13" s="947">
        <v>2</v>
      </c>
      <c r="H13" s="412">
        <v>2</v>
      </c>
      <c r="I13" s="1068">
        <f t="shared" si="1"/>
        <v>12</v>
      </c>
      <c r="J13" s="948">
        <v>0</v>
      </c>
      <c r="K13" s="948">
        <v>10</v>
      </c>
      <c r="L13" s="1074">
        <f t="shared" si="2"/>
        <v>22</v>
      </c>
      <c r="M13" s="949">
        <v>32</v>
      </c>
      <c r="N13" s="412">
        <v>20</v>
      </c>
      <c r="O13" s="1077">
        <f t="shared" si="3"/>
        <v>52</v>
      </c>
      <c r="P13" s="949">
        <v>35</v>
      </c>
      <c r="Q13" s="412">
        <v>28</v>
      </c>
      <c r="R13" s="1077">
        <f t="shared" ref="R13" si="37">SUM(P13,Q13)</f>
        <v>63</v>
      </c>
      <c r="S13" s="413">
        <v>36</v>
      </c>
      <c r="T13" s="412">
        <v>22</v>
      </c>
      <c r="U13" s="1077">
        <f t="shared" ref="U13" si="38">SUM(S13,T13)</f>
        <v>58</v>
      </c>
      <c r="V13" s="413">
        <v>33</v>
      </c>
      <c r="W13" s="412">
        <v>36</v>
      </c>
      <c r="X13" s="1077">
        <f>SUM(V13,W13)</f>
        <v>69</v>
      </c>
      <c r="Y13" s="949">
        <v>30</v>
      </c>
      <c r="Z13" s="412">
        <v>19</v>
      </c>
      <c r="AA13" s="1068">
        <f t="shared" ref="AA13" si="39">SUM(Y13,Z13)</f>
        <v>49</v>
      </c>
      <c r="AB13" s="413">
        <v>36</v>
      </c>
      <c r="AC13" s="412">
        <v>32</v>
      </c>
      <c r="AD13" s="1077">
        <f t="shared" ref="AD13" si="40">SUM(AB13,AC13)</f>
        <v>68</v>
      </c>
      <c r="AE13" s="413">
        <f t="shared" si="9"/>
        <v>202</v>
      </c>
      <c r="AF13" s="412">
        <f t="shared" si="10"/>
        <v>157</v>
      </c>
      <c r="AG13" s="1078">
        <f t="shared" si="11"/>
        <v>359</v>
      </c>
      <c r="AH13" s="1066">
        <v>28</v>
      </c>
      <c r="AI13" s="412">
        <v>14</v>
      </c>
      <c r="AJ13" s="1085">
        <f t="shared" si="0"/>
        <v>42</v>
      </c>
      <c r="AK13" s="175" t="s">
        <v>495</v>
      </c>
    </row>
    <row r="14" spans="1:40" ht="15.75" customHeight="1">
      <c r="A14" s="174"/>
      <c r="B14" s="175" t="s">
        <v>496</v>
      </c>
      <c r="C14" s="945">
        <v>3</v>
      </c>
      <c r="D14" s="946">
        <v>4</v>
      </c>
      <c r="E14" s="946">
        <v>4</v>
      </c>
      <c r="F14" s="947">
        <v>3</v>
      </c>
      <c r="G14" s="947">
        <v>4</v>
      </c>
      <c r="H14" s="412">
        <v>4</v>
      </c>
      <c r="I14" s="1068">
        <f t="shared" si="1"/>
        <v>22</v>
      </c>
      <c r="J14" s="948">
        <v>0</v>
      </c>
      <c r="K14" s="948">
        <v>10</v>
      </c>
      <c r="L14" s="1074">
        <f t="shared" si="2"/>
        <v>32</v>
      </c>
      <c r="M14" s="949">
        <v>47</v>
      </c>
      <c r="N14" s="412">
        <v>51</v>
      </c>
      <c r="O14" s="1077">
        <f t="shared" si="3"/>
        <v>98</v>
      </c>
      <c r="P14" s="949">
        <v>53</v>
      </c>
      <c r="Q14" s="412">
        <v>61</v>
      </c>
      <c r="R14" s="1077">
        <f t="shared" ref="R14" si="41">SUM(P14,Q14)</f>
        <v>114</v>
      </c>
      <c r="S14" s="413">
        <v>61</v>
      </c>
      <c r="T14" s="412">
        <v>72</v>
      </c>
      <c r="U14" s="1077">
        <f t="shared" ref="U14" si="42">SUM(S14,T14)</f>
        <v>133</v>
      </c>
      <c r="V14" s="413">
        <v>60</v>
      </c>
      <c r="W14" s="412">
        <v>58</v>
      </c>
      <c r="X14" s="1077">
        <f t="shared" ref="X14" si="43">SUM(V14,W14)</f>
        <v>118</v>
      </c>
      <c r="Y14" s="949">
        <v>70</v>
      </c>
      <c r="Z14" s="412">
        <v>76</v>
      </c>
      <c r="AA14" s="1068">
        <f t="shared" ref="AA14" si="44">SUM(Y14,Z14)</f>
        <v>146</v>
      </c>
      <c r="AB14" s="413">
        <v>76</v>
      </c>
      <c r="AC14" s="412">
        <v>71</v>
      </c>
      <c r="AD14" s="1077">
        <f t="shared" ref="AD14" si="45">SUM(AB14,AC14)</f>
        <v>147</v>
      </c>
      <c r="AE14" s="413">
        <f t="shared" si="9"/>
        <v>367</v>
      </c>
      <c r="AF14" s="412">
        <f t="shared" si="10"/>
        <v>389</v>
      </c>
      <c r="AG14" s="1078">
        <f t="shared" si="11"/>
        <v>756</v>
      </c>
      <c r="AH14" s="1066">
        <v>35</v>
      </c>
      <c r="AI14" s="412">
        <v>15</v>
      </c>
      <c r="AJ14" s="1085">
        <f t="shared" si="0"/>
        <v>50</v>
      </c>
      <c r="AK14" s="175" t="s">
        <v>496</v>
      </c>
    </row>
    <row r="15" spans="1:40" ht="15.75" customHeight="1">
      <c r="A15" s="174"/>
      <c r="B15" s="175" t="s">
        <v>497</v>
      </c>
      <c r="C15" s="945">
        <v>4</v>
      </c>
      <c r="D15" s="946">
        <v>5</v>
      </c>
      <c r="E15" s="946">
        <v>4</v>
      </c>
      <c r="F15" s="947">
        <v>4</v>
      </c>
      <c r="G15" s="947">
        <v>5</v>
      </c>
      <c r="H15" s="412">
        <v>5</v>
      </c>
      <c r="I15" s="1068">
        <f t="shared" si="1"/>
        <v>27</v>
      </c>
      <c r="J15" s="948">
        <v>0</v>
      </c>
      <c r="K15" s="948">
        <v>10</v>
      </c>
      <c r="L15" s="1074">
        <f t="shared" si="2"/>
        <v>37</v>
      </c>
      <c r="M15" s="949">
        <v>83</v>
      </c>
      <c r="N15" s="412">
        <v>58</v>
      </c>
      <c r="O15" s="1077">
        <f t="shared" si="3"/>
        <v>141</v>
      </c>
      <c r="P15" s="949">
        <v>82</v>
      </c>
      <c r="Q15" s="412">
        <v>71</v>
      </c>
      <c r="R15" s="1077">
        <f t="shared" ref="R15" si="46">SUM(P15,Q15)</f>
        <v>153</v>
      </c>
      <c r="S15" s="413">
        <v>66</v>
      </c>
      <c r="T15" s="412">
        <v>68</v>
      </c>
      <c r="U15" s="1077">
        <f t="shared" ref="U15" si="47">SUM(S15,T15)</f>
        <v>134</v>
      </c>
      <c r="V15" s="413">
        <v>57</v>
      </c>
      <c r="W15" s="412">
        <v>70</v>
      </c>
      <c r="X15" s="1077">
        <f t="shared" ref="X15" si="48">SUM(V15,W15)</f>
        <v>127</v>
      </c>
      <c r="Y15" s="949">
        <v>81</v>
      </c>
      <c r="Z15" s="412">
        <v>73</v>
      </c>
      <c r="AA15" s="1068">
        <f t="shared" ref="AA15" si="49">SUM(Y15,Z15)</f>
        <v>154</v>
      </c>
      <c r="AB15" s="413">
        <v>68</v>
      </c>
      <c r="AC15" s="412">
        <v>80</v>
      </c>
      <c r="AD15" s="1077">
        <f t="shared" ref="AD15" si="50">SUM(AB15,AC15)</f>
        <v>148</v>
      </c>
      <c r="AE15" s="413">
        <f t="shared" si="9"/>
        <v>437</v>
      </c>
      <c r="AF15" s="412">
        <f t="shared" si="10"/>
        <v>420</v>
      </c>
      <c r="AG15" s="1078">
        <f t="shared" si="11"/>
        <v>857</v>
      </c>
      <c r="AH15" s="1066">
        <v>39</v>
      </c>
      <c r="AI15" s="412">
        <v>16</v>
      </c>
      <c r="AJ15" s="1085">
        <f t="shared" si="0"/>
        <v>55</v>
      </c>
      <c r="AK15" s="175" t="s">
        <v>497</v>
      </c>
    </row>
    <row r="16" spans="1:40" ht="15.75" customHeight="1">
      <c r="A16" s="174"/>
      <c r="B16" s="175" t="s">
        <v>498</v>
      </c>
      <c r="C16" s="945">
        <v>4</v>
      </c>
      <c r="D16" s="946">
        <v>4</v>
      </c>
      <c r="E16" s="946">
        <v>4</v>
      </c>
      <c r="F16" s="947">
        <v>4</v>
      </c>
      <c r="G16" s="947">
        <v>4</v>
      </c>
      <c r="H16" s="412">
        <v>4</v>
      </c>
      <c r="I16" s="1068">
        <f t="shared" si="1"/>
        <v>24</v>
      </c>
      <c r="J16" s="948">
        <v>0</v>
      </c>
      <c r="K16" s="948">
        <v>11</v>
      </c>
      <c r="L16" s="1074">
        <f t="shared" si="2"/>
        <v>35</v>
      </c>
      <c r="M16" s="949">
        <v>61</v>
      </c>
      <c r="N16" s="412">
        <v>54</v>
      </c>
      <c r="O16" s="1077">
        <f t="shared" si="3"/>
        <v>115</v>
      </c>
      <c r="P16" s="949">
        <v>78</v>
      </c>
      <c r="Q16" s="412">
        <v>46</v>
      </c>
      <c r="R16" s="1077">
        <f t="shared" ref="R16" si="51">SUM(P16,Q16)</f>
        <v>124</v>
      </c>
      <c r="S16" s="413">
        <v>63</v>
      </c>
      <c r="T16" s="412">
        <v>62</v>
      </c>
      <c r="U16" s="1077">
        <f t="shared" ref="U16" si="52">SUM(S16,T16)</f>
        <v>125</v>
      </c>
      <c r="V16" s="413">
        <v>59</v>
      </c>
      <c r="W16" s="412">
        <v>63</v>
      </c>
      <c r="X16" s="1077">
        <f t="shared" ref="X16" si="53">SUM(V16,W16)</f>
        <v>122</v>
      </c>
      <c r="Y16" s="949">
        <v>61</v>
      </c>
      <c r="Z16" s="412">
        <v>61</v>
      </c>
      <c r="AA16" s="1068">
        <f t="shared" ref="AA16" si="54">SUM(Y16,Z16)</f>
        <v>122</v>
      </c>
      <c r="AB16" s="413">
        <v>64</v>
      </c>
      <c r="AC16" s="412">
        <v>69</v>
      </c>
      <c r="AD16" s="1077">
        <f t="shared" ref="AD16" si="55">SUM(AB16,AC16)</f>
        <v>133</v>
      </c>
      <c r="AE16" s="413">
        <f t="shared" si="9"/>
        <v>386</v>
      </c>
      <c r="AF16" s="412">
        <f t="shared" si="10"/>
        <v>355</v>
      </c>
      <c r="AG16" s="1078">
        <f t="shared" si="11"/>
        <v>741</v>
      </c>
      <c r="AH16" s="1066">
        <v>48</v>
      </c>
      <c r="AI16" s="412">
        <v>15</v>
      </c>
      <c r="AJ16" s="1085">
        <f t="shared" si="0"/>
        <v>63</v>
      </c>
      <c r="AK16" s="175" t="s">
        <v>498</v>
      </c>
      <c r="AN16" s="375"/>
    </row>
    <row r="17" spans="1:37" ht="15.75" customHeight="1">
      <c r="A17" s="174"/>
      <c r="B17" s="175" t="s">
        <v>499</v>
      </c>
      <c r="C17" s="945">
        <v>2</v>
      </c>
      <c r="D17" s="946">
        <v>2</v>
      </c>
      <c r="E17" s="946">
        <v>2</v>
      </c>
      <c r="F17" s="947">
        <v>3</v>
      </c>
      <c r="G17" s="947">
        <v>3</v>
      </c>
      <c r="H17" s="412">
        <v>3</v>
      </c>
      <c r="I17" s="1068">
        <f t="shared" si="1"/>
        <v>15</v>
      </c>
      <c r="J17" s="948">
        <v>0</v>
      </c>
      <c r="K17" s="948">
        <v>7</v>
      </c>
      <c r="L17" s="1074">
        <f t="shared" si="2"/>
        <v>22</v>
      </c>
      <c r="M17" s="949">
        <v>42</v>
      </c>
      <c r="N17" s="412">
        <v>30</v>
      </c>
      <c r="O17" s="1077">
        <f>SUM(M17,N17)</f>
        <v>72</v>
      </c>
      <c r="P17" s="949">
        <v>35</v>
      </c>
      <c r="Q17" s="412">
        <v>37</v>
      </c>
      <c r="R17" s="1077">
        <f t="shared" ref="R17" si="56">SUM(P17,Q17)</f>
        <v>72</v>
      </c>
      <c r="S17" s="413">
        <v>39</v>
      </c>
      <c r="T17" s="412">
        <v>34</v>
      </c>
      <c r="U17" s="1077">
        <f t="shared" ref="U17" si="57">SUM(S17,T17)</f>
        <v>73</v>
      </c>
      <c r="V17" s="413">
        <v>51</v>
      </c>
      <c r="W17" s="412">
        <v>36</v>
      </c>
      <c r="X17" s="1077">
        <f t="shared" ref="X17" si="58">SUM(V17,W17)</f>
        <v>87</v>
      </c>
      <c r="Y17" s="949">
        <v>47</v>
      </c>
      <c r="Z17" s="412">
        <v>39</v>
      </c>
      <c r="AA17" s="1068">
        <f t="shared" ref="AA17" si="59">SUM(Y17,Z17)</f>
        <v>86</v>
      </c>
      <c r="AB17" s="413">
        <v>41</v>
      </c>
      <c r="AC17" s="412">
        <v>34</v>
      </c>
      <c r="AD17" s="1077">
        <f t="shared" ref="AD17" si="60">SUM(AB17,AC17)</f>
        <v>75</v>
      </c>
      <c r="AE17" s="413">
        <f t="shared" si="9"/>
        <v>255</v>
      </c>
      <c r="AF17" s="412">
        <f t="shared" si="10"/>
        <v>210</v>
      </c>
      <c r="AG17" s="1078">
        <f t="shared" si="11"/>
        <v>465</v>
      </c>
      <c r="AH17" s="1066">
        <v>25</v>
      </c>
      <c r="AI17" s="412">
        <v>14</v>
      </c>
      <c r="AJ17" s="1085">
        <f t="shared" si="0"/>
        <v>39</v>
      </c>
      <c r="AK17" s="175" t="s">
        <v>499</v>
      </c>
    </row>
    <row r="18" spans="1:37" ht="15.75" customHeight="1">
      <c r="A18" s="174"/>
      <c r="B18" s="175" t="s">
        <v>500</v>
      </c>
      <c r="C18" s="945">
        <v>3</v>
      </c>
      <c r="D18" s="946">
        <v>4</v>
      </c>
      <c r="E18" s="946">
        <v>4</v>
      </c>
      <c r="F18" s="947">
        <v>4</v>
      </c>
      <c r="G18" s="947">
        <v>4</v>
      </c>
      <c r="H18" s="412">
        <v>4</v>
      </c>
      <c r="I18" s="1068">
        <f t="shared" si="1"/>
        <v>23</v>
      </c>
      <c r="J18" s="948">
        <v>0</v>
      </c>
      <c r="K18" s="948">
        <v>9</v>
      </c>
      <c r="L18" s="1074">
        <f t="shared" si="2"/>
        <v>32</v>
      </c>
      <c r="M18" s="949">
        <v>42</v>
      </c>
      <c r="N18" s="412">
        <v>50</v>
      </c>
      <c r="O18" s="1077">
        <f t="shared" si="3"/>
        <v>92</v>
      </c>
      <c r="P18" s="949">
        <v>56</v>
      </c>
      <c r="Q18" s="412">
        <v>56</v>
      </c>
      <c r="R18" s="1077">
        <f t="shared" ref="R18" si="61">SUM(P18,Q18)</f>
        <v>112</v>
      </c>
      <c r="S18" s="413">
        <v>56</v>
      </c>
      <c r="T18" s="412">
        <v>66</v>
      </c>
      <c r="U18" s="1077">
        <f t="shared" ref="U18" si="62">SUM(S18,T18)</f>
        <v>122</v>
      </c>
      <c r="V18" s="413">
        <v>72</v>
      </c>
      <c r="W18" s="412">
        <v>53</v>
      </c>
      <c r="X18" s="1077">
        <f t="shared" ref="X18" si="63">SUM(V18,W18)</f>
        <v>125</v>
      </c>
      <c r="Y18" s="949">
        <v>61</v>
      </c>
      <c r="Z18" s="412">
        <v>75</v>
      </c>
      <c r="AA18" s="1068">
        <f t="shared" ref="AA18" si="64">SUM(Y18,Z18)</f>
        <v>136</v>
      </c>
      <c r="AB18" s="413">
        <v>67</v>
      </c>
      <c r="AC18" s="412">
        <v>66</v>
      </c>
      <c r="AD18" s="1077">
        <f t="shared" ref="AD18" si="65">SUM(AB18,AC18)</f>
        <v>133</v>
      </c>
      <c r="AE18" s="413">
        <f t="shared" si="9"/>
        <v>354</v>
      </c>
      <c r="AF18" s="412">
        <f t="shared" si="10"/>
        <v>366</v>
      </c>
      <c r="AG18" s="1078">
        <f t="shared" si="11"/>
        <v>720</v>
      </c>
      <c r="AH18" s="1066">
        <v>35</v>
      </c>
      <c r="AI18" s="412">
        <v>14</v>
      </c>
      <c r="AJ18" s="1085">
        <f t="shared" si="0"/>
        <v>49</v>
      </c>
      <c r="AK18" s="175" t="s">
        <v>500</v>
      </c>
    </row>
    <row r="19" spans="1:37" ht="15.75" customHeight="1">
      <c r="A19" s="174"/>
      <c r="B19" s="175" t="s">
        <v>501</v>
      </c>
      <c r="C19" s="945">
        <v>2</v>
      </c>
      <c r="D19" s="946">
        <v>2</v>
      </c>
      <c r="E19" s="946">
        <v>1</v>
      </c>
      <c r="F19" s="947">
        <v>2</v>
      </c>
      <c r="G19" s="947">
        <v>1</v>
      </c>
      <c r="H19" s="412">
        <v>1</v>
      </c>
      <c r="I19" s="1068">
        <f t="shared" si="1"/>
        <v>9</v>
      </c>
      <c r="J19" s="948">
        <v>0</v>
      </c>
      <c r="K19" s="948">
        <v>6</v>
      </c>
      <c r="L19" s="1074">
        <f t="shared" si="2"/>
        <v>15</v>
      </c>
      <c r="M19" s="949">
        <v>18</v>
      </c>
      <c r="N19" s="412">
        <v>24</v>
      </c>
      <c r="O19" s="1077">
        <f t="shared" si="3"/>
        <v>42</v>
      </c>
      <c r="P19" s="949">
        <v>26</v>
      </c>
      <c r="Q19" s="412">
        <v>16</v>
      </c>
      <c r="R19" s="1077">
        <f t="shared" ref="R19" si="66">SUM(P19,Q19)</f>
        <v>42</v>
      </c>
      <c r="S19" s="413">
        <v>15</v>
      </c>
      <c r="T19" s="412">
        <v>23</v>
      </c>
      <c r="U19" s="1077">
        <f t="shared" ref="U19" si="67">SUM(S19,T19)</f>
        <v>38</v>
      </c>
      <c r="V19" s="413">
        <v>29</v>
      </c>
      <c r="W19" s="412">
        <v>23</v>
      </c>
      <c r="X19" s="1077">
        <f t="shared" ref="X19" si="68">SUM(V19,W19)</f>
        <v>52</v>
      </c>
      <c r="Y19" s="949">
        <v>20</v>
      </c>
      <c r="Z19" s="412">
        <v>16</v>
      </c>
      <c r="AA19" s="1068">
        <f t="shared" ref="AA19" si="69">SUM(Y19,Z19)</f>
        <v>36</v>
      </c>
      <c r="AB19" s="413">
        <v>22</v>
      </c>
      <c r="AC19" s="412">
        <v>16</v>
      </c>
      <c r="AD19" s="1077">
        <f t="shared" ref="AD19" si="70">SUM(AB19,AC19)</f>
        <v>38</v>
      </c>
      <c r="AE19" s="413">
        <f t="shared" si="9"/>
        <v>130</v>
      </c>
      <c r="AF19" s="412">
        <f t="shared" si="10"/>
        <v>118</v>
      </c>
      <c r="AG19" s="1078">
        <f t="shared" si="11"/>
        <v>248</v>
      </c>
      <c r="AH19" s="1066">
        <v>27</v>
      </c>
      <c r="AI19" s="412">
        <v>6</v>
      </c>
      <c r="AJ19" s="1085">
        <f t="shared" si="0"/>
        <v>33</v>
      </c>
      <c r="AK19" s="175" t="s">
        <v>501</v>
      </c>
    </row>
    <row r="20" spans="1:37" ht="15.75" customHeight="1">
      <c r="A20" s="174"/>
      <c r="B20" s="175" t="s">
        <v>502</v>
      </c>
      <c r="C20" s="945">
        <v>1</v>
      </c>
      <c r="D20" s="946">
        <v>1</v>
      </c>
      <c r="E20" s="946">
        <v>1</v>
      </c>
      <c r="F20" s="947">
        <v>1</v>
      </c>
      <c r="G20" s="947">
        <v>1</v>
      </c>
      <c r="H20" s="412">
        <v>1</v>
      </c>
      <c r="I20" s="1068">
        <f t="shared" si="1"/>
        <v>6</v>
      </c>
      <c r="J20" s="948">
        <v>0</v>
      </c>
      <c r="K20" s="948">
        <v>4</v>
      </c>
      <c r="L20" s="1074">
        <f t="shared" si="2"/>
        <v>10</v>
      </c>
      <c r="M20" s="949">
        <v>9</v>
      </c>
      <c r="N20" s="412">
        <v>10</v>
      </c>
      <c r="O20" s="1077">
        <f t="shared" si="3"/>
        <v>19</v>
      </c>
      <c r="P20" s="949">
        <v>8</v>
      </c>
      <c r="Q20" s="412">
        <v>9</v>
      </c>
      <c r="R20" s="1077">
        <f t="shared" ref="R20" si="71">SUM(P20,Q20)</f>
        <v>17</v>
      </c>
      <c r="S20" s="413">
        <v>12</v>
      </c>
      <c r="T20" s="412">
        <v>13</v>
      </c>
      <c r="U20" s="1077">
        <f t="shared" ref="U20" si="72">SUM(S20,T20)</f>
        <v>25</v>
      </c>
      <c r="V20" s="413">
        <v>10</v>
      </c>
      <c r="W20" s="412">
        <v>9</v>
      </c>
      <c r="X20" s="1077">
        <f t="shared" ref="X20" si="73">SUM(V20,W20)</f>
        <v>19</v>
      </c>
      <c r="Y20" s="949">
        <v>16</v>
      </c>
      <c r="Z20" s="412">
        <v>11</v>
      </c>
      <c r="AA20" s="1068">
        <f t="shared" ref="AA20" si="74">SUM(Y20,Z20)</f>
        <v>27</v>
      </c>
      <c r="AB20" s="413">
        <v>15</v>
      </c>
      <c r="AC20" s="412">
        <v>13</v>
      </c>
      <c r="AD20" s="1077">
        <f t="shared" ref="AD20" si="75">SUM(AB20,AC20)</f>
        <v>28</v>
      </c>
      <c r="AE20" s="413">
        <f t="shared" si="9"/>
        <v>70</v>
      </c>
      <c r="AF20" s="412">
        <f t="shared" si="10"/>
        <v>65</v>
      </c>
      <c r="AG20" s="1078">
        <f t="shared" si="11"/>
        <v>135</v>
      </c>
      <c r="AH20" s="1066">
        <v>12</v>
      </c>
      <c r="AI20" s="412">
        <v>1</v>
      </c>
      <c r="AJ20" s="1085">
        <f t="shared" si="0"/>
        <v>13</v>
      </c>
      <c r="AK20" s="175" t="s">
        <v>502</v>
      </c>
    </row>
    <row r="21" spans="1:37" ht="15.75" customHeight="1">
      <c r="A21" s="174"/>
      <c r="B21" s="175" t="s">
        <v>503</v>
      </c>
      <c r="C21" s="945">
        <v>1</v>
      </c>
      <c r="D21" s="946">
        <v>1</v>
      </c>
      <c r="E21" s="946">
        <v>1</v>
      </c>
      <c r="F21" s="947">
        <v>1</v>
      </c>
      <c r="G21" s="947">
        <v>1</v>
      </c>
      <c r="H21" s="412">
        <v>1</v>
      </c>
      <c r="I21" s="1068">
        <f t="shared" si="1"/>
        <v>6</v>
      </c>
      <c r="J21" s="948">
        <v>0</v>
      </c>
      <c r="K21" s="948">
        <v>4</v>
      </c>
      <c r="L21" s="1074">
        <f t="shared" si="2"/>
        <v>10</v>
      </c>
      <c r="M21" s="949">
        <v>7</v>
      </c>
      <c r="N21" s="412">
        <v>7</v>
      </c>
      <c r="O21" s="1077">
        <f t="shared" si="3"/>
        <v>14</v>
      </c>
      <c r="P21" s="949">
        <v>10</v>
      </c>
      <c r="Q21" s="412">
        <v>5</v>
      </c>
      <c r="R21" s="1077">
        <f t="shared" ref="R21" si="76">SUM(P21,Q21)</f>
        <v>15</v>
      </c>
      <c r="S21" s="413">
        <v>8</v>
      </c>
      <c r="T21" s="412">
        <v>6</v>
      </c>
      <c r="U21" s="1077">
        <f t="shared" ref="U21" si="77">SUM(S21,T21)</f>
        <v>14</v>
      </c>
      <c r="V21" s="413">
        <v>6</v>
      </c>
      <c r="W21" s="412">
        <v>13</v>
      </c>
      <c r="X21" s="1077">
        <f t="shared" ref="X21" si="78">SUM(V21,W21)</f>
        <v>19</v>
      </c>
      <c r="Y21" s="949">
        <v>5</v>
      </c>
      <c r="Z21" s="412">
        <v>10</v>
      </c>
      <c r="AA21" s="1068">
        <f t="shared" ref="AA21" si="79">SUM(Y21,Z21)</f>
        <v>15</v>
      </c>
      <c r="AB21" s="413">
        <v>8</v>
      </c>
      <c r="AC21" s="412">
        <v>6</v>
      </c>
      <c r="AD21" s="1077">
        <f t="shared" ref="AD21" si="80">SUM(AB21,AC21)</f>
        <v>14</v>
      </c>
      <c r="AE21" s="413">
        <f t="shared" si="9"/>
        <v>44</v>
      </c>
      <c r="AF21" s="412">
        <f t="shared" si="10"/>
        <v>47</v>
      </c>
      <c r="AG21" s="1078">
        <f t="shared" si="11"/>
        <v>91</v>
      </c>
      <c r="AH21" s="1066">
        <v>10</v>
      </c>
      <c r="AI21" s="412">
        <v>6</v>
      </c>
      <c r="AJ21" s="1085">
        <f t="shared" si="0"/>
        <v>16</v>
      </c>
      <c r="AK21" s="175" t="s">
        <v>503</v>
      </c>
    </row>
    <row r="22" spans="1:37" ht="15.75" customHeight="1">
      <c r="A22" s="174"/>
      <c r="B22" s="175" t="s">
        <v>504</v>
      </c>
      <c r="C22" s="945">
        <v>2</v>
      </c>
      <c r="D22" s="946">
        <v>2</v>
      </c>
      <c r="E22" s="946">
        <v>2</v>
      </c>
      <c r="F22" s="947">
        <v>2</v>
      </c>
      <c r="G22" s="947">
        <v>3</v>
      </c>
      <c r="H22" s="412">
        <v>2</v>
      </c>
      <c r="I22" s="1068">
        <f t="shared" si="1"/>
        <v>13</v>
      </c>
      <c r="J22" s="948">
        <v>0</v>
      </c>
      <c r="K22" s="948">
        <v>8</v>
      </c>
      <c r="L22" s="1074">
        <f t="shared" si="2"/>
        <v>21</v>
      </c>
      <c r="M22" s="949">
        <v>34</v>
      </c>
      <c r="N22" s="412">
        <v>30</v>
      </c>
      <c r="O22" s="1077">
        <f t="shared" si="3"/>
        <v>64</v>
      </c>
      <c r="P22" s="949">
        <v>42</v>
      </c>
      <c r="Q22" s="412">
        <v>24</v>
      </c>
      <c r="R22" s="1077">
        <f t="shared" ref="R22" si="81">SUM(P22,Q22)</f>
        <v>66</v>
      </c>
      <c r="S22" s="413">
        <v>21</v>
      </c>
      <c r="T22" s="412">
        <v>31</v>
      </c>
      <c r="U22" s="1077">
        <f t="shared" ref="U22" si="82">SUM(S22,T22)</f>
        <v>52</v>
      </c>
      <c r="V22" s="413">
        <v>36</v>
      </c>
      <c r="W22" s="412">
        <v>29</v>
      </c>
      <c r="X22" s="1077">
        <f t="shared" ref="X22" si="83">SUM(V22,W22)</f>
        <v>65</v>
      </c>
      <c r="Y22" s="949">
        <v>47</v>
      </c>
      <c r="Z22" s="412">
        <v>33</v>
      </c>
      <c r="AA22" s="1068">
        <f t="shared" ref="AA22" si="84">SUM(Y22,Z22)</f>
        <v>80</v>
      </c>
      <c r="AB22" s="413">
        <v>29</v>
      </c>
      <c r="AC22" s="412">
        <v>23</v>
      </c>
      <c r="AD22" s="1077">
        <f t="shared" ref="AD22" si="85">SUM(AB22,AC22)</f>
        <v>52</v>
      </c>
      <c r="AE22" s="413">
        <f t="shared" si="9"/>
        <v>209</v>
      </c>
      <c r="AF22" s="412">
        <f t="shared" si="10"/>
        <v>170</v>
      </c>
      <c r="AG22" s="1078">
        <f t="shared" si="11"/>
        <v>379</v>
      </c>
      <c r="AH22" s="1066">
        <v>32</v>
      </c>
      <c r="AI22" s="412">
        <v>6</v>
      </c>
      <c r="AJ22" s="1085">
        <f t="shared" si="0"/>
        <v>38</v>
      </c>
      <c r="AK22" s="175" t="s">
        <v>504</v>
      </c>
    </row>
    <row r="23" spans="1:37" ht="15.75" customHeight="1">
      <c r="A23" s="174"/>
      <c r="B23" s="175" t="s">
        <v>505</v>
      </c>
      <c r="C23" s="945">
        <v>2</v>
      </c>
      <c r="D23" s="946">
        <v>2</v>
      </c>
      <c r="E23" s="946">
        <v>2</v>
      </c>
      <c r="F23" s="947">
        <v>2</v>
      </c>
      <c r="G23" s="947">
        <v>2</v>
      </c>
      <c r="H23" s="412">
        <v>2</v>
      </c>
      <c r="I23" s="1068">
        <f t="shared" si="1"/>
        <v>12</v>
      </c>
      <c r="J23" s="948">
        <v>0</v>
      </c>
      <c r="K23" s="948">
        <v>7</v>
      </c>
      <c r="L23" s="1074">
        <f t="shared" si="2"/>
        <v>19</v>
      </c>
      <c r="M23" s="949">
        <v>20</v>
      </c>
      <c r="N23" s="412">
        <v>31</v>
      </c>
      <c r="O23" s="1077">
        <f t="shared" si="3"/>
        <v>51</v>
      </c>
      <c r="P23" s="949">
        <v>30</v>
      </c>
      <c r="Q23" s="412">
        <v>27</v>
      </c>
      <c r="R23" s="1077">
        <f t="shared" ref="R23" si="86">SUM(P23,Q23)</f>
        <v>57</v>
      </c>
      <c r="S23" s="413">
        <v>25</v>
      </c>
      <c r="T23" s="412">
        <v>19</v>
      </c>
      <c r="U23" s="1077">
        <f t="shared" ref="U23" si="87">SUM(S23,T23)</f>
        <v>44</v>
      </c>
      <c r="V23" s="413">
        <v>24</v>
      </c>
      <c r="W23" s="412">
        <v>28</v>
      </c>
      <c r="X23" s="1077">
        <f t="shared" ref="X23" si="88">SUM(V23,W23)</f>
        <v>52</v>
      </c>
      <c r="Y23" s="949">
        <v>27</v>
      </c>
      <c r="Z23" s="412">
        <v>26</v>
      </c>
      <c r="AA23" s="1068">
        <f t="shared" ref="AA23" si="89">SUM(Y23,Z23)</f>
        <v>53</v>
      </c>
      <c r="AB23" s="413">
        <v>23</v>
      </c>
      <c r="AC23" s="412">
        <v>23</v>
      </c>
      <c r="AD23" s="1077">
        <f t="shared" ref="AD23" si="90">SUM(AB23,AC23)</f>
        <v>46</v>
      </c>
      <c r="AE23" s="413">
        <f t="shared" si="9"/>
        <v>149</v>
      </c>
      <c r="AF23" s="412">
        <f t="shared" si="10"/>
        <v>154</v>
      </c>
      <c r="AG23" s="1078">
        <f t="shared" si="11"/>
        <v>303</v>
      </c>
      <c r="AH23" s="1066">
        <v>24</v>
      </c>
      <c r="AI23" s="412">
        <v>12</v>
      </c>
      <c r="AJ23" s="1085">
        <f t="shared" si="0"/>
        <v>36</v>
      </c>
      <c r="AK23" s="175" t="s">
        <v>505</v>
      </c>
    </row>
    <row r="24" spans="1:37" ht="15.75" customHeight="1">
      <c r="A24" s="174"/>
      <c r="B24" s="175" t="s">
        <v>506</v>
      </c>
      <c r="C24" s="945">
        <v>2</v>
      </c>
      <c r="D24" s="946">
        <v>2</v>
      </c>
      <c r="E24" s="946">
        <v>2</v>
      </c>
      <c r="F24" s="947">
        <v>2</v>
      </c>
      <c r="G24" s="947">
        <v>3</v>
      </c>
      <c r="H24" s="412">
        <v>2</v>
      </c>
      <c r="I24" s="1068">
        <f t="shared" si="1"/>
        <v>13</v>
      </c>
      <c r="J24" s="948">
        <v>0</v>
      </c>
      <c r="K24" s="948">
        <v>10</v>
      </c>
      <c r="L24" s="1074">
        <f t="shared" si="2"/>
        <v>23</v>
      </c>
      <c r="M24" s="949">
        <v>37</v>
      </c>
      <c r="N24" s="412">
        <v>32</v>
      </c>
      <c r="O24" s="1077">
        <f t="shared" si="3"/>
        <v>69</v>
      </c>
      <c r="P24" s="949">
        <v>32</v>
      </c>
      <c r="Q24" s="412">
        <v>29</v>
      </c>
      <c r="R24" s="1077">
        <f t="shared" ref="R24" si="91">SUM(P24,Q24)</f>
        <v>61</v>
      </c>
      <c r="S24" s="413">
        <v>32</v>
      </c>
      <c r="T24" s="412">
        <v>34</v>
      </c>
      <c r="U24" s="1077">
        <f t="shared" ref="U24" si="92">SUM(S24,T24)</f>
        <v>66</v>
      </c>
      <c r="V24" s="413">
        <v>43</v>
      </c>
      <c r="W24" s="412">
        <v>23</v>
      </c>
      <c r="X24" s="1077">
        <f t="shared" ref="X24" si="93">SUM(V24,W24)</f>
        <v>66</v>
      </c>
      <c r="Y24" s="949">
        <v>52</v>
      </c>
      <c r="Z24" s="412">
        <v>43</v>
      </c>
      <c r="AA24" s="1068">
        <f t="shared" ref="AA24" si="94">SUM(Y24,Z24)</f>
        <v>95</v>
      </c>
      <c r="AB24" s="413">
        <v>36</v>
      </c>
      <c r="AC24" s="412">
        <v>19</v>
      </c>
      <c r="AD24" s="1077">
        <f t="shared" ref="AD24" si="95">SUM(AB24,AC24)</f>
        <v>55</v>
      </c>
      <c r="AE24" s="413">
        <f t="shared" si="9"/>
        <v>232</v>
      </c>
      <c r="AF24" s="412">
        <f t="shared" si="10"/>
        <v>180</v>
      </c>
      <c r="AG24" s="1078">
        <f t="shared" si="11"/>
        <v>412</v>
      </c>
      <c r="AH24" s="1066">
        <v>44</v>
      </c>
      <c r="AI24" s="412">
        <v>7</v>
      </c>
      <c r="AJ24" s="1085">
        <f t="shared" si="0"/>
        <v>51</v>
      </c>
      <c r="AK24" s="175" t="s">
        <v>506</v>
      </c>
    </row>
    <row r="25" spans="1:37" ht="15.75" customHeight="1">
      <c r="A25" s="174"/>
      <c r="B25" s="175" t="s">
        <v>507</v>
      </c>
      <c r="C25" s="945">
        <v>1</v>
      </c>
      <c r="D25" s="946">
        <v>2</v>
      </c>
      <c r="E25" s="946">
        <v>1</v>
      </c>
      <c r="F25" s="947">
        <v>1</v>
      </c>
      <c r="G25" s="947">
        <v>2</v>
      </c>
      <c r="H25" s="412">
        <v>1</v>
      </c>
      <c r="I25" s="1068">
        <f t="shared" si="1"/>
        <v>8</v>
      </c>
      <c r="J25" s="948">
        <v>0</v>
      </c>
      <c r="K25" s="948">
        <v>7</v>
      </c>
      <c r="L25" s="1074">
        <f t="shared" si="2"/>
        <v>15</v>
      </c>
      <c r="M25" s="949">
        <v>9</v>
      </c>
      <c r="N25" s="412">
        <v>14</v>
      </c>
      <c r="O25" s="1077">
        <f t="shared" si="3"/>
        <v>23</v>
      </c>
      <c r="P25" s="949">
        <v>23</v>
      </c>
      <c r="Q25" s="412">
        <v>19</v>
      </c>
      <c r="R25" s="1077">
        <f t="shared" ref="R25" si="96">SUM(P25,Q25)</f>
        <v>42</v>
      </c>
      <c r="S25" s="413">
        <v>19</v>
      </c>
      <c r="T25" s="412">
        <v>17</v>
      </c>
      <c r="U25" s="1077">
        <f t="shared" ref="U25" si="97">SUM(S25,T25)</f>
        <v>36</v>
      </c>
      <c r="V25" s="413">
        <v>16</v>
      </c>
      <c r="W25" s="412">
        <v>18</v>
      </c>
      <c r="X25" s="1077">
        <f t="shared" ref="X25" si="98">SUM(V25,W25)</f>
        <v>34</v>
      </c>
      <c r="Y25" s="949">
        <v>24</v>
      </c>
      <c r="Z25" s="412">
        <v>25</v>
      </c>
      <c r="AA25" s="1068">
        <f t="shared" ref="AA25" si="99">SUM(Y25,Z25)</f>
        <v>49</v>
      </c>
      <c r="AB25" s="413">
        <v>18</v>
      </c>
      <c r="AC25" s="412">
        <v>16</v>
      </c>
      <c r="AD25" s="1077">
        <f t="shared" ref="AD25" si="100">SUM(AB25,AC25)</f>
        <v>34</v>
      </c>
      <c r="AE25" s="413">
        <f t="shared" si="9"/>
        <v>109</v>
      </c>
      <c r="AF25" s="412">
        <f t="shared" si="10"/>
        <v>109</v>
      </c>
      <c r="AG25" s="1078">
        <f t="shared" si="11"/>
        <v>218</v>
      </c>
      <c r="AH25" s="1066">
        <v>16</v>
      </c>
      <c r="AI25" s="412">
        <v>6</v>
      </c>
      <c r="AJ25" s="1085">
        <f t="shared" si="0"/>
        <v>22</v>
      </c>
      <c r="AK25" s="175" t="s">
        <v>507</v>
      </c>
    </row>
    <row r="26" spans="1:37" ht="15.75" customHeight="1">
      <c r="A26" s="174"/>
      <c r="B26" s="175" t="s">
        <v>508</v>
      </c>
      <c r="C26" s="945">
        <v>1</v>
      </c>
      <c r="D26" s="946">
        <v>1</v>
      </c>
      <c r="E26" s="946">
        <v>2</v>
      </c>
      <c r="F26" s="947">
        <v>2</v>
      </c>
      <c r="G26" s="947">
        <v>2</v>
      </c>
      <c r="H26" s="412">
        <v>2</v>
      </c>
      <c r="I26" s="1068">
        <f t="shared" si="1"/>
        <v>10</v>
      </c>
      <c r="J26" s="948">
        <v>0</v>
      </c>
      <c r="K26" s="948">
        <v>7</v>
      </c>
      <c r="L26" s="1074">
        <f t="shared" si="2"/>
        <v>17</v>
      </c>
      <c r="M26" s="949">
        <v>19</v>
      </c>
      <c r="N26" s="412">
        <v>13</v>
      </c>
      <c r="O26" s="1077">
        <f t="shared" si="3"/>
        <v>32</v>
      </c>
      <c r="P26" s="949">
        <v>21</v>
      </c>
      <c r="Q26" s="412">
        <v>12</v>
      </c>
      <c r="R26" s="1077">
        <f t="shared" ref="R26" si="101">SUM(P26,Q26)</f>
        <v>33</v>
      </c>
      <c r="S26" s="413">
        <v>22</v>
      </c>
      <c r="T26" s="412">
        <v>18</v>
      </c>
      <c r="U26" s="1077">
        <f t="shared" ref="U26" si="102">SUM(S26,T26)</f>
        <v>40</v>
      </c>
      <c r="V26" s="413">
        <v>23</v>
      </c>
      <c r="W26" s="412">
        <v>19</v>
      </c>
      <c r="X26" s="1077">
        <f t="shared" ref="X26" si="103">SUM(V26,W26)</f>
        <v>42</v>
      </c>
      <c r="Y26" s="949">
        <v>22</v>
      </c>
      <c r="Z26" s="412">
        <v>20</v>
      </c>
      <c r="AA26" s="1068">
        <f t="shared" ref="AA26" si="104">SUM(Y26,Z26)</f>
        <v>42</v>
      </c>
      <c r="AB26" s="413">
        <v>22</v>
      </c>
      <c r="AC26" s="412">
        <v>27</v>
      </c>
      <c r="AD26" s="1077">
        <f t="shared" ref="AD26" si="105">SUM(AB26,AC26)</f>
        <v>49</v>
      </c>
      <c r="AE26" s="413">
        <f t="shared" si="9"/>
        <v>129</v>
      </c>
      <c r="AF26" s="412">
        <f t="shared" si="10"/>
        <v>109</v>
      </c>
      <c r="AG26" s="1078">
        <f t="shared" si="11"/>
        <v>238</v>
      </c>
      <c r="AH26" s="1066">
        <v>26</v>
      </c>
      <c r="AI26" s="412">
        <v>8</v>
      </c>
      <c r="AJ26" s="1085">
        <f t="shared" si="0"/>
        <v>34</v>
      </c>
      <c r="AK26" s="175" t="s">
        <v>508</v>
      </c>
    </row>
    <row r="27" spans="1:37" ht="15.75" customHeight="1">
      <c r="A27" s="174"/>
      <c r="B27" s="175" t="s">
        <v>509</v>
      </c>
      <c r="C27" s="945">
        <v>1</v>
      </c>
      <c r="D27" s="946">
        <v>1</v>
      </c>
      <c r="E27" s="946">
        <v>1</v>
      </c>
      <c r="F27" s="947">
        <v>1</v>
      </c>
      <c r="G27" s="947">
        <v>1</v>
      </c>
      <c r="H27" s="412">
        <v>1</v>
      </c>
      <c r="I27" s="1068">
        <f t="shared" si="1"/>
        <v>6</v>
      </c>
      <c r="J27" s="948">
        <v>0</v>
      </c>
      <c r="K27" s="948">
        <v>2</v>
      </c>
      <c r="L27" s="1074">
        <f t="shared" si="2"/>
        <v>8</v>
      </c>
      <c r="M27" s="949">
        <v>8</v>
      </c>
      <c r="N27" s="412">
        <v>6</v>
      </c>
      <c r="O27" s="1077">
        <f t="shared" si="3"/>
        <v>14</v>
      </c>
      <c r="P27" s="949">
        <v>7</v>
      </c>
      <c r="Q27" s="412">
        <v>5</v>
      </c>
      <c r="R27" s="1077">
        <f t="shared" ref="R27" si="106">SUM(P27,Q27)</f>
        <v>12</v>
      </c>
      <c r="S27" s="413">
        <v>4</v>
      </c>
      <c r="T27" s="412">
        <v>6</v>
      </c>
      <c r="U27" s="1077">
        <f t="shared" ref="U27" si="107">SUM(S27,T27)</f>
        <v>10</v>
      </c>
      <c r="V27" s="413">
        <v>5</v>
      </c>
      <c r="W27" s="412">
        <v>8</v>
      </c>
      <c r="X27" s="1077">
        <f t="shared" ref="X27" si="108">SUM(V27,W27)</f>
        <v>13</v>
      </c>
      <c r="Y27" s="949">
        <v>6</v>
      </c>
      <c r="Z27" s="412">
        <v>4</v>
      </c>
      <c r="AA27" s="1068">
        <f t="shared" ref="AA27" si="109">SUM(Y27,Z27)</f>
        <v>10</v>
      </c>
      <c r="AB27" s="413">
        <v>10</v>
      </c>
      <c r="AC27" s="412">
        <v>6</v>
      </c>
      <c r="AD27" s="1077">
        <f t="shared" ref="AD27" si="110">SUM(AB27,AC27)</f>
        <v>16</v>
      </c>
      <c r="AE27" s="413">
        <f t="shared" si="9"/>
        <v>40</v>
      </c>
      <c r="AF27" s="412">
        <f t="shared" si="10"/>
        <v>35</v>
      </c>
      <c r="AG27" s="1078">
        <f t="shared" si="11"/>
        <v>75</v>
      </c>
      <c r="AH27" s="1066">
        <v>4</v>
      </c>
      <c r="AI27" s="412">
        <v>2</v>
      </c>
      <c r="AJ27" s="1085">
        <f t="shared" si="0"/>
        <v>6</v>
      </c>
      <c r="AK27" s="175" t="s">
        <v>509</v>
      </c>
    </row>
    <row r="28" spans="1:37" ht="15.75" customHeight="1">
      <c r="A28" s="174"/>
      <c r="B28" s="175" t="s">
        <v>510</v>
      </c>
      <c r="C28" s="945">
        <v>1</v>
      </c>
      <c r="D28" s="946">
        <v>1</v>
      </c>
      <c r="E28" s="946">
        <v>1</v>
      </c>
      <c r="F28" s="947">
        <v>1</v>
      </c>
      <c r="G28" s="947">
        <v>1</v>
      </c>
      <c r="H28" s="412">
        <v>1</v>
      </c>
      <c r="I28" s="1068">
        <f t="shared" si="1"/>
        <v>6</v>
      </c>
      <c r="J28" s="948">
        <v>0</v>
      </c>
      <c r="K28" s="948">
        <v>2</v>
      </c>
      <c r="L28" s="1074">
        <f t="shared" si="2"/>
        <v>8</v>
      </c>
      <c r="M28" s="949">
        <v>3</v>
      </c>
      <c r="N28" s="412">
        <v>3</v>
      </c>
      <c r="O28" s="1077">
        <f t="shared" si="3"/>
        <v>6</v>
      </c>
      <c r="P28" s="949">
        <v>5</v>
      </c>
      <c r="Q28" s="412">
        <v>9</v>
      </c>
      <c r="R28" s="1077">
        <f t="shared" ref="R28" si="111">SUM(P28,Q28)</f>
        <v>14</v>
      </c>
      <c r="S28" s="413">
        <v>6</v>
      </c>
      <c r="T28" s="412">
        <v>1</v>
      </c>
      <c r="U28" s="1077">
        <f t="shared" ref="U28" si="112">SUM(S28,T28)</f>
        <v>7</v>
      </c>
      <c r="V28" s="413">
        <v>8</v>
      </c>
      <c r="W28" s="412">
        <v>9</v>
      </c>
      <c r="X28" s="1077">
        <f t="shared" ref="X28" si="113">SUM(V28,W28)</f>
        <v>17</v>
      </c>
      <c r="Y28" s="949">
        <v>3</v>
      </c>
      <c r="Z28" s="412">
        <v>6</v>
      </c>
      <c r="AA28" s="1068">
        <f t="shared" ref="AA28" si="114">SUM(Y28,Z28)</f>
        <v>9</v>
      </c>
      <c r="AB28" s="413">
        <v>12</v>
      </c>
      <c r="AC28" s="412">
        <v>5</v>
      </c>
      <c r="AD28" s="1077">
        <f t="shared" ref="AD28" si="115">SUM(AB28,AC28)</f>
        <v>17</v>
      </c>
      <c r="AE28" s="413">
        <f t="shared" si="9"/>
        <v>37</v>
      </c>
      <c r="AF28" s="412">
        <f t="shared" si="10"/>
        <v>33</v>
      </c>
      <c r="AG28" s="1078">
        <f t="shared" si="11"/>
        <v>70</v>
      </c>
      <c r="AH28" s="1066">
        <v>6</v>
      </c>
      <c r="AI28" s="412">
        <v>0</v>
      </c>
      <c r="AJ28" s="1085">
        <f t="shared" si="0"/>
        <v>6</v>
      </c>
      <c r="AK28" s="175" t="s">
        <v>510</v>
      </c>
    </row>
    <row r="29" spans="1:37" ht="15.75" customHeight="1">
      <c r="A29" s="174"/>
      <c r="B29" s="175" t="s">
        <v>511</v>
      </c>
      <c r="C29" s="945">
        <v>1</v>
      </c>
      <c r="D29" s="946">
        <v>2</v>
      </c>
      <c r="E29" s="946">
        <v>2</v>
      </c>
      <c r="F29" s="947">
        <v>1</v>
      </c>
      <c r="G29" s="947">
        <v>1</v>
      </c>
      <c r="H29" s="412">
        <v>1</v>
      </c>
      <c r="I29" s="1068">
        <f t="shared" si="1"/>
        <v>8</v>
      </c>
      <c r="J29" s="948">
        <v>0</v>
      </c>
      <c r="K29" s="948">
        <v>5</v>
      </c>
      <c r="L29" s="1074">
        <f t="shared" si="2"/>
        <v>13</v>
      </c>
      <c r="M29" s="949">
        <v>23</v>
      </c>
      <c r="N29" s="412">
        <v>12</v>
      </c>
      <c r="O29" s="1077">
        <f t="shared" si="3"/>
        <v>35</v>
      </c>
      <c r="P29" s="949">
        <v>21</v>
      </c>
      <c r="Q29" s="412">
        <v>21</v>
      </c>
      <c r="R29" s="1077">
        <f t="shared" ref="R29" si="116">SUM(P29,Q29)</f>
        <v>42</v>
      </c>
      <c r="S29" s="413">
        <v>22</v>
      </c>
      <c r="T29" s="412">
        <v>22</v>
      </c>
      <c r="U29" s="1077">
        <f t="shared" ref="U29" si="117">SUM(S29,T29)</f>
        <v>44</v>
      </c>
      <c r="V29" s="413">
        <v>14</v>
      </c>
      <c r="W29" s="412">
        <v>18</v>
      </c>
      <c r="X29" s="1077">
        <f t="shared" ref="X29" si="118">SUM(V29,W29)</f>
        <v>32</v>
      </c>
      <c r="Y29" s="949">
        <v>15</v>
      </c>
      <c r="Z29" s="412">
        <v>16</v>
      </c>
      <c r="AA29" s="1068">
        <f t="shared" ref="AA29" si="119">SUM(Y29,Z29)</f>
        <v>31</v>
      </c>
      <c r="AB29" s="413">
        <v>19</v>
      </c>
      <c r="AC29" s="412">
        <v>14</v>
      </c>
      <c r="AD29" s="1077">
        <f t="shared" ref="AD29" si="120">SUM(AB29,AC29)</f>
        <v>33</v>
      </c>
      <c r="AE29" s="413">
        <f t="shared" si="9"/>
        <v>114</v>
      </c>
      <c r="AF29" s="412">
        <f t="shared" si="10"/>
        <v>103</v>
      </c>
      <c r="AG29" s="1078">
        <f t="shared" si="11"/>
        <v>217</v>
      </c>
      <c r="AH29" s="1066">
        <v>10</v>
      </c>
      <c r="AI29" s="412">
        <v>4</v>
      </c>
      <c r="AJ29" s="1085">
        <f t="shared" si="0"/>
        <v>14</v>
      </c>
      <c r="AK29" s="175" t="s">
        <v>511</v>
      </c>
    </row>
    <row r="30" spans="1:37" ht="15.75" customHeight="1">
      <c r="A30" s="174"/>
      <c r="B30" s="175" t="s">
        <v>512</v>
      </c>
      <c r="C30" s="945">
        <v>2</v>
      </c>
      <c r="D30" s="946">
        <v>2</v>
      </c>
      <c r="E30" s="946">
        <v>2</v>
      </c>
      <c r="F30" s="947">
        <v>2</v>
      </c>
      <c r="G30" s="947">
        <v>2</v>
      </c>
      <c r="H30" s="412">
        <v>2</v>
      </c>
      <c r="I30" s="1068">
        <f t="shared" si="1"/>
        <v>12</v>
      </c>
      <c r="J30" s="948">
        <v>0</v>
      </c>
      <c r="K30" s="948">
        <v>5</v>
      </c>
      <c r="L30" s="1074">
        <f t="shared" si="2"/>
        <v>17</v>
      </c>
      <c r="M30" s="949">
        <v>22</v>
      </c>
      <c r="N30" s="412">
        <v>27</v>
      </c>
      <c r="O30" s="1077">
        <f t="shared" si="3"/>
        <v>49</v>
      </c>
      <c r="P30" s="949">
        <v>21</v>
      </c>
      <c r="Q30" s="412">
        <v>25</v>
      </c>
      <c r="R30" s="1077">
        <f t="shared" ref="R30" si="121">SUM(P30,Q30)</f>
        <v>46</v>
      </c>
      <c r="S30" s="413">
        <v>19</v>
      </c>
      <c r="T30" s="412">
        <v>22</v>
      </c>
      <c r="U30" s="1077">
        <f t="shared" ref="U30" si="122">SUM(S30,T30)</f>
        <v>41</v>
      </c>
      <c r="V30" s="413">
        <v>26</v>
      </c>
      <c r="W30" s="412">
        <v>21</v>
      </c>
      <c r="X30" s="1077">
        <f t="shared" ref="X30" si="123">SUM(V30,W30)</f>
        <v>47</v>
      </c>
      <c r="Y30" s="949">
        <v>23</v>
      </c>
      <c r="Z30" s="412">
        <v>21</v>
      </c>
      <c r="AA30" s="1068">
        <f t="shared" ref="AA30" si="124">SUM(Y30,Z30)</f>
        <v>44</v>
      </c>
      <c r="AB30" s="413">
        <v>31</v>
      </c>
      <c r="AC30" s="412">
        <v>31</v>
      </c>
      <c r="AD30" s="1077">
        <f t="shared" ref="AD30" si="125">SUM(AB30,AC30)</f>
        <v>62</v>
      </c>
      <c r="AE30" s="413">
        <f t="shared" si="9"/>
        <v>142</v>
      </c>
      <c r="AF30" s="412">
        <f t="shared" si="10"/>
        <v>147</v>
      </c>
      <c r="AG30" s="1078">
        <f t="shared" si="11"/>
        <v>289</v>
      </c>
      <c r="AH30" s="1066">
        <v>23</v>
      </c>
      <c r="AI30" s="412">
        <v>6</v>
      </c>
      <c r="AJ30" s="1085">
        <f t="shared" si="0"/>
        <v>29</v>
      </c>
      <c r="AK30" s="175" t="s">
        <v>512</v>
      </c>
    </row>
    <row r="31" spans="1:37" ht="15.75" customHeight="1">
      <c r="A31" s="174"/>
      <c r="B31" s="175" t="s">
        <v>513</v>
      </c>
      <c r="C31" s="945">
        <v>2</v>
      </c>
      <c r="D31" s="946">
        <v>2</v>
      </c>
      <c r="E31" s="946">
        <v>2</v>
      </c>
      <c r="F31" s="947">
        <v>2</v>
      </c>
      <c r="G31" s="947">
        <v>2</v>
      </c>
      <c r="H31" s="412">
        <v>2</v>
      </c>
      <c r="I31" s="1068">
        <f t="shared" si="1"/>
        <v>12</v>
      </c>
      <c r="J31" s="948">
        <v>0</v>
      </c>
      <c r="K31" s="948">
        <v>7</v>
      </c>
      <c r="L31" s="1074">
        <f t="shared" si="2"/>
        <v>19</v>
      </c>
      <c r="M31" s="949">
        <v>29</v>
      </c>
      <c r="N31" s="412">
        <v>25</v>
      </c>
      <c r="O31" s="1077">
        <f t="shared" si="3"/>
        <v>54</v>
      </c>
      <c r="P31" s="949">
        <v>14</v>
      </c>
      <c r="Q31" s="412">
        <v>25</v>
      </c>
      <c r="R31" s="1077">
        <f t="shared" ref="R31" si="126">SUM(P31,Q31)</f>
        <v>39</v>
      </c>
      <c r="S31" s="413">
        <v>35</v>
      </c>
      <c r="T31" s="412">
        <v>35</v>
      </c>
      <c r="U31" s="1077">
        <f t="shared" ref="U31" si="127">SUM(S31,T31)</f>
        <v>70</v>
      </c>
      <c r="V31" s="413">
        <v>30</v>
      </c>
      <c r="W31" s="412">
        <v>32</v>
      </c>
      <c r="X31" s="1077">
        <f t="shared" ref="X31" si="128">SUM(V31,W31)</f>
        <v>62</v>
      </c>
      <c r="Y31" s="949">
        <v>39</v>
      </c>
      <c r="Z31" s="412">
        <v>28</v>
      </c>
      <c r="AA31" s="1068">
        <f t="shared" ref="AA31" si="129">SUM(Y31,Z31)</f>
        <v>67</v>
      </c>
      <c r="AB31" s="413">
        <v>40</v>
      </c>
      <c r="AC31" s="412">
        <v>39</v>
      </c>
      <c r="AD31" s="1077">
        <f t="shared" ref="AD31" si="130">SUM(AB31,AC31)</f>
        <v>79</v>
      </c>
      <c r="AE31" s="413">
        <f t="shared" si="9"/>
        <v>187</v>
      </c>
      <c r="AF31" s="412">
        <f t="shared" si="10"/>
        <v>184</v>
      </c>
      <c r="AG31" s="1078">
        <f t="shared" si="11"/>
        <v>371</v>
      </c>
      <c r="AH31" s="1066">
        <v>28</v>
      </c>
      <c r="AI31" s="412">
        <v>13</v>
      </c>
      <c r="AJ31" s="1085">
        <f t="shared" si="0"/>
        <v>41</v>
      </c>
      <c r="AK31" s="175" t="s">
        <v>513</v>
      </c>
    </row>
    <row r="32" spans="1:37" ht="15.75" customHeight="1">
      <c r="A32" s="174"/>
      <c r="B32" s="175" t="s">
        <v>514</v>
      </c>
      <c r="C32" s="945">
        <v>2</v>
      </c>
      <c r="D32" s="946">
        <v>2</v>
      </c>
      <c r="E32" s="946">
        <v>2</v>
      </c>
      <c r="F32" s="947">
        <v>2</v>
      </c>
      <c r="G32" s="947">
        <v>2</v>
      </c>
      <c r="H32" s="412">
        <v>3</v>
      </c>
      <c r="I32" s="1068">
        <f t="shared" si="1"/>
        <v>13</v>
      </c>
      <c r="J32" s="948">
        <v>0</v>
      </c>
      <c r="K32" s="948">
        <v>4</v>
      </c>
      <c r="L32" s="1074">
        <f t="shared" si="2"/>
        <v>17</v>
      </c>
      <c r="M32" s="949">
        <v>25</v>
      </c>
      <c r="N32" s="412">
        <v>25</v>
      </c>
      <c r="O32" s="1077">
        <f t="shared" si="3"/>
        <v>50</v>
      </c>
      <c r="P32" s="949">
        <v>26</v>
      </c>
      <c r="Q32" s="412">
        <v>31</v>
      </c>
      <c r="R32" s="1077">
        <f t="shared" ref="R32" si="131">SUM(P32,Q32)</f>
        <v>57</v>
      </c>
      <c r="S32" s="413">
        <v>27</v>
      </c>
      <c r="T32" s="412">
        <v>19</v>
      </c>
      <c r="U32" s="1077">
        <f t="shared" ref="U32" si="132">SUM(S32,T32)</f>
        <v>46</v>
      </c>
      <c r="V32" s="413">
        <v>22</v>
      </c>
      <c r="W32" s="412">
        <v>29</v>
      </c>
      <c r="X32" s="1077">
        <f t="shared" ref="X32" si="133">SUM(V32,W32)</f>
        <v>51</v>
      </c>
      <c r="Y32" s="949">
        <v>26</v>
      </c>
      <c r="Z32" s="412">
        <v>30</v>
      </c>
      <c r="AA32" s="1068">
        <f t="shared" ref="AA32" si="134">SUM(Y32,Z32)</f>
        <v>56</v>
      </c>
      <c r="AB32" s="413">
        <v>41</v>
      </c>
      <c r="AC32" s="412">
        <v>41</v>
      </c>
      <c r="AD32" s="1077">
        <f t="shared" ref="AD32" si="135">SUM(AB32,AC32)</f>
        <v>82</v>
      </c>
      <c r="AE32" s="413">
        <f t="shared" si="9"/>
        <v>167</v>
      </c>
      <c r="AF32" s="412">
        <f t="shared" si="10"/>
        <v>175</v>
      </c>
      <c r="AG32" s="1078">
        <f t="shared" si="11"/>
        <v>342</v>
      </c>
      <c r="AH32" s="1066">
        <v>17</v>
      </c>
      <c r="AI32" s="412">
        <v>7</v>
      </c>
      <c r="AJ32" s="1085">
        <f t="shared" si="0"/>
        <v>24</v>
      </c>
      <c r="AK32" s="175" t="s">
        <v>514</v>
      </c>
    </row>
    <row r="33" spans="1:40" ht="15.75" customHeight="1">
      <c r="A33" s="174"/>
      <c r="B33" s="175" t="s">
        <v>515</v>
      </c>
      <c r="C33" s="945">
        <v>3</v>
      </c>
      <c r="D33" s="946">
        <v>3</v>
      </c>
      <c r="E33" s="946">
        <v>3</v>
      </c>
      <c r="F33" s="947">
        <v>3</v>
      </c>
      <c r="G33" s="947">
        <v>3</v>
      </c>
      <c r="H33" s="412">
        <v>3</v>
      </c>
      <c r="I33" s="1068">
        <f t="shared" si="1"/>
        <v>18</v>
      </c>
      <c r="J33" s="948">
        <v>0</v>
      </c>
      <c r="K33" s="948">
        <v>7</v>
      </c>
      <c r="L33" s="1074">
        <f t="shared" si="2"/>
        <v>25</v>
      </c>
      <c r="M33" s="949">
        <v>49</v>
      </c>
      <c r="N33" s="412">
        <v>45</v>
      </c>
      <c r="O33" s="1077">
        <f t="shared" si="3"/>
        <v>94</v>
      </c>
      <c r="P33" s="949">
        <v>61</v>
      </c>
      <c r="Q33" s="412">
        <v>40</v>
      </c>
      <c r="R33" s="1077">
        <f t="shared" ref="R33" si="136">SUM(P33,Q33)</f>
        <v>101</v>
      </c>
      <c r="S33" s="413">
        <v>43</v>
      </c>
      <c r="T33" s="412">
        <v>47</v>
      </c>
      <c r="U33" s="1077">
        <f t="shared" ref="U33" si="137">SUM(S33,T33)</f>
        <v>90</v>
      </c>
      <c r="V33" s="413">
        <v>37</v>
      </c>
      <c r="W33" s="412">
        <v>45</v>
      </c>
      <c r="X33" s="1077">
        <f t="shared" ref="X33" si="138">SUM(V33,W33)</f>
        <v>82</v>
      </c>
      <c r="Y33" s="949">
        <v>49</v>
      </c>
      <c r="Z33" s="412">
        <v>53</v>
      </c>
      <c r="AA33" s="1068">
        <f t="shared" ref="AA33" si="139">SUM(Y33,Z33)</f>
        <v>102</v>
      </c>
      <c r="AB33" s="413">
        <v>44</v>
      </c>
      <c r="AC33" s="412">
        <v>37</v>
      </c>
      <c r="AD33" s="1077">
        <f t="shared" ref="AD33" si="140">SUM(AB33,AC33)</f>
        <v>81</v>
      </c>
      <c r="AE33" s="413">
        <f t="shared" si="9"/>
        <v>283</v>
      </c>
      <c r="AF33" s="412">
        <f t="shared" si="10"/>
        <v>267</v>
      </c>
      <c r="AG33" s="1078">
        <f t="shared" si="11"/>
        <v>550</v>
      </c>
      <c r="AH33" s="1066">
        <v>34</v>
      </c>
      <c r="AI33" s="412">
        <v>6</v>
      </c>
      <c r="AJ33" s="1085">
        <f t="shared" si="0"/>
        <v>40</v>
      </c>
      <c r="AK33" s="175" t="s">
        <v>515</v>
      </c>
    </row>
    <row r="34" spans="1:40" ht="15.75" customHeight="1">
      <c r="A34" s="174"/>
      <c r="B34" s="175" t="s">
        <v>516</v>
      </c>
      <c r="C34" s="945">
        <v>2</v>
      </c>
      <c r="D34" s="946">
        <v>2</v>
      </c>
      <c r="E34" s="946">
        <v>2</v>
      </c>
      <c r="F34" s="947">
        <v>2</v>
      </c>
      <c r="G34" s="947">
        <v>2</v>
      </c>
      <c r="H34" s="412">
        <v>2</v>
      </c>
      <c r="I34" s="1068">
        <f t="shared" si="1"/>
        <v>12</v>
      </c>
      <c r="J34" s="948">
        <v>0</v>
      </c>
      <c r="K34" s="948">
        <v>6</v>
      </c>
      <c r="L34" s="1074">
        <f t="shared" si="2"/>
        <v>18</v>
      </c>
      <c r="M34" s="949">
        <v>33</v>
      </c>
      <c r="N34" s="412">
        <v>24</v>
      </c>
      <c r="O34" s="1077">
        <f>SUM(M34,N34)</f>
        <v>57</v>
      </c>
      <c r="P34" s="949">
        <v>30</v>
      </c>
      <c r="Q34" s="412">
        <v>28</v>
      </c>
      <c r="R34" s="1077">
        <f t="shared" ref="R34" si="141">SUM(P34,Q34)</f>
        <v>58</v>
      </c>
      <c r="S34" s="413">
        <v>29</v>
      </c>
      <c r="T34" s="412">
        <v>27</v>
      </c>
      <c r="U34" s="1077">
        <f t="shared" ref="U34" si="142">SUM(S34,T34)</f>
        <v>56</v>
      </c>
      <c r="V34" s="413">
        <v>29</v>
      </c>
      <c r="W34" s="412">
        <v>35</v>
      </c>
      <c r="X34" s="1077">
        <f t="shared" ref="X34" si="143">SUM(V34,W34)</f>
        <v>64</v>
      </c>
      <c r="Y34" s="949">
        <v>27</v>
      </c>
      <c r="Z34" s="412">
        <v>33</v>
      </c>
      <c r="AA34" s="1068">
        <f t="shared" ref="AA34" si="144">SUM(Y34,Z34)</f>
        <v>60</v>
      </c>
      <c r="AB34" s="413">
        <v>28</v>
      </c>
      <c r="AC34" s="412">
        <v>25</v>
      </c>
      <c r="AD34" s="1077">
        <f t="shared" ref="AD34" si="145">SUM(AB34,AC34)</f>
        <v>53</v>
      </c>
      <c r="AE34" s="413">
        <f t="shared" si="9"/>
        <v>176</v>
      </c>
      <c r="AF34" s="412">
        <f t="shared" si="10"/>
        <v>172</v>
      </c>
      <c r="AG34" s="1078">
        <f t="shared" si="11"/>
        <v>348</v>
      </c>
      <c r="AH34" s="1066">
        <v>20</v>
      </c>
      <c r="AI34" s="412">
        <v>9</v>
      </c>
      <c r="AJ34" s="1085">
        <f t="shared" si="0"/>
        <v>29</v>
      </c>
      <c r="AK34" s="175" t="s">
        <v>516</v>
      </c>
    </row>
    <row r="35" spans="1:40" ht="15.75" customHeight="1">
      <c r="A35" s="174"/>
      <c r="B35" s="175" t="s">
        <v>517</v>
      </c>
      <c r="C35" s="945">
        <v>1</v>
      </c>
      <c r="D35" s="946">
        <v>0</v>
      </c>
      <c r="E35" s="946">
        <v>0</v>
      </c>
      <c r="F35" s="946">
        <v>0</v>
      </c>
      <c r="G35" s="1070">
        <v>1</v>
      </c>
      <c r="H35" s="1071">
        <v>1</v>
      </c>
      <c r="I35" s="1068">
        <f t="shared" si="1"/>
        <v>3</v>
      </c>
      <c r="J35" s="948">
        <v>1</v>
      </c>
      <c r="K35" s="948">
        <v>3</v>
      </c>
      <c r="L35" s="1074">
        <f t="shared" si="2"/>
        <v>7</v>
      </c>
      <c r="M35" s="949">
        <v>5</v>
      </c>
      <c r="N35" s="412">
        <v>5</v>
      </c>
      <c r="O35" s="1077">
        <f t="shared" si="3"/>
        <v>10</v>
      </c>
      <c r="P35" s="949">
        <v>2</v>
      </c>
      <c r="Q35" s="412">
        <v>4</v>
      </c>
      <c r="R35" s="1077">
        <f t="shared" ref="R35" si="146">SUM(P35,Q35)</f>
        <v>6</v>
      </c>
      <c r="S35" s="413">
        <v>2</v>
      </c>
      <c r="T35" s="412">
        <v>2</v>
      </c>
      <c r="U35" s="1077">
        <f t="shared" ref="U35" si="147">SUM(S35,T35)</f>
        <v>4</v>
      </c>
      <c r="V35" s="413">
        <v>7</v>
      </c>
      <c r="W35" s="412">
        <v>2</v>
      </c>
      <c r="X35" s="1077">
        <f t="shared" ref="X35" si="148">SUM(V35,W35)</f>
        <v>9</v>
      </c>
      <c r="Y35" s="949">
        <v>4</v>
      </c>
      <c r="Z35" s="412">
        <v>9</v>
      </c>
      <c r="AA35" s="1068">
        <f t="shared" ref="AA35" si="149">SUM(Y35,Z35)</f>
        <v>13</v>
      </c>
      <c r="AB35" s="413">
        <v>3</v>
      </c>
      <c r="AC35" s="412">
        <v>7</v>
      </c>
      <c r="AD35" s="1077">
        <f t="shared" ref="AD35" si="150">SUM(AB35,AC35)</f>
        <v>10</v>
      </c>
      <c r="AE35" s="413">
        <f t="shared" si="9"/>
        <v>23</v>
      </c>
      <c r="AF35" s="412">
        <f t="shared" si="10"/>
        <v>29</v>
      </c>
      <c r="AG35" s="1078">
        <f t="shared" si="11"/>
        <v>52</v>
      </c>
      <c r="AH35" s="1066">
        <v>6</v>
      </c>
      <c r="AI35" s="412">
        <v>6</v>
      </c>
      <c r="AJ35" s="1085">
        <f t="shared" si="0"/>
        <v>12</v>
      </c>
      <c r="AK35" s="175" t="s">
        <v>517</v>
      </c>
      <c r="AN35" s="25"/>
    </row>
    <row r="36" spans="1:40" ht="15.75" customHeight="1">
      <c r="A36" s="174"/>
      <c r="B36" s="175" t="s">
        <v>518</v>
      </c>
      <c r="C36" s="945">
        <v>3</v>
      </c>
      <c r="D36" s="946">
        <v>3</v>
      </c>
      <c r="E36" s="946">
        <v>3</v>
      </c>
      <c r="F36" s="947">
        <v>3</v>
      </c>
      <c r="G36" s="947">
        <v>3</v>
      </c>
      <c r="H36" s="412">
        <v>3</v>
      </c>
      <c r="I36" s="1068">
        <f t="shared" si="1"/>
        <v>18</v>
      </c>
      <c r="J36" s="948">
        <v>0</v>
      </c>
      <c r="K36" s="948">
        <v>7</v>
      </c>
      <c r="L36" s="1074">
        <f>SUM(I36:K36)</f>
        <v>25</v>
      </c>
      <c r="M36" s="949">
        <v>42</v>
      </c>
      <c r="N36" s="412">
        <v>40</v>
      </c>
      <c r="O36" s="1077">
        <f>SUM(M36,N36)</f>
        <v>82</v>
      </c>
      <c r="P36" s="949">
        <v>42</v>
      </c>
      <c r="Q36" s="412">
        <v>40</v>
      </c>
      <c r="R36" s="1077">
        <f>SUM(P36,Q36)</f>
        <v>82</v>
      </c>
      <c r="S36" s="413">
        <v>52</v>
      </c>
      <c r="T36" s="412">
        <v>31</v>
      </c>
      <c r="U36" s="1077">
        <f>SUM(S36,T36)</f>
        <v>83</v>
      </c>
      <c r="V36" s="413">
        <v>48</v>
      </c>
      <c r="W36" s="412">
        <v>46</v>
      </c>
      <c r="X36" s="1077">
        <f>SUM(V36,W36)</f>
        <v>94</v>
      </c>
      <c r="Y36" s="949">
        <v>52</v>
      </c>
      <c r="Z36" s="412">
        <v>45</v>
      </c>
      <c r="AA36" s="1068">
        <f>SUM(Y36,Z36)</f>
        <v>97</v>
      </c>
      <c r="AB36" s="413">
        <v>41</v>
      </c>
      <c r="AC36" s="412">
        <v>41</v>
      </c>
      <c r="AD36" s="1077">
        <f>SUM(AB36,AC36)</f>
        <v>82</v>
      </c>
      <c r="AE36" s="413">
        <f t="shared" si="9"/>
        <v>277</v>
      </c>
      <c r="AF36" s="412">
        <f t="shared" si="10"/>
        <v>243</v>
      </c>
      <c r="AG36" s="1078">
        <f>SUM(O36,R36,U36,X36,AA36,AD36)</f>
        <v>520</v>
      </c>
      <c r="AH36" s="1066">
        <v>25</v>
      </c>
      <c r="AI36" s="412">
        <v>14</v>
      </c>
      <c r="AJ36" s="1085">
        <f t="shared" si="0"/>
        <v>39</v>
      </c>
      <c r="AK36" s="175" t="s">
        <v>518</v>
      </c>
    </row>
    <row r="37" spans="1:40" ht="15.75" customHeight="1">
      <c r="A37" s="174"/>
      <c r="B37" s="950" t="s">
        <v>519</v>
      </c>
      <c r="C37" s="945">
        <v>1</v>
      </c>
      <c r="D37" s="946">
        <v>1</v>
      </c>
      <c r="E37" s="946">
        <v>1</v>
      </c>
      <c r="F37" s="947">
        <v>1</v>
      </c>
      <c r="G37" s="947">
        <v>1</v>
      </c>
      <c r="H37" s="412">
        <v>1</v>
      </c>
      <c r="I37" s="1068">
        <f t="shared" si="1"/>
        <v>6</v>
      </c>
      <c r="J37" s="948">
        <v>0</v>
      </c>
      <c r="K37" s="948">
        <v>2</v>
      </c>
      <c r="L37" s="1074">
        <f t="shared" ref="L37" si="151">SUM(I37:K37)</f>
        <v>8</v>
      </c>
      <c r="M37" s="949">
        <v>2</v>
      </c>
      <c r="N37" s="412">
        <v>1</v>
      </c>
      <c r="O37" s="1077">
        <f t="shared" ref="O37" si="152">SUM(M37,N37)</f>
        <v>3</v>
      </c>
      <c r="P37" s="949">
        <v>6</v>
      </c>
      <c r="Q37" s="412">
        <v>5</v>
      </c>
      <c r="R37" s="1077">
        <f t="shared" ref="R37" si="153">SUM(P37,Q37)</f>
        <v>11</v>
      </c>
      <c r="S37" s="413">
        <v>8</v>
      </c>
      <c r="T37" s="412">
        <v>4</v>
      </c>
      <c r="U37" s="1077">
        <f t="shared" ref="U37" si="154">SUM(S37,T37)</f>
        <v>12</v>
      </c>
      <c r="V37" s="413">
        <v>8</v>
      </c>
      <c r="W37" s="412">
        <v>4</v>
      </c>
      <c r="X37" s="1077">
        <f t="shared" ref="X37" si="155">SUM(V37,W37)</f>
        <v>12</v>
      </c>
      <c r="Y37" s="949">
        <v>6</v>
      </c>
      <c r="Z37" s="412">
        <v>5</v>
      </c>
      <c r="AA37" s="1068">
        <f t="shared" ref="AA37" si="156">SUM(Y37,Z37)</f>
        <v>11</v>
      </c>
      <c r="AB37" s="413">
        <v>11</v>
      </c>
      <c r="AC37" s="412">
        <v>3</v>
      </c>
      <c r="AD37" s="1077">
        <f t="shared" ref="AD37" si="157">SUM(AB37,AC37)</f>
        <v>14</v>
      </c>
      <c r="AE37" s="413">
        <f t="shared" si="9"/>
        <v>41</v>
      </c>
      <c r="AF37" s="412">
        <f t="shared" si="10"/>
        <v>22</v>
      </c>
      <c r="AG37" s="1078">
        <f t="shared" ref="AG37" si="158">SUM(O37,R37,U37,X37,AA37,AD37)</f>
        <v>63</v>
      </c>
      <c r="AH37" s="1066">
        <v>7</v>
      </c>
      <c r="AI37" s="412">
        <v>2</v>
      </c>
      <c r="AJ37" s="1085">
        <f t="shared" si="0"/>
        <v>9</v>
      </c>
      <c r="AK37" s="175" t="s">
        <v>519</v>
      </c>
    </row>
    <row r="38" spans="1:40" ht="15.75" customHeight="1">
      <c r="A38" s="178"/>
      <c r="B38" s="175" t="s">
        <v>520</v>
      </c>
      <c r="C38" s="945">
        <v>0</v>
      </c>
      <c r="D38" s="946">
        <v>0</v>
      </c>
      <c r="E38" s="1072">
        <v>0</v>
      </c>
      <c r="F38" s="1070">
        <v>0</v>
      </c>
      <c r="G38" s="1070">
        <v>0</v>
      </c>
      <c r="H38" s="1071">
        <v>0</v>
      </c>
      <c r="I38" s="1068">
        <f t="shared" si="1"/>
        <v>0</v>
      </c>
      <c r="J38" s="948">
        <v>3</v>
      </c>
      <c r="K38" s="948">
        <v>2</v>
      </c>
      <c r="L38" s="1074">
        <f t="shared" si="2"/>
        <v>5</v>
      </c>
      <c r="M38" s="951">
        <v>2</v>
      </c>
      <c r="N38" s="412">
        <v>2</v>
      </c>
      <c r="O38" s="1078">
        <f t="shared" si="3"/>
        <v>4</v>
      </c>
      <c r="P38" s="413">
        <v>1</v>
      </c>
      <c r="Q38" s="412">
        <v>3</v>
      </c>
      <c r="R38" s="1077">
        <f t="shared" ref="R38" si="159">SUM(P38,Q38)</f>
        <v>4</v>
      </c>
      <c r="S38" s="413">
        <v>4</v>
      </c>
      <c r="T38" s="412">
        <v>5</v>
      </c>
      <c r="U38" s="1077">
        <f t="shared" ref="U38" si="160">SUM(S38,T38)</f>
        <v>9</v>
      </c>
      <c r="V38" s="413">
        <v>5</v>
      </c>
      <c r="W38" s="412">
        <v>4</v>
      </c>
      <c r="X38" s="1077">
        <f t="shared" ref="X38" si="161">SUM(V38,W38)</f>
        <v>9</v>
      </c>
      <c r="Y38" s="949">
        <v>3</v>
      </c>
      <c r="Z38" s="412">
        <v>3</v>
      </c>
      <c r="AA38" s="1068">
        <f t="shared" ref="AA38" si="162">SUM(Y38,Z38)</f>
        <v>6</v>
      </c>
      <c r="AB38" s="413">
        <v>4</v>
      </c>
      <c r="AC38" s="412">
        <v>6</v>
      </c>
      <c r="AD38" s="1077">
        <f t="shared" ref="AD38" si="163">SUM(AB38,AC38)</f>
        <v>10</v>
      </c>
      <c r="AE38" s="413">
        <f t="shared" si="9"/>
        <v>19</v>
      </c>
      <c r="AF38" s="412">
        <f t="shared" si="10"/>
        <v>23</v>
      </c>
      <c r="AG38" s="1078">
        <f t="shared" si="11"/>
        <v>42</v>
      </c>
      <c r="AH38" s="1066">
        <v>2</v>
      </c>
      <c r="AI38" s="412">
        <v>0</v>
      </c>
      <c r="AJ38" s="1085">
        <f t="shared" si="0"/>
        <v>2</v>
      </c>
      <c r="AK38" s="175" t="s">
        <v>520</v>
      </c>
    </row>
    <row r="39" spans="1:40" ht="15.75" customHeight="1">
      <c r="A39" s="174"/>
      <c r="B39" s="175" t="s">
        <v>521</v>
      </c>
      <c r="C39" s="945">
        <v>1</v>
      </c>
      <c r="D39" s="946">
        <v>1</v>
      </c>
      <c r="E39" s="946">
        <v>0</v>
      </c>
      <c r="F39" s="947">
        <v>0</v>
      </c>
      <c r="G39" s="947">
        <v>0</v>
      </c>
      <c r="H39" s="412">
        <v>0</v>
      </c>
      <c r="I39" s="1068">
        <f t="shared" si="1"/>
        <v>2</v>
      </c>
      <c r="J39" s="948">
        <v>2</v>
      </c>
      <c r="K39" s="948">
        <v>0</v>
      </c>
      <c r="L39" s="1074">
        <f t="shared" si="2"/>
        <v>4</v>
      </c>
      <c r="M39" s="949">
        <v>0</v>
      </c>
      <c r="N39" s="412">
        <v>7</v>
      </c>
      <c r="O39" s="1077">
        <f t="shared" si="3"/>
        <v>7</v>
      </c>
      <c r="P39" s="1079">
        <v>1</v>
      </c>
      <c r="Q39" s="412">
        <v>1</v>
      </c>
      <c r="R39" s="1077">
        <f>SUM(P39,Q39)</f>
        <v>2</v>
      </c>
      <c r="S39" s="413">
        <v>0</v>
      </c>
      <c r="T39" s="412">
        <v>1</v>
      </c>
      <c r="U39" s="1077">
        <f t="shared" ref="U39" si="164">SUM(S39,T39)</f>
        <v>1</v>
      </c>
      <c r="V39" s="413">
        <v>1</v>
      </c>
      <c r="W39" s="948">
        <v>2</v>
      </c>
      <c r="X39" s="1077">
        <f t="shared" ref="X39" si="165">SUM(V39,W39)</f>
        <v>3</v>
      </c>
      <c r="Y39" s="949">
        <v>1</v>
      </c>
      <c r="Z39" s="412">
        <v>0</v>
      </c>
      <c r="AA39" s="1068">
        <f t="shared" ref="AA39" si="166">SUM(Y39,Z39)</f>
        <v>1</v>
      </c>
      <c r="AB39" s="413">
        <v>2</v>
      </c>
      <c r="AC39" s="412">
        <v>1</v>
      </c>
      <c r="AD39" s="1077">
        <f t="shared" ref="AD39" si="167">SUM(AB39,AC39)</f>
        <v>3</v>
      </c>
      <c r="AE39" s="413">
        <f t="shared" si="9"/>
        <v>5</v>
      </c>
      <c r="AF39" s="412">
        <f t="shared" si="10"/>
        <v>12</v>
      </c>
      <c r="AG39" s="1078">
        <f t="shared" si="11"/>
        <v>17</v>
      </c>
      <c r="AH39" s="1066">
        <v>0</v>
      </c>
      <c r="AI39" s="412">
        <v>0</v>
      </c>
      <c r="AJ39" s="1085">
        <f t="shared" si="0"/>
        <v>0</v>
      </c>
      <c r="AK39" s="175" t="s">
        <v>521</v>
      </c>
    </row>
    <row r="40" spans="1:40" ht="15.75" customHeight="1">
      <c r="A40" s="174"/>
      <c r="B40" s="175" t="s">
        <v>522</v>
      </c>
      <c r="C40" s="945">
        <v>0</v>
      </c>
      <c r="D40" s="946">
        <v>0</v>
      </c>
      <c r="E40" s="946">
        <v>0</v>
      </c>
      <c r="F40" s="947">
        <v>0</v>
      </c>
      <c r="G40" s="947">
        <v>1</v>
      </c>
      <c r="H40" s="412">
        <v>1</v>
      </c>
      <c r="I40" s="1068">
        <f t="shared" si="1"/>
        <v>2</v>
      </c>
      <c r="J40" s="948">
        <v>2</v>
      </c>
      <c r="K40" s="948">
        <v>1</v>
      </c>
      <c r="L40" s="1074">
        <f t="shared" si="2"/>
        <v>5</v>
      </c>
      <c r="M40" s="949">
        <v>4</v>
      </c>
      <c r="N40" s="412">
        <v>2</v>
      </c>
      <c r="O40" s="1077">
        <f t="shared" si="3"/>
        <v>6</v>
      </c>
      <c r="P40" s="949">
        <v>0</v>
      </c>
      <c r="Q40" s="412">
        <v>1</v>
      </c>
      <c r="R40" s="1077">
        <f t="shared" ref="R40" si="168">SUM(P40,Q40)</f>
        <v>1</v>
      </c>
      <c r="S40" s="413">
        <v>1</v>
      </c>
      <c r="T40" s="412">
        <v>3</v>
      </c>
      <c r="U40" s="1077">
        <f t="shared" ref="U40" si="169">SUM(S40,T40)</f>
        <v>4</v>
      </c>
      <c r="V40" s="413">
        <v>4</v>
      </c>
      <c r="W40" s="412">
        <v>1</v>
      </c>
      <c r="X40" s="1077">
        <f t="shared" ref="X40" si="170">SUM(V40,W40)</f>
        <v>5</v>
      </c>
      <c r="Y40" s="949">
        <v>6</v>
      </c>
      <c r="Z40" s="412">
        <v>4</v>
      </c>
      <c r="AA40" s="1068">
        <f t="shared" ref="AA40" si="171">SUM(Y40,Z40)</f>
        <v>10</v>
      </c>
      <c r="AB40" s="413">
        <v>4</v>
      </c>
      <c r="AC40" s="412">
        <v>4</v>
      </c>
      <c r="AD40" s="1077">
        <f t="shared" ref="AD40" si="172">SUM(AB40,AC40)</f>
        <v>8</v>
      </c>
      <c r="AE40" s="413">
        <f t="shared" si="9"/>
        <v>19</v>
      </c>
      <c r="AF40" s="412">
        <f t="shared" si="10"/>
        <v>15</v>
      </c>
      <c r="AG40" s="1078">
        <f t="shared" si="11"/>
        <v>34</v>
      </c>
      <c r="AH40" s="1066">
        <v>1</v>
      </c>
      <c r="AI40" s="412">
        <v>1</v>
      </c>
      <c r="AJ40" s="1085">
        <f t="shared" si="0"/>
        <v>2</v>
      </c>
      <c r="AK40" s="175" t="s">
        <v>522</v>
      </c>
    </row>
    <row r="41" spans="1:40" s="1063" customFormat="1" ht="15.75" customHeight="1" thickBot="1">
      <c r="A41" s="1086" t="s">
        <v>523</v>
      </c>
      <c r="B41" s="1087"/>
      <c r="C41" s="2377">
        <f t="shared" ref="C41:K41" si="173">SUM(C6:C40)</f>
        <v>66</v>
      </c>
      <c r="D41" s="2378">
        <f>SUM(D6:D40)</f>
        <v>69</v>
      </c>
      <c r="E41" s="2378">
        <f>SUM(E6:E40)</f>
        <v>67</v>
      </c>
      <c r="F41" s="2379">
        <f t="shared" si="173"/>
        <v>68</v>
      </c>
      <c r="G41" s="2379">
        <f t="shared" si="173"/>
        <v>75</v>
      </c>
      <c r="H41" s="2380">
        <f t="shared" si="173"/>
        <v>72</v>
      </c>
      <c r="I41" s="2381">
        <f>SUM(I6:I40)</f>
        <v>417</v>
      </c>
      <c r="J41" s="2381">
        <f t="shared" si="173"/>
        <v>8</v>
      </c>
      <c r="K41" s="2381">
        <f t="shared" si="173"/>
        <v>214</v>
      </c>
      <c r="L41" s="2382">
        <f>SUM(I41:K41)</f>
        <v>639</v>
      </c>
      <c r="M41" s="2383">
        <f>SUM(M6:M40)</f>
        <v>934</v>
      </c>
      <c r="N41" s="2380">
        <f>SUM(N6:N40)</f>
        <v>891</v>
      </c>
      <c r="O41" s="2381">
        <f>SUM(M41,N41)</f>
        <v>1825</v>
      </c>
      <c r="P41" s="2383">
        <f>SUM(P6:P40)</f>
        <v>994</v>
      </c>
      <c r="Q41" s="2380">
        <f>SUM(Q6:Q40)</f>
        <v>899</v>
      </c>
      <c r="R41" s="2381">
        <f>SUM(P41,Q41)</f>
        <v>1893</v>
      </c>
      <c r="S41" s="2384">
        <f>SUM(S6:S40)</f>
        <v>994</v>
      </c>
      <c r="T41" s="2380">
        <f>SUM(T6:T40)</f>
        <v>940</v>
      </c>
      <c r="U41" s="2385">
        <f>SUM(S41,T41)</f>
        <v>1934</v>
      </c>
      <c r="V41" s="2384">
        <f>SUM(V6:V40)</f>
        <v>1025</v>
      </c>
      <c r="W41" s="2380">
        <f>SUM(W6:W40)</f>
        <v>980</v>
      </c>
      <c r="X41" s="2385">
        <f>SUM(V41,W41)</f>
        <v>2005</v>
      </c>
      <c r="Y41" s="2383">
        <f>SUM(Y6:Y40)</f>
        <v>1072</v>
      </c>
      <c r="Z41" s="2380">
        <f>SUM(Z6:Z40)</f>
        <v>1046</v>
      </c>
      <c r="AA41" s="2381">
        <f>SUM(Y41,Z41)</f>
        <v>2118</v>
      </c>
      <c r="AB41" s="2384">
        <f>SUM(AB6:AB40)</f>
        <v>1051</v>
      </c>
      <c r="AC41" s="2380">
        <f>SUM(AC6:AC40)</f>
        <v>982</v>
      </c>
      <c r="AD41" s="2381">
        <f t="shared" ref="AD41" si="174">SUM(AB41,AC41)</f>
        <v>2033</v>
      </c>
      <c r="AE41" s="2384">
        <f t="shared" si="11"/>
        <v>6070</v>
      </c>
      <c r="AF41" s="2380">
        <f t="shared" si="11"/>
        <v>5738</v>
      </c>
      <c r="AG41" s="2386">
        <f t="shared" si="11"/>
        <v>11808</v>
      </c>
      <c r="AH41" s="2387">
        <f>SUM(AH6:AH40)</f>
        <v>764</v>
      </c>
      <c r="AI41" s="2380">
        <f>SUM(AI6:AI40)</f>
        <v>282</v>
      </c>
      <c r="AJ41" s="2388">
        <f>SUM(AJ6:AJ40)</f>
        <v>1046</v>
      </c>
      <c r="AK41" s="1087" t="s">
        <v>523</v>
      </c>
    </row>
    <row r="42" spans="1:40" ht="15.75" customHeight="1">
      <c r="A42" s="179" t="s">
        <v>524</v>
      </c>
      <c r="B42" s="176" t="s">
        <v>525</v>
      </c>
      <c r="C42" s="940">
        <v>1</v>
      </c>
      <c r="D42" s="941">
        <v>1</v>
      </c>
      <c r="E42" s="941">
        <v>1</v>
      </c>
      <c r="F42" s="942">
        <v>0</v>
      </c>
      <c r="G42" s="942">
        <v>0</v>
      </c>
      <c r="H42" s="410">
        <v>1</v>
      </c>
      <c r="I42" s="1069">
        <f>SUM(C42:H42)</f>
        <v>4</v>
      </c>
      <c r="J42" s="943">
        <v>1</v>
      </c>
      <c r="K42" s="943">
        <v>2</v>
      </c>
      <c r="L42" s="1073">
        <f>SUM(I42:K42)</f>
        <v>7</v>
      </c>
      <c r="M42" s="944">
        <v>5</v>
      </c>
      <c r="N42" s="410">
        <v>1</v>
      </c>
      <c r="O42" s="1076">
        <f t="shared" si="3"/>
        <v>6</v>
      </c>
      <c r="P42" s="944">
        <v>5</v>
      </c>
      <c r="Q42" s="410">
        <v>6</v>
      </c>
      <c r="R42" s="1076">
        <f>SUM(P42,Q42)</f>
        <v>11</v>
      </c>
      <c r="S42" s="411">
        <v>7</v>
      </c>
      <c r="T42" s="410">
        <v>6</v>
      </c>
      <c r="U42" s="1076">
        <f t="shared" ref="U42" si="175">SUM(S42,T42)</f>
        <v>13</v>
      </c>
      <c r="V42" s="411">
        <v>5</v>
      </c>
      <c r="W42" s="410">
        <v>1</v>
      </c>
      <c r="X42" s="1076">
        <f t="shared" ref="X42" si="176">SUM(V42,W42)</f>
        <v>6</v>
      </c>
      <c r="Y42" s="944">
        <v>6</v>
      </c>
      <c r="Z42" s="410">
        <v>5</v>
      </c>
      <c r="AA42" s="1069">
        <f t="shared" ref="AA42" si="177">SUM(Y42,Z42)</f>
        <v>11</v>
      </c>
      <c r="AB42" s="411">
        <v>2</v>
      </c>
      <c r="AC42" s="410">
        <v>9</v>
      </c>
      <c r="AD42" s="1076">
        <f t="shared" ref="AD42" si="178">SUM(AB42,AC42)</f>
        <v>11</v>
      </c>
      <c r="AE42" s="411">
        <f t="shared" ref="AE42:AE72" si="179">SUM(M42,P42,S42,V42,Y42,AB42)</f>
        <v>30</v>
      </c>
      <c r="AF42" s="410">
        <f t="shared" ref="AF42:AF72" si="180">SUM(N42,Q42,T42,W42,Z42,AC42)</f>
        <v>28</v>
      </c>
      <c r="AG42" s="1083">
        <f t="shared" ref="AG42:AG66" si="181">SUM(O42,R42,U42,X42,AA42,AD42)</f>
        <v>58</v>
      </c>
      <c r="AH42" s="1065">
        <v>3</v>
      </c>
      <c r="AI42" s="410">
        <v>0</v>
      </c>
      <c r="AJ42" s="1084">
        <f t="shared" ref="AJ42:AJ72" si="182">SUM(AH42:AI42)</f>
        <v>3</v>
      </c>
      <c r="AK42" s="176" t="s">
        <v>526</v>
      </c>
      <c r="AM42" s="25"/>
    </row>
    <row r="43" spans="1:40" ht="15.75" customHeight="1">
      <c r="A43" s="177">
        <v>31</v>
      </c>
      <c r="B43" s="175" t="s">
        <v>527</v>
      </c>
      <c r="C43" s="945">
        <v>2</v>
      </c>
      <c r="D43" s="946">
        <v>2</v>
      </c>
      <c r="E43" s="946">
        <v>2</v>
      </c>
      <c r="F43" s="947">
        <v>2</v>
      </c>
      <c r="G43" s="947">
        <v>2</v>
      </c>
      <c r="H43" s="412">
        <v>2</v>
      </c>
      <c r="I43" s="1068">
        <f t="shared" ref="I43:I72" si="183">SUM(C43:H43)</f>
        <v>12</v>
      </c>
      <c r="J43" s="948">
        <v>0</v>
      </c>
      <c r="K43" s="948">
        <v>6</v>
      </c>
      <c r="L43" s="1074">
        <f t="shared" ref="L43:L66" si="184">SUM(I43:K43)</f>
        <v>18</v>
      </c>
      <c r="M43" s="949">
        <v>21</v>
      </c>
      <c r="N43" s="412">
        <v>27</v>
      </c>
      <c r="O43" s="1077">
        <f t="shared" si="3"/>
        <v>48</v>
      </c>
      <c r="P43" s="949">
        <v>36</v>
      </c>
      <c r="Q43" s="412">
        <v>25</v>
      </c>
      <c r="R43" s="1077">
        <f t="shared" ref="R43:R51" si="185">SUM(P43,Q43)</f>
        <v>61</v>
      </c>
      <c r="S43" s="413">
        <v>26</v>
      </c>
      <c r="T43" s="412">
        <v>27</v>
      </c>
      <c r="U43" s="1077">
        <f t="shared" ref="U43" si="186">SUM(S43,T43)</f>
        <v>53</v>
      </c>
      <c r="V43" s="413">
        <v>21</v>
      </c>
      <c r="W43" s="412">
        <v>24</v>
      </c>
      <c r="X43" s="1077">
        <f t="shared" ref="X43" si="187">SUM(V43,W43)</f>
        <v>45</v>
      </c>
      <c r="Y43" s="949">
        <v>33</v>
      </c>
      <c r="Z43" s="412">
        <v>29</v>
      </c>
      <c r="AA43" s="1068">
        <f t="shared" ref="AA43" si="188">SUM(Y43,Z43)</f>
        <v>62</v>
      </c>
      <c r="AB43" s="413">
        <v>28</v>
      </c>
      <c r="AC43" s="412">
        <v>28</v>
      </c>
      <c r="AD43" s="1077">
        <f t="shared" ref="AD43" si="189">SUM(AB43,AC43)</f>
        <v>56</v>
      </c>
      <c r="AE43" s="413">
        <f t="shared" si="179"/>
        <v>165</v>
      </c>
      <c r="AF43" s="412">
        <f t="shared" si="180"/>
        <v>160</v>
      </c>
      <c r="AG43" s="1078">
        <f t="shared" si="181"/>
        <v>325</v>
      </c>
      <c r="AH43" s="1066">
        <v>17</v>
      </c>
      <c r="AI43" s="412">
        <v>7</v>
      </c>
      <c r="AJ43" s="1085">
        <f t="shared" si="182"/>
        <v>24</v>
      </c>
      <c r="AK43" s="175" t="s">
        <v>527</v>
      </c>
    </row>
    <row r="44" spans="1:40" ht="15.75" customHeight="1">
      <c r="A44" s="180" t="s">
        <v>528</v>
      </c>
      <c r="B44" s="175" t="s">
        <v>529</v>
      </c>
      <c r="C44" s="945">
        <v>3</v>
      </c>
      <c r="D44" s="946">
        <v>3</v>
      </c>
      <c r="E44" s="946">
        <v>4</v>
      </c>
      <c r="F44" s="947">
        <v>4</v>
      </c>
      <c r="G44" s="947">
        <v>4</v>
      </c>
      <c r="H44" s="412">
        <v>4</v>
      </c>
      <c r="I44" s="1068">
        <f t="shared" si="183"/>
        <v>22</v>
      </c>
      <c r="J44" s="948">
        <v>0</v>
      </c>
      <c r="K44" s="948">
        <v>7</v>
      </c>
      <c r="L44" s="1074">
        <f t="shared" si="184"/>
        <v>29</v>
      </c>
      <c r="M44" s="949">
        <v>52</v>
      </c>
      <c r="N44" s="412">
        <v>52</v>
      </c>
      <c r="O44" s="1077">
        <f t="shared" si="3"/>
        <v>104</v>
      </c>
      <c r="P44" s="949">
        <v>50</v>
      </c>
      <c r="Q44" s="412">
        <v>45</v>
      </c>
      <c r="R44" s="1077">
        <f t="shared" si="185"/>
        <v>95</v>
      </c>
      <c r="S44" s="413">
        <v>71</v>
      </c>
      <c r="T44" s="412">
        <v>54</v>
      </c>
      <c r="U44" s="1077">
        <f t="shared" ref="U44" si="190">SUM(S44,T44)</f>
        <v>125</v>
      </c>
      <c r="V44" s="413">
        <v>63</v>
      </c>
      <c r="W44" s="412">
        <v>69</v>
      </c>
      <c r="X44" s="1077">
        <f t="shared" ref="X44" si="191">SUM(V44,W44)</f>
        <v>132</v>
      </c>
      <c r="Y44" s="949">
        <v>72</v>
      </c>
      <c r="Z44" s="412">
        <v>53</v>
      </c>
      <c r="AA44" s="1068">
        <f t="shared" ref="AA44" si="192">SUM(Y44,Z44)</f>
        <v>125</v>
      </c>
      <c r="AB44" s="413">
        <v>64</v>
      </c>
      <c r="AC44" s="412">
        <v>61</v>
      </c>
      <c r="AD44" s="1077">
        <f t="shared" ref="AD44" si="193">SUM(AB44,AC44)</f>
        <v>125</v>
      </c>
      <c r="AE44" s="413">
        <f t="shared" si="179"/>
        <v>372</v>
      </c>
      <c r="AF44" s="412">
        <f t="shared" si="180"/>
        <v>334</v>
      </c>
      <c r="AG44" s="1078">
        <f t="shared" si="181"/>
        <v>706</v>
      </c>
      <c r="AH44" s="1066">
        <v>32</v>
      </c>
      <c r="AI44" s="412">
        <v>8</v>
      </c>
      <c r="AJ44" s="1085">
        <f t="shared" si="182"/>
        <v>40</v>
      </c>
      <c r="AK44" s="175" t="s">
        <v>529</v>
      </c>
    </row>
    <row r="45" spans="1:40" ht="15.75" customHeight="1">
      <c r="A45" s="174"/>
      <c r="B45" s="175" t="s">
        <v>530</v>
      </c>
      <c r="C45" s="945">
        <v>1</v>
      </c>
      <c r="D45" s="946">
        <v>1</v>
      </c>
      <c r="E45" s="946">
        <v>2</v>
      </c>
      <c r="F45" s="947">
        <v>2</v>
      </c>
      <c r="G45" s="947">
        <v>1</v>
      </c>
      <c r="H45" s="412">
        <v>2</v>
      </c>
      <c r="I45" s="1068">
        <f t="shared" si="183"/>
        <v>9</v>
      </c>
      <c r="J45" s="948">
        <v>0</v>
      </c>
      <c r="K45" s="948">
        <v>4</v>
      </c>
      <c r="L45" s="1074">
        <f t="shared" si="184"/>
        <v>13</v>
      </c>
      <c r="M45" s="949">
        <v>15</v>
      </c>
      <c r="N45" s="412">
        <v>18</v>
      </c>
      <c r="O45" s="1077">
        <f t="shared" si="3"/>
        <v>33</v>
      </c>
      <c r="P45" s="949">
        <v>22</v>
      </c>
      <c r="Q45" s="412">
        <v>14</v>
      </c>
      <c r="R45" s="1077">
        <f>SUM(P45,Q45)</f>
        <v>36</v>
      </c>
      <c r="S45" s="413">
        <v>21</v>
      </c>
      <c r="T45" s="412">
        <v>21</v>
      </c>
      <c r="U45" s="1077">
        <f t="shared" ref="U45" si="194">SUM(S45,T45)</f>
        <v>42</v>
      </c>
      <c r="V45" s="413">
        <v>24</v>
      </c>
      <c r="W45" s="412">
        <v>17</v>
      </c>
      <c r="X45" s="1077">
        <f t="shared" ref="X45" si="195">SUM(V45,W45)</f>
        <v>41</v>
      </c>
      <c r="Y45" s="949">
        <v>25</v>
      </c>
      <c r="Z45" s="412">
        <v>16</v>
      </c>
      <c r="AA45" s="1068">
        <f t="shared" ref="AA45" si="196">SUM(Y45,Z45)</f>
        <v>41</v>
      </c>
      <c r="AB45" s="413">
        <v>26</v>
      </c>
      <c r="AC45" s="412">
        <v>23</v>
      </c>
      <c r="AD45" s="1077">
        <f t="shared" ref="AD45" si="197">SUM(AB45,AC45)</f>
        <v>49</v>
      </c>
      <c r="AE45" s="413">
        <f t="shared" si="179"/>
        <v>133</v>
      </c>
      <c r="AF45" s="412">
        <f t="shared" si="180"/>
        <v>109</v>
      </c>
      <c r="AG45" s="1078">
        <f t="shared" si="181"/>
        <v>242</v>
      </c>
      <c r="AH45" s="1066">
        <v>17</v>
      </c>
      <c r="AI45" s="412">
        <v>3</v>
      </c>
      <c r="AJ45" s="1085">
        <f t="shared" si="182"/>
        <v>20</v>
      </c>
      <c r="AK45" s="175" t="s">
        <v>530</v>
      </c>
    </row>
    <row r="46" spans="1:40" ht="15.75" customHeight="1">
      <c r="A46" s="174"/>
      <c r="B46" s="175" t="s">
        <v>531</v>
      </c>
      <c r="C46" s="945">
        <v>0</v>
      </c>
      <c r="D46" s="946">
        <v>0</v>
      </c>
      <c r="E46" s="946">
        <v>0</v>
      </c>
      <c r="F46" s="947">
        <v>0</v>
      </c>
      <c r="G46" s="947">
        <v>0</v>
      </c>
      <c r="H46" s="412">
        <v>0</v>
      </c>
      <c r="I46" s="1068">
        <f t="shared" si="183"/>
        <v>0</v>
      </c>
      <c r="J46" s="948">
        <v>2</v>
      </c>
      <c r="K46" s="948">
        <v>1</v>
      </c>
      <c r="L46" s="1074">
        <f t="shared" si="184"/>
        <v>3</v>
      </c>
      <c r="M46" s="949">
        <v>0</v>
      </c>
      <c r="N46" s="412">
        <v>0</v>
      </c>
      <c r="O46" s="1077">
        <f t="shared" si="3"/>
        <v>0</v>
      </c>
      <c r="P46" s="949">
        <v>2</v>
      </c>
      <c r="Q46" s="412">
        <v>0</v>
      </c>
      <c r="R46" s="1077">
        <f t="shared" si="185"/>
        <v>2</v>
      </c>
      <c r="S46" s="413">
        <v>0</v>
      </c>
      <c r="T46" s="412">
        <v>0</v>
      </c>
      <c r="U46" s="1077">
        <f t="shared" ref="U46" si="198">SUM(S46,T46)</f>
        <v>0</v>
      </c>
      <c r="V46" s="413">
        <v>0</v>
      </c>
      <c r="W46" s="412">
        <v>2</v>
      </c>
      <c r="X46" s="1077">
        <f t="shared" ref="X46" si="199">SUM(V46,W46)</f>
        <v>2</v>
      </c>
      <c r="Y46" s="949">
        <v>1</v>
      </c>
      <c r="Z46" s="412">
        <v>1</v>
      </c>
      <c r="AA46" s="1068">
        <f t="shared" ref="AA46" si="200">SUM(Y46,Z46)</f>
        <v>2</v>
      </c>
      <c r="AB46" s="413">
        <v>1</v>
      </c>
      <c r="AC46" s="412">
        <v>0</v>
      </c>
      <c r="AD46" s="1077">
        <f t="shared" ref="AD46" si="201">SUM(AB46,AC46)</f>
        <v>1</v>
      </c>
      <c r="AE46" s="413">
        <f t="shared" si="179"/>
        <v>4</v>
      </c>
      <c r="AF46" s="412">
        <f t="shared" si="180"/>
        <v>3</v>
      </c>
      <c r="AG46" s="1078">
        <f t="shared" si="181"/>
        <v>7</v>
      </c>
      <c r="AH46" s="1066">
        <v>1</v>
      </c>
      <c r="AI46" s="412">
        <v>0</v>
      </c>
      <c r="AJ46" s="1085">
        <f t="shared" si="182"/>
        <v>1</v>
      </c>
      <c r="AK46" s="175" t="s">
        <v>531</v>
      </c>
      <c r="AN46" s="25"/>
    </row>
    <row r="47" spans="1:40" ht="15.75" customHeight="1">
      <c r="A47" s="174"/>
      <c r="B47" s="175" t="s">
        <v>532</v>
      </c>
      <c r="C47" s="945">
        <v>1</v>
      </c>
      <c r="D47" s="946">
        <v>2</v>
      </c>
      <c r="E47" s="946">
        <v>1</v>
      </c>
      <c r="F47" s="947">
        <v>2</v>
      </c>
      <c r="G47" s="947">
        <v>2</v>
      </c>
      <c r="H47" s="412">
        <v>2</v>
      </c>
      <c r="I47" s="1068">
        <f t="shared" si="183"/>
        <v>10</v>
      </c>
      <c r="J47" s="948">
        <v>0</v>
      </c>
      <c r="K47" s="948">
        <v>4</v>
      </c>
      <c r="L47" s="1074">
        <f t="shared" si="184"/>
        <v>14</v>
      </c>
      <c r="M47" s="951">
        <v>19</v>
      </c>
      <c r="N47" s="412">
        <v>16</v>
      </c>
      <c r="O47" s="1077">
        <f t="shared" si="3"/>
        <v>35</v>
      </c>
      <c r="P47" s="949">
        <v>17</v>
      </c>
      <c r="Q47" s="412">
        <v>21</v>
      </c>
      <c r="R47" s="1077">
        <f t="shared" si="185"/>
        <v>38</v>
      </c>
      <c r="S47" s="413">
        <v>21</v>
      </c>
      <c r="T47" s="412">
        <v>15</v>
      </c>
      <c r="U47" s="1077">
        <f t="shared" ref="U47" si="202">SUM(S47,T47)</f>
        <v>36</v>
      </c>
      <c r="V47" s="413">
        <v>18</v>
      </c>
      <c r="W47" s="412">
        <v>27</v>
      </c>
      <c r="X47" s="1077">
        <f t="shared" ref="X47" si="203">SUM(V47,W47)</f>
        <v>45</v>
      </c>
      <c r="Y47" s="949">
        <v>25</v>
      </c>
      <c r="Z47" s="412">
        <v>20</v>
      </c>
      <c r="AA47" s="1068">
        <f t="shared" ref="AA47" si="204">SUM(Y47,Z47)</f>
        <v>45</v>
      </c>
      <c r="AB47" s="413">
        <v>21</v>
      </c>
      <c r="AC47" s="412">
        <v>18</v>
      </c>
      <c r="AD47" s="1077">
        <f t="shared" ref="AD47" si="205">SUM(AB47,AC47)</f>
        <v>39</v>
      </c>
      <c r="AE47" s="413">
        <f t="shared" si="179"/>
        <v>121</v>
      </c>
      <c r="AF47" s="412">
        <f t="shared" si="180"/>
        <v>117</v>
      </c>
      <c r="AG47" s="1078">
        <f t="shared" si="181"/>
        <v>238</v>
      </c>
      <c r="AH47" s="1066">
        <v>12</v>
      </c>
      <c r="AI47" s="412">
        <v>0</v>
      </c>
      <c r="AJ47" s="1085">
        <f t="shared" si="182"/>
        <v>12</v>
      </c>
      <c r="AK47" s="175" t="s">
        <v>532</v>
      </c>
    </row>
    <row r="48" spans="1:40" ht="15.75" customHeight="1">
      <c r="A48" s="174"/>
      <c r="B48" s="175" t="s">
        <v>533</v>
      </c>
      <c r="C48" s="945">
        <v>5</v>
      </c>
      <c r="D48" s="946">
        <v>5</v>
      </c>
      <c r="E48" s="946">
        <v>5</v>
      </c>
      <c r="F48" s="947">
        <v>5</v>
      </c>
      <c r="G48" s="947">
        <v>5</v>
      </c>
      <c r="H48" s="412">
        <v>5</v>
      </c>
      <c r="I48" s="1068">
        <f t="shared" si="183"/>
        <v>30</v>
      </c>
      <c r="J48" s="948">
        <v>0</v>
      </c>
      <c r="K48" s="948">
        <v>17</v>
      </c>
      <c r="L48" s="1074">
        <f t="shared" si="184"/>
        <v>47</v>
      </c>
      <c r="M48" s="949">
        <v>90</v>
      </c>
      <c r="N48" s="412">
        <v>87</v>
      </c>
      <c r="O48" s="1077">
        <f t="shared" si="3"/>
        <v>177</v>
      </c>
      <c r="P48" s="949">
        <v>79</v>
      </c>
      <c r="Q48" s="412">
        <v>86</v>
      </c>
      <c r="R48" s="1077">
        <f t="shared" si="185"/>
        <v>165</v>
      </c>
      <c r="S48" s="413">
        <v>80</v>
      </c>
      <c r="T48" s="412">
        <v>84</v>
      </c>
      <c r="U48" s="1077">
        <f t="shared" ref="U48" si="206">SUM(S48,T48)</f>
        <v>164</v>
      </c>
      <c r="V48" s="413">
        <v>94</v>
      </c>
      <c r="W48" s="412">
        <v>91</v>
      </c>
      <c r="X48" s="1077">
        <f t="shared" ref="X48" si="207">SUM(V48,W48)</f>
        <v>185</v>
      </c>
      <c r="Y48" s="949">
        <v>87</v>
      </c>
      <c r="Z48" s="412">
        <v>83</v>
      </c>
      <c r="AA48" s="1068">
        <f t="shared" ref="AA48" si="208">SUM(Y48,Z48)</f>
        <v>170</v>
      </c>
      <c r="AB48" s="413">
        <v>92</v>
      </c>
      <c r="AC48" s="412">
        <v>70</v>
      </c>
      <c r="AD48" s="1077">
        <f t="shared" ref="AD48" si="209">SUM(AB48,AC48)</f>
        <v>162</v>
      </c>
      <c r="AE48" s="413">
        <f t="shared" si="179"/>
        <v>522</v>
      </c>
      <c r="AF48" s="412">
        <f t="shared" si="180"/>
        <v>501</v>
      </c>
      <c r="AG48" s="1078">
        <f t="shared" si="181"/>
        <v>1023</v>
      </c>
      <c r="AH48" s="1066">
        <v>68</v>
      </c>
      <c r="AI48" s="412">
        <v>23</v>
      </c>
      <c r="AJ48" s="1085">
        <f t="shared" si="182"/>
        <v>91</v>
      </c>
      <c r="AK48" s="175" t="s">
        <v>533</v>
      </c>
    </row>
    <row r="49" spans="1:38" ht="15.75" customHeight="1">
      <c r="A49" s="174"/>
      <c r="B49" s="175" t="s">
        <v>534</v>
      </c>
      <c r="C49" s="945">
        <v>2</v>
      </c>
      <c r="D49" s="946">
        <v>2</v>
      </c>
      <c r="E49" s="946">
        <v>2</v>
      </c>
      <c r="F49" s="947">
        <v>1</v>
      </c>
      <c r="G49" s="947">
        <v>2</v>
      </c>
      <c r="H49" s="412">
        <v>2</v>
      </c>
      <c r="I49" s="1068">
        <f t="shared" si="183"/>
        <v>11</v>
      </c>
      <c r="J49" s="948">
        <v>0</v>
      </c>
      <c r="K49" s="948">
        <v>6</v>
      </c>
      <c r="L49" s="1074">
        <f t="shared" si="184"/>
        <v>17</v>
      </c>
      <c r="M49" s="949">
        <v>23</v>
      </c>
      <c r="N49" s="412">
        <v>23</v>
      </c>
      <c r="O49" s="1077">
        <f t="shared" si="3"/>
        <v>46</v>
      </c>
      <c r="P49" s="949">
        <v>26</v>
      </c>
      <c r="Q49" s="412">
        <v>26</v>
      </c>
      <c r="R49" s="1077">
        <f t="shared" si="185"/>
        <v>52</v>
      </c>
      <c r="S49" s="413">
        <v>26</v>
      </c>
      <c r="T49" s="412">
        <v>27</v>
      </c>
      <c r="U49" s="1077">
        <f t="shared" ref="U49" si="210">SUM(S49,T49)</f>
        <v>53</v>
      </c>
      <c r="V49" s="413">
        <v>37</v>
      </c>
      <c r="W49" s="412">
        <v>0</v>
      </c>
      <c r="X49" s="1077">
        <f t="shared" ref="X49" si="211">SUM(V49,W49)</f>
        <v>37</v>
      </c>
      <c r="Y49" s="949">
        <v>24</v>
      </c>
      <c r="Z49" s="412">
        <v>24</v>
      </c>
      <c r="AA49" s="1068">
        <f t="shared" ref="AA49" si="212">SUM(Y49,Z49)</f>
        <v>48</v>
      </c>
      <c r="AB49" s="413">
        <v>28</v>
      </c>
      <c r="AC49" s="412">
        <v>27</v>
      </c>
      <c r="AD49" s="1077">
        <f t="shared" ref="AD49" si="213">SUM(AB49,AC49)</f>
        <v>55</v>
      </c>
      <c r="AE49" s="413">
        <f t="shared" si="179"/>
        <v>164</v>
      </c>
      <c r="AF49" s="412">
        <f t="shared" si="180"/>
        <v>127</v>
      </c>
      <c r="AG49" s="1078">
        <f t="shared" si="181"/>
        <v>291</v>
      </c>
      <c r="AH49" s="1066">
        <v>21</v>
      </c>
      <c r="AI49" s="412">
        <v>4</v>
      </c>
      <c r="AJ49" s="1085">
        <f t="shared" si="182"/>
        <v>25</v>
      </c>
      <c r="AK49" s="175" t="s">
        <v>534</v>
      </c>
    </row>
    <row r="50" spans="1:38" ht="15.75" customHeight="1">
      <c r="A50" s="174"/>
      <c r="B50" s="175" t="s">
        <v>535</v>
      </c>
      <c r="C50" s="945">
        <v>2</v>
      </c>
      <c r="D50" s="946">
        <v>2</v>
      </c>
      <c r="E50" s="946">
        <v>2</v>
      </c>
      <c r="F50" s="947">
        <v>2</v>
      </c>
      <c r="G50" s="947">
        <v>2</v>
      </c>
      <c r="H50" s="412">
        <v>2</v>
      </c>
      <c r="I50" s="1068">
        <f t="shared" si="183"/>
        <v>12</v>
      </c>
      <c r="J50" s="948">
        <v>0</v>
      </c>
      <c r="K50" s="948">
        <v>5</v>
      </c>
      <c r="L50" s="1074">
        <f t="shared" si="184"/>
        <v>17</v>
      </c>
      <c r="M50" s="949">
        <v>31</v>
      </c>
      <c r="N50" s="412">
        <v>18</v>
      </c>
      <c r="O50" s="1077">
        <f t="shared" si="3"/>
        <v>49</v>
      </c>
      <c r="P50" s="949">
        <v>19</v>
      </c>
      <c r="Q50" s="412">
        <v>26</v>
      </c>
      <c r="R50" s="1077">
        <f t="shared" si="185"/>
        <v>45</v>
      </c>
      <c r="S50" s="413">
        <v>23</v>
      </c>
      <c r="T50" s="412">
        <v>24</v>
      </c>
      <c r="U50" s="1077">
        <f t="shared" ref="U50" si="214">SUM(S50,T50)</f>
        <v>47</v>
      </c>
      <c r="V50" s="413">
        <v>50</v>
      </c>
      <c r="W50" s="412">
        <v>21</v>
      </c>
      <c r="X50" s="1077">
        <f t="shared" ref="X50" si="215">SUM(V50,W50)</f>
        <v>71</v>
      </c>
      <c r="Y50" s="949">
        <v>24</v>
      </c>
      <c r="Z50" s="412">
        <v>24</v>
      </c>
      <c r="AA50" s="1068">
        <f t="shared" ref="AA50" si="216">SUM(Y50,Z50)</f>
        <v>48</v>
      </c>
      <c r="AB50" s="413">
        <v>24</v>
      </c>
      <c r="AC50" s="412">
        <v>33</v>
      </c>
      <c r="AD50" s="1077">
        <f t="shared" ref="AD50" si="217">SUM(AB50,AC50)</f>
        <v>57</v>
      </c>
      <c r="AE50" s="413">
        <f t="shared" si="179"/>
        <v>171</v>
      </c>
      <c r="AF50" s="412">
        <f t="shared" si="180"/>
        <v>146</v>
      </c>
      <c r="AG50" s="1078">
        <f t="shared" si="181"/>
        <v>317</v>
      </c>
      <c r="AH50" s="1066">
        <v>20</v>
      </c>
      <c r="AI50" s="412">
        <v>5</v>
      </c>
      <c r="AJ50" s="1085">
        <f t="shared" si="182"/>
        <v>25</v>
      </c>
      <c r="AK50" s="175" t="s">
        <v>535</v>
      </c>
    </row>
    <row r="51" spans="1:38" ht="15.75" customHeight="1">
      <c r="A51" s="174"/>
      <c r="B51" s="950" t="s">
        <v>536</v>
      </c>
      <c r="C51" s="945">
        <v>1</v>
      </c>
      <c r="D51" s="946">
        <v>1</v>
      </c>
      <c r="E51" s="946">
        <v>1</v>
      </c>
      <c r="F51" s="947">
        <v>1</v>
      </c>
      <c r="G51" s="947">
        <v>1</v>
      </c>
      <c r="H51" s="412">
        <v>1</v>
      </c>
      <c r="I51" s="1068">
        <f t="shared" si="183"/>
        <v>6</v>
      </c>
      <c r="J51" s="948">
        <v>0</v>
      </c>
      <c r="K51" s="948">
        <v>3</v>
      </c>
      <c r="L51" s="1095">
        <f t="shared" si="184"/>
        <v>9</v>
      </c>
      <c r="M51" s="949">
        <v>9</v>
      </c>
      <c r="N51" s="412">
        <v>5</v>
      </c>
      <c r="O51" s="1077">
        <f t="shared" si="3"/>
        <v>14</v>
      </c>
      <c r="P51" s="949">
        <v>16</v>
      </c>
      <c r="Q51" s="412">
        <v>9</v>
      </c>
      <c r="R51" s="1077">
        <f t="shared" si="185"/>
        <v>25</v>
      </c>
      <c r="S51" s="413">
        <v>12</v>
      </c>
      <c r="T51" s="412">
        <v>10</v>
      </c>
      <c r="U51" s="1077">
        <f t="shared" ref="U51" si="218">SUM(S51,T51)</f>
        <v>22</v>
      </c>
      <c r="V51" s="413">
        <v>6</v>
      </c>
      <c r="W51" s="412">
        <v>15</v>
      </c>
      <c r="X51" s="1077">
        <f t="shared" ref="X51" si="219">SUM(V51,W51)</f>
        <v>21</v>
      </c>
      <c r="Y51" s="949">
        <v>13</v>
      </c>
      <c r="Z51" s="412">
        <v>6</v>
      </c>
      <c r="AA51" s="1068">
        <f t="shared" ref="AA51" si="220">SUM(Y51,Z51)</f>
        <v>19</v>
      </c>
      <c r="AB51" s="413">
        <v>11</v>
      </c>
      <c r="AC51" s="412">
        <v>12</v>
      </c>
      <c r="AD51" s="1077">
        <f t="shared" ref="AD51" si="221">SUM(AB51,AC51)</f>
        <v>23</v>
      </c>
      <c r="AE51" s="413">
        <f t="shared" si="179"/>
        <v>67</v>
      </c>
      <c r="AF51" s="412">
        <f t="shared" si="180"/>
        <v>57</v>
      </c>
      <c r="AG51" s="1078">
        <f t="shared" si="181"/>
        <v>124</v>
      </c>
      <c r="AH51" s="1066">
        <v>5</v>
      </c>
      <c r="AI51" s="412">
        <v>2</v>
      </c>
      <c r="AJ51" s="1085">
        <f t="shared" si="182"/>
        <v>7</v>
      </c>
      <c r="AK51" s="175" t="s">
        <v>536</v>
      </c>
    </row>
    <row r="52" spans="1:38" ht="15.75" customHeight="1">
      <c r="A52" s="174"/>
      <c r="B52" s="175" t="s">
        <v>537</v>
      </c>
      <c r="C52" s="945">
        <v>2</v>
      </c>
      <c r="D52" s="946">
        <v>1</v>
      </c>
      <c r="E52" s="946">
        <v>2</v>
      </c>
      <c r="F52" s="947">
        <v>2</v>
      </c>
      <c r="G52" s="947">
        <v>2</v>
      </c>
      <c r="H52" s="412">
        <v>2</v>
      </c>
      <c r="I52" s="1068">
        <f t="shared" si="183"/>
        <v>11</v>
      </c>
      <c r="J52" s="948">
        <v>0</v>
      </c>
      <c r="K52" s="948">
        <v>3</v>
      </c>
      <c r="L52" s="1074">
        <f>SUM(I52:K52)</f>
        <v>14</v>
      </c>
      <c r="M52" s="949">
        <v>22</v>
      </c>
      <c r="N52" s="412">
        <v>22</v>
      </c>
      <c r="O52" s="1077">
        <f>SUM(M52,N52)</f>
        <v>44</v>
      </c>
      <c r="P52" s="949">
        <v>21</v>
      </c>
      <c r="Q52" s="412">
        <v>15</v>
      </c>
      <c r="R52" s="1077">
        <f>SUM(P52,Q52)</f>
        <v>36</v>
      </c>
      <c r="S52" s="413">
        <v>19</v>
      </c>
      <c r="T52" s="412">
        <v>27</v>
      </c>
      <c r="U52" s="1077">
        <f>SUM(S52,T52)</f>
        <v>46</v>
      </c>
      <c r="V52" s="413">
        <v>26</v>
      </c>
      <c r="W52" s="412">
        <v>20</v>
      </c>
      <c r="X52" s="1077">
        <f>SUM(V52,W52)</f>
        <v>46</v>
      </c>
      <c r="Y52" s="949">
        <v>30</v>
      </c>
      <c r="Z52" s="412">
        <v>39</v>
      </c>
      <c r="AA52" s="1068">
        <f>SUM(Y52,Z52)</f>
        <v>69</v>
      </c>
      <c r="AB52" s="413">
        <v>23</v>
      </c>
      <c r="AC52" s="412">
        <v>21</v>
      </c>
      <c r="AD52" s="1077">
        <f>SUM(AB52,AC52)</f>
        <v>44</v>
      </c>
      <c r="AE52" s="413">
        <f t="shared" si="179"/>
        <v>141</v>
      </c>
      <c r="AF52" s="412">
        <f t="shared" si="180"/>
        <v>144</v>
      </c>
      <c r="AG52" s="1078">
        <f t="shared" si="181"/>
        <v>285</v>
      </c>
      <c r="AH52" s="1066">
        <v>9</v>
      </c>
      <c r="AI52" s="412">
        <v>0</v>
      </c>
      <c r="AJ52" s="1085">
        <f>SUM(AH52:AI52)</f>
        <v>9</v>
      </c>
      <c r="AK52" s="175" t="s">
        <v>537</v>
      </c>
    </row>
    <row r="53" spans="1:38" ht="15.75" customHeight="1">
      <c r="A53" s="174"/>
      <c r="B53" s="175" t="s">
        <v>538</v>
      </c>
      <c r="C53" s="945">
        <v>2</v>
      </c>
      <c r="D53" s="946">
        <v>2</v>
      </c>
      <c r="E53" s="946">
        <v>2</v>
      </c>
      <c r="F53" s="947">
        <v>3</v>
      </c>
      <c r="G53" s="947">
        <v>2</v>
      </c>
      <c r="H53" s="412">
        <v>2</v>
      </c>
      <c r="I53" s="1068">
        <f t="shared" si="183"/>
        <v>13</v>
      </c>
      <c r="J53" s="948">
        <v>0</v>
      </c>
      <c r="K53" s="948">
        <v>8</v>
      </c>
      <c r="L53" s="1074">
        <f>SUM(I53:K53)</f>
        <v>21</v>
      </c>
      <c r="M53" s="951">
        <v>36</v>
      </c>
      <c r="N53" s="412">
        <v>35</v>
      </c>
      <c r="O53" s="1078">
        <f>SUM(M53,N53)</f>
        <v>71</v>
      </c>
      <c r="P53" s="413">
        <v>41</v>
      </c>
      <c r="Q53" s="412">
        <v>23</v>
      </c>
      <c r="R53" s="1077">
        <f>SUM(P53,Q53)</f>
        <v>64</v>
      </c>
      <c r="S53" s="413">
        <v>41</v>
      </c>
      <c r="T53" s="412">
        <v>35</v>
      </c>
      <c r="U53" s="1077">
        <f>SUM(S53,T53)</f>
        <v>76</v>
      </c>
      <c r="V53" s="413">
        <v>33</v>
      </c>
      <c r="W53" s="412">
        <v>47</v>
      </c>
      <c r="X53" s="1077">
        <f>SUM(V53,W53)</f>
        <v>80</v>
      </c>
      <c r="Y53" s="949">
        <v>41</v>
      </c>
      <c r="Z53" s="412">
        <v>30</v>
      </c>
      <c r="AA53" s="1068">
        <f>SUM(Y53,Z53)</f>
        <v>71</v>
      </c>
      <c r="AB53" s="413">
        <v>33</v>
      </c>
      <c r="AC53" s="412">
        <v>40</v>
      </c>
      <c r="AD53" s="1077">
        <f>SUM(AB53,AC53)</f>
        <v>73</v>
      </c>
      <c r="AE53" s="413">
        <f t="shared" si="179"/>
        <v>225</v>
      </c>
      <c r="AF53" s="412">
        <f t="shared" si="180"/>
        <v>210</v>
      </c>
      <c r="AG53" s="1078">
        <f t="shared" si="181"/>
        <v>435</v>
      </c>
      <c r="AH53" s="1066">
        <v>26</v>
      </c>
      <c r="AI53" s="412">
        <v>10</v>
      </c>
      <c r="AJ53" s="1085">
        <f>SUM(AH53:AI53)</f>
        <v>36</v>
      </c>
      <c r="AK53" s="175" t="s">
        <v>538</v>
      </c>
    </row>
    <row r="54" spans="1:38" ht="15.75" customHeight="1">
      <c r="A54" s="174"/>
      <c r="B54" s="175" t="s">
        <v>839</v>
      </c>
      <c r="C54" s="945">
        <v>1</v>
      </c>
      <c r="D54" s="946">
        <v>1</v>
      </c>
      <c r="E54" s="946">
        <v>1</v>
      </c>
      <c r="F54" s="947">
        <v>1</v>
      </c>
      <c r="G54" s="947">
        <v>1</v>
      </c>
      <c r="H54" s="412">
        <v>1</v>
      </c>
      <c r="I54" s="1068">
        <f t="shared" si="183"/>
        <v>6</v>
      </c>
      <c r="J54" s="948">
        <v>0</v>
      </c>
      <c r="K54" s="948">
        <v>2</v>
      </c>
      <c r="L54" s="1074">
        <f>SUM(I54:K54)</f>
        <v>8</v>
      </c>
      <c r="M54" s="951">
        <v>11</v>
      </c>
      <c r="N54" s="412">
        <v>8</v>
      </c>
      <c r="O54" s="1078">
        <f>SUM(M54,N54)</f>
        <v>19</v>
      </c>
      <c r="P54" s="413">
        <v>9</v>
      </c>
      <c r="Q54" s="412">
        <v>9</v>
      </c>
      <c r="R54" s="1077">
        <f>SUM(P54,Q54)</f>
        <v>18</v>
      </c>
      <c r="S54" s="413">
        <v>9</v>
      </c>
      <c r="T54" s="412">
        <v>4</v>
      </c>
      <c r="U54" s="1077">
        <f>SUM(S54,T54)</f>
        <v>13</v>
      </c>
      <c r="V54" s="413">
        <v>11</v>
      </c>
      <c r="W54" s="412">
        <v>11</v>
      </c>
      <c r="X54" s="1077">
        <f>SUM(V54,W54)</f>
        <v>22</v>
      </c>
      <c r="Y54" s="949">
        <v>8</v>
      </c>
      <c r="Z54" s="412">
        <v>8</v>
      </c>
      <c r="AA54" s="1068">
        <f>SUM(Y54,Z54)</f>
        <v>16</v>
      </c>
      <c r="AB54" s="413">
        <v>14</v>
      </c>
      <c r="AC54" s="412">
        <v>16</v>
      </c>
      <c r="AD54" s="1077">
        <f>SUM(AB54,AC54)</f>
        <v>30</v>
      </c>
      <c r="AE54" s="413">
        <f t="shared" si="179"/>
        <v>62</v>
      </c>
      <c r="AF54" s="412">
        <f t="shared" si="180"/>
        <v>56</v>
      </c>
      <c r="AG54" s="1078">
        <f t="shared" ref="AG54" si="222">SUM(O54,R54,U54,X54,AA54,AD54)</f>
        <v>118</v>
      </c>
      <c r="AH54" s="1066">
        <v>7</v>
      </c>
      <c r="AI54" s="412">
        <v>2</v>
      </c>
      <c r="AJ54" s="1085">
        <f>SUM(AH54:AI54)</f>
        <v>9</v>
      </c>
      <c r="AK54" s="175" t="s">
        <v>839</v>
      </c>
      <c r="AL54" s="375"/>
    </row>
    <row r="55" spans="1:38" ht="15.75" customHeight="1">
      <c r="A55" s="174"/>
      <c r="B55" s="175" t="s">
        <v>539</v>
      </c>
      <c r="C55" s="945">
        <v>4</v>
      </c>
      <c r="D55" s="946">
        <v>5</v>
      </c>
      <c r="E55" s="946">
        <v>3</v>
      </c>
      <c r="F55" s="947">
        <v>4</v>
      </c>
      <c r="G55" s="947">
        <v>3</v>
      </c>
      <c r="H55" s="412">
        <v>4</v>
      </c>
      <c r="I55" s="1068">
        <f t="shared" si="183"/>
        <v>23</v>
      </c>
      <c r="J55" s="948">
        <v>0</v>
      </c>
      <c r="K55" s="948">
        <v>9</v>
      </c>
      <c r="L55" s="1074">
        <f t="shared" si="184"/>
        <v>32</v>
      </c>
      <c r="M55" s="949">
        <v>64</v>
      </c>
      <c r="N55" s="412">
        <v>63</v>
      </c>
      <c r="O55" s="1077">
        <f t="shared" si="3"/>
        <v>127</v>
      </c>
      <c r="P55" s="949">
        <v>76</v>
      </c>
      <c r="Q55" s="412">
        <v>73</v>
      </c>
      <c r="R55" s="1077">
        <f t="shared" ref="R55:R58" si="223">SUM(P55,Q55)</f>
        <v>149</v>
      </c>
      <c r="S55" s="413">
        <v>58</v>
      </c>
      <c r="T55" s="412">
        <v>45</v>
      </c>
      <c r="U55" s="1077">
        <f t="shared" ref="U55" si="224">SUM(S55,T55)</f>
        <v>103</v>
      </c>
      <c r="V55" s="413">
        <v>70</v>
      </c>
      <c r="W55" s="412">
        <v>44</v>
      </c>
      <c r="X55" s="1077">
        <f t="shared" ref="X55" si="225">SUM(V55,W55)</f>
        <v>114</v>
      </c>
      <c r="Y55" s="949">
        <v>54</v>
      </c>
      <c r="Z55" s="412">
        <v>61</v>
      </c>
      <c r="AA55" s="1068">
        <f t="shared" ref="AA55" si="226">SUM(Y55,Z55)</f>
        <v>115</v>
      </c>
      <c r="AB55" s="413">
        <v>56</v>
      </c>
      <c r="AC55" s="412">
        <v>57</v>
      </c>
      <c r="AD55" s="1077">
        <f t="shared" ref="AD55" si="227">SUM(AB55,AC55)</f>
        <v>113</v>
      </c>
      <c r="AE55" s="413">
        <f t="shared" si="179"/>
        <v>378</v>
      </c>
      <c r="AF55" s="412">
        <f t="shared" si="180"/>
        <v>343</v>
      </c>
      <c r="AG55" s="1078">
        <f t="shared" si="181"/>
        <v>721</v>
      </c>
      <c r="AH55" s="1066">
        <v>38</v>
      </c>
      <c r="AI55" s="412">
        <v>8</v>
      </c>
      <c r="AJ55" s="1085">
        <f t="shared" si="182"/>
        <v>46</v>
      </c>
      <c r="AK55" s="175" t="s">
        <v>539</v>
      </c>
    </row>
    <row r="56" spans="1:38" s="186" customFormat="1" ht="15.75" customHeight="1">
      <c r="A56" s="183"/>
      <c r="B56" s="184" t="s">
        <v>540</v>
      </c>
      <c r="C56" s="952">
        <v>0</v>
      </c>
      <c r="D56" s="953">
        <v>0</v>
      </c>
      <c r="E56" s="953">
        <v>0</v>
      </c>
      <c r="F56" s="954">
        <v>0</v>
      </c>
      <c r="G56" s="954">
        <v>0</v>
      </c>
      <c r="H56" s="414">
        <v>0</v>
      </c>
      <c r="I56" s="1092">
        <f t="shared" si="183"/>
        <v>0</v>
      </c>
      <c r="J56" s="955">
        <v>0</v>
      </c>
      <c r="K56" s="955">
        <v>1</v>
      </c>
      <c r="L56" s="1096">
        <f t="shared" si="184"/>
        <v>1</v>
      </c>
      <c r="M56" s="956">
        <v>0</v>
      </c>
      <c r="N56" s="414">
        <v>0</v>
      </c>
      <c r="O56" s="1098">
        <f t="shared" si="3"/>
        <v>0</v>
      </c>
      <c r="P56" s="956">
        <v>0</v>
      </c>
      <c r="Q56" s="414">
        <v>0</v>
      </c>
      <c r="R56" s="1098">
        <f t="shared" si="223"/>
        <v>0</v>
      </c>
      <c r="S56" s="415">
        <v>1</v>
      </c>
      <c r="T56" s="414">
        <v>0</v>
      </c>
      <c r="U56" s="1098">
        <f t="shared" ref="U56" si="228">SUM(S56,T56)</f>
        <v>1</v>
      </c>
      <c r="V56" s="415">
        <v>0</v>
      </c>
      <c r="W56" s="414">
        <v>0</v>
      </c>
      <c r="X56" s="1098">
        <f t="shared" ref="X56" si="229">SUM(V56,W56)</f>
        <v>0</v>
      </c>
      <c r="Y56" s="956">
        <v>0</v>
      </c>
      <c r="Z56" s="414">
        <v>0</v>
      </c>
      <c r="AA56" s="1092">
        <f t="shared" ref="AA56" si="230">SUM(Y56,Z56)</f>
        <v>0</v>
      </c>
      <c r="AB56" s="415">
        <v>0</v>
      </c>
      <c r="AC56" s="414">
        <v>0</v>
      </c>
      <c r="AD56" s="1098">
        <f t="shared" ref="AD56" si="231">SUM(AB56,AC56)</f>
        <v>0</v>
      </c>
      <c r="AE56" s="415">
        <f t="shared" si="179"/>
        <v>1</v>
      </c>
      <c r="AF56" s="414">
        <f t="shared" si="180"/>
        <v>0</v>
      </c>
      <c r="AG56" s="1102">
        <f t="shared" si="181"/>
        <v>1</v>
      </c>
      <c r="AH56" s="1067">
        <v>1</v>
      </c>
      <c r="AI56" s="414">
        <v>0</v>
      </c>
      <c r="AJ56" s="1105">
        <f t="shared" si="182"/>
        <v>1</v>
      </c>
      <c r="AK56" s="185" t="s">
        <v>540</v>
      </c>
    </row>
    <row r="57" spans="1:38" ht="15.75" customHeight="1">
      <c r="A57" s="174"/>
      <c r="B57" s="187" t="s">
        <v>541</v>
      </c>
      <c r="C57" s="945">
        <v>0</v>
      </c>
      <c r="D57" s="946">
        <v>0</v>
      </c>
      <c r="E57" s="946">
        <v>0</v>
      </c>
      <c r="F57" s="947">
        <v>0</v>
      </c>
      <c r="G57" s="947">
        <v>0</v>
      </c>
      <c r="H57" s="412">
        <v>0</v>
      </c>
      <c r="I57" s="1068">
        <f t="shared" si="183"/>
        <v>0</v>
      </c>
      <c r="J57" s="948">
        <v>3</v>
      </c>
      <c r="K57" s="948">
        <v>2</v>
      </c>
      <c r="L57" s="1074">
        <f t="shared" si="184"/>
        <v>5</v>
      </c>
      <c r="M57" s="949">
        <v>3</v>
      </c>
      <c r="N57" s="412">
        <v>1</v>
      </c>
      <c r="O57" s="1077">
        <f t="shared" si="3"/>
        <v>4</v>
      </c>
      <c r="P57" s="949">
        <v>2</v>
      </c>
      <c r="Q57" s="412">
        <v>2</v>
      </c>
      <c r="R57" s="1077">
        <f t="shared" si="223"/>
        <v>4</v>
      </c>
      <c r="S57" s="413">
        <v>4</v>
      </c>
      <c r="T57" s="412">
        <v>3</v>
      </c>
      <c r="U57" s="1077">
        <f t="shared" ref="U57" si="232">SUM(S57,T57)</f>
        <v>7</v>
      </c>
      <c r="V57" s="413">
        <v>6</v>
      </c>
      <c r="W57" s="412">
        <v>4</v>
      </c>
      <c r="X57" s="1077">
        <f t="shared" ref="X57" si="233">SUM(V57,W57)</f>
        <v>10</v>
      </c>
      <c r="Y57" s="949">
        <v>5</v>
      </c>
      <c r="Z57" s="412">
        <v>3</v>
      </c>
      <c r="AA57" s="1068">
        <f t="shared" ref="AA57" si="234">SUM(Y57,Z57)</f>
        <v>8</v>
      </c>
      <c r="AB57" s="413">
        <v>3</v>
      </c>
      <c r="AC57" s="412">
        <v>3</v>
      </c>
      <c r="AD57" s="1077">
        <f t="shared" ref="AD57" si="235">SUM(AB57,AC57)</f>
        <v>6</v>
      </c>
      <c r="AE57" s="413">
        <f t="shared" si="179"/>
        <v>23</v>
      </c>
      <c r="AF57" s="412">
        <f t="shared" si="180"/>
        <v>16</v>
      </c>
      <c r="AG57" s="1078">
        <f t="shared" si="181"/>
        <v>39</v>
      </c>
      <c r="AH57" s="1066">
        <v>3</v>
      </c>
      <c r="AI57" s="412">
        <v>1</v>
      </c>
      <c r="AJ57" s="1085">
        <f t="shared" si="182"/>
        <v>4</v>
      </c>
      <c r="AK57" s="187" t="s">
        <v>541</v>
      </c>
    </row>
    <row r="58" spans="1:38" ht="15.75" customHeight="1">
      <c r="A58" s="174"/>
      <c r="B58" s="175" t="s">
        <v>542</v>
      </c>
      <c r="C58" s="945">
        <v>0</v>
      </c>
      <c r="D58" s="946">
        <v>0</v>
      </c>
      <c r="E58" s="946">
        <v>0</v>
      </c>
      <c r="F58" s="947">
        <v>0</v>
      </c>
      <c r="G58" s="947">
        <v>0</v>
      </c>
      <c r="H58" s="412">
        <v>0</v>
      </c>
      <c r="I58" s="1068">
        <f t="shared" si="183"/>
        <v>0</v>
      </c>
      <c r="J58" s="948">
        <v>3</v>
      </c>
      <c r="K58" s="948">
        <v>1</v>
      </c>
      <c r="L58" s="1074">
        <f t="shared" si="184"/>
        <v>4</v>
      </c>
      <c r="M58" s="949">
        <v>3</v>
      </c>
      <c r="N58" s="412">
        <v>3</v>
      </c>
      <c r="O58" s="1077">
        <f t="shared" si="3"/>
        <v>6</v>
      </c>
      <c r="P58" s="949">
        <v>0</v>
      </c>
      <c r="Q58" s="412">
        <v>2</v>
      </c>
      <c r="R58" s="1077">
        <f t="shared" si="223"/>
        <v>2</v>
      </c>
      <c r="S58" s="413">
        <v>4</v>
      </c>
      <c r="T58" s="412">
        <v>1</v>
      </c>
      <c r="U58" s="1077">
        <f t="shared" ref="U58" si="236">SUM(S58,T58)</f>
        <v>5</v>
      </c>
      <c r="V58" s="413">
        <v>3</v>
      </c>
      <c r="W58" s="412">
        <v>3</v>
      </c>
      <c r="X58" s="1077">
        <f t="shared" ref="X58" si="237">SUM(V58,W58)</f>
        <v>6</v>
      </c>
      <c r="Y58" s="949">
        <v>1</v>
      </c>
      <c r="Z58" s="412">
        <v>3</v>
      </c>
      <c r="AA58" s="1068">
        <f t="shared" ref="AA58" si="238">SUM(Y58,Z58)</f>
        <v>4</v>
      </c>
      <c r="AB58" s="413">
        <v>2</v>
      </c>
      <c r="AC58" s="412">
        <v>4</v>
      </c>
      <c r="AD58" s="1077">
        <f t="shared" ref="AD58" si="239">SUM(AB58,AC58)</f>
        <v>6</v>
      </c>
      <c r="AE58" s="413">
        <f t="shared" si="179"/>
        <v>13</v>
      </c>
      <c r="AF58" s="412">
        <f t="shared" si="180"/>
        <v>16</v>
      </c>
      <c r="AG58" s="1078">
        <f t="shared" si="181"/>
        <v>29</v>
      </c>
      <c r="AH58" s="1066">
        <v>0</v>
      </c>
      <c r="AI58" s="412">
        <v>1</v>
      </c>
      <c r="AJ58" s="1085">
        <f t="shared" si="182"/>
        <v>1</v>
      </c>
      <c r="AK58" s="175" t="s">
        <v>542</v>
      </c>
    </row>
    <row r="59" spans="1:38" ht="15.75" customHeight="1">
      <c r="A59" s="174"/>
      <c r="B59" s="175" t="s">
        <v>12</v>
      </c>
      <c r="C59" s="945">
        <v>1</v>
      </c>
      <c r="D59" s="946">
        <v>1</v>
      </c>
      <c r="E59" s="946">
        <v>1</v>
      </c>
      <c r="F59" s="947">
        <v>1</v>
      </c>
      <c r="G59" s="947">
        <v>1</v>
      </c>
      <c r="H59" s="412">
        <v>1</v>
      </c>
      <c r="I59" s="1068">
        <f t="shared" si="183"/>
        <v>6</v>
      </c>
      <c r="J59" s="948">
        <v>0</v>
      </c>
      <c r="K59" s="948">
        <v>2</v>
      </c>
      <c r="L59" s="1074">
        <f t="shared" si="184"/>
        <v>8</v>
      </c>
      <c r="M59" s="949">
        <v>8</v>
      </c>
      <c r="N59" s="412">
        <v>4</v>
      </c>
      <c r="O59" s="1077">
        <f t="shared" si="3"/>
        <v>12</v>
      </c>
      <c r="P59" s="949">
        <v>8</v>
      </c>
      <c r="Q59" s="412">
        <v>10</v>
      </c>
      <c r="R59" s="1077">
        <f>SUM(P59,Q59)</f>
        <v>18</v>
      </c>
      <c r="S59" s="413">
        <v>7</v>
      </c>
      <c r="T59" s="412">
        <v>14</v>
      </c>
      <c r="U59" s="1077">
        <f>SUM(S59,T59)</f>
        <v>21</v>
      </c>
      <c r="V59" s="413">
        <v>13</v>
      </c>
      <c r="W59" s="412">
        <v>8</v>
      </c>
      <c r="X59" s="1077">
        <f t="shared" ref="X59" si="240">SUM(V59,W59)</f>
        <v>21</v>
      </c>
      <c r="Y59" s="949">
        <v>13</v>
      </c>
      <c r="Z59" s="412">
        <v>5</v>
      </c>
      <c r="AA59" s="1068">
        <f t="shared" ref="AA59" si="241">SUM(Y59,Z59)</f>
        <v>18</v>
      </c>
      <c r="AB59" s="413">
        <v>17</v>
      </c>
      <c r="AC59" s="412">
        <v>14</v>
      </c>
      <c r="AD59" s="1077">
        <f t="shared" ref="AD59" si="242">SUM(AB59,AC59)</f>
        <v>31</v>
      </c>
      <c r="AE59" s="413">
        <f t="shared" si="179"/>
        <v>66</v>
      </c>
      <c r="AF59" s="412">
        <f t="shared" si="180"/>
        <v>55</v>
      </c>
      <c r="AG59" s="1078">
        <f t="shared" si="181"/>
        <v>121</v>
      </c>
      <c r="AH59" s="1066">
        <v>7</v>
      </c>
      <c r="AI59" s="412">
        <v>2</v>
      </c>
      <c r="AJ59" s="1085">
        <f t="shared" si="182"/>
        <v>9</v>
      </c>
      <c r="AK59" s="175" t="s">
        <v>12</v>
      </c>
      <c r="AL59" s="913"/>
    </row>
    <row r="60" spans="1:38" ht="15.75" customHeight="1">
      <c r="A60" s="174"/>
      <c r="B60" s="175" t="s">
        <v>543</v>
      </c>
      <c r="C60" s="945">
        <v>1</v>
      </c>
      <c r="D60" s="946">
        <v>1</v>
      </c>
      <c r="E60" s="946">
        <v>2</v>
      </c>
      <c r="F60" s="947">
        <v>1</v>
      </c>
      <c r="G60" s="947">
        <v>1</v>
      </c>
      <c r="H60" s="412">
        <v>2</v>
      </c>
      <c r="I60" s="1068">
        <f t="shared" si="183"/>
        <v>8</v>
      </c>
      <c r="J60" s="948">
        <v>0</v>
      </c>
      <c r="K60" s="948">
        <v>6</v>
      </c>
      <c r="L60" s="1074">
        <f t="shared" si="184"/>
        <v>14</v>
      </c>
      <c r="M60" s="949">
        <v>11</v>
      </c>
      <c r="N60" s="412">
        <v>14</v>
      </c>
      <c r="O60" s="1077">
        <f t="shared" si="3"/>
        <v>25</v>
      </c>
      <c r="P60" s="949">
        <v>12</v>
      </c>
      <c r="Q60" s="412">
        <v>16</v>
      </c>
      <c r="R60" s="1077">
        <f t="shared" ref="R60:R72" si="243">SUM(P60,Q60)</f>
        <v>28</v>
      </c>
      <c r="S60" s="413">
        <v>24</v>
      </c>
      <c r="T60" s="412">
        <v>24</v>
      </c>
      <c r="U60" s="1077">
        <f t="shared" ref="U60" si="244">SUM(S60,T60)</f>
        <v>48</v>
      </c>
      <c r="V60" s="413">
        <v>18</v>
      </c>
      <c r="W60" s="412">
        <v>16</v>
      </c>
      <c r="X60" s="1077">
        <f t="shared" ref="X60" si="245">SUM(V60,W60)</f>
        <v>34</v>
      </c>
      <c r="Y60" s="949">
        <v>20</v>
      </c>
      <c r="Z60" s="412">
        <v>14</v>
      </c>
      <c r="AA60" s="1068">
        <f t="shared" ref="AA60" si="246">SUM(Y60,Z60)</f>
        <v>34</v>
      </c>
      <c r="AB60" s="413">
        <v>28</v>
      </c>
      <c r="AC60" s="412">
        <v>20</v>
      </c>
      <c r="AD60" s="1077">
        <f t="shared" ref="AD60" si="247">SUM(AB60,AC60)</f>
        <v>48</v>
      </c>
      <c r="AE60" s="413">
        <f t="shared" si="179"/>
        <v>113</v>
      </c>
      <c r="AF60" s="412">
        <f t="shared" si="180"/>
        <v>104</v>
      </c>
      <c r="AG60" s="1078">
        <f t="shared" si="181"/>
        <v>217</v>
      </c>
      <c r="AH60" s="1066">
        <v>21</v>
      </c>
      <c r="AI60" s="412">
        <v>6</v>
      </c>
      <c r="AJ60" s="1085">
        <f t="shared" si="182"/>
        <v>27</v>
      </c>
      <c r="AK60" s="175" t="s">
        <v>543</v>
      </c>
    </row>
    <row r="61" spans="1:38" ht="15.75" customHeight="1">
      <c r="A61" s="174"/>
      <c r="B61" s="175" t="s">
        <v>544</v>
      </c>
      <c r="C61" s="945">
        <v>1</v>
      </c>
      <c r="D61" s="946">
        <v>1</v>
      </c>
      <c r="E61" s="946">
        <v>0</v>
      </c>
      <c r="F61" s="947">
        <v>0</v>
      </c>
      <c r="G61" s="947">
        <v>0</v>
      </c>
      <c r="H61" s="412">
        <v>0</v>
      </c>
      <c r="I61" s="1068">
        <f t="shared" si="183"/>
        <v>2</v>
      </c>
      <c r="J61" s="948">
        <v>2</v>
      </c>
      <c r="K61" s="948">
        <v>0</v>
      </c>
      <c r="L61" s="1074">
        <f t="shared" si="184"/>
        <v>4</v>
      </c>
      <c r="M61" s="949">
        <v>1</v>
      </c>
      <c r="N61" s="412">
        <v>1</v>
      </c>
      <c r="O61" s="1077">
        <f t="shared" si="3"/>
        <v>2</v>
      </c>
      <c r="P61" s="949">
        <v>2</v>
      </c>
      <c r="Q61" s="412">
        <v>7</v>
      </c>
      <c r="R61" s="1077">
        <f t="shared" si="243"/>
        <v>9</v>
      </c>
      <c r="S61" s="413">
        <v>3</v>
      </c>
      <c r="T61" s="412">
        <v>3</v>
      </c>
      <c r="U61" s="1077">
        <f t="shared" ref="U61" si="248">SUM(S61,T61)</f>
        <v>6</v>
      </c>
      <c r="V61" s="413">
        <v>3</v>
      </c>
      <c r="W61" s="412">
        <v>0</v>
      </c>
      <c r="X61" s="1077">
        <f t="shared" ref="X61" si="249">SUM(V61,W61)</f>
        <v>3</v>
      </c>
      <c r="Y61" s="949">
        <v>1</v>
      </c>
      <c r="Z61" s="412">
        <v>2</v>
      </c>
      <c r="AA61" s="1068">
        <f t="shared" ref="AA61" si="250">SUM(Y61,Z61)</f>
        <v>3</v>
      </c>
      <c r="AB61" s="413">
        <v>2</v>
      </c>
      <c r="AC61" s="412">
        <v>1</v>
      </c>
      <c r="AD61" s="1077">
        <f t="shared" ref="AD61" si="251">SUM(AB61,AC61)</f>
        <v>3</v>
      </c>
      <c r="AE61" s="413">
        <f t="shared" si="179"/>
        <v>12</v>
      </c>
      <c r="AF61" s="412">
        <f t="shared" si="180"/>
        <v>14</v>
      </c>
      <c r="AG61" s="1078">
        <f t="shared" si="181"/>
        <v>26</v>
      </c>
      <c r="AH61" s="1066">
        <v>0</v>
      </c>
      <c r="AI61" s="412">
        <v>0</v>
      </c>
      <c r="AJ61" s="1085">
        <f t="shared" si="182"/>
        <v>0</v>
      </c>
      <c r="AK61" s="175" t="s">
        <v>544</v>
      </c>
    </row>
    <row r="62" spans="1:38" ht="15.75" customHeight="1">
      <c r="A62" s="174"/>
      <c r="B62" s="175" t="s">
        <v>545</v>
      </c>
      <c r="C62" s="945">
        <v>1</v>
      </c>
      <c r="D62" s="946">
        <v>1</v>
      </c>
      <c r="E62" s="946">
        <v>2</v>
      </c>
      <c r="F62" s="947">
        <v>1</v>
      </c>
      <c r="G62" s="947">
        <v>2</v>
      </c>
      <c r="H62" s="412">
        <v>2</v>
      </c>
      <c r="I62" s="1068">
        <f t="shared" si="183"/>
        <v>9</v>
      </c>
      <c r="J62" s="948">
        <v>0</v>
      </c>
      <c r="K62" s="948">
        <v>2</v>
      </c>
      <c r="L62" s="1074">
        <f t="shared" si="184"/>
        <v>11</v>
      </c>
      <c r="M62" s="949">
        <v>21</v>
      </c>
      <c r="N62" s="412">
        <v>15</v>
      </c>
      <c r="O62" s="1077">
        <f t="shared" si="3"/>
        <v>36</v>
      </c>
      <c r="P62" s="949">
        <v>14</v>
      </c>
      <c r="Q62" s="412">
        <v>12</v>
      </c>
      <c r="R62" s="1077">
        <f t="shared" si="243"/>
        <v>26</v>
      </c>
      <c r="S62" s="413">
        <v>18</v>
      </c>
      <c r="T62" s="412">
        <v>20</v>
      </c>
      <c r="U62" s="1077">
        <f t="shared" ref="U62" si="252">SUM(S62,T62)</f>
        <v>38</v>
      </c>
      <c r="V62" s="413">
        <v>18</v>
      </c>
      <c r="W62" s="412">
        <v>13</v>
      </c>
      <c r="X62" s="1077">
        <f t="shared" ref="X62" si="253">SUM(V62,W62)</f>
        <v>31</v>
      </c>
      <c r="Y62" s="949">
        <v>23</v>
      </c>
      <c r="Z62" s="412">
        <v>22</v>
      </c>
      <c r="AA62" s="1068">
        <f t="shared" ref="AA62" si="254">SUM(Y62,Z62)</f>
        <v>45</v>
      </c>
      <c r="AB62" s="413">
        <v>24</v>
      </c>
      <c r="AC62" s="412">
        <v>15</v>
      </c>
      <c r="AD62" s="1077">
        <f t="shared" ref="AD62" si="255">SUM(AB62,AC62)</f>
        <v>39</v>
      </c>
      <c r="AE62" s="413">
        <f t="shared" si="179"/>
        <v>118</v>
      </c>
      <c r="AF62" s="412">
        <f t="shared" si="180"/>
        <v>97</v>
      </c>
      <c r="AG62" s="1078">
        <f t="shared" si="181"/>
        <v>215</v>
      </c>
      <c r="AH62" s="1066">
        <v>11</v>
      </c>
      <c r="AI62" s="412">
        <v>3</v>
      </c>
      <c r="AJ62" s="1085">
        <f t="shared" si="182"/>
        <v>14</v>
      </c>
      <c r="AK62" s="175" t="s">
        <v>545</v>
      </c>
    </row>
    <row r="63" spans="1:38" ht="15.75" customHeight="1">
      <c r="A63" s="174"/>
      <c r="B63" s="175" t="s">
        <v>830</v>
      </c>
      <c r="C63" s="945">
        <v>1</v>
      </c>
      <c r="D63" s="946">
        <v>1</v>
      </c>
      <c r="E63" s="946">
        <v>1</v>
      </c>
      <c r="F63" s="947">
        <v>1</v>
      </c>
      <c r="G63" s="947">
        <v>1</v>
      </c>
      <c r="H63" s="412">
        <v>1</v>
      </c>
      <c r="I63" s="1068">
        <f t="shared" si="183"/>
        <v>6</v>
      </c>
      <c r="J63" s="948">
        <v>0</v>
      </c>
      <c r="K63" s="948">
        <v>2</v>
      </c>
      <c r="L63" s="1074">
        <f t="shared" si="184"/>
        <v>8</v>
      </c>
      <c r="M63" s="949">
        <v>8</v>
      </c>
      <c r="N63" s="412">
        <v>8</v>
      </c>
      <c r="O63" s="1077">
        <f t="shared" si="3"/>
        <v>16</v>
      </c>
      <c r="P63" s="949">
        <v>11</v>
      </c>
      <c r="Q63" s="412">
        <v>8</v>
      </c>
      <c r="R63" s="1077">
        <f t="shared" si="243"/>
        <v>19</v>
      </c>
      <c r="S63" s="413">
        <v>12</v>
      </c>
      <c r="T63" s="412">
        <v>9</v>
      </c>
      <c r="U63" s="1077">
        <f t="shared" ref="U63:U93" si="256">SUM(S63,T63)</f>
        <v>21</v>
      </c>
      <c r="V63" s="413">
        <v>14</v>
      </c>
      <c r="W63" s="412">
        <v>10</v>
      </c>
      <c r="X63" s="1077">
        <f t="shared" ref="X63:X93" si="257">SUM(V63,W63)</f>
        <v>24</v>
      </c>
      <c r="Y63" s="949">
        <v>12</v>
      </c>
      <c r="Z63" s="412">
        <v>19</v>
      </c>
      <c r="AA63" s="1068">
        <f t="shared" ref="AA63:AA93" si="258">SUM(Y63,Z63)</f>
        <v>31</v>
      </c>
      <c r="AB63" s="413">
        <v>14</v>
      </c>
      <c r="AC63" s="412">
        <v>14</v>
      </c>
      <c r="AD63" s="1077">
        <f t="shared" ref="AD63:AD82" si="259">SUM(AB63,AC63)</f>
        <v>28</v>
      </c>
      <c r="AE63" s="413">
        <f t="shared" si="179"/>
        <v>71</v>
      </c>
      <c r="AF63" s="412">
        <f t="shared" si="180"/>
        <v>68</v>
      </c>
      <c r="AG63" s="1078">
        <f t="shared" si="181"/>
        <v>139</v>
      </c>
      <c r="AH63" s="1066">
        <v>6</v>
      </c>
      <c r="AI63" s="412">
        <v>1</v>
      </c>
      <c r="AJ63" s="1085">
        <f t="shared" si="182"/>
        <v>7</v>
      </c>
      <c r="AK63" s="175" t="s">
        <v>830</v>
      </c>
      <c r="AL63" s="375"/>
    </row>
    <row r="64" spans="1:38" s="186" customFormat="1" ht="15.75" customHeight="1">
      <c r="A64" s="183"/>
      <c r="B64" s="188" t="s">
        <v>546</v>
      </c>
      <c r="C64" s="952">
        <v>0</v>
      </c>
      <c r="D64" s="953">
        <v>0</v>
      </c>
      <c r="E64" s="953">
        <v>0</v>
      </c>
      <c r="F64" s="954">
        <v>0</v>
      </c>
      <c r="G64" s="954">
        <v>0</v>
      </c>
      <c r="H64" s="414">
        <v>0</v>
      </c>
      <c r="I64" s="1092">
        <f t="shared" si="183"/>
        <v>0</v>
      </c>
      <c r="J64" s="955">
        <v>0</v>
      </c>
      <c r="K64" s="955">
        <v>0</v>
      </c>
      <c r="L64" s="1096">
        <f t="shared" si="184"/>
        <v>0</v>
      </c>
      <c r="M64" s="956">
        <v>0</v>
      </c>
      <c r="N64" s="414">
        <v>0</v>
      </c>
      <c r="O64" s="1098">
        <f t="shared" si="3"/>
        <v>0</v>
      </c>
      <c r="P64" s="956">
        <v>0</v>
      </c>
      <c r="Q64" s="414">
        <v>0</v>
      </c>
      <c r="R64" s="1098">
        <f t="shared" si="243"/>
        <v>0</v>
      </c>
      <c r="S64" s="415">
        <v>0</v>
      </c>
      <c r="T64" s="414">
        <v>0</v>
      </c>
      <c r="U64" s="1098">
        <f t="shared" si="256"/>
        <v>0</v>
      </c>
      <c r="V64" s="415">
        <v>0</v>
      </c>
      <c r="W64" s="414">
        <v>0</v>
      </c>
      <c r="X64" s="1098">
        <f t="shared" si="257"/>
        <v>0</v>
      </c>
      <c r="Y64" s="956">
        <v>0</v>
      </c>
      <c r="Z64" s="414">
        <v>0</v>
      </c>
      <c r="AA64" s="1092">
        <f t="shared" si="258"/>
        <v>0</v>
      </c>
      <c r="AB64" s="415">
        <v>0</v>
      </c>
      <c r="AC64" s="414">
        <v>0</v>
      </c>
      <c r="AD64" s="1098">
        <f t="shared" si="259"/>
        <v>0</v>
      </c>
      <c r="AE64" s="415">
        <f t="shared" si="179"/>
        <v>0</v>
      </c>
      <c r="AF64" s="414">
        <f t="shared" si="180"/>
        <v>0</v>
      </c>
      <c r="AG64" s="1102">
        <f t="shared" si="181"/>
        <v>0</v>
      </c>
      <c r="AH64" s="1067">
        <v>0</v>
      </c>
      <c r="AI64" s="414">
        <v>0</v>
      </c>
      <c r="AJ64" s="1105">
        <f t="shared" si="182"/>
        <v>0</v>
      </c>
      <c r="AK64" s="188" t="s">
        <v>546</v>
      </c>
    </row>
    <row r="65" spans="1:37" ht="15.75" customHeight="1">
      <c r="A65" s="174"/>
      <c r="B65" s="175" t="s">
        <v>547</v>
      </c>
      <c r="C65" s="945">
        <v>1</v>
      </c>
      <c r="D65" s="946">
        <v>0</v>
      </c>
      <c r="E65" s="946">
        <v>0</v>
      </c>
      <c r="F65" s="947">
        <v>1</v>
      </c>
      <c r="G65" s="947">
        <v>1</v>
      </c>
      <c r="H65" s="412">
        <v>1</v>
      </c>
      <c r="I65" s="1068">
        <f t="shared" si="183"/>
        <v>4</v>
      </c>
      <c r="J65" s="948">
        <v>1</v>
      </c>
      <c r="K65" s="948">
        <v>2</v>
      </c>
      <c r="L65" s="1074">
        <f t="shared" si="184"/>
        <v>7</v>
      </c>
      <c r="M65" s="949">
        <v>1</v>
      </c>
      <c r="N65" s="412">
        <v>8</v>
      </c>
      <c r="O65" s="1077">
        <f t="shared" si="3"/>
        <v>9</v>
      </c>
      <c r="P65" s="949">
        <v>4</v>
      </c>
      <c r="Q65" s="412">
        <v>5</v>
      </c>
      <c r="R65" s="1077">
        <f t="shared" si="243"/>
        <v>9</v>
      </c>
      <c r="S65" s="413">
        <v>1</v>
      </c>
      <c r="T65" s="412">
        <v>6</v>
      </c>
      <c r="U65" s="1077">
        <f t="shared" si="256"/>
        <v>7</v>
      </c>
      <c r="V65" s="413">
        <v>5</v>
      </c>
      <c r="W65" s="412">
        <v>4</v>
      </c>
      <c r="X65" s="1077">
        <f t="shared" si="257"/>
        <v>9</v>
      </c>
      <c r="Y65" s="949">
        <v>10</v>
      </c>
      <c r="Z65" s="412">
        <v>7</v>
      </c>
      <c r="AA65" s="1068">
        <f t="shared" si="258"/>
        <v>17</v>
      </c>
      <c r="AB65" s="413">
        <v>4</v>
      </c>
      <c r="AC65" s="412">
        <v>9</v>
      </c>
      <c r="AD65" s="1077">
        <f t="shared" si="259"/>
        <v>13</v>
      </c>
      <c r="AE65" s="413">
        <f t="shared" si="179"/>
        <v>25</v>
      </c>
      <c r="AF65" s="412">
        <f t="shared" si="180"/>
        <v>39</v>
      </c>
      <c r="AG65" s="1078">
        <f t="shared" si="181"/>
        <v>64</v>
      </c>
      <c r="AH65" s="1066">
        <v>5</v>
      </c>
      <c r="AI65" s="412">
        <v>3</v>
      </c>
      <c r="AJ65" s="1085">
        <f t="shared" si="182"/>
        <v>8</v>
      </c>
      <c r="AK65" s="175" t="s">
        <v>547</v>
      </c>
    </row>
    <row r="66" spans="1:37" ht="15.75" customHeight="1">
      <c r="A66" s="174"/>
      <c r="B66" s="175" t="s">
        <v>548</v>
      </c>
      <c r="C66" s="945">
        <v>0</v>
      </c>
      <c r="D66" s="946">
        <v>0</v>
      </c>
      <c r="E66" s="946">
        <v>0</v>
      </c>
      <c r="F66" s="947">
        <v>0</v>
      </c>
      <c r="G66" s="947">
        <v>0</v>
      </c>
      <c r="H66" s="412">
        <v>0</v>
      </c>
      <c r="I66" s="1068">
        <f t="shared" si="183"/>
        <v>0</v>
      </c>
      <c r="J66" s="948">
        <v>3</v>
      </c>
      <c r="K66" s="948">
        <v>0</v>
      </c>
      <c r="L66" s="1074">
        <f t="shared" si="184"/>
        <v>3</v>
      </c>
      <c r="M66" s="949">
        <v>1</v>
      </c>
      <c r="N66" s="412">
        <v>0</v>
      </c>
      <c r="O66" s="1077">
        <f t="shared" ref="O66:O93" si="260">SUM(M66,N66)</f>
        <v>1</v>
      </c>
      <c r="P66" s="949">
        <v>0</v>
      </c>
      <c r="Q66" s="412">
        <v>1</v>
      </c>
      <c r="R66" s="1077">
        <f t="shared" si="243"/>
        <v>1</v>
      </c>
      <c r="S66" s="413">
        <v>1</v>
      </c>
      <c r="T66" s="412">
        <v>0</v>
      </c>
      <c r="U66" s="1077">
        <f t="shared" si="256"/>
        <v>1</v>
      </c>
      <c r="V66" s="413">
        <v>0</v>
      </c>
      <c r="W66" s="412">
        <v>1</v>
      </c>
      <c r="X66" s="1077">
        <f t="shared" si="257"/>
        <v>1</v>
      </c>
      <c r="Y66" s="949">
        <v>0</v>
      </c>
      <c r="Z66" s="412">
        <v>1</v>
      </c>
      <c r="AA66" s="1068">
        <f t="shared" si="258"/>
        <v>1</v>
      </c>
      <c r="AB66" s="413">
        <v>3</v>
      </c>
      <c r="AC66" s="412">
        <v>0</v>
      </c>
      <c r="AD66" s="1077">
        <f t="shared" si="259"/>
        <v>3</v>
      </c>
      <c r="AE66" s="413">
        <f t="shared" si="179"/>
        <v>5</v>
      </c>
      <c r="AF66" s="412">
        <f t="shared" si="180"/>
        <v>3</v>
      </c>
      <c r="AG66" s="1078">
        <f t="shared" si="181"/>
        <v>8</v>
      </c>
      <c r="AH66" s="1066">
        <v>0</v>
      </c>
      <c r="AI66" s="412">
        <v>0</v>
      </c>
      <c r="AJ66" s="1085">
        <f t="shared" si="182"/>
        <v>0</v>
      </c>
      <c r="AK66" s="175" t="s">
        <v>548</v>
      </c>
    </row>
    <row r="67" spans="1:37" ht="15.75" customHeight="1">
      <c r="A67" s="174"/>
      <c r="B67" s="175" t="s">
        <v>549</v>
      </c>
      <c r="C67" s="945">
        <v>0</v>
      </c>
      <c r="D67" s="946">
        <v>0</v>
      </c>
      <c r="E67" s="946">
        <v>0</v>
      </c>
      <c r="F67" s="947">
        <v>0</v>
      </c>
      <c r="G67" s="947">
        <v>0</v>
      </c>
      <c r="H67" s="412">
        <v>0</v>
      </c>
      <c r="I67" s="1068">
        <f t="shared" si="183"/>
        <v>0</v>
      </c>
      <c r="J67" s="948">
        <v>2</v>
      </c>
      <c r="K67" s="948">
        <v>1</v>
      </c>
      <c r="L67" s="1074">
        <f t="shared" ref="L67:L70" si="261">SUM(I67:K67)</f>
        <v>3</v>
      </c>
      <c r="M67" s="949">
        <v>0</v>
      </c>
      <c r="N67" s="412">
        <v>0</v>
      </c>
      <c r="O67" s="1077">
        <f t="shared" si="260"/>
        <v>0</v>
      </c>
      <c r="P67" s="949">
        <v>2</v>
      </c>
      <c r="Q67" s="412">
        <v>0</v>
      </c>
      <c r="R67" s="1077">
        <f t="shared" si="243"/>
        <v>2</v>
      </c>
      <c r="S67" s="413">
        <v>0</v>
      </c>
      <c r="T67" s="412">
        <v>0</v>
      </c>
      <c r="U67" s="1077">
        <f t="shared" si="256"/>
        <v>0</v>
      </c>
      <c r="V67" s="413">
        <v>0</v>
      </c>
      <c r="W67" s="412">
        <v>2</v>
      </c>
      <c r="X67" s="1077">
        <f t="shared" si="257"/>
        <v>2</v>
      </c>
      <c r="Y67" s="949">
        <v>0</v>
      </c>
      <c r="Z67" s="412">
        <v>2</v>
      </c>
      <c r="AA67" s="1068">
        <f t="shared" si="258"/>
        <v>2</v>
      </c>
      <c r="AB67" s="413">
        <v>1</v>
      </c>
      <c r="AC67" s="412">
        <v>0</v>
      </c>
      <c r="AD67" s="1077">
        <f t="shared" si="259"/>
        <v>1</v>
      </c>
      <c r="AE67" s="413">
        <f t="shared" si="179"/>
        <v>3</v>
      </c>
      <c r="AF67" s="412">
        <f t="shared" si="180"/>
        <v>4</v>
      </c>
      <c r="AG67" s="1078">
        <f t="shared" ref="AE67:AG82" si="262">SUM(O67,R67,U67,X67,AA67,AD67)</f>
        <v>7</v>
      </c>
      <c r="AH67" s="1066">
        <v>1</v>
      </c>
      <c r="AI67" s="412">
        <v>0</v>
      </c>
      <c r="AJ67" s="1085">
        <f t="shared" si="182"/>
        <v>1</v>
      </c>
      <c r="AK67" s="175" t="s">
        <v>549</v>
      </c>
    </row>
    <row r="68" spans="1:37" s="186" customFormat="1" ht="15.75" customHeight="1">
      <c r="A68" s="183"/>
      <c r="B68" s="188" t="s">
        <v>550</v>
      </c>
      <c r="C68" s="952">
        <v>0</v>
      </c>
      <c r="D68" s="953">
        <v>0</v>
      </c>
      <c r="E68" s="953">
        <v>0</v>
      </c>
      <c r="F68" s="954">
        <v>0</v>
      </c>
      <c r="G68" s="954">
        <v>0</v>
      </c>
      <c r="H68" s="414">
        <v>0</v>
      </c>
      <c r="I68" s="1092">
        <f t="shared" si="183"/>
        <v>0</v>
      </c>
      <c r="J68" s="955">
        <v>0</v>
      </c>
      <c r="K68" s="955">
        <v>0</v>
      </c>
      <c r="L68" s="1096">
        <f t="shared" si="261"/>
        <v>0</v>
      </c>
      <c r="M68" s="956">
        <v>0</v>
      </c>
      <c r="N68" s="414">
        <v>0</v>
      </c>
      <c r="O68" s="1098">
        <f t="shared" si="260"/>
        <v>0</v>
      </c>
      <c r="P68" s="956">
        <v>0</v>
      </c>
      <c r="Q68" s="414">
        <v>0</v>
      </c>
      <c r="R68" s="1098">
        <f t="shared" si="243"/>
        <v>0</v>
      </c>
      <c r="S68" s="415">
        <v>0</v>
      </c>
      <c r="T68" s="414">
        <v>0</v>
      </c>
      <c r="U68" s="1098">
        <f t="shared" si="256"/>
        <v>0</v>
      </c>
      <c r="V68" s="415">
        <v>0</v>
      </c>
      <c r="W68" s="414">
        <v>0</v>
      </c>
      <c r="X68" s="1098">
        <f t="shared" si="257"/>
        <v>0</v>
      </c>
      <c r="Y68" s="956">
        <v>0</v>
      </c>
      <c r="Z68" s="414">
        <v>0</v>
      </c>
      <c r="AA68" s="1092">
        <f t="shared" si="258"/>
        <v>0</v>
      </c>
      <c r="AB68" s="415">
        <v>0</v>
      </c>
      <c r="AC68" s="414">
        <v>0</v>
      </c>
      <c r="AD68" s="1098">
        <f t="shared" si="259"/>
        <v>0</v>
      </c>
      <c r="AE68" s="415">
        <f t="shared" si="179"/>
        <v>0</v>
      </c>
      <c r="AF68" s="414">
        <f t="shared" si="180"/>
        <v>0</v>
      </c>
      <c r="AG68" s="1102">
        <f t="shared" si="262"/>
        <v>0</v>
      </c>
      <c r="AH68" s="1067">
        <v>0</v>
      </c>
      <c r="AI68" s="414">
        <v>0</v>
      </c>
      <c r="AJ68" s="1105">
        <f t="shared" si="182"/>
        <v>0</v>
      </c>
      <c r="AK68" s="188" t="s">
        <v>550</v>
      </c>
    </row>
    <row r="69" spans="1:37" ht="15.75" customHeight="1">
      <c r="A69" s="174"/>
      <c r="B69" s="175" t="s">
        <v>551</v>
      </c>
      <c r="C69" s="945">
        <v>1</v>
      </c>
      <c r="D69" s="946">
        <v>1</v>
      </c>
      <c r="E69" s="946">
        <v>1</v>
      </c>
      <c r="F69" s="947">
        <v>1</v>
      </c>
      <c r="G69" s="947">
        <v>1</v>
      </c>
      <c r="H69" s="412">
        <v>1</v>
      </c>
      <c r="I69" s="1068">
        <f t="shared" si="183"/>
        <v>6</v>
      </c>
      <c r="J69" s="948">
        <v>0</v>
      </c>
      <c r="K69" s="948">
        <v>1</v>
      </c>
      <c r="L69" s="1074">
        <f t="shared" si="261"/>
        <v>7</v>
      </c>
      <c r="M69" s="949">
        <v>7</v>
      </c>
      <c r="N69" s="412">
        <v>8</v>
      </c>
      <c r="O69" s="1077">
        <f t="shared" si="260"/>
        <v>15</v>
      </c>
      <c r="P69" s="949">
        <v>4</v>
      </c>
      <c r="Q69" s="412">
        <v>3</v>
      </c>
      <c r="R69" s="1077">
        <f t="shared" si="243"/>
        <v>7</v>
      </c>
      <c r="S69" s="413">
        <v>9</v>
      </c>
      <c r="T69" s="412">
        <v>10</v>
      </c>
      <c r="U69" s="1077">
        <f t="shared" si="256"/>
        <v>19</v>
      </c>
      <c r="V69" s="413">
        <v>7</v>
      </c>
      <c r="W69" s="412">
        <v>11</v>
      </c>
      <c r="X69" s="1077">
        <f t="shared" si="257"/>
        <v>18</v>
      </c>
      <c r="Y69" s="949">
        <v>7</v>
      </c>
      <c r="Z69" s="412">
        <v>8</v>
      </c>
      <c r="AA69" s="1068">
        <f t="shared" si="258"/>
        <v>15</v>
      </c>
      <c r="AB69" s="413">
        <v>4</v>
      </c>
      <c r="AC69" s="412">
        <v>10</v>
      </c>
      <c r="AD69" s="1077">
        <f t="shared" si="259"/>
        <v>14</v>
      </c>
      <c r="AE69" s="413">
        <f t="shared" si="179"/>
        <v>38</v>
      </c>
      <c r="AF69" s="412">
        <f t="shared" si="180"/>
        <v>50</v>
      </c>
      <c r="AG69" s="1078">
        <f t="shared" si="262"/>
        <v>88</v>
      </c>
      <c r="AH69" s="1066">
        <v>2</v>
      </c>
      <c r="AI69" s="412">
        <v>1</v>
      </c>
      <c r="AJ69" s="1085">
        <f t="shared" si="182"/>
        <v>3</v>
      </c>
      <c r="AK69" s="175" t="s">
        <v>551</v>
      </c>
    </row>
    <row r="70" spans="1:37" ht="15.75" customHeight="1">
      <c r="A70" s="174"/>
      <c r="B70" s="175" t="s">
        <v>552</v>
      </c>
      <c r="C70" s="945">
        <v>1</v>
      </c>
      <c r="D70" s="946">
        <v>1</v>
      </c>
      <c r="E70" s="946">
        <v>1</v>
      </c>
      <c r="F70" s="947">
        <v>1</v>
      </c>
      <c r="G70" s="947">
        <v>1</v>
      </c>
      <c r="H70" s="412">
        <v>1</v>
      </c>
      <c r="I70" s="1068">
        <f t="shared" si="183"/>
        <v>6</v>
      </c>
      <c r="J70" s="948">
        <v>0</v>
      </c>
      <c r="K70" s="948">
        <v>3</v>
      </c>
      <c r="L70" s="1074">
        <f t="shared" si="261"/>
        <v>9</v>
      </c>
      <c r="M70" s="949">
        <v>6</v>
      </c>
      <c r="N70" s="412">
        <v>10</v>
      </c>
      <c r="O70" s="1077">
        <f t="shared" si="260"/>
        <v>16</v>
      </c>
      <c r="P70" s="949">
        <v>10</v>
      </c>
      <c r="Q70" s="412">
        <v>7</v>
      </c>
      <c r="R70" s="1077">
        <f t="shared" si="243"/>
        <v>17</v>
      </c>
      <c r="S70" s="413">
        <v>13</v>
      </c>
      <c r="T70" s="412">
        <v>11</v>
      </c>
      <c r="U70" s="1077">
        <f t="shared" si="256"/>
        <v>24</v>
      </c>
      <c r="V70" s="413">
        <v>9</v>
      </c>
      <c r="W70" s="412">
        <v>9</v>
      </c>
      <c r="X70" s="1077">
        <f t="shared" si="257"/>
        <v>18</v>
      </c>
      <c r="Y70" s="949">
        <v>12</v>
      </c>
      <c r="Z70" s="412">
        <v>13</v>
      </c>
      <c r="AA70" s="1068">
        <f t="shared" si="258"/>
        <v>25</v>
      </c>
      <c r="AB70" s="413">
        <v>10</v>
      </c>
      <c r="AC70" s="412">
        <v>18</v>
      </c>
      <c r="AD70" s="1077">
        <f t="shared" si="259"/>
        <v>28</v>
      </c>
      <c r="AE70" s="413">
        <f t="shared" si="179"/>
        <v>60</v>
      </c>
      <c r="AF70" s="412">
        <f t="shared" si="180"/>
        <v>68</v>
      </c>
      <c r="AG70" s="1078">
        <f t="shared" si="262"/>
        <v>128</v>
      </c>
      <c r="AH70" s="1066">
        <v>7</v>
      </c>
      <c r="AI70" s="412">
        <v>4</v>
      </c>
      <c r="AJ70" s="1085">
        <f t="shared" si="182"/>
        <v>11</v>
      </c>
      <c r="AK70" s="175" t="s">
        <v>552</v>
      </c>
    </row>
    <row r="71" spans="1:37" ht="15.75" customHeight="1">
      <c r="A71" s="174"/>
      <c r="B71" s="175" t="s">
        <v>553</v>
      </c>
      <c r="C71" s="945">
        <v>0</v>
      </c>
      <c r="D71" s="946">
        <v>1</v>
      </c>
      <c r="E71" s="946">
        <v>0</v>
      </c>
      <c r="F71" s="947">
        <v>0</v>
      </c>
      <c r="G71" s="947">
        <v>0</v>
      </c>
      <c r="H71" s="412">
        <v>0</v>
      </c>
      <c r="I71" s="1068">
        <f t="shared" si="183"/>
        <v>1</v>
      </c>
      <c r="J71" s="948">
        <v>2</v>
      </c>
      <c r="K71" s="948">
        <v>0</v>
      </c>
      <c r="L71" s="1074">
        <f t="shared" ref="L71:L72" si="263">SUM(I71:K71)</f>
        <v>3</v>
      </c>
      <c r="M71" s="949">
        <v>0</v>
      </c>
      <c r="N71" s="412">
        <v>0</v>
      </c>
      <c r="O71" s="1077">
        <f t="shared" si="260"/>
        <v>0</v>
      </c>
      <c r="P71" s="949">
        <v>1</v>
      </c>
      <c r="Q71" s="412">
        <v>1</v>
      </c>
      <c r="R71" s="1077">
        <f t="shared" si="243"/>
        <v>2</v>
      </c>
      <c r="S71" s="413">
        <v>1</v>
      </c>
      <c r="T71" s="412">
        <v>0</v>
      </c>
      <c r="U71" s="1077">
        <f t="shared" si="256"/>
        <v>1</v>
      </c>
      <c r="V71" s="413">
        <v>1</v>
      </c>
      <c r="W71" s="412">
        <v>2</v>
      </c>
      <c r="X71" s="1077">
        <f t="shared" si="257"/>
        <v>3</v>
      </c>
      <c r="Y71" s="949">
        <v>0</v>
      </c>
      <c r="Z71" s="412">
        <v>1</v>
      </c>
      <c r="AA71" s="1068">
        <f t="shared" si="258"/>
        <v>1</v>
      </c>
      <c r="AB71" s="413">
        <v>0</v>
      </c>
      <c r="AC71" s="412">
        <v>1</v>
      </c>
      <c r="AD71" s="1077">
        <f t="shared" si="259"/>
        <v>1</v>
      </c>
      <c r="AE71" s="413">
        <f t="shared" si="179"/>
        <v>3</v>
      </c>
      <c r="AF71" s="412">
        <f t="shared" si="180"/>
        <v>5</v>
      </c>
      <c r="AG71" s="1078">
        <f t="shared" si="262"/>
        <v>8</v>
      </c>
      <c r="AH71" s="1066">
        <v>0</v>
      </c>
      <c r="AI71" s="412">
        <v>0</v>
      </c>
      <c r="AJ71" s="1085">
        <f t="shared" si="182"/>
        <v>0</v>
      </c>
      <c r="AK71" s="175" t="s">
        <v>553</v>
      </c>
    </row>
    <row r="72" spans="1:37" ht="15.75" customHeight="1">
      <c r="A72" s="174"/>
      <c r="B72" s="175" t="s">
        <v>554</v>
      </c>
      <c r="C72" s="945">
        <v>1</v>
      </c>
      <c r="D72" s="946">
        <v>1</v>
      </c>
      <c r="E72" s="946">
        <v>1</v>
      </c>
      <c r="F72" s="947">
        <v>1</v>
      </c>
      <c r="G72" s="947">
        <v>1</v>
      </c>
      <c r="H72" s="412">
        <v>1</v>
      </c>
      <c r="I72" s="1068">
        <f t="shared" si="183"/>
        <v>6</v>
      </c>
      <c r="J72" s="948">
        <v>0</v>
      </c>
      <c r="K72" s="948">
        <v>2</v>
      </c>
      <c r="L72" s="1074">
        <f t="shared" si="263"/>
        <v>8</v>
      </c>
      <c r="M72" s="949">
        <v>9</v>
      </c>
      <c r="N72" s="412">
        <v>5</v>
      </c>
      <c r="O72" s="1077">
        <f t="shared" si="260"/>
        <v>14</v>
      </c>
      <c r="P72" s="949">
        <v>10</v>
      </c>
      <c r="Q72" s="412">
        <v>9</v>
      </c>
      <c r="R72" s="1077">
        <f t="shared" si="243"/>
        <v>19</v>
      </c>
      <c r="S72" s="413">
        <v>4</v>
      </c>
      <c r="T72" s="412">
        <v>6</v>
      </c>
      <c r="U72" s="1077">
        <f t="shared" si="256"/>
        <v>10</v>
      </c>
      <c r="V72" s="413">
        <v>4</v>
      </c>
      <c r="W72" s="412">
        <v>11</v>
      </c>
      <c r="X72" s="1077">
        <f t="shared" si="257"/>
        <v>15</v>
      </c>
      <c r="Y72" s="949">
        <v>8</v>
      </c>
      <c r="Z72" s="412">
        <v>6</v>
      </c>
      <c r="AA72" s="1068">
        <f t="shared" si="258"/>
        <v>14</v>
      </c>
      <c r="AB72" s="413">
        <v>8</v>
      </c>
      <c r="AC72" s="412">
        <v>5</v>
      </c>
      <c r="AD72" s="1077">
        <f t="shared" si="259"/>
        <v>13</v>
      </c>
      <c r="AE72" s="413">
        <f t="shared" si="179"/>
        <v>43</v>
      </c>
      <c r="AF72" s="412">
        <f t="shared" si="180"/>
        <v>42</v>
      </c>
      <c r="AG72" s="1078">
        <f t="shared" si="262"/>
        <v>85</v>
      </c>
      <c r="AH72" s="1066">
        <v>3</v>
      </c>
      <c r="AI72" s="412">
        <v>4</v>
      </c>
      <c r="AJ72" s="1085">
        <f t="shared" si="182"/>
        <v>7</v>
      </c>
      <c r="AK72" s="175" t="s">
        <v>554</v>
      </c>
    </row>
    <row r="73" spans="1:37" s="1063" customFormat="1" ht="15.75" customHeight="1" thickBot="1">
      <c r="A73" s="1086" t="s">
        <v>555</v>
      </c>
      <c r="B73" s="1087"/>
      <c r="C73" s="1088">
        <f t="shared" ref="C73:K73" si="264">SUM(C42:C72)</f>
        <v>36</v>
      </c>
      <c r="D73" s="1089">
        <f t="shared" si="264"/>
        <v>37</v>
      </c>
      <c r="E73" s="1089">
        <f t="shared" si="264"/>
        <v>37</v>
      </c>
      <c r="F73" s="1090">
        <f t="shared" si="264"/>
        <v>37</v>
      </c>
      <c r="G73" s="1090">
        <f t="shared" si="264"/>
        <v>36</v>
      </c>
      <c r="H73" s="1091">
        <f t="shared" si="264"/>
        <v>40</v>
      </c>
      <c r="I73" s="1093">
        <f t="shared" si="264"/>
        <v>223</v>
      </c>
      <c r="J73" s="1093">
        <f t="shared" si="264"/>
        <v>19</v>
      </c>
      <c r="K73" s="1093">
        <f t="shared" si="264"/>
        <v>102</v>
      </c>
      <c r="L73" s="1094">
        <f>SUM(I73:K73)</f>
        <v>344</v>
      </c>
      <c r="M73" s="1097">
        <f>SUM(M42:M72)</f>
        <v>477</v>
      </c>
      <c r="N73" s="1091">
        <f>SUM(N42:N72)</f>
        <v>452</v>
      </c>
      <c r="O73" s="1093">
        <f t="shared" si="260"/>
        <v>929</v>
      </c>
      <c r="P73" s="1097">
        <f>SUM(P42:P72)</f>
        <v>499</v>
      </c>
      <c r="Q73" s="1091">
        <f>SUM(Q42:Q72)</f>
        <v>461</v>
      </c>
      <c r="R73" s="1093">
        <f t="shared" ref="R73:R93" si="265">SUM(P73,Q73)</f>
        <v>960</v>
      </c>
      <c r="S73" s="1099">
        <f>SUM(S42:S72)</f>
        <v>516</v>
      </c>
      <c r="T73" s="1091">
        <f>SUM(T42:T72)</f>
        <v>486</v>
      </c>
      <c r="U73" s="1100">
        <f t="shared" si="256"/>
        <v>1002</v>
      </c>
      <c r="V73" s="1099">
        <f>SUM(V42:V72)</f>
        <v>559</v>
      </c>
      <c r="W73" s="1091">
        <f>SUM(W42:W72)</f>
        <v>483</v>
      </c>
      <c r="X73" s="1100">
        <f t="shared" si="257"/>
        <v>1042</v>
      </c>
      <c r="Y73" s="1097">
        <f>SUM(Y42:Y72)</f>
        <v>555</v>
      </c>
      <c r="Z73" s="1091">
        <f>SUM(Z42:Z72)</f>
        <v>505</v>
      </c>
      <c r="AA73" s="1093">
        <f t="shared" si="258"/>
        <v>1060</v>
      </c>
      <c r="AB73" s="1099">
        <f>SUM(AB42:AB72)</f>
        <v>543</v>
      </c>
      <c r="AC73" s="1091">
        <f>SUM(AC42:AC72)</f>
        <v>529</v>
      </c>
      <c r="AD73" s="1093">
        <f t="shared" si="259"/>
        <v>1072</v>
      </c>
      <c r="AE73" s="1099">
        <f t="shared" si="262"/>
        <v>3149</v>
      </c>
      <c r="AF73" s="1091">
        <f t="shared" si="262"/>
        <v>2916</v>
      </c>
      <c r="AG73" s="1101">
        <f t="shared" si="262"/>
        <v>6065</v>
      </c>
      <c r="AH73" s="1103">
        <f>SUM(AH42:AH72)</f>
        <v>343</v>
      </c>
      <c r="AI73" s="1091">
        <f>SUM(AI42:AI72)</f>
        <v>98</v>
      </c>
      <c r="AJ73" s="1104">
        <f>SUM(AJ42:AJ72)</f>
        <v>441</v>
      </c>
      <c r="AK73" s="1087" t="s">
        <v>555</v>
      </c>
    </row>
    <row r="74" spans="1:37" ht="15.75" customHeight="1">
      <c r="A74" s="174" t="s">
        <v>556</v>
      </c>
      <c r="B74" s="175" t="s">
        <v>13</v>
      </c>
      <c r="C74" s="945">
        <v>3</v>
      </c>
      <c r="D74" s="946">
        <v>3</v>
      </c>
      <c r="E74" s="946">
        <v>3</v>
      </c>
      <c r="F74" s="947">
        <v>3</v>
      </c>
      <c r="G74" s="947">
        <v>3</v>
      </c>
      <c r="H74" s="412">
        <v>3</v>
      </c>
      <c r="I74" s="1068">
        <f>SUM(C74:H74)</f>
        <v>18</v>
      </c>
      <c r="J74" s="948">
        <v>0</v>
      </c>
      <c r="K74" s="948">
        <v>15</v>
      </c>
      <c r="L74" s="1074">
        <f t="shared" ref="L74:L92" si="266">SUM(I74:K74)</f>
        <v>33</v>
      </c>
      <c r="M74" s="944">
        <v>45</v>
      </c>
      <c r="N74" s="410">
        <v>47</v>
      </c>
      <c r="O74" s="1076">
        <f t="shared" si="260"/>
        <v>92</v>
      </c>
      <c r="P74" s="944">
        <v>49</v>
      </c>
      <c r="Q74" s="410">
        <v>49</v>
      </c>
      <c r="R74" s="1076">
        <f t="shared" si="265"/>
        <v>98</v>
      </c>
      <c r="S74" s="411">
        <v>40</v>
      </c>
      <c r="T74" s="410">
        <v>63</v>
      </c>
      <c r="U74" s="1076">
        <f t="shared" si="256"/>
        <v>103</v>
      </c>
      <c r="V74" s="411">
        <v>53</v>
      </c>
      <c r="W74" s="410">
        <v>53</v>
      </c>
      <c r="X74" s="1076">
        <f t="shared" si="257"/>
        <v>106</v>
      </c>
      <c r="Y74" s="944">
        <v>56</v>
      </c>
      <c r="Z74" s="410">
        <v>44</v>
      </c>
      <c r="AA74" s="1069">
        <f t="shared" si="258"/>
        <v>100</v>
      </c>
      <c r="AB74" s="411">
        <v>52</v>
      </c>
      <c r="AC74" s="410">
        <v>55</v>
      </c>
      <c r="AD74" s="1076">
        <f t="shared" si="259"/>
        <v>107</v>
      </c>
      <c r="AE74" s="413">
        <f t="shared" ref="AE74:AF81" si="267">SUM(M74,P74,S74,V74,Y74,AB74)</f>
        <v>295</v>
      </c>
      <c r="AF74" s="412">
        <f t="shared" si="267"/>
        <v>311</v>
      </c>
      <c r="AG74" s="1078">
        <f t="shared" si="262"/>
        <v>606</v>
      </c>
      <c r="AH74" s="1066">
        <v>61</v>
      </c>
      <c r="AI74" s="412">
        <v>19</v>
      </c>
      <c r="AJ74" s="1085">
        <f t="shared" ref="AJ74:AJ81" si="268">SUM(AH74:AI74)</f>
        <v>80</v>
      </c>
      <c r="AK74" s="175" t="s">
        <v>13</v>
      </c>
    </row>
    <row r="75" spans="1:37" ht="15.75" customHeight="1">
      <c r="A75" s="177">
        <v>8</v>
      </c>
      <c r="B75" s="175" t="s">
        <v>557</v>
      </c>
      <c r="C75" s="945">
        <v>4</v>
      </c>
      <c r="D75" s="946">
        <v>4</v>
      </c>
      <c r="E75" s="946">
        <v>4</v>
      </c>
      <c r="F75" s="947">
        <v>4</v>
      </c>
      <c r="G75" s="947">
        <v>4</v>
      </c>
      <c r="H75" s="412">
        <v>4</v>
      </c>
      <c r="I75" s="1068">
        <f t="shared" ref="I75:I81" si="269">SUM(C75:H75)</f>
        <v>24</v>
      </c>
      <c r="J75" s="948">
        <v>0</v>
      </c>
      <c r="K75" s="948">
        <v>17</v>
      </c>
      <c r="L75" s="1074">
        <f t="shared" si="266"/>
        <v>41</v>
      </c>
      <c r="M75" s="949">
        <v>73</v>
      </c>
      <c r="N75" s="412">
        <v>53</v>
      </c>
      <c r="O75" s="1077">
        <f t="shared" si="260"/>
        <v>126</v>
      </c>
      <c r="P75" s="949">
        <v>71</v>
      </c>
      <c r="Q75" s="412">
        <v>51</v>
      </c>
      <c r="R75" s="1077">
        <f t="shared" si="265"/>
        <v>122</v>
      </c>
      <c r="S75" s="413">
        <v>63</v>
      </c>
      <c r="T75" s="412">
        <v>58</v>
      </c>
      <c r="U75" s="1077">
        <f t="shared" si="256"/>
        <v>121</v>
      </c>
      <c r="V75" s="413">
        <v>59</v>
      </c>
      <c r="W75" s="412">
        <v>65</v>
      </c>
      <c r="X75" s="1077">
        <f t="shared" si="257"/>
        <v>124</v>
      </c>
      <c r="Y75" s="949">
        <v>62</v>
      </c>
      <c r="Z75" s="412">
        <v>62</v>
      </c>
      <c r="AA75" s="1068">
        <f t="shared" si="258"/>
        <v>124</v>
      </c>
      <c r="AB75" s="413">
        <v>61</v>
      </c>
      <c r="AC75" s="412">
        <v>67</v>
      </c>
      <c r="AD75" s="1077">
        <f>SUM(AB75,AC75)</f>
        <v>128</v>
      </c>
      <c r="AE75" s="413">
        <f t="shared" si="267"/>
        <v>389</v>
      </c>
      <c r="AF75" s="412">
        <f t="shared" si="267"/>
        <v>356</v>
      </c>
      <c r="AG75" s="1078">
        <f t="shared" si="262"/>
        <v>745</v>
      </c>
      <c r="AH75" s="1066">
        <v>58</v>
      </c>
      <c r="AI75" s="412">
        <v>27</v>
      </c>
      <c r="AJ75" s="1085">
        <f t="shared" si="268"/>
        <v>85</v>
      </c>
      <c r="AK75" s="175" t="s">
        <v>557</v>
      </c>
    </row>
    <row r="76" spans="1:37" ht="15.75" customHeight="1">
      <c r="A76" s="174"/>
      <c r="B76" s="175" t="s">
        <v>558</v>
      </c>
      <c r="C76" s="945">
        <v>2</v>
      </c>
      <c r="D76" s="946">
        <v>2</v>
      </c>
      <c r="E76" s="946">
        <v>2</v>
      </c>
      <c r="F76" s="947">
        <v>2</v>
      </c>
      <c r="G76" s="947">
        <v>3</v>
      </c>
      <c r="H76" s="412">
        <v>3</v>
      </c>
      <c r="I76" s="1068">
        <f t="shared" si="269"/>
        <v>14</v>
      </c>
      <c r="J76" s="948">
        <v>0</v>
      </c>
      <c r="K76" s="948">
        <v>12</v>
      </c>
      <c r="L76" s="1074">
        <f t="shared" si="266"/>
        <v>26</v>
      </c>
      <c r="M76" s="949">
        <v>31</v>
      </c>
      <c r="N76" s="412">
        <v>42</v>
      </c>
      <c r="O76" s="1077">
        <f t="shared" si="260"/>
        <v>73</v>
      </c>
      <c r="P76" s="949">
        <v>46</v>
      </c>
      <c r="Q76" s="412">
        <v>34</v>
      </c>
      <c r="R76" s="1077">
        <f t="shared" si="265"/>
        <v>80</v>
      </c>
      <c r="S76" s="413">
        <v>46</v>
      </c>
      <c r="T76" s="412">
        <v>36</v>
      </c>
      <c r="U76" s="1077">
        <f t="shared" si="256"/>
        <v>82</v>
      </c>
      <c r="V76" s="413">
        <v>40</v>
      </c>
      <c r="W76" s="412">
        <v>36</v>
      </c>
      <c r="X76" s="1077">
        <f t="shared" si="257"/>
        <v>76</v>
      </c>
      <c r="Y76" s="949">
        <v>46</v>
      </c>
      <c r="Z76" s="412">
        <v>41</v>
      </c>
      <c r="AA76" s="1068">
        <f t="shared" si="258"/>
        <v>87</v>
      </c>
      <c r="AB76" s="413">
        <v>46</v>
      </c>
      <c r="AC76" s="412">
        <v>36</v>
      </c>
      <c r="AD76" s="1077">
        <f t="shared" si="259"/>
        <v>82</v>
      </c>
      <c r="AE76" s="413">
        <f t="shared" si="267"/>
        <v>255</v>
      </c>
      <c r="AF76" s="412">
        <f t="shared" si="267"/>
        <v>225</v>
      </c>
      <c r="AG76" s="1078">
        <f t="shared" si="262"/>
        <v>480</v>
      </c>
      <c r="AH76" s="1066">
        <v>47</v>
      </c>
      <c r="AI76" s="412">
        <v>20</v>
      </c>
      <c r="AJ76" s="1085">
        <f t="shared" si="268"/>
        <v>67</v>
      </c>
      <c r="AK76" s="175" t="s">
        <v>558</v>
      </c>
    </row>
    <row r="77" spans="1:37" ht="15.75" customHeight="1">
      <c r="A77" s="174"/>
      <c r="B77" s="175" t="s">
        <v>559</v>
      </c>
      <c r="C77" s="945">
        <v>2</v>
      </c>
      <c r="D77" s="946">
        <v>2</v>
      </c>
      <c r="E77" s="946">
        <v>2</v>
      </c>
      <c r="F77" s="947">
        <v>2</v>
      </c>
      <c r="G77" s="947">
        <v>2</v>
      </c>
      <c r="H77" s="412">
        <v>2</v>
      </c>
      <c r="I77" s="1068">
        <f t="shared" si="269"/>
        <v>12</v>
      </c>
      <c r="J77" s="948">
        <v>0</v>
      </c>
      <c r="K77" s="948">
        <v>7</v>
      </c>
      <c r="L77" s="1074">
        <f t="shared" si="266"/>
        <v>19</v>
      </c>
      <c r="M77" s="949">
        <v>30</v>
      </c>
      <c r="N77" s="412">
        <v>20</v>
      </c>
      <c r="O77" s="1077">
        <f t="shared" si="260"/>
        <v>50</v>
      </c>
      <c r="P77" s="949">
        <v>30</v>
      </c>
      <c r="Q77" s="412">
        <v>20</v>
      </c>
      <c r="R77" s="1077">
        <f t="shared" si="265"/>
        <v>50</v>
      </c>
      <c r="S77" s="413">
        <v>22</v>
      </c>
      <c r="T77" s="412">
        <v>24</v>
      </c>
      <c r="U77" s="1077">
        <f t="shared" si="256"/>
        <v>46</v>
      </c>
      <c r="V77" s="413">
        <v>33</v>
      </c>
      <c r="W77" s="412">
        <v>25</v>
      </c>
      <c r="X77" s="1077">
        <f t="shared" si="257"/>
        <v>58</v>
      </c>
      <c r="Y77" s="949">
        <v>24</v>
      </c>
      <c r="Z77" s="412">
        <v>21</v>
      </c>
      <c r="AA77" s="1068">
        <f t="shared" si="258"/>
        <v>45</v>
      </c>
      <c r="AB77" s="413">
        <v>31</v>
      </c>
      <c r="AC77" s="412">
        <v>35</v>
      </c>
      <c r="AD77" s="1077">
        <f t="shared" si="259"/>
        <v>66</v>
      </c>
      <c r="AE77" s="413">
        <f t="shared" si="267"/>
        <v>170</v>
      </c>
      <c r="AF77" s="412">
        <f t="shared" si="267"/>
        <v>145</v>
      </c>
      <c r="AG77" s="1078">
        <f t="shared" si="262"/>
        <v>315</v>
      </c>
      <c r="AH77" s="1066">
        <v>34</v>
      </c>
      <c r="AI77" s="412">
        <v>9</v>
      </c>
      <c r="AJ77" s="1085">
        <f t="shared" si="268"/>
        <v>43</v>
      </c>
      <c r="AK77" s="175" t="s">
        <v>559</v>
      </c>
    </row>
    <row r="78" spans="1:37" ht="15.75" customHeight="1">
      <c r="A78" s="174"/>
      <c r="B78" s="175" t="s">
        <v>560</v>
      </c>
      <c r="C78" s="945">
        <v>3</v>
      </c>
      <c r="D78" s="946">
        <v>3</v>
      </c>
      <c r="E78" s="946">
        <v>3</v>
      </c>
      <c r="F78" s="947">
        <v>3</v>
      </c>
      <c r="G78" s="947">
        <v>3</v>
      </c>
      <c r="H78" s="412">
        <v>3</v>
      </c>
      <c r="I78" s="1068">
        <f t="shared" si="269"/>
        <v>18</v>
      </c>
      <c r="J78" s="948">
        <v>0</v>
      </c>
      <c r="K78" s="948">
        <v>9</v>
      </c>
      <c r="L78" s="1074">
        <f t="shared" si="266"/>
        <v>27</v>
      </c>
      <c r="M78" s="949">
        <v>41</v>
      </c>
      <c r="N78" s="412">
        <v>42</v>
      </c>
      <c r="O78" s="1077">
        <f t="shared" si="260"/>
        <v>83</v>
      </c>
      <c r="P78" s="949">
        <v>50</v>
      </c>
      <c r="Q78" s="412">
        <v>44</v>
      </c>
      <c r="R78" s="1077">
        <f t="shared" si="265"/>
        <v>94</v>
      </c>
      <c r="S78" s="413">
        <v>47</v>
      </c>
      <c r="T78" s="412">
        <v>40</v>
      </c>
      <c r="U78" s="1077">
        <f t="shared" si="256"/>
        <v>87</v>
      </c>
      <c r="V78" s="413">
        <v>47</v>
      </c>
      <c r="W78" s="412">
        <v>50</v>
      </c>
      <c r="X78" s="1077">
        <f t="shared" si="257"/>
        <v>97</v>
      </c>
      <c r="Y78" s="949">
        <v>51</v>
      </c>
      <c r="Z78" s="412">
        <v>38</v>
      </c>
      <c r="AA78" s="1068">
        <f t="shared" si="258"/>
        <v>89</v>
      </c>
      <c r="AB78" s="413">
        <v>42</v>
      </c>
      <c r="AC78" s="412">
        <v>47</v>
      </c>
      <c r="AD78" s="1077">
        <f t="shared" si="259"/>
        <v>89</v>
      </c>
      <c r="AE78" s="413">
        <f t="shared" si="267"/>
        <v>278</v>
      </c>
      <c r="AF78" s="412">
        <f t="shared" si="267"/>
        <v>261</v>
      </c>
      <c r="AG78" s="1078">
        <f t="shared" si="262"/>
        <v>539</v>
      </c>
      <c r="AH78" s="1066">
        <v>41</v>
      </c>
      <c r="AI78" s="412">
        <v>15</v>
      </c>
      <c r="AJ78" s="1085">
        <f t="shared" si="268"/>
        <v>56</v>
      </c>
      <c r="AK78" s="175" t="s">
        <v>560</v>
      </c>
    </row>
    <row r="79" spans="1:37" ht="15.75" customHeight="1">
      <c r="A79" s="174"/>
      <c r="B79" s="175" t="s">
        <v>561</v>
      </c>
      <c r="C79" s="945">
        <v>3</v>
      </c>
      <c r="D79" s="946">
        <v>4</v>
      </c>
      <c r="E79" s="946">
        <v>3</v>
      </c>
      <c r="F79" s="947">
        <v>3</v>
      </c>
      <c r="G79" s="947">
        <v>4</v>
      </c>
      <c r="H79" s="412">
        <v>3</v>
      </c>
      <c r="I79" s="1068">
        <f t="shared" si="269"/>
        <v>20</v>
      </c>
      <c r="J79" s="948">
        <v>0</v>
      </c>
      <c r="K79" s="948">
        <v>19</v>
      </c>
      <c r="L79" s="1074">
        <f t="shared" si="266"/>
        <v>39</v>
      </c>
      <c r="M79" s="949">
        <v>49</v>
      </c>
      <c r="N79" s="412">
        <v>55</v>
      </c>
      <c r="O79" s="1077">
        <f t="shared" si="260"/>
        <v>104</v>
      </c>
      <c r="P79" s="949">
        <v>66</v>
      </c>
      <c r="Q79" s="412">
        <v>62</v>
      </c>
      <c r="R79" s="1077">
        <f t="shared" si="265"/>
        <v>128</v>
      </c>
      <c r="S79" s="413">
        <v>64</v>
      </c>
      <c r="T79" s="412">
        <v>58</v>
      </c>
      <c r="U79" s="1077">
        <f t="shared" si="256"/>
        <v>122</v>
      </c>
      <c r="V79" s="413">
        <v>64</v>
      </c>
      <c r="W79" s="412">
        <v>57</v>
      </c>
      <c r="X79" s="1077">
        <f t="shared" si="257"/>
        <v>121</v>
      </c>
      <c r="Y79" s="949">
        <v>72</v>
      </c>
      <c r="Z79" s="412">
        <v>55</v>
      </c>
      <c r="AA79" s="1068">
        <f t="shared" si="258"/>
        <v>127</v>
      </c>
      <c r="AB79" s="413">
        <v>62</v>
      </c>
      <c r="AC79" s="412">
        <v>51</v>
      </c>
      <c r="AD79" s="1077">
        <f t="shared" si="259"/>
        <v>113</v>
      </c>
      <c r="AE79" s="413">
        <f t="shared" si="267"/>
        <v>377</v>
      </c>
      <c r="AF79" s="412">
        <f t="shared" si="267"/>
        <v>338</v>
      </c>
      <c r="AG79" s="1078">
        <f t="shared" si="262"/>
        <v>715</v>
      </c>
      <c r="AH79" s="1066">
        <v>80</v>
      </c>
      <c r="AI79" s="412">
        <v>32</v>
      </c>
      <c r="AJ79" s="1085">
        <f t="shared" si="268"/>
        <v>112</v>
      </c>
      <c r="AK79" s="175" t="s">
        <v>561</v>
      </c>
    </row>
    <row r="80" spans="1:37" ht="15.75" customHeight="1">
      <c r="A80" s="174"/>
      <c r="B80" s="175" t="s">
        <v>562</v>
      </c>
      <c r="C80" s="945">
        <v>2</v>
      </c>
      <c r="D80" s="946">
        <v>2</v>
      </c>
      <c r="E80" s="946">
        <v>2</v>
      </c>
      <c r="F80" s="947">
        <v>2</v>
      </c>
      <c r="G80" s="947">
        <v>2</v>
      </c>
      <c r="H80" s="412">
        <v>2</v>
      </c>
      <c r="I80" s="1068">
        <f t="shared" si="269"/>
        <v>12</v>
      </c>
      <c r="J80" s="948">
        <v>0</v>
      </c>
      <c r="K80" s="948">
        <v>9</v>
      </c>
      <c r="L80" s="1074">
        <f t="shared" si="266"/>
        <v>21</v>
      </c>
      <c r="M80" s="949">
        <v>38</v>
      </c>
      <c r="N80" s="412">
        <v>22</v>
      </c>
      <c r="O80" s="1077">
        <f t="shared" si="260"/>
        <v>60</v>
      </c>
      <c r="P80" s="949">
        <v>28</v>
      </c>
      <c r="Q80" s="412">
        <v>27</v>
      </c>
      <c r="R80" s="1077">
        <f t="shared" si="265"/>
        <v>55</v>
      </c>
      <c r="S80" s="413">
        <v>31</v>
      </c>
      <c r="T80" s="412">
        <v>23</v>
      </c>
      <c r="U80" s="1077">
        <f t="shared" si="256"/>
        <v>54</v>
      </c>
      <c r="V80" s="413">
        <v>23</v>
      </c>
      <c r="W80" s="412">
        <v>28</v>
      </c>
      <c r="X80" s="1077">
        <f t="shared" si="257"/>
        <v>51</v>
      </c>
      <c r="Y80" s="949">
        <v>38</v>
      </c>
      <c r="Z80" s="412">
        <v>23</v>
      </c>
      <c r="AA80" s="1068">
        <f t="shared" si="258"/>
        <v>61</v>
      </c>
      <c r="AB80" s="413">
        <v>30</v>
      </c>
      <c r="AC80" s="412">
        <v>33</v>
      </c>
      <c r="AD80" s="1077">
        <f t="shared" si="259"/>
        <v>63</v>
      </c>
      <c r="AE80" s="413">
        <f t="shared" si="267"/>
        <v>188</v>
      </c>
      <c r="AF80" s="412">
        <f t="shared" si="267"/>
        <v>156</v>
      </c>
      <c r="AG80" s="1078">
        <f t="shared" si="262"/>
        <v>344</v>
      </c>
      <c r="AH80" s="1066">
        <v>46</v>
      </c>
      <c r="AI80" s="412">
        <v>9</v>
      </c>
      <c r="AJ80" s="1085">
        <f t="shared" si="268"/>
        <v>55</v>
      </c>
      <c r="AK80" s="175" t="s">
        <v>562</v>
      </c>
    </row>
    <row r="81" spans="1:40" ht="15.75" customHeight="1">
      <c r="A81" s="174"/>
      <c r="B81" s="175" t="s">
        <v>563</v>
      </c>
      <c r="C81" s="945">
        <v>2</v>
      </c>
      <c r="D81" s="946">
        <v>2</v>
      </c>
      <c r="E81" s="946">
        <v>2</v>
      </c>
      <c r="F81" s="947">
        <v>2</v>
      </c>
      <c r="G81" s="947">
        <v>3</v>
      </c>
      <c r="H81" s="412">
        <v>3</v>
      </c>
      <c r="I81" s="1068">
        <f t="shared" si="269"/>
        <v>14</v>
      </c>
      <c r="J81" s="948">
        <v>0</v>
      </c>
      <c r="K81" s="948">
        <v>11</v>
      </c>
      <c r="L81" s="1074">
        <f t="shared" si="266"/>
        <v>25</v>
      </c>
      <c r="M81" s="957">
        <v>26</v>
      </c>
      <c r="N81" s="416">
        <v>26</v>
      </c>
      <c r="O81" s="1112">
        <f t="shared" si="260"/>
        <v>52</v>
      </c>
      <c r="P81" s="957">
        <v>33</v>
      </c>
      <c r="Q81" s="416">
        <v>30</v>
      </c>
      <c r="R81" s="1112">
        <f t="shared" si="265"/>
        <v>63</v>
      </c>
      <c r="S81" s="417">
        <v>29</v>
      </c>
      <c r="T81" s="416">
        <v>35</v>
      </c>
      <c r="U81" s="1112">
        <f t="shared" si="256"/>
        <v>64</v>
      </c>
      <c r="V81" s="417">
        <v>41</v>
      </c>
      <c r="W81" s="416">
        <v>38</v>
      </c>
      <c r="X81" s="1112">
        <f t="shared" si="257"/>
        <v>79</v>
      </c>
      <c r="Y81" s="957">
        <v>30</v>
      </c>
      <c r="Z81" s="416">
        <v>60</v>
      </c>
      <c r="AA81" s="1114">
        <f t="shared" si="258"/>
        <v>90</v>
      </c>
      <c r="AB81" s="417">
        <v>47</v>
      </c>
      <c r="AC81" s="416">
        <v>56</v>
      </c>
      <c r="AD81" s="1112">
        <f t="shared" si="259"/>
        <v>103</v>
      </c>
      <c r="AE81" s="413">
        <f t="shared" si="267"/>
        <v>206</v>
      </c>
      <c r="AF81" s="412">
        <f t="shared" si="267"/>
        <v>245</v>
      </c>
      <c r="AG81" s="1078">
        <f t="shared" si="262"/>
        <v>451</v>
      </c>
      <c r="AH81" s="1066">
        <v>35</v>
      </c>
      <c r="AI81" s="412">
        <v>24</v>
      </c>
      <c r="AJ81" s="1085">
        <f t="shared" si="268"/>
        <v>59</v>
      </c>
      <c r="AK81" s="175" t="s">
        <v>563</v>
      </c>
    </row>
    <row r="82" spans="1:40" s="1063" customFormat="1" ht="15.75" customHeight="1" thickBot="1">
      <c r="A82" s="1082" t="s">
        <v>564</v>
      </c>
      <c r="B82" s="1080"/>
      <c r="C82" s="1106">
        <f>SUM(C74:C81)</f>
        <v>21</v>
      </c>
      <c r="D82" s="1107">
        <f t="shared" ref="D82:N82" si="270">SUM(D74:D81)</f>
        <v>22</v>
      </c>
      <c r="E82" s="1107">
        <f t="shared" si="270"/>
        <v>21</v>
      </c>
      <c r="F82" s="1108">
        <f t="shared" si="270"/>
        <v>21</v>
      </c>
      <c r="G82" s="1108">
        <f t="shared" si="270"/>
        <v>24</v>
      </c>
      <c r="H82" s="326">
        <f t="shared" si="270"/>
        <v>23</v>
      </c>
      <c r="I82" s="1109">
        <f t="shared" si="270"/>
        <v>132</v>
      </c>
      <c r="J82" s="1109">
        <f t="shared" si="270"/>
        <v>0</v>
      </c>
      <c r="K82" s="1109">
        <f t="shared" si="270"/>
        <v>99</v>
      </c>
      <c r="L82" s="1111">
        <f>SUM(I82:K82)</f>
        <v>231</v>
      </c>
      <c r="M82" s="958">
        <f t="shared" si="270"/>
        <v>333</v>
      </c>
      <c r="N82" s="326">
        <f t="shared" si="270"/>
        <v>307</v>
      </c>
      <c r="O82" s="1109">
        <f t="shared" si="260"/>
        <v>640</v>
      </c>
      <c r="P82" s="958">
        <f t="shared" ref="P82:Q82" si="271">SUM(P74:P81)</f>
        <v>373</v>
      </c>
      <c r="Q82" s="326">
        <f t="shared" si="271"/>
        <v>317</v>
      </c>
      <c r="R82" s="1109">
        <f t="shared" si="265"/>
        <v>690</v>
      </c>
      <c r="S82" s="327">
        <f>SUM(S74:S81)</f>
        <v>342</v>
      </c>
      <c r="T82" s="326">
        <f>SUM(T74:T81)</f>
        <v>337</v>
      </c>
      <c r="U82" s="1113">
        <f t="shared" si="256"/>
        <v>679</v>
      </c>
      <c r="V82" s="327">
        <f>SUM(V74:V81)</f>
        <v>360</v>
      </c>
      <c r="W82" s="326">
        <f>SUM(W74:W81)</f>
        <v>352</v>
      </c>
      <c r="X82" s="1113">
        <f t="shared" si="257"/>
        <v>712</v>
      </c>
      <c r="Y82" s="958">
        <f>SUM(Y74:Y81)</f>
        <v>379</v>
      </c>
      <c r="Z82" s="326">
        <f>SUM(Z74:Z81)</f>
        <v>344</v>
      </c>
      <c r="AA82" s="1109">
        <f t="shared" si="258"/>
        <v>723</v>
      </c>
      <c r="AB82" s="327">
        <f>SUM(AB74:AB81)</f>
        <v>371</v>
      </c>
      <c r="AC82" s="326">
        <f>SUM(AC74:AC81)</f>
        <v>380</v>
      </c>
      <c r="AD82" s="1109">
        <f t="shared" si="259"/>
        <v>751</v>
      </c>
      <c r="AE82" s="327">
        <f t="shared" si="262"/>
        <v>2158</v>
      </c>
      <c r="AF82" s="326">
        <f t="shared" si="262"/>
        <v>2037</v>
      </c>
      <c r="AG82" s="1115">
        <f t="shared" si="262"/>
        <v>4195</v>
      </c>
      <c r="AH82" s="1116">
        <f>SUM(AH74:AH81)</f>
        <v>402</v>
      </c>
      <c r="AI82" s="326">
        <f>SUM(AI74:AI81)</f>
        <v>155</v>
      </c>
      <c r="AJ82" s="1117">
        <f>SUM(AJ74:AJ81)</f>
        <v>557</v>
      </c>
      <c r="AK82" s="1080" t="s">
        <v>564</v>
      </c>
    </row>
    <row r="83" spans="1:40" ht="15.75" customHeight="1">
      <c r="A83" s="179" t="s">
        <v>565</v>
      </c>
      <c r="B83" s="176" t="s">
        <v>14</v>
      </c>
      <c r="C83" s="940">
        <v>3</v>
      </c>
      <c r="D83" s="941">
        <v>2</v>
      </c>
      <c r="E83" s="941">
        <v>3</v>
      </c>
      <c r="F83" s="942">
        <v>3</v>
      </c>
      <c r="G83" s="942">
        <v>3</v>
      </c>
      <c r="H83" s="410">
        <v>3</v>
      </c>
      <c r="I83" s="1069">
        <f>SUM(C83:H83)</f>
        <v>17</v>
      </c>
      <c r="J83" s="943">
        <v>0</v>
      </c>
      <c r="K83" s="943">
        <v>6</v>
      </c>
      <c r="L83" s="1073">
        <f t="shared" si="266"/>
        <v>23</v>
      </c>
      <c r="M83" s="944">
        <v>44</v>
      </c>
      <c r="N83" s="410">
        <v>34</v>
      </c>
      <c r="O83" s="1076">
        <f t="shared" si="260"/>
        <v>78</v>
      </c>
      <c r="P83" s="944">
        <v>40</v>
      </c>
      <c r="Q83" s="410">
        <v>36</v>
      </c>
      <c r="R83" s="1076">
        <f t="shared" si="265"/>
        <v>76</v>
      </c>
      <c r="S83" s="411">
        <v>44</v>
      </c>
      <c r="T83" s="410">
        <v>51</v>
      </c>
      <c r="U83" s="1076">
        <f t="shared" si="256"/>
        <v>95</v>
      </c>
      <c r="V83" s="411">
        <v>44</v>
      </c>
      <c r="W83" s="410">
        <v>41</v>
      </c>
      <c r="X83" s="1076">
        <f t="shared" si="257"/>
        <v>85</v>
      </c>
      <c r="Y83" s="944">
        <v>47</v>
      </c>
      <c r="Z83" s="410">
        <v>39</v>
      </c>
      <c r="AA83" s="1069">
        <f t="shared" si="258"/>
        <v>86</v>
      </c>
      <c r="AB83" s="411">
        <v>41</v>
      </c>
      <c r="AC83" s="410">
        <v>40</v>
      </c>
      <c r="AD83" s="1076">
        <f>SUM(AB83:AC83)</f>
        <v>81</v>
      </c>
      <c r="AE83" s="411">
        <f t="shared" ref="AE83:AE93" si="272">SUM(M83,P83,S83,V83,Y83,AB83)</f>
        <v>260</v>
      </c>
      <c r="AF83" s="410">
        <f t="shared" ref="AF83:AF93" si="273">SUM(N83,Q83,T83,W83,Z83,AC83)</f>
        <v>241</v>
      </c>
      <c r="AG83" s="1083">
        <f t="shared" ref="AG83:AG93" si="274">SUM(O83,R83,U83,X83,AA83,AD83)</f>
        <v>501</v>
      </c>
      <c r="AH83" s="1065">
        <v>29</v>
      </c>
      <c r="AI83" s="410">
        <v>8</v>
      </c>
      <c r="AJ83" s="1084">
        <f t="shared" ref="AJ83:AJ93" si="275">SUM(AH83:AI83)</f>
        <v>37</v>
      </c>
      <c r="AK83" s="189" t="s">
        <v>14</v>
      </c>
      <c r="AL83" s="25"/>
    </row>
    <row r="84" spans="1:40" ht="15.75" customHeight="1">
      <c r="A84" s="177">
        <v>11</v>
      </c>
      <c r="B84" s="175" t="s">
        <v>566</v>
      </c>
      <c r="C84" s="945">
        <v>1</v>
      </c>
      <c r="D84" s="946">
        <v>1</v>
      </c>
      <c r="E84" s="946">
        <v>1</v>
      </c>
      <c r="F84" s="947">
        <v>1</v>
      </c>
      <c r="G84" s="947">
        <v>1</v>
      </c>
      <c r="H84" s="412">
        <v>1</v>
      </c>
      <c r="I84" s="1068">
        <f t="shared" ref="I84:I93" si="276">SUM(C84:H84)</f>
        <v>6</v>
      </c>
      <c r="J84" s="948">
        <v>0</v>
      </c>
      <c r="K84" s="948">
        <v>2</v>
      </c>
      <c r="L84" s="1074">
        <f t="shared" si="266"/>
        <v>8</v>
      </c>
      <c r="M84" s="949">
        <v>8</v>
      </c>
      <c r="N84" s="412">
        <v>6</v>
      </c>
      <c r="O84" s="1077">
        <f t="shared" si="260"/>
        <v>14</v>
      </c>
      <c r="P84" s="949">
        <v>2</v>
      </c>
      <c r="Q84" s="412">
        <v>3</v>
      </c>
      <c r="R84" s="1077">
        <f t="shared" si="265"/>
        <v>5</v>
      </c>
      <c r="S84" s="413">
        <v>6</v>
      </c>
      <c r="T84" s="412">
        <v>8</v>
      </c>
      <c r="U84" s="1077">
        <f t="shared" si="256"/>
        <v>14</v>
      </c>
      <c r="V84" s="413">
        <v>5</v>
      </c>
      <c r="W84" s="412">
        <v>11</v>
      </c>
      <c r="X84" s="1077">
        <f t="shared" si="257"/>
        <v>16</v>
      </c>
      <c r="Y84" s="949">
        <v>7</v>
      </c>
      <c r="Z84" s="412">
        <v>6</v>
      </c>
      <c r="AA84" s="1068">
        <f t="shared" si="258"/>
        <v>13</v>
      </c>
      <c r="AB84" s="413">
        <v>7</v>
      </c>
      <c r="AC84" s="412">
        <v>3</v>
      </c>
      <c r="AD84" s="1077">
        <f t="shared" ref="AD84:AD93" si="277">SUM(AB84:AC84)</f>
        <v>10</v>
      </c>
      <c r="AE84" s="413">
        <f t="shared" si="272"/>
        <v>35</v>
      </c>
      <c r="AF84" s="412">
        <f t="shared" si="273"/>
        <v>37</v>
      </c>
      <c r="AG84" s="1078">
        <f t="shared" si="274"/>
        <v>72</v>
      </c>
      <c r="AH84" s="1066">
        <v>6</v>
      </c>
      <c r="AI84" s="412">
        <v>0</v>
      </c>
      <c r="AJ84" s="1085">
        <f t="shared" si="275"/>
        <v>6</v>
      </c>
      <c r="AK84" s="190" t="s">
        <v>566</v>
      </c>
    </row>
    <row r="85" spans="1:40" ht="15.75" customHeight="1">
      <c r="A85" s="174"/>
      <c r="B85" s="175" t="s">
        <v>567</v>
      </c>
      <c r="C85" s="945">
        <v>2</v>
      </c>
      <c r="D85" s="946">
        <v>2</v>
      </c>
      <c r="E85" s="946">
        <v>2</v>
      </c>
      <c r="F85" s="947">
        <v>2</v>
      </c>
      <c r="G85" s="947">
        <v>3</v>
      </c>
      <c r="H85" s="412">
        <v>3</v>
      </c>
      <c r="I85" s="1068">
        <f t="shared" si="276"/>
        <v>14</v>
      </c>
      <c r="J85" s="948">
        <v>0</v>
      </c>
      <c r="K85" s="948">
        <v>8</v>
      </c>
      <c r="L85" s="1074">
        <f t="shared" si="266"/>
        <v>22</v>
      </c>
      <c r="M85" s="949">
        <v>28</v>
      </c>
      <c r="N85" s="412">
        <v>22</v>
      </c>
      <c r="O85" s="1077">
        <f t="shared" si="260"/>
        <v>50</v>
      </c>
      <c r="P85" s="949">
        <v>36</v>
      </c>
      <c r="Q85" s="412">
        <v>33</v>
      </c>
      <c r="R85" s="1077">
        <f t="shared" si="265"/>
        <v>69</v>
      </c>
      <c r="S85" s="413">
        <v>37</v>
      </c>
      <c r="T85" s="412">
        <v>28</v>
      </c>
      <c r="U85" s="1077">
        <f t="shared" si="256"/>
        <v>65</v>
      </c>
      <c r="V85" s="413">
        <v>41</v>
      </c>
      <c r="W85" s="412">
        <v>27</v>
      </c>
      <c r="X85" s="1077">
        <f t="shared" si="257"/>
        <v>68</v>
      </c>
      <c r="Y85" s="949">
        <v>51</v>
      </c>
      <c r="Z85" s="412">
        <v>30</v>
      </c>
      <c r="AA85" s="1068">
        <f t="shared" si="258"/>
        <v>81</v>
      </c>
      <c r="AB85" s="413">
        <v>57</v>
      </c>
      <c r="AC85" s="412">
        <v>39</v>
      </c>
      <c r="AD85" s="1077">
        <f t="shared" si="277"/>
        <v>96</v>
      </c>
      <c r="AE85" s="413">
        <f t="shared" si="272"/>
        <v>250</v>
      </c>
      <c r="AF85" s="412">
        <f t="shared" si="273"/>
        <v>179</v>
      </c>
      <c r="AG85" s="1078">
        <f t="shared" si="274"/>
        <v>429</v>
      </c>
      <c r="AH85" s="1066">
        <v>28</v>
      </c>
      <c r="AI85" s="412">
        <v>9</v>
      </c>
      <c r="AJ85" s="1085">
        <f t="shared" si="275"/>
        <v>37</v>
      </c>
      <c r="AK85" s="190" t="s">
        <v>567</v>
      </c>
      <c r="AN85" s="25"/>
    </row>
    <row r="86" spans="1:40" ht="15.75" customHeight="1">
      <c r="A86" s="174"/>
      <c r="B86" s="175" t="s">
        <v>568</v>
      </c>
      <c r="C86" s="945">
        <v>1</v>
      </c>
      <c r="D86" s="946">
        <v>1</v>
      </c>
      <c r="E86" s="946">
        <v>1</v>
      </c>
      <c r="F86" s="947">
        <v>1</v>
      </c>
      <c r="G86" s="947">
        <v>1</v>
      </c>
      <c r="H86" s="412">
        <v>1</v>
      </c>
      <c r="I86" s="1068">
        <f t="shared" si="276"/>
        <v>6</v>
      </c>
      <c r="J86" s="948">
        <v>0</v>
      </c>
      <c r="K86" s="948">
        <v>2</v>
      </c>
      <c r="L86" s="1074">
        <f t="shared" si="266"/>
        <v>8</v>
      </c>
      <c r="M86" s="949">
        <v>12</v>
      </c>
      <c r="N86" s="412">
        <v>8</v>
      </c>
      <c r="O86" s="1077">
        <f t="shared" si="260"/>
        <v>20</v>
      </c>
      <c r="P86" s="949">
        <v>6</v>
      </c>
      <c r="Q86" s="412">
        <v>4</v>
      </c>
      <c r="R86" s="1077">
        <f t="shared" si="265"/>
        <v>10</v>
      </c>
      <c r="S86" s="413">
        <v>10</v>
      </c>
      <c r="T86" s="412">
        <v>5</v>
      </c>
      <c r="U86" s="1077">
        <f t="shared" si="256"/>
        <v>15</v>
      </c>
      <c r="V86" s="413">
        <v>9</v>
      </c>
      <c r="W86" s="412">
        <v>4</v>
      </c>
      <c r="X86" s="1077">
        <f t="shared" si="257"/>
        <v>13</v>
      </c>
      <c r="Y86" s="949">
        <v>8</v>
      </c>
      <c r="Z86" s="412">
        <v>5</v>
      </c>
      <c r="AA86" s="1068">
        <f t="shared" si="258"/>
        <v>13</v>
      </c>
      <c r="AB86" s="413">
        <v>4</v>
      </c>
      <c r="AC86" s="412">
        <v>13</v>
      </c>
      <c r="AD86" s="1077">
        <f t="shared" si="277"/>
        <v>17</v>
      </c>
      <c r="AE86" s="413">
        <f t="shared" si="272"/>
        <v>49</v>
      </c>
      <c r="AF86" s="412">
        <f t="shared" si="273"/>
        <v>39</v>
      </c>
      <c r="AG86" s="1078">
        <f t="shared" si="274"/>
        <v>88</v>
      </c>
      <c r="AH86" s="1066">
        <v>6</v>
      </c>
      <c r="AI86" s="412">
        <v>2</v>
      </c>
      <c r="AJ86" s="1085">
        <f t="shared" si="275"/>
        <v>8</v>
      </c>
      <c r="AK86" s="190" t="s">
        <v>568</v>
      </c>
    </row>
    <row r="87" spans="1:40" ht="15.75" customHeight="1">
      <c r="A87" s="174"/>
      <c r="B87" s="175" t="s">
        <v>569</v>
      </c>
      <c r="C87" s="945">
        <v>1</v>
      </c>
      <c r="D87" s="946">
        <v>1</v>
      </c>
      <c r="E87" s="946">
        <v>1</v>
      </c>
      <c r="F87" s="947">
        <v>1</v>
      </c>
      <c r="G87" s="947">
        <v>1</v>
      </c>
      <c r="H87" s="412">
        <v>1</v>
      </c>
      <c r="I87" s="1068">
        <f t="shared" si="276"/>
        <v>6</v>
      </c>
      <c r="J87" s="948">
        <v>0</v>
      </c>
      <c r="K87" s="948">
        <v>3</v>
      </c>
      <c r="L87" s="1074">
        <f t="shared" si="266"/>
        <v>9</v>
      </c>
      <c r="M87" s="949">
        <v>3</v>
      </c>
      <c r="N87" s="412">
        <v>7</v>
      </c>
      <c r="O87" s="1077">
        <f t="shared" si="260"/>
        <v>10</v>
      </c>
      <c r="P87" s="949">
        <v>10</v>
      </c>
      <c r="Q87" s="412">
        <v>7</v>
      </c>
      <c r="R87" s="1077">
        <f t="shared" si="265"/>
        <v>17</v>
      </c>
      <c r="S87" s="413">
        <v>8</v>
      </c>
      <c r="T87" s="412">
        <v>7</v>
      </c>
      <c r="U87" s="1077">
        <f t="shared" si="256"/>
        <v>15</v>
      </c>
      <c r="V87" s="413">
        <v>7</v>
      </c>
      <c r="W87" s="412">
        <v>3</v>
      </c>
      <c r="X87" s="1077">
        <f t="shared" si="257"/>
        <v>10</v>
      </c>
      <c r="Y87" s="949">
        <v>5</v>
      </c>
      <c r="Z87" s="412">
        <v>9</v>
      </c>
      <c r="AA87" s="1068">
        <f t="shared" si="258"/>
        <v>14</v>
      </c>
      <c r="AB87" s="413">
        <v>5</v>
      </c>
      <c r="AC87" s="412">
        <v>13</v>
      </c>
      <c r="AD87" s="1077">
        <f t="shared" si="277"/>
        <v>18</v>
      </c>
      <c r="AE87" s="413">
        <f t="shared" si="272"/>
        <v>38</v>
      </c>
      <c r="AF87" s="412">
        <f t="shared" si="273"/>
        <v>46</v>
      </c>
      <c r="AG87" s="1078">
        <f t="shared" si="274"/>
        <v>84</v>
      </c>
      <c r="AH87" s="1066">
        <v>2</v>
      </c>
      <c r="AI87" s="412">
        <v>2</v>
      </c>
      <c r="AJ87" s="1085">
        <f t="shared" si="275"/>
        <v>4</v>
      </c>
      <c r="AK87" s="190" t="s">
        <v>569</v>
      </c>
    </row>
    <row r="88" spans="1:40" ht="15.75" customHeight="1">
      <c r="A88" s="174"/>
      <c r="B88" s="175" t="s">
        <v>570</v>
      </c>
      <c r="C88" s="945">
        <v>1</v>
      </c>
      <c r="D88" s="946">
        <v>1</v>
      </c>
      <c r="E88" s="946">
        <v>1</v>
      </c>
      <c r="F88" s="947">
        <v>1</v>
      </c>
      <c r="G88" s="947">
        <v>1</v>
      </c>
      <c r="H88" s="412">
        <v>1</v>
      </c>
      <c r="I88" s="1068">
        <f t="shared" si="276"/>
        <v>6</v>
      </c>
      <c r="J88" s="948">
        <v>0</v>
      </c>
      <c r="K88" s="948">
        <v>2</v>
      </c>
      <c r="L88" s="1074">
        <f>SUM(I88:K88)</f>
        <v>8</v>
      </c>
      <c r="M88" s="951">
        <v>7</v>
      </c>
      <c r="N88" s="412">
        <v>7</v>
      </c>
      <c r="O88" s="1078">
        <f t="shared" si="260"/>
        <v>14</v>
      </c>
      <c r="P88" s="413">
        <v>6</v>
      </c>
      <c r="Q88" s="412">
        <v>5</v>
      </c>
      <c r="R88" s="1077">
        <f t="shared" si="265"/>
        <v>11</v>
      </c>
      <c r="S88" s="413">
        <v>10</v>
      </c>
      <c r="T88" s="412">
        <v>6</v>
      </c>
      <c r="U88" s="1077">
        <f t="shared" si="256"/>
        <v>16</v>
      </c>
      <c r="V88" s="413">
        <v>3</v>
      </c>
      <c r="W88" s="412">
        <v>10</v>
      </c>
      <c r="X88" s="1077">
        <f t="shared" si="257"/>
        <v>13</v>
      </c>
      <c r="Y88" s="949">
        <v>4</v>
      </c>
      <c r="Z88" s="412">
        <v>7</v>
      </c>
      <c r="AA88" s="1068">
        <f t="shared" si="258"/>
        <v>11</v>
      </c>
      <c r="AB88" s="413">
        <v>6</v>
      </c>
      <c r="AC88" s="412">
        <v>9</v>
      </c>
      <c r="AD88" s="1077">
        <f t="shared" si="277"/>
        <v>15</v>
      </c>
      <c r="AE88" s="413">
        <f t="shared" si="272"/>
        <v>36</v>
      </c>
      <c r="AF88" s="412">
        <f t="shared" si="273"/>
        <v>44</v>
      </c>
      <c r="AG88" s="1078">
        <f t="shared" si="274"/>
        <v>80</v>
      </c>
      <c r="AH88" s="1066">
        <v>5</v>
      </c>
      <c r="AI88" s="412">
        <v>5</v>
      </c>
      <c r="AJ88" s="1085">
        <f t="shared" si="275"/>
        <v>10</v>
      </c>
      <c r="AK88" s="190" t="s">
        <v>570</v>
      </c>
    </row>
    <row r="89" spans="1:40" ht="15.75" customHeight="1">
      <c r="A89" s="174"/>
      <c r="B89" s="950" t="s">
        <v>571</v>
      </c>
      <c r="C89" s="945">
        <v>1</v>
      </c>
      <c r="D89" s="946">
        <v>1</v>
      </c>
      <c r="E89" s="946">
        <v>2</v>
      </c>
      <c r="F89" s="947">
        <v>1</v>
      </c>
      <c r="G89" s="947">
        <v>2</v>
      </c>
      <c r="H89" s="412">
        <v>1</v>
      </c>
      <c r="I89" s="1077">
        <f t="shared" si="276"/>
        <v>8</v>
      </c>
      <c r="J89" s="948">
        <v>0</v>
      </c>
      <c r="K89" s="948">
        <v>3</v>
      </c>
      <c r="L89" s="1074">
        <f>SUM(I89:K89)</f>
        <v>11</v>
      </c>
      <c r="M89" s="949">
        <v>20</v>
      </c>
      <c r="N89" s="412">
        <v>16</v>
      </c>
      <c r="O89" s="1077">
        <f t="shared" si="260"/>
        <v>36</v>
      </c>
      <c r="P89" s="949">
        <v>16</v>
      </c>
      <c r="Q89" s="412">
        <v>20</v>
      </c>
      <c r="R89" s="1077">
        <f t="shared" si="265"/>
        <v>36</v>
      </c>
      <c r="S89" s="413">
        <v>22</v>
      </c>
      <c r="T89" s="412">
        <v>18</v>
      </c>
      <c r="U89" s="1077">
        <f t="shared" si="256"/>
        <v>40</v>
      </c>
      <c r="V89" s="413">
        <v>14</v>
      </c>
      <c r="W89" s="412">
        <v>18</v>
      </c>
      <c r="X89" s="1077">
        <f t="shared" si="257"/>
        <v>32</v>
      </c>
      <c r="Y89" s="949">
        <v>27</v>
      </c>
      <c r="Z89" s="412">
        <v>16</v>
      </c>
      <c r="AA89" s="1068">
        <f t="shared" si="258"/>
        <v>43</v>
      </c>
      <c r="AB89" s="413">
        <v>20</v>
      </c>
      <c r="AC89" s="412">
        <v>15</v>
      </c>
      <c r="AD89" s="1077">
        <f t="shared" si="277"/>
        <v>35</v>
      </c>
      <c r="AE89" s="413">
        <f t="shared" si="272"/>
        <v>119</v>
      </c>
      <c r="AF89" s="412">
        <f t="shared" si="273"/>
        <v>103</v>
      </c>
      <c r="AG89" s="1078">
        <f t="shared" si="274"/>
        <v>222</v>
      </c>
      <c r="AH89" s="1066">
        <v>11</v>
      </c>
      <c r="AI89" s="412">
        <v>4</v>
      </c>
      <c r="AJ89" s="1085">
        <f t="shared" si="275"/>
        <v>15</v>
      </c>
      <c r="AK89" s="190" t="s">
        <v>571</v>
      </c>
    </row>
    <row r="90" spans="1:40" ht="15.75" customHeight="1">
      <c r="A90" s="174"/>
      <c r="B90" s="175" t="s">
        <v>572</v>
      </c>
      <c r="C90" s="945">
        <v>2</v>
      </c>
      <c r="D90" s="946">
        <v>2</v>
      </c>
      <c r="E90" s="946">
        <v>2</v>
      </c>
      <c r="F90" s="947">
        <v>2</v>
      </c>
      <c r="G90" s="947">
        <v>2</v>
      </c>
      <c r="H90" s="412">
        <v>2</v>
      </c>
      <c r="I90" s="1068">
        <f t="shared" si="276"/>
        <v>12</v>
      </c>
      <c r="J90" s="948">
        <v>0</v>
      </c>
      <c r="K90" s="948">
        <v>7</v>
      </c>
      <c r="L90" s="1074">
        <f t="shared" si="266"/>
        <v>19</v>
      </c>
      <c r="M90" s="949">
        <v>23</v>
      </c>
      <c r="N90" s="412">
        <v>28</v>
      </c>
      <c r="O90" s="1077">
        <f t="shared" si="260"/>
        <v>51</v>
      </c>
      <c r="P90" s="949">
        <v>27</v>
      </c>
      <c r="Q90" s="412">
        <v>23</v>
      </c>
      <c r="R90" s="1077">
        <f t="shared" si="265"/>
        <v>50</v>
      </c>
      <c r="S90" s="413">
        <v>40</v>
      </c>
      <c r="T90" s="412">
        <v>31</v>
      </c>
      <c r="U90" s="1077">
        <f t="shared" si="256"/>
        <v>71</v>
      </c>
      <c r="V90" s="413">
        <v>31</v>
      </c>
      <c r="W90" s="412">
        <v>33</v>
      </c>
      <c r="X90" s="1077">
        <f t="shared" si="257"/>
        <v>64</v>
      </c>
      <c r="Y90" s="949">
        <v>33</v>
      </c>
      <c r="Z90" s="412">
        <v>33</v>
      </c>
      <c r="AA90" s="1068">
        <f t="shared" si="258"/>
        <v>66</v>
      </c>
      <c r="AB90" s="413">
        <v>36</v>
      </c>
      <c r="AC90" s="412">
        <v>33</v>
      </c>
      <c r="AD90" s="1077">
        <f t="shared" si="277"/>
        <v>69</v>
      </c>
      <c r="AE90" s="413">
        <f t="shared" si="272"/>
        <v>190</v>
      </c>
      <c r="AF90" s="412">
        <f t="shared" si="273"/>
        <v>181</v>
      </c>
      <c r="AG90" s="1078">
        <f>SUM(O90,R90,U90,X90,AA90,AD90)</f>
        <v>371</v>
      </c>
      <c r="AH90" s="1066">
        <v>28</v>
      </c>
      <c r="AI90" s="412">
        <v>9</v>
      </c>
      <c r="AJ90" s="1085">
        <f t="shared" si="275"/>
        <v>37</v>
      </c>
      <c r="AK90" s="190" t="s">
        <v>572</v>
      </c>
    </row>
    <row r="91" spans="1:40" ht="15.75" customHeight="1">
      <c r="A91" s="174"/>
      <c r="B91" s="175" t="s">
        <v>573</v>
      </c>
      <c r="C91" s="945">
        <v>1</v>
      </c>
      <c r="D91" s="946">
        <v>1</v>
      </c>
      <c r="E91" s="946">
        <v>1</v>
      </c>
      <c r="F91" s="947">
        <v>1</v>
      </c>
      <c r="G91" s="947">
        <v>1</v>
      </c>
      <c r="H91" s="412">
        <v>1</v>
      </c>
      <c r="I91" s="1068">
        <f t="shared" si="276"/>
        <v>6</v>
      </c>
      <c r="J91" s="948">
        <v>0</v>
      </c>
      <c r="K91" s="948">
        <v>3</v>
      </c>
      <c r="L91" s="1074">
        <f t="shared" si="266"/>
        <v>9</v>
      </c>
      <c r="M91" s="949">
        <v>5</v>
      </c>
      <c r="N91" s="412">
        <v>8</v>
      </c>
      <c r="O91" s="1077">
        <f t="shared" si="260"/>
        <v>13</v>
      </c>
      <c r="P91" s="949">
        <v>8</v>
      </c>
      <c r="Q91" s="412">
        <v>9</v>
      </c>
      <c r="R91" s="1077">
        <f t="shared" si="265"/>
        <v>17</v>
      </c>
      <c r="S91" s="413">
        <v>6</v>
      </c>
      <c r="T91" s="412">
        <v>10</v>
      </c>
      <c r="U91" s="1077">
        <f t="shared" si="256"/>
        <v>16</v>
      </c>
      <c r="V91" s="413">
        <v>7</v>
      </c>
      <c r="W91" s="412">
        <v>7</v>
      </c>
      <c r="X91" s="1077">
        <f t="shared" si="257"/>
        <v>14</v>
      </c>
      <c r="Y91" s="949">
        <v>9</v>
      </c>
      <c r="Z91" s="412">
        <v>5</v>
      </c>
      <c r="AA91" s="1068">
        <f t="shared" si="258"/>
        <v>14</v>
      </c>
      <c r="AB91" s="413">
        <v>9</v>
      </c>
      <c r="AC91" s="412">
        <v>7</v>
      </c>
      <c r="AD91" s="1077">
        <f t="shared" si="277"/>
        <v>16</v>
      </c>
      <c r="AE91" s="413">
        <f t="shared" si="272"/>
        <v>44</v>
      </c>
      <c r="AF91" s="412">
        <f t="shared" si="273"/>
        <v>46</v>
      </c>
      <c r="AG91" s="1078">
        <f t="shared" si="274"/>
        <v>90</v>
      </c>
      <c r="AH91" s="1066">
        <v>3</v>
      </c>
      <c r="AI91" s="412">
        <v>4</v>
      </c>
      <c r="AJ91" s="1085">
        <f t="shared" si="275"/>
        <v>7</v>
      </c>
      <c r="AK91" s="190" t="s">
        <v>573</v>
      </c>
      <c r="AL91" s="375"/>
    </row>
    <row r="92" spans="1:40" ht="15.75" customHeight="1">
      <c r="A92" s="174"/>
      <c r="B92" s="175" t="s">
        <v>574</v>
      </c>
      <c r="C92" s="945">
        <v>1</v>
      </c>
      <c r="D92" s="946">
        <v>1</v>
      </c>
      <c r="E92" s="946">
        <v>0</v>
      </c>
      <c r="F92" s="947">
        <v>0</v>
      </c>
      <c r="G92" s="947">
        <v>0</v>
      </c>
      <c r="H92" s="412">
        <v>0</v>
      </c>
      <c r="I92" s="1068">
        <f t="shared" si="276"/>
        <v>2</v>
      </c>
      <c r="J92" s="948">
        <v>2</v>
      </c>
      <c r="K92" s="948">
        <v>2</v>
      </c>
      <c r="L92" s="1074">
        <f t="shared" si="266"/>
        <v>6</v>
      </c>
      <c r="M92" s="949">
        <v>3</v>
      </c>
      <c r="N92" s="412">
        <v>4</v>
      </c>
      <c r="O92" s="1077">
        <f t="shared" si="260"/>
        <v>7</v>
      </c>
      <c r="P92" s="949">
        <v>2</v>
      </c>
      <c r="Q92" s="412">
        <v>3</v>
      </c>
      <c r="R92" s="1077">
        <f t="shared" si="265"/>
        <v>5</v>
      </c>
      <c r="S92" s="413">
        <v>1</v>
      </c>
      <c r="T92" s="412">
        <v>2</v>
      </c>
      <c r="U92" s="1077">
        <f t="shared" si="256"/>
        <v>3</v>
      </c>
      <c r="V92" s="413">
        <v>3</v>
      </c>
      <c r="W92" s="412">
        <v>6</v>
      </c>
      <c r="X92" s="1077">
        <f t="shared" si="257"/>
        <v>9</v>
      </c>
      <c r="Y92" s="949">
        <v>3</v>
      </c>
      <c r="Z92" s="412">
        <v>1</v>
      </c>
      <c r="AA92" s="1068">
        <f t="shared" si="258"/>
        <v>4</v>
      </c>
      <c r="AB92" s="413">
        <v>5</v>
      </c>
      <c r="AC92" s="412">
        <v>5</v>
      </c>
      <c r="AD92" s="1077">
        <f t="shared" si="277"/>
        <v>10</v>
      </c>
      <c r="AE92" s="413">
        <f t="shared" si="272"/>
        <v>17</v>
      </c>
      <c r="AF92" s="412">
        <f t="shared" si="273"/>
        <v>21</v>
      </c>
      <c r="AG92" s="1078">
        <f t="shared" si="274"/>
        <v>38</v>
      </c>
      <c r="AH92" s="1066">
        <v>1</v>
      </c>
      <c r="AI92" s="412">
        <v>2</v>
      </c>
      <c r="AJ92" s="1085">
        <f t="shared" si="275"/>
        <v>3</v>
      </c>
      <c r="AK92" s="190" t="s">
        <v>574</v>
      </c>
    </row>
    <row r="93" spans="1:40" ht="15.75" customHeight="1">
      <c r="A93" s="174"/>
      <c r="B93" s="175" t="s">
        <v>575</v>
      </c>
      <c r="C93" s="945">
        <v>3</v>
      </c>
      <c r="D93" s="946">
        <v>2</v>
      </c>
      <c r="E93" s="946">
        <v>3</v>
      </c>
      <c r="F93" s="947">
        <v>2</v>
      </c>
      <c r="G93" s="947">
        <v>3</v>
      </c>
      <c r="H93" s="412">
        <v>3</v>
      </c>
      <c r="I93" s="1068">
        <f t="shared" si="276"/>
        <v>16</v>
      </c>
      <c r="J93" s="948">
        <v>0</v>
      </c>
      <c r="K93" s="948">
        <v>5</v>
      </c>
      <c r="L93" s="1074">
        <f>SUM(I93:K93)</f>
        <v>21</v>
      </c>
      <c r="M93" s="949">
        <v>46</v>
      </c>
      <c r="N93" s="412">
        <v>37</v>
      </c>
      <c r="O93" s="1077">
        <f t="shared" si="260"/>
        <v>83</v>
      </c>
      <c r="P93" s="949">
        <v>24</v>
      </c>
      <c r="Q93" s="412">
        <v>47</v>
      </c>
      <c r="R93" s="1077">
        <f t="shared" si="265"/>
        <v>71</v>
      </c>
      <c r="S93" s="413">
        <v>56</v>
      </c>
      <c r="T93" s="412">
        <v>47</v>
      </c>
      <c r="U93" s="1077">
        <f t="shared" si="256"/>
        <v>103</v>
      </c>
      <c r="V93" s="413">
        <v>42</v>
      </c>
      <c r="W93" s="412">
        <v>33</v>
      </c>
      <c r="X93" s="1077">
        <f t="shared" si="257"/>
        <v>75</v>
      </c>
      <c r="Y93" s="949">
        <v>48</v>
      </c>
      <c r="Z93" s="412">
        <v>46</v>
      </c>
      <c r="AA93" s="1068">
        <f t="shared" si="258"/>
        <v>94</v>
      </c>
      <c r="AB93" s="413">
        <v>42</v>
      </c>
      <c r="AC93" s="412">
        <v>54</v>
      </c>
      <c r="AD93" s="1077">
        <f t="shared" si="277"/>
        <v>96</v>
      </c>
      <c r="AE93" s="413">
        <f t="shared" si="272"/>
        <v>258</v>
      </c>
      <c r="AF93" s="412">
        <f t="shared" si="273"/>
        <v>264</v>
      </c>
      <c r="AG93" s="1078">
        <f t="shared" si="274"/>
        <v>522</v>
      </c>
      <c r="AH93" s="1066">
        <v>25</v>
      </c>
      <c r="AI93" s="412">
        <v>5</v>
      </c>
      <c r="AJ93" s="1085">
        <f t="shared" si="275"/>
        <v>30</v>
      </c>
      <c r="AK93" s="190" t="s">
        <v>575</v>
      </c>
    </row>
    <row r="94" spans="1:40" s="1063" customFormat="1" ht="15.75" customHeight="1" thickBot="1">
      <c r="A94" s="1086" t="s">
        <v>576</v>
      </c>
      <c r="B94" s="1087"/>
      <c r="C94" s="1118">
        <f t="shared" ref="C94:K94" si="278">SUM(C83:C93)</f>
        <v>17</v>
      </c>
      <c r="D94" s="1119">
        <f t="shared" si="278"/>
        <v>15</v>
      </c>
      <c r="E94" s="1119">
        <f t="shared" si="278"/>
        <v>17</v>
      </c>
      <c r="F94" s="1120">
        <f t="shared" si="278"/>
        <v>15</v>
      </c>
      <c r="G94" s="1120">
        <f t="shared" si="278"/>
        <v>18</v>
      </c>
      <c r="H94" s="1121">
        <f t="shared" si="278"/>
        <v>17</v>
      </c>
      <c r="I94" s="1110">
        <f t="shared" si="278"/>
        <v>99</v>
      </c>
      <c r="J94" s="1110">
        <f t="shared" si="278"/>
        <v>2</v>
      </c>
      <c r="K94" s="1110">
        <f t="shared" si="278"/>
        <v>43</v>
      </c>
      <c r="L94" s="1122">
        <f>SUM(I94:K94)</f>
        <v>144</v>
      </c>
      <c r="M94" s="1123">
        <f t="shared" ref="M94:Z94" si="279">SUM(M83:M93)</f>
        <v>199</v>
      </c>
      <c r="N94" s="1121">
        <f t="shared" si="279"/>
        <v>177</v>
      </c>
      <c r="O94" s="1110">
        <f t="shared" si="279"/>
        <v>376</v>
      </c>
      <c r="P94" s="1123">
        <f t="shared" si="279"/>
        <v>177</v>
      </c>
      <c r="Q94" s="1121">
        <f t="shared" si="279"/>
        <v>190</v>
      </c>
      <c r="R94" s="1110">
        <f t="shared" si="279"/>
        <v>367</v>
      </c>
      <c r="S94" s="1124">
        <f t="shared" si="279"/>
        <v>240</v>
      </c>
      <c r="T94" s="1121">
        <f t="shared" si="279"/>
        <v>213</v>
      </c>
      <c r="U94" s="1125">
        <f t="shared" si="279"/>
        <v>453</v>
      </c>
      <c r="V94" s="1124">
        <f t="shared" si="279"/>
        <v>206</v>
      </c>
      <c r="W94" s="1121">
        <f t="shared" si="279"/>
        <v>193</v>
      </c>
      <c r="X94" s="1125">
        <f t="shared" si="279"/>
        <v>399</v>
      </c>
      <c r="Y94" s="1123">
        <f t="shared" si="279"/>
        <v>242</v>
      </c>
      <c r="Z94" s="1121">
        <f t="shared" si="279"/>
        <v>197</v>
      </c>
      <c r="AA94" s="1110">
        <f>SUM(AA83:AA93)</f>
        <v>439</v>
      </c>
      <c r="AB94" s="1124">
        <f>SUM(AB83:AB93)</f>
        <v>232</v>
      </c>
      <c r="AC94" s="1121">
        <f>SUM(AC83:AC93)</f>
        <v>231</v>
      </c>
      <c r="AD94" s="1110">
        <f>SUM(AD83:AD93)</f>
        <v>463</v>
      </c>
      <c r="AE94" s="1124">
        <f t="shared" ref="AE94:AJ94" si="280">SUM(AE83:AE93)</f>
        <v>1296</v>
      </c>
      <c r="AF94" s="1121">
        <f t="shared" si="280"/>
        <v>1201</v>
      </c>
      <c r="AG94" s="1126">
        <f t="shared" si="280"/>
        <v>2497</v>
      </c>
      <c r="AH94" s="1127">
        <f t="shared" si="280"/>
        <v>144</v>
      </c>
      <c r="AI94" s="1121">
        <f t="shared" si="280"/>
        <v>50</v>
      </c>
      <c r="AJ94" s="1128">
        <f t="shared" si="280"/>
        <v>194</v>
      </c>
      <c r="AK94" s="1129" t="s">
        <v>576</v>
      </c>
    </row>
    <row r="95" spans="1:40" ht="15.75" customHeight="1">
      <c r="A95" s="174" t="s">
        <v>577</v>
      </c>
      <c r="B95" s="175" t="s">
        <v>15</v>
      </c>
      <c r="C95" s="945">
        <v>2</v>
      </c>
      <c r="D95" s="946">
        <v>2</v>
      </c>
      <c r="E95" s="946">
        <v>2</v>
      </c>
      <c r="F95" s="947">
        <v>2</v>
      </c>
      <c r="G95" s="947">
        <v>2</v>
      </c>
      <c r="H95" s="412">
        <v>2</v>
      </c>
      <c r="I95" s="1068">
        <f>SUM(C95:H95)</f>
        <v>12</v>
      </c>
      <c r="J95" s="948">
        <v>0</v>
      </c>
      <c r="K95" s="948">
        <v>6</v>
      </c>
      <c r="L95" s="1074">
        <f>SUM(I95:K95)</f>
        <v>18</v>
      </c>
      <c r="M95" s="944">
        <v>38</v>
      </c>
      <c r="N95" s="410">
        <v>23</v>
      </c>
      <c r="O95" s="1069">
        <f t="shared" ref="O95:O136" si="281">SUM(M95,N95)</f>
        <v>61</v>
      </c>
      <c r="P95" s="944">
        <v>25</v>
      </c>
      <c r="Q95" s="410">
        <v>30</v>
      </c>
      <c r="R95" s="1069">
        <f t="shared" ref="R95:R113" si="282">SUM(P95,Q95)</f>
        <v>55</v>
      </c>
      <c r="S95" s="411">
        <v>27</v>
      </c>
      <c r="T95" s="410">
        <v>24</v>
      </c>
      <c r="U95" s="1076">
        <f t="shared" ref="U95:U110" si="283">SUM(S95,T95)</f>
        <v>51</v>
      </c>
      <c r="V95" s="411">
        <v>28</v>
      </c>
      <c r="W95" s="410">
        <v>28</v>
      </c>
      <c r="X95" s="1076">
        <f t="shared" ref="X95:X113" si="284">SUM(V95,W95)</f>
        <v>56</v>
      </c>
      <c r="Y95" s="944">
        <v>27</v>
      </c>
      <c r="Z95" s="410">
        <v>26</v>
      </c>
      <c r="AA95" s="1069">
        <f t="shared" ref="AA95:AA113" si="285">SUM(Y95,Z95)</f>
        <v>53</v>
      </c>
      <c r="AB95" s="411">
        <v>29</v>
      </c>
      <c r="AC95" s="410">
        <v>27</v>
      </c>
      <c r="AD95" s="1069">
        <f t="shared" ref="AD95:AD109" si="286">SUM(AB95,AC95)</f>
        <v>56</v>
      </c>
      <c r="AE95" s="413">
        <f t="shared" ref="AE95:AE108" si="287">SUM(M95,P95,S95,V95,Y95,AB95)</f>
        <v>174</v>
      </c>
      <c r="AF95" s="412">
        <f t="shared" ref="AF95:AF108" si="288">SUM(N95,Q95,T95,W95,Z95,AC95)</f>
        <v>158</v>
      </c>
      <c r="AG95" s="1078">
        <f t="shared" ref="AE95:AG109" si="289">SUM(O95,R95,U95,X95,AA95,AD95)</f>
        <v>332</v>
      </c>
      <c r="AH95" s="1066">
        <v>18</v>
      </c>
      <c r="AI95" s="412">
        <v>7</v>
      </c>
      <c r="AJ95" s="1085">
        <f t="shared" ref="AJ95:AJ107" si="290">SUM(AH95,AI95)</f>
        <v>25</v>
      </c>
      <c r="AK95" s="190" t="s">
        <v>15</v>
      </c>
    </row>
    <row r="96" spans="1:40" ht="15.75" customHeight="1">
      <c r="A96" s="177">
        <v>14</v>
      </c>
      <c r="B96" s="175" t="s">
        <v>578</v>
      </c>
      <c r="C96" s="945">
        <v>3</v>
      </c>
      <c r="D96" s="946">
        <v>3</v>
      </c>
      <c r="E96" s="946">
        <v>3</v>
      </c>
      <c r="F96" s="947">
        <v>3</v>
      </c>
      <c r="G96" s="947">
        <v>2</v>
      </c>
      <c r="H96" s="412">
        <v>2</v>
      </c>
      <c r="I96" s="1068">
        <f t="shared" ref="I96:I108" si="291">SUM(C96:H96)</f>
        <v>16</v>
      </c>
      <c r="J96" s="948">
        <v>0</v>
      </c>
      <c r="K96" s="948">
        <v>8</v>
      </c>
      <c r="L96" s="1074">
        <f t="shared" ref="L96:L108" si="292">SUM(I96:K96)</f>
        <v>24</v>
      </c>
      <c r="M96" s="949">
        <v>43</v>
      </c>
      <c r="N96" s="412">
        <v>41</v>
      </c>
      <c r="O96" s="1068">
        <f t="shared" si="281"/>
        <v>84</v>
      </c>
      <c r="P96" s="949">
        <v>34</v>
      </c>
      <c r="Q96" s="412">
        <v>46</v>
      </c>
      <c r="R96" s="1068">
        <f t="shared" si="282"/>
        <v>80</v>
      </c>
      <c r="S96" s="413">
        <v>51</v>
      </c>
      <c r="T96" s="412">
        <v>33</v>
      </c>
      <c r="U96" s="1077">
        <f t="shared" si="283"/>
        <v>84</v>
      </c>
      <c r="V96" s="413">
        <v>39</v>
      </c>
      <c r="W96" s="412">
        <v>40</v>
      </c>
      <c r="X96" s="1077">
        <f t="shared" si="284"/>
        <v>79</v>
      </c>
      <c r="Y96" s="949">
        <v>25</v>
      </c>
      <c r="Z96" s="412">
        <v>34</v>
      </c>
      <c r="AA96" s="1068">
        <f t="shared" si="285"/>
        <v>59</v>
      </c>
      <c r="AB96" s="413">
        <v>29</v>
      </c>
      <c r="AC96" s="412">
        <v>33</v>
      </c>
      <c r="AD96" s="1068">
        <f t="shared" si="286"/>
        <v>62</v>
      </c>
      <c r="AE96" s="413">
        <f t="shared" si="287"/>
        <v>221</v>
      </c>
      <c r="AF96" s="412">
        <f t="shared" si="288"/>
        <v>227</v>
      </c>
      <c r="AG96" s="1078">
        <f t="shared" si="289"/>
        <v>448</v>
      </c>
      <c r="AH96" s="1066">
        <v>31</v>
      </c>
      <c r="AI96" s="412">
        <v>13</v>
      </c>
      <c r="AJ96" s="1085">
        <f t="shared" si="290"/>
        <v>44</v>
      </c>
      <c r="AK96" s="190" t="s">
        <v>578</v>
      </c>
    </row>
    <row r="97" spans="1:37" ht="15.75" customHeight="1">
      <c r="A97" s="180" t="s">
        <v>528</v>
      </c>
      <c r="B97" s="175" t="s">
        <v>579</v>
      </c>
      <c r="C97" s="945">
        <v>1</v>
      </c>
      <c r="D97" s="946">
        <v>0</v>
      </c>
      <c r="E97" s="946">
        <v>0</v>
      </c>
      <c r="F97" s="947">
        <v>1</v>
      </c>
      <c r="G97" s="947">
        <v>1</v>
      </c>
      <c r="H97" s="412">
        <v>1</v>
      </c>
      <c r="I97" s="1068">
        <f t="shared" si="291"/>
        <v>4</v>
      </c>
      <c r="J97" s="948">
        <v>1</v>
      </c>
      <c r="K97" s="948">
        <v>2</v>
      </c>
      <c r="L97" s="1074">
        <f t="shared" si="292"/>
        <v>7</v>
      </c>
      <c r="M97" s="949">
        <v>4</v>
      </c>
      <c r="N97" s="412">
        <v>2</v>
      </c>
      <c r="O97" s="1068">
        <f t="shared" si="281"/>
        <v>6</v>
      </c>
      <c r="P97" s="949">
        <v>2</v>
      </c>
      <c r="Q97" s="412">
        <v>7</v>
      </c>
      <c r="R97" s="1068">
        <f t="shared" si="282"/>
        <v>9</v>
      </c>
      <c r="S97" s="413">
        <v>5</v>
      </c>
      <c r="T97" s="412">
        <v>4</v>
      </c>
      <c r="U97" s="1077">
        <f t="shared" si="283"/>
        <v>9</v>
      </c>
      <c r="V97" s="413">
        <v>5</v>
      </c>
      <c r="W97" s="412">
        <v>7</v>
      </c>
      <c r="X97" s="1077">
        <f t="shared" si="284"/>
        <v>12</v>
      </c>
      <c r="Y97" s="949">
        <v>10</v>
      </c>
      <c r="Z97" s="412">
        <v>8</v>
      </c>
      <c r="AA97" s="1068">
        <f t="shared" si="285"/>
        <v>18</v>
      </c>
      <c r="AB97" s="413">
        <v>5</v>
      </c>
      <c r="AC97" s="412">
        <v>3</v>
      </c>
      <c r="AD97" s="1068">
        <f t="shared" si="286"/>
        <v>8</v>
      </c>
      <c r="AE97" s="413">
        <f t="shared" si="287"/>
        <v>31</v>
      </c>
      <c r="AF97" s="412">
        <f t="shared" si="288"/>
        <v>31</v>
      </c>
      <c r="AG97" s="1078">
        <f t="shared" si="289"/>
        <v>62</v>
      </c>
      <c r="AH97" s="1066">
        <v>6</v>
      </c>
      <c r="AI97" s="412">
        <v>0</v>
      </c>
      <c r="AJ97" s="1085">
        <f t="shared" si="290"/>
        <v>6</v>
      </c>
      <c r="AK97" s="190" t="s">
        <v>579</v>
      </c>
    </row>
    <row r="98" spans="1:37" ht="15.75" customHeight="1">
      <c r="A98" s="174"/>
      <c r="B98" s="175" t="s">
        <v>580</v>
      </c>
      <c r="C98" s="945">
        <v>1</v>
      </c>
      <c r="D98" s="946">
        <v>1</v>
      </c>
      <c r="E98" s="946">
        <v>1</v>
      </c>
      <c r="F98" s="947">
        <v>1</v>
      </c>
      <c r="G98" s="947">
        <v>1</v>
      </c>
      <c r="H98" s="412">
        <v>1</v>
      </c>
      <c r="I98" s="1068">
        <f t="shared" si="291"/>
        <v>6</v>
      </c>
      <c r="J98" s="948">
        <v>0</v>
      </c>
      <c r="K98" s="948">
        <v>2</v>
      </c>
      <c r="L98" s="1074">
        <f t="shared" si="292"/>
        <v>8</v>
      </c>
      <c r="M98" s="949">
        <v>10</v>
      </c>
      <c r="N98" s="412">
        <v>6</v>
      </c>
      <c r="O98" s="1068">
        <f t="shared" si="281"/>
        <v>16</v>
      </c>
      <c r="P98" s="949">
        <v>3</v>
      </c>
      <c r="Q98" s="412">
        <v>8</v>
      </c>
      <c r="R98" s="1068">
        <f t="shared" si="282"/>
        <v>11</v>
      </c>
      <c r="S98" s="413">
        <v>7</v>
      </c>
      <c r="T98" s="412">
        <v>10</v>
      </c>
      <c r="U98" s="1077">
        <f t="shared" si="283"/>
        <v>17</v>
      </c>
      <c r="V98" s="413">
        <v>8</v>
      </c>
      <c r="W98" s="412">
        <v>5</v>
      </c>
      <c r="X98" s="1077">
        <f t="shared" si="284"/>
        <v>13</v>
      </c>
      <c r="Y98" s="949">
        <v>7</v>
      </c>
      <c r="Z98" s="412">
        <v>8</v>
      </c>
      <c r="AA98" s="1068">
        <f t="shared" si="285"/>
        <v>15</v>
      </c>
      <c r="AB98" s="413">
        <v>7</v>
      </c>
      <c r="AC98" s="412">
        <v>13</v>
      </c>
      <c r="AD98" s="1068">
        <f t="shared" si="286"/>
        <v>20</v>
      </c>
      <c r="AE98" s="413">
        <f t="shared" si="287"/>
        <v>42</v>
      </c>
      <c r="AF98" s="412">
        <f t="shared" si="288"/>
        <v>50</v>
      </c>
      <c r="AG98" s="1078">
        <f t="shared" si="289"/>
        <v>92</v>
      </c>
      <c r="AH98" s="1066">
        <v>2</v>
      </c>
      <c r="AI98" s="412">
        <v>3</v>
      </c>
      <c r="AJ98" s="1085">
        <f t="shared" si="290"/>
        <v>5</v>
      </c>
      <c r="AK98" s="190" t="s">
        <v>580</v>
      </c>
    </row>
    <row r="99" spans="1:37" ht="15.75" customHeight="1">
      <c r="A99" s="174"/>
      <c r="B99" s="175" t="s">
        <v>581</v>
      </c>
      <c r="C99" s="945">
        <v>1</v>
      </c>
      <c r="D99" s="946">
        <v>0</v>
      </c>
      <c r="E99" s="946">
        <v>0</v>
      </c>
      <c r="F99" s="947">
        <v>1</v>
      </c>
      <c r="G99" s="947">
        <v>1</v>
      </c>
      <c r="H99" s="412">
        <v>1</v>
      </c>
      <c r="I99" s="1068">
        <f t="shared" si="291"/>
        <v>4</v>
      </c>
      <c r="J99" s="948">
        <v>1</v>
      </c>
      <c r="K99" s="948">
        <v>2</v>
      </c>
      <c r="L99" s="1074">
        <f t="shared" si="292"/>
        <v>7</v>
      </c>
      <c r="M99" s="949">
        <v>4</v>
      </c>
      <c r="N99" s="412">
        <v>5</v>
      </c>
      <c r="O99" s="1068">
        <f t="shared" si="281"/>
        <v>9</v>
      </c>
      <c r="P99" s="949">
        <v>2</v>
      </c>
      <c r="Q99" s="412">
        <v>3</v>
      </c>
      <c r="R99" s="1068">
        <f t="shared" si="282"/>
        <v>5</v>
      </c>
      <c r="S99" s="413">
        <v>4</v>
      </c>
      <c r="T99" s="412">
        <v>6</v>
      </c>
      <c r="U99" s="1077">
        <f t="shared" si="283"/>
        <v>10</v>
      </c>
      <c r="V99" s="413">
        <v>4</v>
      </c>
      <c r="W99" s="412">
        <v>4</v>
      </c>
      <c r="X99" s="1077">
        <f t="shared" si="284"/>
        <v>8</v>
      </c>
      <c r="Y99" s="949">
        <v>6</v>
      </c>
      <c r="Z99" s="412">
        <v>5</v>
      </c>
      <c r="AA99" s="1068">
        <f t="shared" si="285"/>
        <v>11</v>
      </c>
      <c r="AB99" s="413">
        <v>3</v>
      </c>
      <c r="AC99" s="412">
        <v>4</v>
      </c>
      <c r="AD99" s="1068">
        <f t="shared" si="286"/>
        <v>7</v>
      </c>
      <c r="AE99" s="413">
        <f t="shared" si="287"/>
        <v>23</v>
      </c>
      <c r="AF99" s="412">
        <f t="shared" si="288"/>
        <v>27</v>
      </c>
      <c r="AG99" s="1078">
        <f t="shared" si="289"/>
        <v>50</v>
      </c>
      <c r="AH99" s="1066">
        <v>1</v>
      </c>
      <c r="AI99" s="412">
        <v>1</v>
      </c>
      <c r="AJ99" s="1085">
        <f t="shared" si="290"/>
        <v>2</v>
      </c>
      <c r="AK99" s="190" t="s">
        <v>581</v>
      </c>
    </row>
    <row r="100" spans="1:37" ht="16.5" customHeight="1">
      <c r="A100" s="174"/>
      <c r="B100" s="175" t="s">
        <v>582</v>
      </c>
      <c r="C100" s="945">
        <v>1</v>
      </c>
      <c r="D100" s="946">
        <v>1</v>
      </c>
      <c r="E100" s="946">
        <v>1</v>
      </c>
      <c r="F100" s="947">
        <v>1</v>
      </c>
      <c r="G100" s="947">
        <v>1</v>
      </c>
      <c r="H100" s="412">
        <v>1</v>
      </c>
      <c r="I100" s="1068">
        <f t="shared" si="291"/>
        <v>6</v>
      </c>
      <c r="J100" s="948">
        <v>0</v>
      </c>
      <c r="K100" s="948">
        <v>3</v>
      </c>
      <c r="L100" s="1074">
        <f t="shared" si="292"/>
        <v>9</v>
      </c>
      <c r="M100" s="949">
        <v>4</v>
      </c>
      <c r="N100" s="412">
        <v>2</v>
      </c>
      <c r="O100" s="1068">
        <f t="shared" si="281"/>
        <v>6</v>
      </c>
      <c r="P100" s="949">
        <v>10</v>
      </c>
      <c r="Q100" s="412">
        <v>8</v>
      </c>
      <c r="R100" s="1068">
        <f t="shared" si="282"/>
        <v>18</v>
      </c>
      <c r="S100" s="413">
        <v>9</v>
      </c>
      <c r="T100" s="412">
        <v>5</v>
      </c>
      <c r="U100" s="1077">
        <f t="shared" si="283"/>
        <v>14</v>
      </c>
      <c r="V100" s="413">
        <v>8</v>
      </c>
      <c r="W100" s="412">
        <v>4</v>
      </c>
      <c r="X100" s="1077">
        <f t="shared" si="284"/>
        <v>12</v>
      </c>
      <c r="Y100" s="949">
        <v>5</v>
      </c>
      <c r="Z100" s="412">
        <v>5</v>
      </c>
      <c r="AA100" s="1068">
        <f t="shared" si="285"/>
        <v>10</v>
      </c>
      <c r="AB100" s="413">
        <v>5</v>
      </c>
      <c r="AC100" s="412">
        <v>10</v>
      </c>
      <c r="AD100" s="1068">
        <f t="shared" si="286"/>
        <v>15</v>
      </c>
      <c r="AE100" s="413">
        <f t="shared" si="287"/>
        <v>41</v>
      </c>
      <c r="AF100" s="412">
        <f t="shared" si="288"/>
        <v>34</v>
      </c>
      <c r="AG100" s="1078">
        <f t="shared" si="289"/>
        <v>75</v>
      </c>
      <c r="AH100" s="1066">
        <v>5</v>
      </c>
      <c r="AI100" s="412">
        <v>0</v>
      </c>
      <c r="AJ100" s="1085">
        <f t="shared" si="290"/>
        <v>5</v>
      </c>
      <c r="AK100" s="190" t="s">
        <v>582</v>
      </c>
    </row>
    <row r="101" spans="1:37" ht="15.75" customHeight="1">
      <c r="A101" s="174"/>
      <c r="B101" s="175" t="s">
        <v>583</v>
      </c>
      <c r="C101" s="945">
        <v>1</v>
      </c>
      <c r="D101" s="946">
        <v>1</v>
      </c>
      <c r="E101" s="946">
        <v>1</v>
      </c>
      <c r="F101" s="947">
        <v>1</v>
      </c>
      <c r="G101" s="947">
        <v>1</v>
      </c>
      <c r="H101" s="412">
        <v>1</v>
      </c>
      <c r="I101" s="1068">
        <f t="shared" si="291"/>
        <v>6</v>
      </c>
      <c r="J101" s="948">
        <v>0</v>
      </c>
      <c r="K101" s="948">
        <v>3</v>
      </c>
      <c r="L101" s="1074">
        <f t="shared" si="292"/>
        <v>9</v>
      </c>
      <c r="M101" s="949">
        <v>11</v>
      </c>
      <c r="N101" s="412">
        <v>8</v>
      </c>
      <c r="O101" s="1068">
        <f t="shared" si="281"/>
        <v>19</v>
      </c>
      <c r="P101" s="949">
        <v>10</v>
      </c>
      <c r="Q101" s="412">
        <v>8</v>
      </c>
      <c r="R101" s="1068">
        <f t="shared" si="282"/>
        <v>18</v>
      </c>
      <c r="S101" s="413">
        <v>10</v>
      </c>
      <c r="T101" s="412">
        <v>12</v>
      </c>
      <c r="U101" s="1077">
        <f t="shared" si="283"/>
        <v>22</v>
      </c>
      <c r="V101" s="413">
        <v>13</v>
      </c>
      <c r="W101" s="412">
        <v>9</v>
      </c>
      <c r="X101" s="1077">
        <f t="shared" si="284"/>
        <v>22</v>
      </c>
      <c r="Y101" s="949">
        <v>12</v>
      </c>
      <c r="Z101" s="412">
        <v>7</v>
      </c>
      <c r="AA101" s="1068">
        <f t="shared" si="285"/>
        <v>19</v>
      </c>
      <c r="AB101" s="413">
        <v>11</v>
      </c>
      <c r="AC101" s="412">
        <v>10</v>
      </c>
      <c r="AD101" s="1068">
        <f t="shared" si="286"/>
        <v>21</v>
      </c>
      <c r="AE101" s="413">
        <f t="shared" si="287"/>
        <v>67</v>
      </c>
      <c r="AF101" s="412">
        <f t="shared" si="288"/>
        <v>54</v>
      </c>
      <c r="AG101" s="1078">
        <f t="shared" si="289"/>
        <v>121</v>
      </c>
      <c r="AH101" s="1066">
        <v>5</v>
      </c>
      <c r="AI101" s="412">
        <v>2</v>
      </c>
      <c r="AJ101" s="1085">
        <f t="shared" si="290"/>
        <v>7</v>
      </c>
      <c r="AK101" s="190" t="s">
        <v>583</v>
      </c>
    </row>
    <row r="102" spans="1:37" ht="15.75" customHeight="1">
      <c r="A102" s="174"/>
      <c r="B102" s="175" t="s">
        <v>584</v>
      </c>
      <c r="C102" s="945">
        <v>4</v>
      </c>
      <c r="D102" s="946">
        <v>3</v>
      </c>
      <c r="E102" s="946">
        <v>3</v>
      </c>
      <c r="F102" s="947">
        <v>3</v>
      </c>
      <c r="G102" s="947">
        <v>3</v>
      </c>
      <c r="H102" s="412">
        <v>3</v>
      </c>
      <c r="I102" s="1068">
        <f t="shared" si="291"/>
        <v>19</v>
      </c>
      <c r="J102" s="948">
        <v>0</v>
      </c>
      <c r="K102" s="948">
        <v>10</v>
      </c>
      <c r="L102" s="1074">
        <f t="shared" si="292"/>
        <v>29</v>
      </c>
      <c r="M102" s="951">
        <v>68</v>
      </c>
      <c r="N102" s="412">
        <v>66</v>
      </c>
      <c r="O102" s="1130">
        <f t="shared" si="281"/>
        <v>134</v>
      </c>
      <c r="P102" s="413">
        <v>42</v>
      </c>
      <c r="Q102" s="412">
        <v>61</v>
      </c>
      <c r="R102" s="1068">
        <f t="shared" si="282"/>
        <v>103</v>
      </c>
      <c r="S102" s="413">
        <v>42</v>
      </c>
      <c r="T102" s="412">
        <v>51</v>
      </c>
      <c r="U102" s="1077">
        <f t="shared" si="283"/>
        <v>93</v>
      </c>
      <c r="V102" s="413">
        <v>58</v>
      </c>
      <c r="W102" s="412">
        <v>60</v>
      </c>
      <c r="X102" s="1077">
        <f t="shared" si="284"/>
        <v>118</v>
      </c>
      <c r="Y102" s="949">
        <v>56</v>
      </c>
      <c r="Z102" s="412">
        <v>53</v>
      </c>
      <c r="AA102" s="1068">
        <f t="shared" si="285"/>
        <v>109</v>
      </c>
      <c r="AB102" s="413">
        <v>61</v>
      </c>
      <c r="AC102" s="412">
        <v>38</v>
      </c>
      <c r="AD102" s="1068">
        <f t="shared" si="286"/>
        <v>99</v>
      </c>
      <c r="AE102" s="413">
        <f t="shared" si="287"/>
        <v>327</v>
      </c>
      <c r="AF102" s="412">
        <f t="shared" si="288"/>
        <v>329</v>
      </c>
      <c r="AG102" s="1078">
        <f t="shared" si="289"/>
        <v>656</v>
      </c>
      <c r="AH102" s="1066">
        <v>32</v>
      </c>
      <c r="AI102" s="412">
        <v>18</v>
      </c>
      <c r="AJ102" s="1085">
        <f t="shared" si="290"/>
        <v>50</v>
      </c>
      <c r="AK102" s="190" t="s">
        <v>584</v>
      </c>
    </row>
    <row r="103" spans="1:37" ht="15.75" customHeight="1">
      <c r="A103" s="174"/>
      <c r="B103" s="175" t="s">
        <v>585</v>
      </c>
      <c r="C103" s="945">
        <v>1</v>
      </c>
      <c r="D103" s="946">
        <v>1</v>
      </c>
      <c r="E103" s="946">
        <v>1</v>
      </c>
      <c r="F103" s="947">
        <v>1</v>
      </c>
      <c r="G103" s="947">
        <v>1</v>
      </c>
      <c r="H103" s="412">
        <v>1</v>
      </c>
      <c r="I103" s="1068">
        <f t="shared" si="291"/>
        <v>6</v>
      </c>
      <c r="J103" s="948">
        <v>0</v>
      </c>
      <c r="K103" s="948">
        <v>2</v>
      </c>
      <c r="L103" s="1074">
        <f t="shared" si="292"/>
        <v>8</v>
      </c>
      <c r="M103" s="949">
        <v>15</v>
      </c>
      <c r="N103" s="412">
        <v>5</v>
      </c>
      <c r="O103" s="1068">
        <f t="shared" si="281"/>
        <v>20</v>
      </c>
      <c r="P103" s="949">
        <v>15</v>
      </c>
      <c r="Q103" s="412">
        <v>9</v>
      </c>
      <c r="R103" s="1068">
        <f t="shared" si="282"/>
        <v>24</v>
      </c>
      <c r="S103" s="413">
        <v>16</v>
      </c>
      <c r="T103" s="412">
        <v>14</v>
      </c>
      <c r="U103" s="1077">
        <f t="shared" si="283"/>
        <v>30</v>
      </c>
      <c r="V103" s="413">
        <v>18</v>
      </c>
      <c r="W103" s="412">
        <v>15</v>
      </c>
      <c r="X103" s="1077">
        <f t="shared" si="284"/>
        <v>33</v>
      </c>
      <c r="Y103" s="949">
        <v>14</v>
      </c>
      <c r="Z103" s="412">
        <v>20</v>
      </c>
      <c r="AA103" s="1068">
        <f t="shared" si="285"/>
        <v>34</v>
      </c>
      <c r="AB103" s="413">
        <v>14</v>
      </c>
      <c r="AC103" s="412">
        <v>15</v>
      </c>
      <c r="AD103" s="1068">
        <f t="shared" si="286"/>
        <v>29</v>
      </c>
      <c r="AE103" s="413">
        <f t="shared" si="287"/>
        <v>92</v>
      </c>
      <c r="AF103" s="412">
        <f t="shared" si="288"/>
        <v>78</v>
      </c>
      <c r="AG103" s="1078">
        <f t="shared" si="289"/>
        <v>170</v>
      </c>
      <c r="AH103" s="1066">
        <v>5</v>
      </c>
      <c r="AI103" s="412">
        <v>3</v>
      </c>
      <c r="AJ103" s="1085">
        <f t="shared" si="290"/>
        <v>8</v>
      </c>
      <c r="AK103" s="190" t="s">
        <v>585</v>
      </c>
    </row>
    <row r="104" spans="1:37" s="186" customFormat="1" ht="15.75" customHeight="1">
      <c r="A104" s="183"/>
      <c r="B104" s="188" t="s">
        <v>586</v>
      </c>
      <c r="C104" s="952">
        <v>0</v>
      </c>
      <c r="D104" s="953">
        <v>0</v>
      </c>
      <c r="E104" s="953">
        <v>0</v>
      </c>
      <c r="F104" s="954">
        <v>0</v>
      </c>
      <c r="G104" s="954">
        <v>0</v>
      </c>
      <c r="H104" s="414">
        <v>0</v>
      </c>
      <c r="I104" s="1092">
        <f t="shared" si="291"/>
        <v>0</v>
      </c>
      <c r="J104" s="955">
        <v>1</v>
      </c>
      <c r="K104" s="955">
        <v>0</v>
      </c>
      <c r="L104" s="1096">
        <f t="shared" si="292"/>
        <v>1</v>
      </c>
      <c r="M104" s="956">
        <v>1</v>
      </c>
      <c r="N104" s="414">
        <v>2</v>
      </c>
      <c r="O104" s="1092">
        <f t="shared" si="281"/>
        <v>3</v>
      </c>
      <c r="P104" s="956">
        <v>1</v>
      </c>
      <c r="Q104" s="414">
        <v>0</v>
      </c>
      <c r="R104" s="1092">
        <f t="shared" si="282"/>
        <v>1</v>
      </c>
      <c r="S104" s="415">
        <v>0</v>
      </c>
      <c r="T104" s="414">
        <v>0</v>
      </c>
      <c r="U104" s="1098">
        <f t="shared" si="283"/>
        <v>0</v>
      </c>
      <c r="V104" s="415">
        <v>0</v>
      </c>
      <c r="W104" s="414">
        <v>0</v>
      </c>
      <c r="X104" s="1098">
        <f t="shared" si="284"/>
        <v>0</v>
      </c>
      <c r="Y104" s="956">
        <v>0</v>
      </c>
      <c r="Z104" s="414">
        <v>0</v>
      </c>
      <c r="AA104" s="1092">
        <f t="shared" si="285"/>
        <v>0</v>
      </c>
      <c r="AB104" s="415">
        <v>0</v>
      </c>
      <c r="AC104" s="414">
        <v>0</v>
      </c>
      <c r="AD104" s="1092">
        <f t="shared" si="286"/>
        <v>0</v>
      </c>
      <c r="AE104" s="415">
        <f t="shared" si="287"/>
        <v>2</v>
      </c>
      <c r="AF104" s="414">
        <f t="shared" si="288"/>
        <v>2</v>
      </c>
      <c r="AG104" s="1102">
        <f t="shared" si="289"/>
        <v>4</v>
      </c>
      <c r="AH104" s="1067">
        <v>0</v>
      </c>
      <c r="AI104" s="414">
        <v>0</v>
      </c>
      <c r="AJ104" s="1105">
        <f t="shared" si="290"/>
        <v>0</v>
      </c>
      <c r="AK104" s="191" t="s">
        <v>586</v>
      </c>
    </row>
    <row r="105" spans="1:37" s="186" customFormat="1" ht="15.75" customHeight="1">
      <c r="A105" s="183"/>
      <c r="B105" s="188" t="s">
        <v>587</v>
      </c>
      <c r="C105" s="952">
        <v>0</v>
      </c>
      <c r="D105" s="953">
        <v>1</v>
      </c>
      <c r="E105" s="953">
        <v>0</v>
      </c>
      <c r="F105" s="954">
        <v>0</v>
      </c>
      <c r="G105" s="954">
        <v>0</v>
      </c>
      <c r="H105" s="414">
        <v>0</v>
      </c>
      <c r="I105" s="1092">
        <f t="shared" si="291"/>
        <v>1</v>
      </c>
      <c r="J105" s="955">
        <v>0</v>
      </c>
      <c r="K105" s="955">
        <v>0</v>
      </c>
      <c r="L105" s="1096">
        <f t="shared" si="292"/>
        <v>1</v>
      </c>
      <c r="M105" s="956">
        <v>0</v>
      </c>
      <c r="N105" s="414">
        <v>0</v>
      </c>
      <c r="O105" s="1092">
        <f t="shared" si="281"/>
        <v>0</v>
      </c>
      <c r="P105" s="956">
        <v>5</v>
      </c>
      <c r="Q105" s="414">
        <v>1</v>
      </c>
      <c r="R105" s="1092">
        <f t="shared" si="282"/>
        <v>6</v>
      </c>
      <c r="S105" s="415">
        <v>0</v>
      </c>
      <c r="T105" s="414">
        <v>0</v>
      </c>
      <c r="U105" s="1098">
        <f t="shared" si="283"/>
        <v>0</v>
      </c>
      <c r="V105" s="415">
        <v>0</v>
      </c>
      <c r="W105" s="414">
        <v>0</v>
      </c>
      <c r="X105" s="1098">
        <f t="shared" si="284"/>
        <v>0</v>
      </c>
      <c r="Y105" s="956">
        <v>0</v>
      </c>
      <c r="Z105" s="414">
        <v>0</v>
      </c>
      <c r="AA105" s="1092">
        <f t="shared" si="285"/>
        <v>0</v>
      </c>
      <c r="AB105" s="415">
        <v>0</v>
      </c>
      <c r="AC105" s="414">
        <v>0</v>
      </c>
      <c r="AD105" s="1092">
        <f t="shared" si="286"/>
        <v>0</v>
      </c>
      <c r="AE105" s="415">
        <f t="shared" si="287"/>
        <v>5</v>
      </c>
      <c r="AF105" s="414">
        <f t="shared" si="288"/>
        <v>1</v>
      </c>
      <c r="AG105" s="1102">
        <f t="shared" si="289"/>
        <v>6</v>
      </c>
      <c r="AH105" s="1067">
        <v>0</v>
      </c>
      <c r="AI105" s="414">
        <v>0</v>
      </c>
      <c r="AJ105" s="1105">
        <f t="shared" si="290"/>
        <v>0</v>
      </c>
      <c r="AK105" s="191" t="s">
        <v>587</v>
      </c>
    </row>
    <row r="106" spans="1:37" ht="15.75" customHeight="1">
      <c r="A106" s="174"/>
      <c r="B106" s="175" t="s">
        <v>588</v>
      </c>
      <c r="C106" s="945">
        <v>1</v>
      </c>
      <c r="D106" s="946">
        <v>1</v>
      </c>
      <c r="E106" s="946">
        <v>1</v>
      </c>
      <c r="F106" s="947">
        <v>1</v>
      </c>
      <c r="G106" s="947">
        <v>1</v>
      </c>
      <c r="H106" s="412">
        <v>1</v>
      </c>
      <c r="I106" s="1068">
        <f t="shared" si="291"/>
        <v>6</v>
      </c>
      <c r="J106" s="948">
        <v>0</v>
      </c>
      <c r="K106" s="948">
        <v>5</v>
      </c>
      <c r="L106" s="1074">
        <f t="shared" si="292"/>
        <v>11</v>
      </c>
      <c r="M106" s="949">
        <v>20</v>
      </c>
      <c r="N106" s="412">
        <v>10</v>
      </c>
      <c r="O106" s="1068">
        <f t="shared" si="281"/>
        <v>30</v>
      </c>
      <c r="P106" s="949">
        <v>10</v>
      </c>
      <c r="Q106" s="412">
        <v>14</v>
      </c>
      <c r="R106" s="1068">
        <f t="shared" si="282"/>
        <v>24</v>
      </c>
      <c r="S106" s="413">
        <v>20</v>
      </c>
      <c r="T106" s="412">
        <v>17</v>
      </c>
      <c r="U106" s="1077">
        <f t="shared" si="283"/>
        <v>37</v>
      </c>
      <c r="V106" s="413">
        <v>13</v>
      </c>
      <c r="W106" s="412">
        <v>21</v>
      </c>
      <c r="X106" s="1077">
        <f t="shared" si="284"/>
        <v>34</v>
      </c>
      <c r="Y106" s="949">
        <v>18</v>
      </c>
      <c r="Z106" s="412">
        <v>21</v>
      </c>
      <c r="AA106" s="1068">
        <f t="shared" si="285"/>
        <v>39</v>
      </c>
      <c r="AB106" s="413">
        <v>16</v>
      </c>
      <c r="AC106" s="412">
        <v>23</v>
      </c>
      <c r="AD106" s="1068">
        <f t="shared" si="286"/>
        <v>39</v>
      </c>
      <c r="AE106" s="413">
        <f t="shared" si="287"/>
        <v>97</v>
      </c>
      <c r="AF106" s="412">
        <f t="shared" si="288"/>
        <v>106</v>
      </c>
      <c r="AG106" s="1078">
        <f t="shared" si="289"/>
        <v>203</v>
      </c>
      <c r="AH106" s="1066">
        <v>8</v>
      </c>
      <c r="AI106" s="412">
        <v>10</v>
      </c>
      <c r="AJ106" s="1085">
        <f>SUM(AH106,AI106)</f>
        <v>18</v>
      </c>
      <c r="AK106" s="190" t="s">
        <v>588</v>
      </c>
    </row>
    <row r="107" spans="1:37" s="186" customFormat="1" ht="15.75" customHeight="1">
      <c r="A107" s="183"/>
      <c r="B107" s="184" t="s">
        <v>589</v>
      </c>
      <c r="C107" s="952">
        <v>1</v>
      </c>
      <c r="D107" s="953">
        <v>1</v>
      </c>
      <c r="E107" s="953">
        <v>0</v>
      </c>
      <c r="F107" s="954">
        <v>0</v>
      </c>
      <c r="G107" s="954">
        <v>0</v>
      </c>
      <c r="H107" s="414">
        <v>0</v>
      </c>
      <c r="I107" s="1092">
        <f t="shared" si="291"/>
        <v>2</v>
      </c>
      <c r="J107" s="955">
        <v>0</v>
      </c>
      <c r="K107" s="955">
        <v>0</v>
      </c>
      <c r="L107" s="1096">
        <f t="shared" si="292"/>
        <v>2</v>
      </c>
      <c r="M107" s="956">
        <v>3</v>
      </c>
      <c r="N107" s="414">
        <v>2</v>
      </c>
      <c r="O107" s="1092">
        <f t="shared" si="281"/>
        <v>5</v>
      </c>
      <c r="P107" s="956">
        <v>4</v>
      </c>
      <c r="Q107" s="414">
        <v>3</v>
      </c>
      <c r="R107" s="1092">
        <f t="shared" si="282"/>
        <v>7</v>
      </c>
      <c r="S107" s="415">
        <v>0</v>
      </c>
      <c r="T107" s="414">
        <v>0</v>
      </c>
      <c r="U107" s="1098">
        <f t="shared" si="283"/>
        <v>0</v>
      </c>
      <c r="V107" s="415">
        <v>0</v>
      </c>
      <c r="W107" s="414">
        <v>0</v>
      </c>
      <c r="X107" s="1098">
        <f t="shared" si="284"/>
        <v>0</v>
      </c>
      <c r="Y107" s="956">
        <v>0</v>
      </c>
      <c r="Z107" s="414">
        <v>0</v>
      </c>
      <c r="AA107" s="1092">
        <f t="shared" si="285"/>
        <v>0</v>
      </c>
      <c r="AB107" s="415">
        <v>0</v>
      </c>
      <c r="AC107" s="414">
        <v>0</v>
      </c>
      <c r="AD107" s="1092">
        <f t="shared" si="286"/>
        <v>0</v>
      </c>
      <c r="AE107" s="415">
        <f t="shared" si="287"/>
        <v>7</v>
      </c>
      <c r="AF107" s="414">
        <f t="shared" si="288"/>
        <v>5</v>
      </c>
      <c r="AG107" s="1102">
        <f t="shared" si="289"/>
        <v>12</v>
      </c>
      <c r="AH107" s="1067">
        <v>0</v>
      </c>
      <c r="AI107" s="414">
        <v>0</v>
      </c>
      <c r="AJ107" s="1105">
        <f t="shared" si="290"/>
        <v>0</v>
      </c>
      <c r="AK107" s="192" t="s">
        <v>589</v>
      </c>
    </row>
    <row r="108" spans="1:37" ht="15.75" customHeight="1">
      <c r="A108" s="174"/>
      <c r="B108" s="187" t="s">
        <v>590</v>
      </c>
      <c r="C108" s="945">
        <v>2</v>
      </c>
      <c r="D108" s="946">
        <v>2</v>
      </c>
      <c r="E108" s="946">
        <v>2</v>
      </c>
      <c r="F108" s="947">
        <v>2</v>
      </c>
      <c r="G108" s="947">
        <v>2</v>
      </c>
      <c r="H108" s="412">
        <v>2</v>
      </c>
      <c r="I108" s="1068">
        <f t="shared" si="291"/>
        <v>12</v>
      </c>
      <c r="J108" s="948">
        <v>0</v>
      </c>
      <c r="K108" s="948">
        <v>5</v>
      </c>
      <c r="L108" s="1074">
        <f t="shared" si="292"/>
        <v>17</v>
      </c>
      <c r="M108" s="949">
        <v>21</v>
      </c>
      <c r="N108" s="412">
        <v>19</v>
      </c>
      <c r="O108" s="1068">
        <f>SUM(M108,N108)</f>
        <v>40</v>
      </c>
      <c r="P108" s="949">
        <v>21</v>
      </c>
      <c r="Q108" s="412">
        <v>23</v>
      </c>
      <c r="R108" s="1068">
        <f t="shared" si="282"/>
        <v>44</v>
      </c>
      <c r="S108" s="413">
        <v>29</v>
      </c>
      <c r="T108" s="412">
        <v>26</v>
      </c>
      <c r="U108" s="1077">
        <f t="shared" si="283"/>
        <v>55</v>
      </c>
      <c r="V108" s="413">
        <v>24</v>
      </c>
      <c r="W108" s="412">
        <v>28</v>
      </c>
      <c r="X108" s="1077">
        <f t="shared" si="284"/>
        <v>52</v>
      </c>
      <c r="Y108" s="949">
        <v>28</v>
      </c>
      <c r="Z108" s="412">
        <v>16</v>
      </c>
      <c r="AA108" s="1068">
        <f t="shared" si="285"/>
        <v>44</v>
      </c>
      <c r="AB108" s="413">
        <v>36</v>
      </c>
      <c r="AC108" s="412">
        <v>25</v>
      </c>
      <c r="AD108" s="1068">
        <f t="shared" si="286"/>
        <v>61</v>
      </c>
      <c r="AE108" s="413">
        <f t="shared" si="287"/>
        <v>159</v>
      </c>
      <c r="AF108" s="412">
        <f t="shared" si="288"/>
        <v>137</v>
      </c>
      <c r="AG108" s="1078">
        <f t="shared" si="289"/>
        <v>296</v>
      </c>
      <c r="AH108" s="1066">
        <v>19</v>
      </c>
      <c r="AI108" s="412">
        <v>7</v>
      </c>
      <c r="AJ108" s="1085">
        <f>SUM(AH108:AI108)</f>
        <v>26</v>
      </c>
      <c r="AK108" s="193" t="s">
        <v>590</v>
      </c>
    </row>
    <row r="109" spans="1:37" s="1063" customFormat="1" ht="15.75" customHeight="1" thickBot="1">
      <c r="A109" s="1086" t="s">
        <v>591</v>
      </c>
      <c r="B109" s="1087"/>
      <c r="C109" s="1118">
        <f t="shared" ref="C109:H109" si="293">SUM(C95:C108)</f>
        <v>19</v>
      </c>
      <c r="D109" s="1119">
        <f t="shared" si="293"/>
        <v>17</v>
      </c>
      <c r="E109" s="1119">
        <f t="shared" si="293"/>
        <v>15</v>
      </c>
      <c r="F109" s="1120">
        <f t="shared" si="293"/>
        <v>17</v>
      </c>
      <c r="G109" s="1120">
        <f t="shared" si="293"/>
        <v>16</v>
      </c>
      <c r="H109" s="1121">
        <f t="shared" si="293"/>
        <v>16</v>
      </c>
      <c r="I109" s="1110">
        <f>SUM(I95:I108)</f>
        <v>100</v>
      </c>
      <c r="J109" s="1110">
        <f>SUM(J95:J108)</f>
        <v>3</v>
      </c>
      <c r="K109" s="1110">
        <f>SUM(K95:K108)</f>
        <v>48</v>
      </c>
      <c r="L109" s="1122">
        <f>SUM(I109:K109)</f>
        <v>151</v>
      </c>
      <c r="M109" s="1123">
        <f>SUM(M95:M108)</f>
        <v>242</v>
      </c>
      <c r="N109" s="1121">
        <f>SUM(N95:N108)</f>
        <v>191</v>
      </c>
      <c r="O109" s="1110">
        <f t="shared" si="281"/>
        <v>433</v>
      </c>
      <c r="P109" s="1123">
        <f>SUM(P95:P108)</f>
        <v>184</v>
      </c>
      <c r="Q109" s="1121">
        <f>SUM(Q95:Q108)</f>
        <v>221</v>
      </c>
      <c r="R109" s="1110">
        <f t="shared" si="282"/>
        <v>405</v>
      </c>
      <c r="S109" s="1124">
        <f>SUM(S95:S108)</f>
        <v>220</v>
      </c>
      <c r="T109" s="1121">
        <f>SUM(T95:T108)</f>
        <v>202</v>
      </c>
      <c r="U109" s="1125">
        <f t="shared" si="283"/>
        <v>422</v>
      </c>
      <c r="V109" s="1124">
        <f>SUM(V95:V108)</f>
        <v>218</v>
      </c>
      <c r="W109" s="1121">
        <f>SUM(W95:W108)</f>
        <v>221</v>
      </c>
      <c r="X109" s="1125">
        <f t="shared" si="284"/>
        <v>439</v>
      </c>
      <c r="Y109" s="1123">
        <f>SUM(Y95:Y108)</f>
        <v>208</v>
      </c>
      <c r="Z109" s="1121">
        <f>SUM(Z95:Z108)</f>
        <v>203</v>
      </c>
      <c r="AA109" s="1110">
        <f t="shared" si="285"/>
        <v>411</v>
      </c>
      <c r="AB109" s="1124">
        <f>SUM(AB95:AB108)</f>
        <v>216</v>
      </c>
      <c r="AC109" s="1121">
        <f>SUM(AC95:AC108)</f>
        <v>201</v>
      </c>
      <c r="AD109" s="1110">
        <f t="shared" si="286"/>
        <v>417</v>
      </c>
      <c r="AE109" s="1124">
        <f t="shared" si="289"/>
        <v>1288</v>
      </c>
      <c r="AF109" s="1121">
        <f t="shared" si="289"/>
        <v>1239</v>
      </c>
      <c r="AG109" s="1126">
        <f t="shared" ref="AG109:AG118" si="294">SUM(O109,R109,U109,X109,AA109,AD109)</f>
        <v>2527</v>
      </c>
      <c r="AH109" s="1127">
        <f>SUM(AH95:AH108)</f>
        <v>132</v>
      </c>
      <c r="AI109" s="1121">
        <f>SUM(AI95:AI108)</f>
        <v>64</v>
      </c>
      <c r="AJ109" s="1128">
        <f>SUM(AJ95:AJ108)</f>
        <v>196</v>
      </c>
      <c r="AK109" s="1129" t="s">
        <v>591</v>
      </c>
    </row>
    <row r="110" spans="1:37" ht="15.75" customHeight="1">
      <c r="A110" s="174" t="s">
        <v>592</v>
      </c>
      <c r="B110" s="175" t="s">
        <v>593</v>
      </c>
      <c r="C110" s="945">
        <v>2</v>
      </c>
      <c r="D110" s="946">
        <v>2</v>
      </c>
      <c r="E110" s="946">
        <v>2</v>
      </c>
      <c r="F110" s="947">
        <v>2</v>
      </c>
      <c r="G110" s="947">
        <v>2</v>
      </c>
      <c r="H110" s="412">
        <v>2</v>
      </c>
      <c r="I110" s="1068">
        <f>SUM(C110:H110)</f>
        <v>12</v>
      </c>
      <c r="J110" s="948">
        <v>0</v>
      </c>
      <c r="K110" s="948">
        <v>5</v>
      </c>
      <c r="L110" s="1074">
        <f t="shared" ref="L110:L136" si="295">SUM(I110:K110)</f>
        <v>17</v>
      </c>
      <c r="M110" s="944">
        <v>31</v>
      </c>
      <c r="N110" s="410">
        <v>22</v>
      </c>
      <c r="O110" s="1076">
        <f t="shared" si="281"/>
        <v>53</v>
      </c>
      <c r="P110" s="944">
        <v>33</v>
      </c>
      <c r="Q110" s="410">
        <v>24</v>
      </c>
      <c r="R110" s="1076">
        <f t="shared" si="282"/>
        <v>57</v>
      </c>
      <c r="S110" s="411">
        <v>23</v>
      </c>
      <c r="T110" s="410">
        <v>24</v>
      </c>
      <c r="U110" s="1076">
        <f t="shared" si="283"/>
        <v>47</v>
      </c>
      <c r="V110" s="411">
        <v>34</v>
      </c>
      <c r="W110" s="410">
        <v>27</v>
      </c>
      <c r="X110" s="1076">
        <f t="shared" si="284"/>
        <v>61</v>
      </c>
      <c r="Y110" s="944">
        <v>31</v>
      </c>
      <c r="Z110" s="410">
        <v>19</v>
      </c>
      <c r="AA110" s="1069">
        <f t="shared" si="285"/>
        <v>50</v>
      </c>
      <c r="AB110" s="411">
        <v>26</v>
      </c>
      <c r="AC110" s="410">
        <v>31</v>
      </c>
      <c r="AD110" s="1076">
        <f t="shared" ref="AD110:AD134" si="296">SUM(AB110,AC110)</f>
        <v>57</v>
      </c>
      <c r="AE110" s="413">
        <f t="shared" ref="AE110:AF117" si="297">SUM(M110,P110,S110,V110,Y110,AB110)</f>
        <v>178</v>
      </c>
      <c r="AF110" s="412">
        <f t="shared" si="297"/>
        <v>147</v>
      </c>
      <c r="AG110" s="1083">
        <f t="shared" si="294"/>
        <v>325</v>
      </c>
      <c r="AH110" s="1066">
        <v>19</v>
      </c>
      <c r="AI110" s="412">
        <v>3</v>
      </c>
      <c r="AJ110" s="1084">
        <f t="shared" ref="AJ110:AJ117" si="298">SUM(AH110:AI110)</f>
        <v>22</v>
      </c>
      <c r="AK110" s="190" t="s">
        <v>593</v>
      </c>
    </row>
    <row r="111" spans="1:37" ht="15.75" customHeight="1">
      <c r="A111" s="177">
        <v>8</v>
      </c>
      <c r="B111" s="175" t="s">
        <v>594</v>
      </c>
      <c r="C111" s="945">
        <v>1</v>
      </c>
      <c r="D111" s="946">
        <v>1</v>
      </c>
      <c r="E111" s="946">
        <v>1</v>
      </c>
      <c r="F111" s="947">
        <v>1</v>
      </c>
      <c r="G111" s="947">
        <v>1</v>
      </c>
      <c r="H111" s="412">
        <v>1</v>
      </c>
      <c r="I111" s="1068">
        <f t="shared" ref="I111:I117" si="299">SUM(C111:H111)</f>
        <v>6</v>
      </c>
      <c r="J111" s="948">
        <v>0</v>
      </c>
      <c r="K111" s="948">
        <v>3</v>
      </c>
      <c r="L111" s="1074">
        <f t="shared" si="295"/>
        <v>9</v>
      </c>
      <c r="M111" s="949">
        <v>15</v>
      </c>
      <c r="N111" s="412">
        <v>14</v>
      </c>
      <c r="O111" s="1077">
        <f t="shared" si="281"/>
        <v>29</v>
      </c>
      <c r="P111" s="949">
        <v>13</v>
      </c>
      <c r="Q111" s="412">
        <v>12</v>
      </c>
      <c r="R111" s="1077">
        <f t="shared" si="282"/>
        <v>25</v>
      </c>
      <c r="S111" s="413">
        <v>9</v>
      </c>
      <c r="T111" s="412">
        <v>9</v>
      </c>
      <c r="U111" s="1077">
        <f>SUM(S111,T111)</f>
        <v>18</v>
      </c>
      <c r="V111" s="413">
        <v>14</v>
      </c>
      <c r="W111" s="412">
        <v>20</v>
      </c>
      <c r="X111" s="1077">
        <f t="shared" si="284"/>
        <v>34</v>
      </c>
      <c r="Y111" s="949">
        <v>15</v>
      </c>
      <c r="Z111" s="412">
        <v>9</v>
      </c>
      <c r="AA111" s="1068">
        <f t="shared" si="285"/>
        <v>24</v>
      </c>
      <c r="AB111" s="413">
        <v>15</v>
      </c>
      <c r="AC111" s="412">
        <v>13</v>
      </c>
      <c r="AD111" s="1077">
        <f t="shared" si="296"/>
        <v>28</v>
      </c>
      <c r="AE111" s="413">
        <f t="shared" si="297"/>
        <v>81</v>
      </c>
      <c r="AF111" s="412">
        <f t="shared" si="297"/>
        <v>77</v>
      </c>
      <c r="AG111" s="1078">
        <f t="shared" si="294"/>
        <v>158</v>
      </c>
      <c r="AH111" s="1066">
        <v>11</v>
      </c>
      <c r="AI111" s="412">
        <v>5</v>
      </c>
      <c r="AJ111" s="1085">
        <f t="shared" si="298"/>
        <v>16</v>
      </c>
      <c r="AK111" s="190" t="s">
        <v>594</v>
      </c>
    </row>
    <row r="112" spans="1:37" ht="15.75" customHeight="1">
      <c r="A112" s="180" t="s">
        <v>595</v>
      </c>
      <c r="B112" s="175" t="s">
        <v>596</v>
      </c>
      <c r="C112" s="945">
        <v>1</v>
      </c>
      <c r="D112" s="946">
        <v>1</v>
      </c>
      <c r="E112" s="946">
        <v>1</v>
      </c>
      <c r="F112" s="947">
        <v>1</v>
      </c>
      <c r="G112" s="947">
        <v>1</v>
      </c>
      <c r="H112" s="412">
        <v>1</v>
      </c>
      <c r="I112" s="1068">
        <f t="shared" si="299"/>
        <v>6</v>
      </c>
      <c r="J112" s="948">
        <v>0</v>
      </c>
      <c r="K112" s="948">
        <v>2</v>
      </c>
      <c r="L112" s="1074">
        <f t="shared" si="295"/>
        <v>8</v>
      </c>
      <c r="M112" s="949">
        <v>11</v>
      </c>
      <c r="N112" s="412">
        <v>8</v>
      </c>
      <c r="O112" s="1077">
        <f t="shared" si="281"/>
        <v>19</v>
      </c>
      <c r="P112" s="949">
        <v>7</v>
      </c>
      <c r="Q112" s="412">
        <v>13</v>
      </c>
      <c r="R112" s="1077">
        <f t="shared" si="282"/>
        <v>20</v>
      </c>
      <c r="S112" s="413">
        <v>13</v>
      </c>
      <c r="T112" s="412">
        <v>10</v>
      </c>
      <c r="U112" s="1077">
        <f t="shared" ref="U112:U113" si="300">SUM(S112,T112)</f>
        <v>23</v>
      </c>
      <c r="V112" s="413">
        <v>10</v>
      </c>
      <c r="W112" s="412">
        <v>12</v>
      </c>
      <c r="X112" s="1077">
        <f t="shared" si="284"/>
        <v>22</v>
      </c>
      <c r="Y112" s="949">
        <v>23</v>
      </c>
      <c r="Z112" s="412">
        <v>11</v>
      </c>
      <c r="AA112" s="1068">
        <f t="shared" si="285"/>
        <v>34</v>
      </c>
      <c r="AB112" s="413">
        <v>18</v>
      </c>
      <c r="AC112" s="412">
        <v>19</v>
      </c>
      <c r="AD112" s="1077">
        <f t="shared" si="296"/>
        <v>37</v>
      </c>
      <c r="AE112" s="413">
        <f t="shared" si="297"/>
        <v>82</v>
      </c>
      <c r="AF112" s="412">
        <f t="shared" si="297"/>
        <v>73</v>
      </c>
      <c r="AG112" s="1078">
        <f t="shared" si="294"/>
        <v>155</v>
      </c>
      <c r="AH112" s="1066">
        <v>7</v>
      </c>
      <c r="AI112" s="412">
        <v>5</v>
      </c>
      <c r="AJ112" s="1085">
        <f t="shared" si="298"/>
        <v>12</v>
      </c>
      <c r="AK112" s="190" t="s">
        <v>596</v>
      </c>
    </row>
    <row r="113" spans="1:37" ht="15.75" customHeight="1">
      <c r="A113" s="174"/>
      <c r="B113" s="175" t="s">
        <v>597</v>
      </c>
      <c r="C113" s="945">
        <v>1</v>
      </c>
      <c r="D113" s="946">
        <v>1</v>
      </c>
      <c r="E113" s="946">
        <v>1</v>
      </c>
      <c r="F113" s="947">
        <v>1</v>
      </c>
      <c r="G113" s="947">
        <v>1</v>
      </c>
      <c r="H113" s="412">
        <v>1</v>
      </c>
      <c r="I113" s="1068">
        <f t="shared" si="299"/>
        <v>6</v>
      </c>
      <c r="J113" s="948">
        <v>0</v>
      </c>
      <c r="K113" s="948">
        <v>4</v>
      </c>
      <c r="L113" s="1074">
        <f t="shared" si="295"/>
        <v>10</v>
      </c>
      <c r="M113" s="949">
        <v>11</v>
      </c>
      <c r="N113" s="412">
        <v>8</v>
      </c>
      <c r="O113" s="1077">
        <f t="shared" si="281"/>
        <v>19</v>
      </c>
      <c r="P113" s="949">
        <v>11</v>
      </c>
      <c r="Q113" s="412">
        <v>10</v>
      </c>
      <c r="R113" s="1077">
        <f t="shared" si="282"/>
        <v>21</v>
      </c>
      <c r="S113" s="413">
        <v>12</v>
      </c>
      <c r="T113" s="412">
        <v>12</v>
      </c>
      <c r="U113" s="1077">
        <f t="shared" si="300"/>
        <v>24</v>
      </c>
      <c r="V113" s="413">
        <v>9</v>
      </c>
      <c r="W113" s="412">
        <v>9</v>
      </c>
      <c r="X113" s="1077">
        <f t="shared" si="284"/>
        <v>18</v>
      </c>
      <c r="Y113" s="949">
        <v>13</v>
      </c>
      <c r="Z113" s="412">
        <v>5</v>
      </c>
      <c r="AA113" s="1068">
        <f t="shared" si="285"/>
        <v>18</v>
      </c>
      <c r="AB113" s="413">
        <v>7</v>
      </c>
      <c r="AC113" s="412">
        <v>15</v>
      </c>
      <c r="AD113" s="1077">
        <f t="shared" si="296"/>
        <v>22</v>
      </c>
      <c r="AE113" s="413">
        <f t="shared" si="297"/>
        <v>63</v>
      </c>
      <c r="AF113" s="412">
        <f t="shared" si="297"/>
        <v>59</v>
      </c>
      <c r="AG113" s="1078">
        <f t="shared" si="294"/>
        <v>122</v>
      </c>
      <c r="AH113" s="1066">
        <v>7</v>
      </c>
      <c r="AI113" s="412">
        <v>4</v>
      </c>
      <c r="AJ113" s="1085">
        <f t="shared" si="298"/>
        <v>11</v>
      </c>
      <c r="AK113" s="190" t="s">
        <v>597</v>
      </c>
    </row>
    <row r="114" spans="1:37" ht="15.75" customHeight="1">
      <c r="A114" s="174"/>
      <c r="B114" s="175" t="s">
        <v>598</v>
      </c>
      <c r="C114" s="945">
        <v>1</v>
      </c>
      <c r="D114" s="946">
        <v>1</v>
      </c>
      <c r="E114" s="946">
        <v>1</v>
      </c>
      <c r="F114" s="947">
        <v>1</v>
      </c>
      <c r="G114" s="947">
        <v>2</v>
      </c>
      <c r="H114" s="412">
        <v>1</v>
      </c>
      <c r="I114" s="1068">
        <f t="shared" si="299"/>
        <v>7</v>
      </c>
      <c r="J114" s="948">
        <v>0</v>
      </c>
      <c r="K114" s="948">
        <v>2</v>
      </c>
      <c r="L114" s="1074">
        <f t="shared" si="295"/>
        <v>9</v>
      </c>
      <c r="M114" s="949">
        <v>12</v>
      </c>
      <c r="N114" s="412">
        <v>12</v>
      </c>
      <c r="O114" s="1077">
        <f t="shared" si="281"/>
        <v>24</v>
      </c>
      <c r="P114" s="949">
        <v>14</v>
      </c>
      <c r="Q114" s="412">
        <v>14</v>
      </c>
      <c r="R114" s="1077">
        <f t="shared" ref="R114:R136" si="301">SUM(P114,Q114)</f>
        <v>28</v>
      </c>
      <c r="S114" s="413">
        <v>18</v>
      </c>
      <c r="T114" s="412">
        <v>19</v>
      </c>
      <c r="U114" s="1077">
        <f>SUM(S114,T114)</f>
        <v>37</v>
      </c>
      <c r="V114" s="413">
        <v>14</v>
      </c>
      <c r="W114" s="412">
        <v>10</v>
      </c>
      <c r="X114" s="1077">
        <f t="shared" ref="X114:X136" si="302">SUM(V114,W114)</f>
        <v>24</v>
      </c>
      <c r="Y114" s="949">
        <v>21</v>
      </c>
      <c r="Z114" s="412">
        <v>16</v>
      </c>
      <c r="AA114" s="1068">
        <f t="shared" ref="AA114:AA136" si="303">SUM(Y114,Z114)</f>
        <v>37</v>
      </c>
      <c r="AB114" s="413">
        <v>9</v>
      </c>
      <c r="AC114" s="412">
        <v>8</v>
      </c>
      <c r="AD114" s="1077">
        <f t="shared" si="296"/>
        <v>17</v>
      </c>
      <c r="AE114" s="413">
        <f t="shared" si="297"/>
        <v>88</v>
      </c>
      <c r="AF114" s="412">
        <f t="shared" si="297"/>
        <v>79</v>
      </c>
      <c r="AG114" s="1078">
        <f t="shared" si="294"/>
        <v>167</v>
      </c>
      <c r="AH114" s="1066">
        <v>8</v>
      </c>
      <c r="AI114" s="412">
        <v>2</v>
      </c>
      <c r="AJ114" s="1085">
        <f t="shared" si="298"/>
        <v>10</v>
      </c>
      <c r="AK114" s="190" t="s">
        <v>598</v>
      </c>
    </row>
    <row r="115" spans="1:37" ht="15.75" customHeight="1">
      <c r="A115" s="174"/>
      <c r="B115" s="175" t="s">
        <v>599</v>
      </c>
      <c r="C115" s="945">
        <v>1</v>
      </c>
      <c r="D115" s="946">
        <v>1</v>
      </c>
      <c r="E115" s="946">
        <v>1</v>
      </c>
      <c r="F115" s="947">
        <v>1</v>
      </c>
      <c r="G115" s="947">
        <v>1</v>
      </c>
      <c r="H115" s="412">
        <v>1</v>
      </c>
      <c r="I115" s="1068">
        <f t="shared" si="299"/>
        <v>6</v>
      </c>
      <c r="J115" s="948">
        <v>0</v>
      </c>
      <c r="K115" s="948">
        <v>2</v>
      </c>
      <c r="L115" s="1074">
        <f t="shared" si="295"/>
        <v>8</v>
      </c>
      <c r="M115" s="949">
        <v>7</v>
      </c>
      <c r="N115" s="412">
        <v>6</v>
      </c>
      <c r="O115" s="1077">
        <f t="shared" si="281"/>
        <v>13</v>
      </c>
      <c r="P115" s="949">
        <v>5</v>
      </c>
      <c r="Q115" s="412">
        <v>6</v>
      </c>
      <c r="R115" s="1077">
        <f t="shared" si="301"/>
        <v>11</v>
      </c>
      <c r="S115" s="413">
        <v>12</v>
      </c>
      <c r="T115" s="412">
        <v>9</v>
      </c>
      <c r="U115" s="1077">
        <f t="shared" ref="U115:U136" si="304">SUM(S115,T115)</f>
        <v>21</v>
      </c>
      <c r="V115" s="413">
        <v>9</v>
      </c>
      <c r="W115" s="412">
        <v>9</v>
      </c>
      <c r="X115" s="1077">
        <f t="shared" si="302"/>
        <v>18</v>
      </c>
      <c r="Y115" s="949">
        <v>6</v>
      </c>
      <c r="Z115" s="412">
        <v>4</v>
      </c>
      <c r="AA115" s="1068">
        <f t="shared" si="303"/>
        <v>10</v>
      </c>
      <c r="AB115" s="413">
        <v>12</v>
      </c>
      <c r="AC115" s="412">
        <v>10</v>
      </c>
      <c r="AD115" s="1077">
        <f t="shared" si="296"/>
        <v>22</v>
      </c>
      <c r="AE115" s="413">
        <f t="shared" si="297"/>
        <v>51</v>
      </c>
      <c r="AF115" s="412">
        <f t="shared" si="297"/>
        <v>44</v>
      </c>
      <c r="AG115" s="1078">
        <f t="shared" si="294"/>
        <v>95</v>
      </c>
      <c r="AH115" s="1066">
        <v>3</v>
      </c>
      <c r="AI115" s="412">
        <v>0</v>
      </c>
      <c r="AJ115" s="1085">
        <f t="shared" si="298"/>
        <v>3</v>
      </c>
      <c r="AK115" s="190" t="s">
        <v>599</v>
      </c>
    </row>
    <row r="116" spans="1:37" s="186" customFormat="1" ht="15.75" customHeight="1">
      <c r="A116" s="183"/>
      <c r="B116" s="188" t="s">
        <v>600</v>
      </c>
      <c r="C116" s="952">
        <v>0</v>
      </c>
      <c r="D116" s="953">
        <v>0</v>
      </c>
      <c r="E116" s="953">
        <v>0</v>
      </c>
      <c r="F116" s="954">
        <v>0</v>
      </c>
      <c r="G116" s="954">
        <v>0</v>
      </c>
      <c r="H116" s="414">
        <v>0</v>
      </c>
      <c r="I116" s="1092">
        <f t="shared" si="299"/>
        <v>0</v>
      </c>
      <c r="J116" s="955">
        <v>1</v>
      </c>
      <c r="K116" s="955">
        <v>0</v>
      </c>
      <c r="L116" s="1096">
        <f t="shared" si="295"/>
        <v>1</v>
      </c>
      <c r="M116" s="956">
        <v>1</v>
      </c>
      <c r="N116" s="414">
        <v>2</v>
      </c>
      <c r="O116" s="1098">
        <f t="shared" si="281"/>
        <v>3</v>
      </c>
      <c r="P116" s="956">
        <v>3</v>
      </c>
      <c r="Q116" s="414">
        <v>1</v>
      </c>
      <c r="R116" s="1098">
        <f t="shared" si="301"/>
        <v>4</v>
      </c>
      <c r="S116" s="415">
        <v>0</v>
      </c>
      <c r="T116" s="414">
        <v>0</v>
      </c>
      <c r="U116" s="1098">
        <f t="shared" si="304"/>
        <v>0</v>
      </c>
      <c r="V116" s="415">
        <v>0</v>
      </c>
      <c r="W116" s="414">
        <v>0</v>
      </c>
      <c r="X116" s="1098">
        <f t="shared" si="302"/>
        <v>0</v>
      </c>
      <c r="Y116" s="956">
        <v>0</v>
      </c>
      <c r="Z116" s="414">
        <v>0</v>
      </c>
      <c r="AA116" s="1092">
        <f t="shared" si="303"/>
        <v>0</v>
      </c>
      <c r="AB116" s="415">
        <v>0</v>
      </c>
      <c r="AC116" s="414">
        <v>0</v>
      </c>
      <c r="AD116" s="1098">
        <f t="shared" si="296"/>
        <v>0</v>
      </c>
      <c r="AE116" s="415">
        <f t="shared" si="297"/>
        <v>4</v>
      </c>
      <c r="AF116" s="414">
        <f t="shared" si="297"/>
        <v>3</v>
      </c>
      <c r="AG116" s="1102">
        <f t="shared" si="294"/>
        <v>7</v>
      </c>
      <c r="AH116" s="1067">
        <v>0</v>
      </c>
      <c r="AI116" s="414">
        <v>0</v>
      </c>
      <c r="AJ116" s="1105">
        <f t="shared" si="298"/>
        <v>0</v>
      </c>
      <c r="AK116" s="191" t="s">
        <v>600</v>
      </c>
    </row>
    <row r="117" spans="1:37" ht="15.75" customHeight="1">
      <c r="A117" s="174"/>
      <c r="B117" s="175" t="s">
        <v>601</v>
      </c>
      <c r="C117" s="945">
        <v>3</v>
      </c>
      <c r="D117" s="946">
        <v>2</v>
      </c>
      <c r="E117" s="946">
        <v>3</v>
      </c>
      <c r="F117" s="947">
        <v>3</v>
      </c>
      <c r="G117" s="947">
        <v>2</v>
      </c>
      <c r="H117" s="412">
        <v>2</v>
      </c>
      <c r="I117" s="1068">
        <f t="shared" si="299"/>
        <v>15</v>
      </c>
      <c r="J117" s="948">
        <v>0</v>
      </c>
      <c r="K117" s="948">
        <v>4</v>
      </c>
      <c r="L117" s="1074">
        <f t="shared" si="295"/>
        <v>19</v>
      </c>
      <c r="M117" s="957">
        <v>46</v>
      </c>
      <c r="N117" s="416">
        <v>33</v>
      </c>
      <c r="O117" s="1112">
        <f t="shared" si="281"/>
        <v>79</v>
      </c>
      <c r="P117" s="957">
        <v>45</v>
      </c>
      <c r="Q117" s="416">
        <v>27</v>
      </c>
      <c r="R117" s="1112">
        <f t="shared" si="301"/>
        <v>72</v>
      </c>
      <c r="S117" s="417">
        <v>35</v>
      </c>
      <c r="T117" s="416">
        <v>40</v>
      </c>
      <c r="U117" s="1112">
        <f t="shared" si="304"/>
        <v>75</v>
      </c>
      <c r="V117" s="417">
        <v>29</v>
      </c>
      <c r="W117" s="416">
        <v>42</v>
      </c>
      <c r="X117" s="1112">
        <f t="shared" si="302"/>
        <v>71</v>
      </c>
      <c r="Y117" s="957">
        <v>35</v>
      </c>
      <c r="Z117" s="416">
        <v>37</v>
      </c>
      <c r="AA117" s="1114">
        <f t="shared" si="303"/>
        <v>72</v>
      </c>
      <c r="AB117" s="417">
        <v>31</v>
      </c>
      <c r="AC117" s="416">
        <v>41</v>
      </c>
      <c r="AD117" s="1112">
        <f t="shared" si="296"/>
        <v>72</v>
      </c>
      <c r="AE117" s="413">
        <f t="shared" si="297"/>
        <v>221</v>
      </c>
      <c r="AF117" s="412">
        <f t="shared" si="297"/>
        <v>220</v>
      </c>
      <c r="AG117" s="1131">
        <f t="shared" si="294"/>
        <v>441</v>
      </c>
      <c r="AH117" s="1066">
        <v>18</v>
      </c>
      <c r="AI117" s="412">
        <v>8</v>
      </c>
      <c r="AJ117" s="1132">
        <f t="shared" si="298"/>
        <v>26</v>
      </c>
      <c r="AK117" s="190" t="s">
        <v>601</v>
      </c>
    </row>
    <row r="118" spans="1:37" s="1063" customFormat="1" ht="15.75" customHeight="1" thickBot="1">
      <c r="A118" s="1086" t="s">
        <v>602</v>
      </c>
      <c r="B118" s="1087"/>
      <c r="C118" s="1118">
        <f t="shared" ref="C118:H118" si="305">SUM(C110:C117)</f>
        <v>10</v>
      </c>
      <c r="D118" s="1119">
        <f t="shared" si="305"/>
        <v>9</v>
      </c>
      <c r="E118" s="1119">
        <f t="shared" si="305"/>
        <v>10</v>
      </c>
      <c r="F118" s="1120">
        <f t="shared" si="305"/>
        <v>10</v>
      </c>
      <c r="G118" s="1120">
        <f t="shared" si="305"/>
        <v>10</v>
      </c>
      <c r="H118" s="1121">
        <f t="shared" si="305"/>
        <v>9</v>
      </c>
      <c r="I118" s="1110">
        <f t="shared" ref="I118:K118" si="306">SUM(I110:I117)</f>
        <v>58</v>
      </c>
      <c r="J118" s="1110">
        <f t="shared" si="306"/>
        <v>1</v>
      </c>
      <c r="K118" s="1110">
        <f t="shared" si="306"/>
        <v>22</v>
      </c>
      <c r="L118" s="1122">
        <f t="shared" si="295"/>
        <v>81</v>
      </c>
      <c r="M118" s="1123">
        <f>SUM(M110:M117)</f>
        <v>134</v>
      </c>
      <c r="N118" s="1121">
        <f>SUM(N110:N117)</f>
        <v>105</v>
      </c>
      <c r="O118" s="1110">
        <f>SUM(M118,N118)</f>
        <v>239</v>
      </c>
      <c r="P118" s="1123">
        <f>SUM(P110:P117)</f>
        <v>131</v>
      </c>
      <c r="Q118" s="1121">
        <f>SUM(Q110:Q117)</f>
        <v>107</v>
      </c>
      <c r="R118" s="1110">
        <f>SUM(P118,Q118)</f>
        <v>238</v>
      </c>
      <c r="S118" s="1124">
        <f>SUM(S110:S117)</f>
        <v>122</v>
      </c>
      <c r="T118" s="1121">
        <f>SUM(T110:T117)</f>
        <v>123</v>
      </c>
      <c r="U118" s="1125">
        <f>SUM(S118,T118)</f>
        <v>245</v>
      </c>
      <c r="V118" s="1124">
        <f>SUM(V110:V117)</f>
        <v>119</v>
      </c>
      <c r="W118" s="1121">
        <f>SUM(W110:W117)</f>
        <v>129</v>
      </c>
      <c r="X118" s="1125">
        <f t="shared" si="302"/>
        <v>248</v>
      </c>
      <c r="Y118" s="1123">
        <f>SUM(Y110:Y117)</f>
        <v>144</v>
      </c>
      <c r="Z118" s="1121">
        <f>SUM(Z110:Z117)</f>
        <v>101</v>
      </c>
      <c r="AA118" s="1110">
        <f t="shared" si="303"/>
        <v>245</v>
      </c>
      <c r="AB118" s="1124">
        <f>SUM(AB110:AB117)</f>
        <v>118</v>
      </c>
      <c r="AC118" s="1121">
        <f>SUM(AC110:AC117)</f>
        <v>137</v>
      </c>
      <c r="AD118" s="1110">
        <f t="shared" si="296"/>
        <v>255</v>
      </c>
      <c r="AE118" s="1124">
        <f t="shared" ref="AE118:AG126" si="307">SUM(M118,P118,S118,V118,Y118,AB118)</f>
        <v>768</v>
      </c>
      <c r="AF118" s="1121">
        <f t="shared" si="307"/>
        <v>702</v>
      </c>
      <c r="AG118" s="1126">
        <f t="shared" si="294"/>
        <v>1470</v>
      </c>
      <c r="AH118" s="1127">
        <f>SUM(AH110:AH117)</f>
        <v>73</v>
      </c>
      <c r="AI118" s="1121">
        <f>SUM(AI110:AI117)</f>
        <v>27</v>
      </c>
      <c r="AJ118" s="1128">
        <f>SUM(AJ110:AJ117)</f>
        <v>100</v>
      </c>
      <c r="AK118" s="1129" t="s">
        <v>602</v>
      </c>
    </row>
    <row r="119" spans="1:37" ht="15.75" customHeight="1">
      <c r="A119" s="174" t="s">
        <v>603</v>
      </c>
      <c r="B119" s="175" t="s">
        <v>604</v>
      </c>
      <c r="C119" s="945">
        <v>3</v>
      </c>
      <c r="D119" s="946">
        <v>2</v>
      </c>
      <c r="E119" s="946">
        <v>3</v>
      </c>
      <c r="F119" s="947">
        <v>3</v>
      </c>
      <c r="G119" s="947">
        <v>2</v>
      </c>
      <c r="H119" s="412">
        <v>2</v>
      </c>
      <c r="I119" s="1068">
        <f>SUM(C119:H119)</f>
        <v>15</v>
      </c>
      <c r="J119" s="948">
        <v>0</v>
      </c>
      <c r="K119" s="948">
        <v>11</v>
      </c>
      <c r="L119" s="1074">
        <f t="shared" si="295"/>
        <v>26</v>
      </c>
      <c r="M119" s="944">
        <v>46</v>
      </c>
      <c r="N119" s="410">
        <v>39</v>
      </c>
      <c r="O119" s="1076">
        <f t="shared" si="281"/>
        <v>85</v>
      </c>
      <c r="P119" s="944">
        <v>32</v>
      </c>
      <c r="Q119" s="410">
        <v>29</v>
      </c>
      <c r="R119" s="1076">
        <f t="shared" si="301"/>
        <v>61</v>
      </c>
      <c r="S119" s="411">
        <v>47</v>
      </c>
      <c r="T119" s="410">
        <v>43</v>
      </c>
      <c r="U119" s="1076">
        <f t="shared" si="304"/>
        <v>90</v>
      </c>
      <c r="V119" s="411">
        <v>53</v>
      </c>
      <c r="W119" s="410">
        <v>35</v>
      </c>
      <c r="X119" s="1076">
        <f t="shared" si="302"/>
        <v>88</v>
      </c>
      <c r="Y119" s="944">
        <v>42</v>
      </c>
      <c r="Z119" s="410">
        <v>24</v>
      </c>
      <c r="AA119" s="1069">
        <f t="shared" si="303"/>
        <v>66</v>
      </c>
      <c r="AB119" s="411">
        <v>30</v>
      </c>
      <c r="AC119" s="410">
        <v>42</v>
      </c>
      <c r="AD119" s="1069">
        <f t="shared" si="296"/>
        <v>72</v>
      </c>
      <c r="AE119" s="413">
        <f t="shared" ref="AE119:AF126" si="308">SUM(M119,P119,S119,V119,Y119,AB119)</f>
        <v>250</v>
      </c>
      <c r="AF119" s="412">
        <f t="shared" si="308"/>
        <v>212</v>
      </c>
      <c r="AG119" s="1078">
        <f t="shared" si="307"/>
        <v>462</v>
      </c>
      <c r="AH119" s="1066">
        <v>45</v>
      </c>
      <c r="AI119" s="412">
        <v>16</v>
      </c>
      <c r="AJ119" s="1085">
        <f t="shared" ref="AJ119:AJ126" si="309">SUM(AH119:AI119)</f>
        <v>61</v>
      </c>
      <c r="AK119" s="190" t="s">
        <v>604</v>
      </c>
    </row>
    <row r="120" spans="1:37" ht="15.75" customHeight="1">
      <c r="A120" s="177">
        <v>8</v>
      </c>
      <c r="B120" s="175" t="s">
        <v>605</v>
      </c>
      <c r="C120" s="945">
        <v>1</v>
      </c>
      <c r="D120" s="946">
        <v>1</v>
      </c>
      <c r="E120" s="946">
        <v>1</v>
      </c>
      <c r="F120" s="947">
        <v>1</v>
      </c>
      <c r="G120" s="947">
        <v>1</v>
      </c>
      <c r="H120" s="412">
        <v>1</v>
      </c>
      <c r="I120" s="1068">
        <f t="shared" ref="I120:I126" si="310">SUM(C120:H120)</f>
        <v>6</v>
      </c>
      <c r="J120" s="948">
        <v>0</v>
      </c>
      <c r="K120" s="948">
        <v>2</v>
      </c>
      <c r="L120" s="1074">
        <f t="shared" si="295"/>
        <v>8</v>
      </c>
      <c r="M120" s="949">
        <v>1</v>
      </c>
      <c r="N120" s="412">
        <v>3</v>
      </c>
      <c r="O120" s="1077">
        <f t="shared" si="281"/>
        <v>4</v>
      </c>
      <c r="P120" s="949">
        <v>7</v>
      </c>
      <c r="Q120" s="412">
        <v>3</v>
      </c>
      <c r="R120" s="1077">
        <f t="shared" si="301"/>
        <v>10</v>
      </c>
      <c r="S120" s="413">
        <v>4</v>
      </c>
      <c r="T120" s="412">
        <v>5</v>
      </c>
      <c r="U120" s="1077">
        <f t="shared" si="304"/>
        <v>9</v>
      </c>
      <c r="V120" s="413">
        <v>9</v>
      </c>
      <c r="W120" s="412">
        <v>2</v>
      </c>
      <c r="X120" s="1077">
        <f t="shared" si="302"/>
        <v>11</v>
      </c>
      <c r="Y120" s="949">
        <v>1</v>
      </c>
      <c r="Z120" s="412">
        <v>9</v>
      </c>
      <c r="AA120" s="1068">
        <f t="shared" si="303"/>
        <v>10</v>
      </c>
      <c r="AB120" s="413">
        <v>3</v>
      </c>
      <c r="AC120" s="412">
        <v>9</v>
      </c>
      <c r="AD120" s="1068">
        <f t="shared" si="296"/>
        <v>12</v>
      </c>
      <c r="AE120" s="413">
        <f t="shared" si="308"/>
        <v>25</v>
      </c>
      <c r="AF120" s="412">
        <f t="shared" si="308"/>
        <v>31</v>
      </c>
      <c r="AG120" s="1078">
        <f t="shared" si="307"/>
        <v>56</v>
      </c>
      <c r="AH120" s="1066">
        <v>3</v>
      </c>
      <c r="AI120" s="412">
        <v>4</v>
      </c>
      <c r="AJ120" s="1085">
        <f t="shared" si="309"/>
        <v>7</v>
      </c>
      <c r="AK120" s="190" t="s">
        <v>605</v>
      </c>
    </row>
    <row r="121" spans="1:37" ht="15.75" customHeight="1">
      <c r="A121" s="174"/>
      <c r="B121" s="175" t="s">
        <v>606</v>
      </c>
      <c r="C121" s="945">
        <v>2</v>
      </c>
      <c r="D121" s="946">
        <v>2</v>
      </c>
      <c r="E121" s="946">
        <v>1</v>
      </c>
      <c r="F121" s="947">
        <v>2</v>
      </c>
      <c r="G121" s="947">
        <v>2</v>
      </c>
      <c r="H121" s="412">
        <v>2</v>
      </c>
      <c r="I121" s="1068">
        <f t="shared" si="310"/>
        <v>11</v>
      </c>
      <c r="J121" s="948">
        <v>0</v>
      </c>
      <c r="K121" s="948">
        <v>9</v>
      </c>
      <c r="L121" s="1074">
        <f t="shared" si="295"/>
        <v>20</v>
      </c>
      <c r="M121" s="949">
        <v>18</v>
      </c>
      <c r="N121" s="412">
        <v>27</v>
      </c>
      <c r="O121" s="1077">
        <f t="shared" si="281"/>
        <v>45</v>
      </c>
      <c r="P121" s="949">
        <v>27</v>
      </c>
      <c r="Q121" s="412">
        <v>19</v>
      </c>
      <c r="R121" s="1077">
        <f t="shared" si="301"/>
        <v>46</v>
      </c>
      <c r="S121" s="413">
        <v>27</v>
      </c>
      <c r="T121" s="412">
        <v>17</v>
      </c>
      <c r="U121" s="1077">
        <f t="shared" si="304"/>
        <v>44</v>
      </c>
      <c r="V121" s="413">
        <v>22</v>
      </c>
      <c r="W121" s="412">
        <v>21</v>
      </c>
      <c r="X121" s="1077">
        <f t="shared" si="302"/>
        <v>43</v>
      </c>
      <c r="Y121" s="949">
        <v>33</v>
      </c>
      <c r="Z121" s="412">
        <v>28</v>
      </c>
      <c r="AA121" s="1068">
        <f t="shared" si="303"/>
        <v>61</v>
      </c>
      <c r="AB121" s="413">
        <v>27</v>
      </c>
      <c r="AC121" s="412">
        <v>28</v>
      </c>
      <c r="AD121" s="1068">
        <f t="shared" si="296"/>
        <v>55</v>
      </c>
      <c r="AE121" s="413">
        <f t="shared" si="308"/>
        <v>154</v>
      </c>
      <c r="AF121" s="412">
        <f t="shared" si="308"/>
        <v>140</v>
      </c>
      <c r="AG121" s="1078">
        <f t="shared" si="307"/>
        <v>294</v>
      </c>
      <c r="AH121" s="1066">
        <v>42</v>
      </c>
      <c r="AI121" s="412">
        <v>6</v>
      </c>
      <c r="AJ121" s="1085">
        <f t="shared" si="309"/>
        <v>48</v>
      </c>
      <c r="AK121" s="190" t="s">
        <v>606</v>
      </c>
    </row>
    <row r="122" spans="1:37" ht="15.75" customHeight="1">
      <c r="A122" s="174"/>
      <c r="B122" s="175" t="s">
        <v>607</v>
      </c>
      <c r="C122" s="945">
        <v>1</v>
      </c>
      <c r="D122" s="946">
        <v>1</v>
      </c>
      <c r="E122" s="946">
        <v>1</v>
      </c>
      <c r="F122" s="947">
        <v>1</v>
      </c>
      <c r="G122" s="947">
        <v>1</v>
      </c>
      <c r="H122" s="412">
        <v>1</v>
      </c>
      <c r="I122" s="1068">
        <f t="shared" si="310"/>
        <v>6</v>
      </c>
      <c r="J122" s="948">
        <v>0</v>
      </c>
      <c r="K122" s="948">
        <v>3</v>
      </c>
      <c r="L122" s="1074">
        <f t="shared" si="295"/>
        <v>9</v>
      </c>
      <c r="M122" s="949">
        <v>8</v>
      </c>
      <c r="N122" s="412">
        <v>9</v>
      </c>
      <c r="O122" s="1077">
        <f t="shared" si="281"/>
        <v>17</v>
      </c>
      <c r="P122" s="949">
        <v>15</v>
      </c>
      <c r="Q122" s="412">
        <v>15</v>
      </c>
      <c r="R122" s="1077">
        <f t="shared" si="301"/>
        <v>30</v>
      </c>
      <c r="S122" s="413">
        <v>16</v>
      </c>
      <c r="T122" s="412">
        <v>10</v>
      </c>
      <c r="U122" s="1077">
        <f t="shared" si="304"/>
        <v>26</v>
      </c>
      <c r="V122" s="413">
        <v>16</v>
      </c>
      <c r="W122" s="412">
        <v>10</v>
      </c>
      <c r="X122" s="1077">
        <f t="shared" si="302"/>
        <v>26</v>
      </c>
      <c r="Y122" s="949">
        <v>14</v>
      </c>
      <c r="Z122" s="412">
        <v>10</v>
      </c>
      <c r="AA122" s="1068">
        <f t="shared" si="303"/>
        <v>24</v>
      </c>
      <c r="AB122" s="413">
        <v>16</v>
      </c>
      <c r="AC122" s="412">
        <v>14</v>
      </c>
      <c r="AD122" s="1068">
        <f t="shared" si="296"/>
        <v>30</v>
      </c>
      <c r="AE122" s="413">
        <f t="shared" si="308"/>
        <v>85</v>
      </c>
      <c r="AF122" s="412">
        <f t="shared" si="308"/>
        <v>68</v>
      </c>
      <c r="AG122" s="1078">
        <f t="shared" si="307"/>
        <v>153</v>
      </c>
      <c r="AH122" s="1066">
        <v>10</v>
      </c>
      <c r="AI122" s="412">
        <v>5</v>
      </c>
      <c r="AJ122" s="1085">
        <f t="shared" si="309"/>
        <v>15</v>
      </c>
      <c r="AK122" s="190" t="s">
        <v>607</v>
      </c>
    </row>
    <row r="123" spans="1:37" ht="15.75" customHeight="1">
      <c r="A123" s="174"/>
      <c r="B123" s="175" t="s">
        <v>608</v>
      </c>
      <c r="C123" s="945">
        <v>4</v>
      </c>
      <c r="D123" s="946">
        <v>4</v>
      </c>
      <c r="E123" s="946">
        <v>3</v>
      </c>
      <c r="F123" s="947">
        <v>4</v>
      </c>
      <c r="G123" s="947">
        <v>4</v>
      </c>
      <c r="H123" s="412">
        <v>4</v>
      </c>
      <c r="I123" s="1068">
        <f t="shared" si="310"/>
        <v>23</v>
      </c>
      <c r="J123" s="948">
        <v>0</v>
      </c>
      <c r="K123" s="948">
        <v>10</v>
      </c>
      <c r="L123" s="1074">
        <f t="shared" si="295"/>
        <v>33</v>
      </c>
      <c r="M123" s="949">
        <v>63</v>
      </c>
      <c r="N123" s="412">
        <v>53</v>
      </c>
      <c r="O123" s="1077">
        <f t="shared" si="281"/>
        <v>116</v>
      </c>
      <c r="P123" s="949">
        <v>63</v>
      </c>
      <c r="Q123" s="412">
        <v>63</v>
      </c>
      <c r="R123" s="1077">
        <f t="shared" si="301"/>
        <v>126</v>
      </c>
      <c r="S123" s="413">
        <v>62</v>
      </c>
      <c r="T123" s="412">
        <v>52</v>
      </c>
      <c r="U123" s="1077">
        <f t="shared" si="304"/>
        <v>114</v>
      </c>
      <c r="V123" s="413">
        <v>57</v>
      </c>
      <c r="W123" s="412">
        <v>62</v>
      </c>
      <c r="X123" s="1077">
        <f t="shared" si="302"/>
        <v>119</v>
      </c>
      <c r="Y123" s="949">
        <v>56</v>
      </c>
      <c r="Z123" s="412">
        <v>55</v>
      </c>
      <c r="AA123" s="1068">
        <f t="shared" si="303"/>
        <v>111</v>
      </c>
      <c r="AB123" s="413">
        <v>62</v>
      </c>
      <c r="AC123" s="412">
        <v>72</v>
      </c>
      <c r="AD123" s="1068">
        <f t="shared" si="296"/>
        <v>134</v>
      </c>
      <c r="AE123" s="413">
        <f t="shared" si="308"/>
        <v>363</v>
      </c>
      <c r="AF123" s="412">
        <f t="shared" si="308"/>
        <v>357</v>
      </c>
      <c r="AG123" s="1078">
        <f t="shared" si="307"/>
        <v>720</v>
      </c>
      <c r="AH123" s="1066">
        <v>32</v>
      </c>
      <c r="AI123" s="412">
        <v>18</v>
      </c>
      <c r="AJ123" s="1085">
        <f t="shared" si="309"/>
        <v>50</v>
      </c>
      <c r="AK123" s="190" t="s">
        <v>608</v>
      </c>
    </row>
    <row r="124" spans="1:37" ht="15.75" customHeight="1">
      <c r="A124" s="174"/>
      <c r="B124" s="175" t="s">
        <v>16</v>
      </c>
      <c r="C124" s="945">
        <v>2</v>
      </c>
      <c r="D124" s="946">
        <v>2</v>
      </c>
      <c r="E124" s="946">
        <v>2</v>
      </c>
      <c r="F124" s="947">
        <v>2</v>
      </c>
      <c r="G124" s="947">
        <v>2</v>
      </c>
      <c r="H124" s="412">
        <v>2</v>
      </c>
      <c r="I124" s="1068">
        <f t="shared" si="310"/>
        <v>12</v>
      </c>
      <c r="J124" s="948">
        <v>0</v>
      </c>
      <c r="K124" s="948">
        <v>10</v>
      </c>
      <c r="L124" s="1074">
        <f t="shared" si="295"/>
        <v>22</v>
      </c>
      <c r="M124" s="949">
        <v>28</v>
      </c>
      <c r="N124" s="412">
        <v>22</v>
      </c>
      <c r="O124" s="1077">
        <f t="shared" si="281"/>
        <v>50</v>
      </c>
      <c r="P124" s="949">
        <v>25</v>
      </c>
      <c r="Q124" s="412">
        <v>29</v>
      </c>
      <c r="R124" s="1077">
        <f t="shared" si="301"/>
        <v>54</v>
      </c>
      <c r="S124" s="413">
        <v>38</v>
      </c>
      <c r="T124" s="412">
        <v>32</v>
      </c>
      <c r="U124" s="1077">
        <f t="shared" si="304"/>
        <v>70</v>
      </c>
      <c r="V124" s="413">
        <v>36</v>
      </c>
      <c r="W124" s="412">
        <v>37</v>
      </c>
      <c r="X124" s="1077">
        <f t="shared" si="302"/>
        <v>73</v>
      </c>
      <c r="Y124" s="949">
        <v>45</v>
      </c>
      <c r="Z124" s="412">
        <v>33</v>
      </c>
      <c r="AA124" s="1068">
        <f t="shared" si="303"/>
        <v>78</v>
      </c>
      <c r="AB124" s="413">
        <v>28</v>
      </c>
      <c r="AC124" s="412">
        <v>28</v>
      </c>
      <c r="AD124" s="1068">
        <f t="shared" si="296"/>
        <v>56</v>
      </c>
      <c r="AE124" s="413">
        <f t="shared" si="308"/>
        <v>200</v>
      </c>
      <c r="AF124" s="412">
        <f t="shared" si="308"/>
        <v>181</v>
      </c>
      <c r="AG124" s="1078">
        <f t="shared" si="307"/>
        <v>381</v>
      </c>
      <c r="AH124" s="1066">
        <v>34</v>
      </c>
      <c r="AI124" s="412">
        <v>21</v>
      </c>
      <c r="AJ124" s="1085">
        <f t="shared" si="309"/>
        <v>55</v>
      </c>
      <c r="AK124" s="190" t="s">
        <v>16</v>
      </c>
    </row>
    <row r="125" spans="1:37" ht="15.75" customHeight="1">
      <c r="A125" s="174"/>
      <c r="B125" s="175" t="s">
        <v>609</v>
      </c>
      <c r="C125" s="945">
        <v>1</v>
      </c>
      <c r="D125" s="946">
        <v>1</v>
      </c>
      <c r="E125" s="946">
        <v>1</v>
      </c>
      <c r="F125" s="947">
        <v>1</v>
      </c>
      <c r="G125" s="947">
        <v>1</v>
      </c>
      <c r="H125" s="412">
        <v>1</v>
      </c>
      <c r="I125" s="1068">
        <f t="shared" si="310"/>
        <v>6</v>
      </c>
      <c r="J125" s="948">
        <v>0</v>
      </c>
      <c r="K125" s="948">
        <v>3</v>
      </c>
      <c r="L125" s="1074">
        <f t="shared" si="295"/>
        <v>9</v>
      </c>
      <c r="M125" s="949">
        <v>11</v>
      </c>
      <c r="N125" s="412">
        <v>5</v>
      </c>
      <c r="O125" s="1077">
        <f t="shared" si="281"/>
        <v>16</v>
      </c>
      <c r="P125" s="949">
        <v>8</v>
      </c>
      <c r="Q125" s="412">
        <v>15</v>
      </c>
      <c r="R125" s="1077">
        <f t="shared" si="301"/>
        <v>23</v>
      </c>
      <c r="S125" s="413">
        <v>11</v>
      </c>
      <c r="T125" s="412">
        <v>10</v>
      </c>
      <c r="U125" s="1077">
        <f t="shared" si="304"/>
        <v>21</v>
      </c>
      <c r="V125" s="413">
        <v>6</v>
      </c>
      <c r="W125" s="412">
        <v>7</v>
      </c>
      <c r="X125" s="1077">
        <f t="shared" si="302"/>
        <v>13</v>
      </c>
      <c r="Y125" s="949">
        <v>9</v>
      </c>
      <c r="Z125" s="412">
        <v>7</v>
      </c>
      <c r="AA125" s="1068">
        <f t="shared" si="303"/>
        <v>16</v>
      </c>
      <c r="AB125" s="413">
        <v>7</v>
      </c>
      <c r="AC125" s="412">
        <v>11</v>
      </c>
      <c r="AD125" s="1068">
        <f t="shared" si="296"/>
        <v>18</v>
      </c>
      <c r="AE125" s="413">
        <f t="shared" si="308"/>
        <v>52</v>
      </c>
      <c r="AF125" s="412">
        <f t="shared" si="308"/>
        <v>55</v>
      </c>
      <c r="AG125" s="1078">
        <f t="shared" si="307"/>
        <v>107</v>
      </c>
      <c r="AH125" s="1066">
        <v>12</v>
      </c>
      <c r="AI125" s="412">
        <v>4</v>
      </c>
      <c r="AJ125" s="1085">
        <f t="shared" si="309"/>
        <v>16</v>
      </c>
      <c r="AK125" s="190" t="s">
        <v>609</v>
      </c>
    </row>
    <row r="126" spans="1:37" ht="15.75" customHeight="1">
      <c r="A126" s="174"/>
      <c r="B126" s="175" t="s">
        <v>610</v>
      </c>
      <c r="C126" s="945">
        <v>1</v>
      </c>
      <c r="D126" s="946">
        <v>1</v>
      </c>
      <c r="E126" s="946">
        <v>2</v>
      </c>
      <c r="F126" s="947">
        <v>1</v>
      </c>
      <c r="G126" s="947">
        <v>1</v>
      </c>
      <c r="H126" s="412">
        <v>1</v>
      </c>
      <c r="I126" s="1068">
        <f t="shared" si="310"/>
        <v>7</v>
      </c>
      <c r="J126" s="948">
        <v>0</v>
      </c>
      <c r="K126" s="948">
        <v>5</v>
      </c>
      <c r="L126" s="1074">
        <f t="shared" si="295"/>
        <v>12</v>
      </c>
      <c r="M126" s="957">
        <v>17</v>
      </c>
      <c r="N126" s="416">
        <v>11</v>
      </c>
      <c r="O126" s="1112">
        <f t="shared" si="281"/>
        <v>28</v>
      </c>
      <c r="P126" s="957">
        <v>14</v>
      </c>
      <c r="Q126" s="416">
        <v>17</v>
      </c>
      <c r="R126" s="1112">
        <f t="shared" si="301"/>
        <v>31</v>
      </c>
      <c r="S126" s="417">
        <v>20</v>
      </c>
      <c r="T126" s="416">
        <v>20</v>
      </c>
      <c r="U126" s="1112">
        <f t="shared" si="304"/>
        <v>40</v>
      </c>
      <c r="V126" s="417">
        <v>11</v>
      </c>
      <c r="W126" s="416">
        <v>20</v>
      </c>
      <c r="X126" s="1112">
        <f t="shared" si="302"/>
        <v>31</v>
      </c>
      <c r="Y126" s="957">
        <v>17</v>
      </c>
      <c r="Z126" s="416">
        <v>22</v>
      </c>
      <c r="AA126" s="1114">
        <f t="shared" si="303"/>
        <v>39</v>
      </c>
      <c r="AB126" s="417">
        <v>14</v>
      </c>
      <c r="AC126" s="416">
        <v>16</v>
      </c>
      <c r="AD126" s="1114">
        <f t="shared" si="296"/>
        <v>30</v>
      </c>
      <c r="AE126" s="413">
        <f t="shared" si="308"/>
        <v>93</v>
      </c>
      <c r="AF126" s="412">
        <f t="shared" si="308"/>
        <v>106</v>
      </c>
      <c r="AG126" s="1078">
        <f t="shared" si="307"/>
        <v>199</v>
      </c>
      <c r="AH126" s="1066">
        <v>17</v>
      </c>
      <c r="AI126" s="412">
        <v>12</v>
      </c>
      <c r="AJ126" s="1085">
        <f t="shared" si="309"/>
        <v>29</v>
      </c>
      <c r="AK126" s="190" t="s">
        <v>610</v>
      </c>
    </row>
    <row r="127" spans="1:37" s="1063" customFormat="1" ht="15.75" customHeight="1" thickBot="1">
      <c r="A127" s="1086" t="s">
        <v>611</v>
      </c>
      <c r="B127" s="1087"/>
      <c r="C127" s="1118">
        <f>SUM(C119:C126)</f>
        <v>15</v>
      </c>
      <c r="D127" s="1119">
        <f t="shared" ref="D127:N127" si="311">SUM(D119:D126)</f>
        <v>14</v>
      </c>
      <c r="E127" s="1119">
        <f t="shared" si="311"/>
        <v>14</v>
      </c>
      <c r="F127" s="1120">
        <f t="shared" si="311"/>
        <v>15</v>
      </c>
      <c r="G127" s="1120">
        <f t="shared" si="311"/>
        <v>14</v>
      </c>
      <c r="H127" s="1121">
        <f t="shared" si="311"/>
        <v>14</v>
      </c>
      <c r="I127" s="1110">
        <f t="shared" si="311"/>
        <v>86</v>
      </c>
      <c r="J127" s="1110">
        <f t="shared" si="311"/>
        <v>0</v>
      </c>
      <c r="K127" s="1110">
        <f t="shared" si="311"/>
        <v>53</v>
      </c>
      <c r="L127" s="1122">
        <f t="shared" si="295"/>
        <v>139</v>
      </c>
      <c r="M127" s="1123">
        <f t="shared" si="311"/>
        <v>192</v>
      </c>
      <c r="N127" s="1121">
        <f t="shared" si="311"/>
        <v>169</v>
      </c>
      <c r="O127" s="1110">
        <f t="shared" si="281"/>
        <v>361</v>
      </c>
      <c r="P127" s="1123">
        <f t="shared" ref="P127:Q127" si="312">SUM(P119:P126)</f>
        <v>191</v>
      </c>
      <c r="Q127" s="1121">
        <f t="shared" si="312"/>
        <v>190</v>
      </c>
      <c r="R127" s="1110">
        <f t="shared" si="301"/>
        <v>381</v>
      </c>
      <c r="S127" s="1124">
        <f t="shared" ref="S127:T127" si="313">SUM(S119:S126)</f>
        <v>225</v>
      </c>
      <c r="T127" s="1121">
        <f t="shared" si="313"/>
        <v>189</v>
      </c>
      <c r="U127" s="1125">
        <f t="shared" si="304"/>
        <v>414</v>
      </c>
      <c r="V127" s="1126">
        <f t="shared" ref="V127:W127" si="314">SUM(V119:V126)</f>
        <v>210</v>
      </c>
      <c r="W127" s="1121">
        <f t="shared" si="314"/>
        <v>194</v>
      </c>
      <c r="X127" s="1125">
        <f t="shared" si="302"/>
        <v>404</v>
      </c>
      <c r="Y127" s="1123">
        <f t="shared" ref="Y127:Z127" si="315">SUM(Y119:Y126)</f>
        <v>217</v>
      </c>
      <c r="Z127" s="1121">
        <f t="shared" si="315"/>
        <v>188</v>
      </c>
      <c r="AA127" s="1110">
        <f t="shared" si="303"/>
        <v>405</v>
      </c>
      <c r="AB127" s="1126">
        <f t="shared" ref="AB127:AC127" si="316">SUM(AB119:AB126)</f>
        <v>187</v>
      </c>
      <c r="AC127" s="1121">
        <f t="shared" si="316"/>
        <v>220</v>
      </c>
      <c r="AD127" s="1110">
        <f t="shared" si="296"/>
        <v>407</v>
      </c>
      <c r="AE127" s="1124">
        <f t="shared" ref="AE127:AE136" si="317">SUM(M127,P127,S127,V127,Y127,AB127)</f>
        <v>1222</v>
      </c>
      <c r="AF127" s="1121">
        <f t="shared" ref="AF127:AG136" si="318">SUM(N127,Q127,T127,W127,Z127,AC127)</f>
        <v>1150</v>
      </c>
      <c r="AG127" s="1126">
        <f t="shared" si="318"/>
        <v>2372</v>
      </c>
      <c r="AH127" s="1127">
        <f>SUM(AH119:AH126)</f>
        <v>195</v>
      </c>
      <c r="AI127" s="1121">
        <f>SUM(AI119:AI126)</f>
        <v>86</v>
      </c>
      <c r="AJ127" s="1128">
        <f>SUM(AJ119:AJ126)</f>
        <v>281</v>
      </c>
      <c r="AK127" s="1129" t="s">
        <v>611</v>
      </c>
    </row>
    <row r="128" spans="1:37" ht="15.75" customHeight="1">
      <c r="A128" s="174" t="s">
        <v>612</v>
      </c>
      <c r="B128" s="175" t="s">
        <v>613</v>
      </c>
      <c r="C128" s="945">
        <v>3</v>
      </c>
      <c r="D128" s="946">
        <v>2</v>
      </c>
      <c r="E128" s="946">
        <v>3</v>
      </c>
      <c r="F128" s="947">
        <v>3</v>
      </c>
      <c r="G128" s="947">
        <v>2</v>
      </c>
      <c r="H128" s="412">
        <v>3</v>
      </c>
      <c r="I128" s="1068">
        <f>SUM(C128:H128)</f>
        <v>16</v>
      </c>
      <c r="J128" s="948">
        <v>0</v>
      </c>
      <c r="K128" s="948">
        <v>7</v>
      </c>
      <c r="L128" s="1074">
        <f t="shared" si="295"/>
        <v>23</v>
      </c>
      <c r="M128" s="944">
        <v>33</v>
      </c>
      <c r="N128" s="410">
        <v>44</v>
      </c>
      <c r="O128" s="1076">
        <f t="shared" si="281"/>
        <v>77</v>
      </c>
      <c r="P128" s="944">
        <v>30</v>
      </c>
      <c r="Q128" s="410">
        <v>39</v>
      </c>
      <c r="R128" s="1076">
        <f t="shared" si="301"/>
        <v>69</v>
      </c>
      <c r="S128" s="411">
        <v>40</v>
      </c>
      <c r="T128" s="410">
        <v>43</v>
      </c>
      <c r="U128" s="1076">
        <f t="shared" si="304"/>
        <v>83</v>
      </c>
      <c r="V128" s="411">
        <v>42</v>
      </c>
      <c r="W128" s="410">
        <v>37</v>
      </c>
      <c r="X128" s="1076">
        <f t="shared" si="302"/>
        <v>79</v>
      </c>
      <c r="Y128" s="944">
        <v>38</v>
      </c>
      <c r="Z128" s="410">
        <v>33</v>
      </c>
      <c r="AA128" s="1069">
        <f t="shared" si="303"/>
        <v>71</v>
      </c>
      <c r="AB128" s="411">
        <v>45</v>
      </c>
      <c r="AC128" s="410">
        <v>43</v>
      </c>
      <c r="AD128" s="1069">
        <f t="shared" si="296"/>
        <v>88</v>
      </c>
      <c r="AE128" s="413">
        <f t="shared" si="317"/>
        <v>228</v>
      </c>
      <c r="AF128" s="412">
        <f t="shared" ref="AF128:AF136" si="319">SUM(N128,Q128,T128,W128,Z128,AC128)</f>
        <v>239</v>
      </c>
      <c r="AG128" s="1078">
        <f t="shared" si="318"/>
        <v>467</v>
      </c>
      <c r="AH128" s="1066">
        <v>25</v>
      </c>
      <c r="AI128" s="412">
        <v>14</v>
      </c>
      <c r="AJ128" s="1085">
        <f t="shared" ref="AJ128:AJ136" si="320">SUM(AH128:AI128)</f>
        <v>39</v>
      </c>
      <c r="AK128" s="190" t="s">
        <v>614</v>
      </c>
    </row>
    <row r="129" spans="1:37" ht="15.75" customHeight="1">
      <c r="A129" s="177">
        <v>9</v>
      </c>
      <c r="B129" s="175" t="s">
        <v>615</v>
      </c>
      <c r="C129" s="945">
        <v>0</v>
      </c>
      <c r="D129" s="946">
        <v>0</v>
      </c>
      <c r="E129" s="946">
        <v>0</v>
      </c>
      <c r="F129" s="947">
        <v>0</v>
      </c>
      <c r="G129" s="947">
        <v>0</v>
      </c>
      <c r="H129" s="412">
        <v>0</v>
      </c>
      <c r="I129" s="1068">
        <f t="shared" ref="I129:I136" si="321">SUM(C129:H129)</f>
        <v>0</v>
      </c>
      <c r="J129" s="948">
        <v>3</v>
      </c>
      <c r="K129" s="948">
        <v>1</v>
      </c>
      <c r="L129" s="1074">
        <f t="shared" si="295"/>
        <v>4</v>
      </c>
      <c r="M129" s="949">
        <v>1</v>
      </c>
      <c r="N129" s="412">
        <v>1</v>
      </c>
      <c r="O129" s="1077">
        <f t="shared" si="281"/>
        <v>2</v>
      </c>
      <c r="P129" s="949">
        <v>0</v>
      </c>
      <c r="Q129" s="412">
        <v>1</v>
      </c>
      <c r="R129" s="1077">
        <f t="shared" si="301"/>
        <v>1</v>
      </c>
      <c r="S129" s="413">
        <v>2</v>
      </c>
      <c r="T129" s="412">
        <v>2</v>
      </c>
      <c r="U129" s="1077">
        <f t="shared" si="304"/>
        <v>4</v>
      </c>
      <c r="V129" s="413">
        <v>3</v>
      </c>
      <c r="W129" s="412">
        <v>1</v>
      </c>
      <c r="X129" s="1077">
        <f t="shared" si="302"/>
        <v>4</v>
      </c>
      <c r="Y129" s="949">
        <v>3</v>
      </c>
      <c r="Z129" s="412">
        <v>0</v>
      </c>
      <c r="AA129" s="1068">
        <f t="shared" si="303"/>
        <v>3</v>
      </c>
      <c r="AB129" s="413">
        <v>3</v>
      </c>
      <c r="AC129" s="412">
        <v>3</v>
      </c>
      <c r="AD129" s="1068">
        <f t="shared" si="296"/>
        <v>6</v>
      </c>
      <c r="AE129" s="413">
        <f t="shared" si="317"/>
        <v>12</v>
      </c>
      <c r="AF129" s="412">
        <f t="shared" si="319"/>
        <v>8</v>
      </c>
      <c r="AG129" s="1078">
        <f t="shared" si="318"/>
        <v>20</v>
      </c>
      <c r="AH129" s="1066">
        <v>1</v>
      </c>
      <c r="AI129" s="412">
        <v>0</v>
      </c>
      <c r="AJ129" s="1085">
        <f t="shared" si="320"/>
        <v>1</v>
      </c>
      <c r="AK129" s="190" t="s">
        <v>615</v>
      </c>
    </row>
    <row r="130" spans="1:37" ht="15.75" customHeight="1">
      <c r="A130" s="180" t="s">
        <v>595</v>
      </c>
      <c r="B130" s="175" t="s">
        <v>616</v>
      </c>
      <c r="C130" s="945">
        <v>1</v>
      </c>
      <c r="D130" s="946">
        <v>1</v>
      </c>
      <c r="E130" s="946">
        <v>1</v>
      </c>
      <c r="F130" s="947">
        <v>1</v>
      </c>
      <c r="G130" s="947">
        <v>1</v>
      </c>
      <c r="H130" s="412">
        <v>1</v>
      </c>
      <c r="I130" s="1068">
        <f t="shared" si="321"/>
        <v>6</v>
      </c>
      <c r="J130" s="948">
        <v>0</v>
      </c>
      <c r="K130" s="948">
        <v>3</v>
      </c>
      <c r="L130" s="1074">
        <f t="shared" si="295"/>
        <v>9</v>
      </c>
      <c r="M130" s="949">
        <v>8</v>
      </c>
      <c r="N130" s="412">
        <v>5</v>
      </c>
      <c r="O130" s="1077">
        <f t="shared" si="281"/>
        <v>13</v>
      </c>
      <c r="P130" s="949">
        <v>9</v>
      </c>
      <c r="Q130" s="412">
        <v>2</v>
      </c>
      <c r="R130" s="1077">
        <f t="shared" si="301"/>
        <v>11</v>
      </c>
      <c r="S130" s="413">
        <v>2</v>
      </c>
      <c r="T130" s="412">
        <v>9</v>
      </c>
      <c r="U130" s="1077">
        <f t="shared" si="304"/>
        <v>11</v>
      </c>
      <c r="V130" s="413">
        <v>4</v>
      </c>
      <c r="W130" s="412">
        <v>6</v>
      </c>
      <c r="X130" s="1077">
        <f t="shared" si="302"/>
        <v>10</v>
      </c>
      <c r="Y130" s="949">
        <v>3</v>
      </c>
      <c r="Z130" s="412">
        <v>8</v>
      </c>
      <c r="AA130" s="1068">
        <f t="shared" si="303"/>
        <v>11</v>
      </c>
      <c r="AB130" s="413">
        <v>5</v>
      </c>
      <c r="AC130" s="412">
        <v>5</v>
      </c>
      <c r="AD130" s="1068">
        <f t="shared" si="296"/>
        <v>10</v>
      </c>
      <c r="AE130" s="413">
        <f t="shared" si="317"/>
        <v>31</v>
      </c>
      <c r="AF130" s="412">
        <f t="shared" si="319"/>
        <v>35</v>
      </c>
      <c r="AG130" s="1078">
        <f t="shared" si="318"/>
        <v>66</v>
      </c>
      <c r="AH130" s="1066">
        <v>2</v>
      </c>
      <c r="AI130" s="412">
        <v>2</v>
      </c>
      <c r="AJ130" s="1085">
        <f t="shared" si="320"/>
        <v>4</v>
      </c>
      <c r="AK130" s="190" t="s">
        <v>616</v>
      </c>
    </row>
    <row r="131" spans="1:37" ht="15.75" customHeight="1">
      <c r="A131" s="174"/>
      <c r="B131" s="950" t="s">
        <v>617</v>
      </c>
      <c r="C131" s="945">
        <v>1</v>
      </c>
      <c r="D131" s="946">
        <v>1</v>
      </c>
      <c r="E131" s="946">
        <v>1</v>
      </c>
      <c r="F131" s="947">
        <v>1</v>
      </c>
      <c r="G131" s="947">
        <v>1</v>
      </c>
      <c r="H131" s="412">
        <v>1</v>
      </c>
      <c r="I131" s="1077">
        <f t="shared" si="321"/>
        <v>6</v>
      </c>
      <c r="J131" s="948">
        <v>0</v>
      </c>
      <c r="K131" s="948">
        <v>2</v>
      </c>
      <c r="L131" s="1074">
        <f t="shared" si="295"/>
        <v>8</v>
      </c>
      <c r="M131" s="949">
        <v>6</v>
      </c>
      <c r="N131" s="412">
        <v>11</v>
      </c>
      <c r="O131" s="1077">
        <f t="shared" si="281"/>
        <v>17</v>
      </c>
      <c r="P131" s="949">
        <v>11</v>
      </c>
      <c r="Q131" s="412">
        <v>15</v>
      </c>
      <c r="R131" s="1077">
        <f t="shared" si="301"/>
        <v>26</v>
      </c>
      <c r="S131" s="413">
        <v>8</v>
      </c>
      <c r="T131" s="412">
        <v>8</v>
      </c>
      <c r="U131" s="1077">
        <f t="shared" si="304"/>
        <v>16</v>
      </c>
      <c r="V131" s="413">
        <v>18</v>
      </c>
      <c r="W131" s="412">
        <v>8</v>
      </c>
      <c r="X131" s="1077">
        <f t="shared" si="302"/>
        <v>26</v>
      </c>
      <c r="Y131" s="949">
        <v>13</v>
      </c>
      <c r="Z131" s="412">
        <v>8</v>
      </c>
      <c r="AA131" s="1068">
        <f t="shared" si="303"/>
        <v>21</v>
      </c>
      <c r="AB131" s="413">
        <v>14</v>
      </c>
      <c r="AC131" s="412">
        <v>18</v>
      </c>
      <c r="AD131" s="1068">
        <f t="shared" si="296"/>
        <v>32</v>
      </c>
      <c r="AE131" s="413">
        <f t="shared" si="317"/>
        <v>70</v>
      </c>
      <c r="AF131" s="412">
        <f t="shared" si="319"/>
        <v>68</v>
      </c>
      <c r="AG131" s="1078">
        <f t="shared" si="318"/>
        <v>138</v>
      </c>
      <c r="AH131" s="1066">
        <v>4</v>
      </c>
      <c r="AI131" s="412">
        <v>4</v>
      </c>
      <c r="AJ131" s="1085">
        <f t="shared" si="320"/>
        <v>8</v>
      </c>
      <c r="AK131" s="190" t="s">
        <v>617</v>
      </c>
    </row>
    <row r="132" spans="1:37" ht="15.75" customHeight="1">
      <c r="A132" s="174"/>
      <c r="B132" s="175" t="s">
        <v>618</v>
      </c>
      <c r="C132" s="945">
        <v>1</v>
      </c>
      <c r="D132" s="946">
        <v>1</v>
      </c>
      <c r="E132" s="946">
        <v>1</v>
      </c>
      <c r="F132" s="947">
        <v>1</v>
      </c>
      <c r="G132" s="947">
        <v>1</v>
      </c>
      <c r="H132" s="412">
        <v>1</v>
      </c>
      <c r="I132" s="1068">
        <f t="shared" si="321"/>
        <v>6</v>
      </c>
      <c r="J132" s="948">
        <v>0</v>
      </c>
      <c r="K132" s="948">
        <v>2</v>
      </c>
      <c r="L132" s="1074">
        <f t="shared" si="295"/>
        <v>8</v>
      </c>
      <c r="M132" s="949">
        <v>13</v>
      </c>
      <c r="N132" s="412">
        <v>19</v>
      </c>
      <c r="O132" s="1077">
        <f t="shared" si="281"/>
        <v>32</v>
      </c>
      <c r="P132" s="949">
        <v>14</v>
      </c>
      <c r="Q132" s="412">
        <v>15</v>
      </c>
      <c r="R132" s="1077">
        <f t="shared" si="301"/>
        <v>29</v>
      </c>
      <c r="S132" s="413">
        <v>11</v>
      </c>
      <c r="T132" s="412">
        <v>10</v>
      </c>
      <c r="U132" s="1077">
        <f t="shared" si="304"/>
        <v>21</v>
      </c>
      <c r="V132" s="413">
        <v>15</v>
      </c>
      <c r="W132" s="412">
        <v>17</v>
      </c>
      <c r="X132" s="1077">
        <f t="shared" si="302"/>
        <v>32</v>
      </c>
      <c r="Y132" s="949">
        <v>8</v>
      </c>
      <c r="Z132" s="412">
        <v>16</v>
      </c>
      <c r="AA132" s="1068">
        <f t="shared" si="303"/>
        <v>24</v>
      </c>
      <c r="AB132" s="413">
        <v>19</v>
      </c>
      <c r="AC132" s="412">
        <v>16</v>
      </c>
      <c r="AD132" s="1068">
        <f t="shared" si="296"/>
        <v>35</v>
      </c>
      <c r="AE132" s="413">
        <f t="shared" si="317"/>
        <v>80</v>
      </c>
      <c r="AF132" s="412">
        <f t="shared" si="319"/>
        <v>93</v>
      </c>
      <c r="AG132" s="1078">
        <f t="shared" si="318"/>
        <v>173</v>
      </c>
      <c r="AH132" s="1066">
        <v>8</v>
      </c>
      <c r="AI132" s="412">
        <v>2</v>
      </c>
      <c r="AJ132" s="1085">
        <f t="shared" si="320"/>
        <v>10</v>
      </c>
      <c r="AK132" s="190" t="s">
        <v>618</v>
      </c>
    </row>
    <row r="133" spans="1:37" s="186" customFormat="1" ht="15.75" customHeight="1">
      <c r="A133" s="183"/>
      <c r="B133" s="188" t="s">
        <v>619</v>
      </c>
      <c r="C133" s="952">
        <v>0</v>
      </c>
      <c r="D133" s="953">
        <v>0</v>
      </c>
      <c r="E133" s="953">
        <v>0</v>
      </c>
      <c r="F133" s="954">
        <v>0</v>
      </c>
      <c r="G133" s="954">
        <v>0</v>
      </c>
      <c r="H133" s="414">
        <v>0</v>
      </c>
      <c r="I133" s="1092">
        <f t="shared" si="321"/>
        <v>0</v>
      </c>
      <c r="J133" s="955">
        <v>1</v>
      </c>
      <c r="K133" s="955">
        <v>0</v>
      </c>
      <c r="L133" s="1096">
        <f t="shared" si="295"/>
        <v>1</v>
      </c>
      <c r="M133" s="956">
        <v>0</v>
      </c>
      <c r="N133" s="414">
        <v>1</v>
      </c>
      <c r="O133" s="1098">
        <f t="shared" si="281"/>
        <v>1</v>
      </c>
      <c r="P133" s="956">
        <v>2</v>
      </c>
      <c r="Q133" s="414">
        <v>0</v>
      </c>
      <c r="R133" s="1098">
        <f t="shared" si="301"/>
        <v>2</v>
      </c>
      <c r="S133" s="415">
        <v>0</v>
      </c>
      <c r="T133" s="414">
        <v>0</v>
      </c>
      <c r="U133" s="1098">
        <f t="shared" si="304"/>
        <v>0</v>
      </c>
      <c r="V133" s="415">
        <v>0</v>
      </c>
      <c r="W133" s="414">
        <v>0</v>
      </c>
      <c r="X133" s="1098">
        <f t="shared" si="302"/>
        <v>0</v>
      </c>
      <c r="Y133" s="956">
        <v>0</v>
      </c>
      <c r="Z133" s="414">
        <v>0</v>
      </c>
      <c r="AA133" s="1092">
        <f t="shared" si="303"/>
        <v>0</v>
      </c>
      <c r="AB133" s="415">
        <v>0</v>
      </c>
      <c r="AC133" s="414">
        <v>0</v>
      </c>
      <c r="AD133" s="1092">
        <f t="shared" si="296"/>
        <v>0</v>
      </c>
      <c r="AE133" s="415">
        <f t="shared" si="317"/>
        <v>2</v>
      </c>
      <c r="AF133" s="414">
        <f t="shared" si="319"/>
        <v>1</v>
      </c>
      <c r="AG133" s="1102">
        <f t="shared" si="318"/>
        <v>3</v>
      </c>
      <c r="AH133" s="1067">
        <v>0</v>
      </c>
      <c r="AI133" s="414">
        <v>0</v>
      </c>
      <c r="AJ133" s="1105">
        <f t="shared" si="320"/>
        <v>0</v>
      </c>
      <c r="AK133" s="191" t="s">
        <v>619</v>
      </c>
    </row>
    <row r="134" spans="1:37" ht="15.75" customHeight="1">
      <c r="A134" s="174"/>
      <c r="B134" s="175" t="s">
        <v>620</v>
      </c>
      <c r="C134" s="945">
        <v>1</v>
      </c>
      <c r="D134" s="946">
        <v>2</v>
      </c>
      <c r="E134" s="946">
        <v>1</v>
      </c>
      <c r="F134" s="947">
        <v>1</v>
      </c>
      <c r="G134" s="947">
        <v>1</v>
      </c>
      <c r="H134" s="412">
        <v>1</v>
      </c>
      <c r="I134" s="1077">
        <f t="shared" si="321"/>
        <v>7</v>
      </c>
      <c r="J134" s="948">
        <v>0</v>
      </c>
      <c r="K134" s="948">
        <v>2</v>
      </c>
      <c r="L134" s="1074">
        <f t="shared" si="295"/>
        <v>9</v>
      </c>
      <c r="M134" s="949">
        <v>14</v>
      </c>
      <c r="N134" s="412">
        <v>15</v>
      </c>
      <c r="O134" s="1077">
        <f t="shared" si="281"/>
        <v>29</v>
      </c>
      <c r="P134" s="949">
        <v>25</v>
      </c>
      <c r="Q134" s="412">
        <v>14</v>
      </c>
      <c r="R134" s="1077">
        <f t="shared" si="301"/>
        <v>39</v>
      </c>
      <c r="S134" s="413">
        <v>12</v>
      </c>
      <c r="T134" s="412">
        <v>18</v>
      </c>
      <c r="U134" s="1077">
        <f t="shared" si="304"/>
        <v>30</v>
      </c>
      <c r="V134" s="413">
        <v>17</v>
      </c>
      <c r="W134" s="412">
        <v>13</v>
      </c>
      <c r="X134" s="1077">
        <f t="shared" si="302"/>
        <v>30</v>
      </c>
      <c r="Y134" s="949">
        <v>16</v>
      </c>
      <c r="Z134" s="412">
        <v>12</v>
      </c>
      <c r="AA134" s="1068">
        <f t="shared" si="303"/>
        <v>28</v>
      </c>
      <c r="AB134" s="413">
        <v>15</v>
      </c>
      <c r="AC134" s="412">
        <v>13</v>
      </c>
      <c r="AD134" s="1068">
        <f t="shared" si="296"/>
        <v>28</v>
      </c>
      <c r="AE134" s="413">
        <f t="shared" si="317"/>
        <v>99</v>
      </c>
      <c r="AF134" s="412">
        <f t="shared" si="319"/>
        <v>85</v>
      </c>
      <c r="AG134" s="1078">
        <f t="shared" si="318"/>
        <v>184</v>
      </c>
      <c r="AH134" s="1066">
        <v>4</v>
      </c>
      <c r="AI134" s="412">
        <v>3</v>
      </c>
      <c r="AJ134" s="1085">
        <f t="shared" si="320"/>
        <v>7</v>
      </c>
      <c r="AK134" s="190" t="s">
        <v>620</v>
      </c>
    </row>
    <row r="135" spans="1:37" ht="15.75" customHeight="1">
      <c r="A135" s="174"/>
      <c r="B135" s="175" t="s">
        <v>621</v>
      </c>
      <c r="C135" s="945">
        <v>1</v>
      </c>
      <c r="D135" s="946">
        <v>1</v>
      </c>
      <c r="E135" s="946">
        <v>1</v>
      </c>
      <c r="F135" s="947">
        <v>1</v>
      </c>
      <c r="G135" s="947">
        <v>1</v>
      </c>
      <c r="H135" s="412">
        <v>1</v>
      </c>
      <c r="I135" s="1068">
        <f t="shared" si="321"/>
        <v>6</v>
      </c>
      <c r="J135" s="948">
        <v>0</v>
      </c>
      <c r="K135" s="948">
        <v>2</v>
      </c>
      <c r="L135" s="1074">
        <f t="shared" si="295"/>
        <v>8</v>
      </c>
      <c r="M135" s="949">
        <v>8</v>
      </c>
      <c r="N135" s="412">
        <v>8</v>
      </c>
      <c r="O135" s="1077">
        <f t="shared" si="281"/>
        <v>16</v>
      </c>
      <c r="P135" s="949">
        <v>6</v>
      </c>
      <c r="Q135" s="412">
        <v>9</v>
      </c>
      <c r="R135" s="1077">
        <f t="shared" si="301"/>
        <v>15</v>
      </c>
      <c r="S135" s="413">
        <v>12</v>
      </c>
      <c r="T135" s="412">
        <v>3</v>
      </c>
      <c r="U135" s="1077">
        <f t="shared" si="304"/>
        <v>15</v>
      </c>
      <c r="V135" s="413">
        <v>4</v>
      </c>
      <c r="W135" s="412">
        <v>9</v>
      </c>
      <c r="X135" s="1077">
        <f t="shared" si="302"/>
        <v>13</v>
      </c>
      <c r="Y135" s="949">
        <v>5</v>
      </c>
      <c r="Z135" s="412">
        <v>11</v>
      </c>
      <c r="AA135" s="1068">
        <f t="shared" si="303"/>
        <v>16</v>
      </c>
      <c r="AB135" s="413">
        <v>11</v>
      </c>
      <c r="AC135" s="412">
        <v>8</v>
      </c>
      <c r="AD135" s="1068">
        <f>SUM(AB135,AC135)</f>
        <v>19</v>
      </c>
      <c r="AE135" s="413">
        <f t="shared" si="317"/>
        <v>46</v>
      </c>
      <c r="AF135" s="412">
        <f t="shared" si="319"/>
        <v>48</v>
      </c>
      <c r="AG135" s="1078">
        <f t="shared" si="318"/>
        <v>94</v>
      </c>
      <c r="AH135" s="1066">
        <v>7</v>
      </c>
      <c r="AI135" s="412">
        <v>2</v>
      </c>
      <c r="AJ135" s="1085">
        <f t="shared" si="320"/>
        <v>9</v>
      </c>
      <c r="AK135" s="190" t="s">
        <v>621</v>
      </c>
    </row>
    <row r="136" spans="1:37" ht="15.75" customHeight="1">
      <c r="A136" s="174"/>
      <c r="B136" s="175" t="s">
        <v>622</v>
      </c>
      <c r="C136" s="945">
        <v>1</v>
      </c>
      <c r="D136" s="946">
        <v>1</v>
      </c>
      <c r="E136" s="946">
        <v>1</v>
      </c>
      <c r="F136" s="947">
        <v>1</v>
      </c>
      <c r="G136" s="947">
        <v>1</v>
      </c>
      <c r="H136" s="412">
        <v>1</v>
      </c>
      <c r="I136" s="1068">
        <f t="shared" si="321"/>
        <v>6</v>
      </c>
      <c r="J136" s="948">
        <v>0</v>
      </c>
      <c r="K136" s="948">
        <v>2</v>
      </c>
      <c r="L136" s="1074">
        <f t="shared" si="295"/>
        <v>8</v>
      </c>
      <c r="M136" s="949">
        <v>10</v>
      </c>
      <c r="N136" s="412">
        <v>13</v>
      </c>
      <c r="O136" s="1077">
        <f t="shared" si="281"/>
        <v>23</v>
      </c>
      <c r="P136" s="949">
        <v>13</v>
      </c>
      <c r="Q136" s="412">
        <v>7</v>
      </c>
      <c r="R136" s="1077">
        <f t="shared" si="301"/>
        <v>20</v>
      </c>
      <c r="S136" s="413">
        <v>10</v>
      </c>
      <c r="T136" s="412">
        <v>13</v>
      </c>
      <c r="U136" s="1077">
        <f t="shared" si="304"/>
        <v>23</v>
      </c>
      <c r="V136" s="413">
        <v>9</v>
      </c>
      <c r="W136" s="412">
        <v>6</v>
      </c>
      <c r="X136" s="1077">
        <f t="shared" si="302"/>
        <v>15</v>
      </c>
      <c r="Y136" s="949">
        <v>5</v>
      </c>
      <c r="Z136" s="412">
        <v>17</v>
      </c>
      <c r="AA136" s="1068">
        <f t="shared" si="303"/>
        <v>22</v>
      </c>
      <c r="AB136" s="413">
        <v>7</v>
      </c>
      <c r="AC136" s="412">
        <v>8</v>
      </c>
      <c r="AD136" s="1068">
        <f>SUM(AB136,AC136)</f>
        <v>15</v>
      </c>
      <c r="AE136" s="413">
        <f t="shared" si="317"/>
        <v>54</v>
      </c>
      <c r="AF136" s="412">
        <f t="shared" si="319"/>
        <v>64</v>
      </c>
      <c r="AG136" s="1078">
        <f t="shared" si="318"/>
        <v>118</v>
      </c>
      <c r="AH136" s="1066">
        <v>6</v>
      </c>
      <c r="AI136" s="412">
        <v>1</v>
      </c>
      <c r="AJ136" s="1085">
        <f t="shared" si="320"/>
        <v>7</v>
      </c>
      <c r="AK136" s="190" t="s">
        <v>622</v>
      </c>
    </row>
    <row r="137" spans="1:37" s="1063" customFormat="1" ht="15.75" customHeight="1" thickBot="1">
      <c r="A137" s="1086" t="s">
        <v>623</v>
      </c>
      <c r="B137" s="1087"/>
      <c r="C137" s="1118">
        <f t="shared" ref="C137:AJ137" si="322">SUM(C128:C136)</f>
        <v>9</v>
      </c>
      <c r="D137" s="1119">
        <f t="shared" si="322"/>
        <v>9</v>
      </c>
      <c r="E137" s="1119">
        <f t="shared" si="322"/>
        <v>9</v>
      </c>
      <c r="F137" s="1120">
        <f t="shared" si="322"/>
        <v>9</v>
      </c>
      <c r="G137" s="1120">
        <f t="shared" si="322"/>
        <v>8</v>
      </c>
      <c r="H137" s="1121">
        <f t="shared" si="322"/>
        <v>9</v>
      </c>
      <c r="I137" s="1110">
        <f t="shared" si="322"/>
        <v>53</v>
      </c>
      <c r="J137" s="1110">
        <f t="shared" si="322"/>
        <v>4</v>
      </c>
      <c r="K137" s="1110">
        <f t="shared" si="322"/>
        <v>21</v>
      </c>
      <c r="L137" s="1122">
        <f t="shared" si="322"/>
        <v>78</v>
      </c>
      <c r="M137" s="1123">
        <f t="shared" si="322"/>
        <v>93</v>
      </c>
      <c r="N137" s="1121">
        <f t="shared" si="322"/>
        <v>117</v>
      </c>
      <c r="O137" s="1110">
        <f t="shared" si="322"/>
        <v>210</v>
      </c>
      <c r="P137" s="1123">
        <f t="shared" ref="P137:AD137" si="323">SUM(P128:P136)</f>
        <v>110</v>
      </c>
      <c r="Q137" s="1121">
        <f t="shared" si="323"/>
        <v>102</v>
      </c>
      <c r="R137" s="1110">
        <f t="shared" si="323"/>
        <v>212</v>
      </c>
      <c r="S137" s="1124">
        <f t="shared" si="323"/>
        <v>97</v>
      </c>
      <c r="T137" s="1121">
        <f t="shared" si="323"/>
        <v>106</v>
      </c>
      <c r="U137" s="1125">
        <f t="shared" si="323"/>
        <v>203</v>
      </c>
      <c r="V137" s="1124">
        <f t="shared" si="323"/>
        <v>112</v>
      </c>
      <c r="W137" s="1121">
        <f t="shared" si="323"/>
        <v>97</v>
      </c>
      <c r="X137" s="1125">
        <f t="shared" si="323"/>
        <v>209</v>
      </c>
      <c r="Y137" s="1123">
        <f t="shared" si="323"/>
        <v>91</v>
      </c>
      <c r="Z137" s="1121">
        <f t="shared" si="323"/>
        <v>105</v>
      </c>
      <c r="AA137" s="1110">
        <f t="shared" si="323"/>
        <v>196</v>
      </c>
      <c r="AB137" s="1124">
        <f t="shared" si="323"/>
        <v>119</v>
      </c>
      <c r="AC137" s="1121">
        <f t="shared" si="323"/>
        <v>114</v>
      </c>
      <c r="AD137" s="1110">
        <f t="shared" si="323"/>
        <v>233</v>
      </c>
      <c r="AE137" s="1124">
        <f>SUM(AE128:AE136)</f>
        <v>622</v>
      </c>
      <c r="AF137" s="1121">
        <f>SUM(AF128:AF136)</f>
        <v>641</v>
      </c>
      <c r="AG137" s="1126">
        <f t="shared" si="322"/>
        <v>1263</v>
      </c>
      <c r="AH137" s="1127">
        <f t="shared" si="322"/>
        <v>57</v>
      </c>
      <c r="AI137" s="1121">
        <f t="shared" si="322"/>
        <v>28</v>
      </c>
      <c r="AJ137" s="1128">
        <f t="shared" si="322"/>
        <v>85</v>
      </c>
      <c r="AK137" s="1129" t="s">
        <v>623</v>
      </c>
    </row>
    <row r="138" spans="1:37" ht="15.75" customHeight="1">
      <c r="A138" s="174" t="s">
        <v>624</v>
      </c>
      <c r="B138" s="175" t="s">
        <v>17</v>
      </c>
      <c r="C138" s="945">
        <v>3</v>
      </c>
      <c r="D138" s="946">
        <v>3</v>
      </c>
      <c r="E138" s="946">
        <v>3</v>
      </c>
      <c r="F138" s="947">
        <v>3</v>
      </c>
      <c r="G138" s="947">
        <v>3</v>
      </c>
      <c r="H138" s="412">
        <v>3</v>
      </c>
      <c r="I138" s="1068">
        <f>SUM(C138:H138)</f>
        <v>18</v>
      </c>
      <c r="J138" s="948">
        <v>0</v>
      </c>
      <c r="K138" s="948">
        <v>11</v>
      </c>
      <c r="L138" s="1074">
        <f t="shared" ref="L138:L177" si="324">SUM(I138:K138)</f>
        <v>29</v>
      </c>
      <c r="M138" s="944">
        <v>51</v>
      </c>
      <c r="N138" s="410">
        <v>42</v>
      </c>
      <c r="O138" s="1076">
        <f t="shared" ref="O138:O177" si="325">SUM(M138,N138)</f>
        <v>93</v>
      </c>
      <c r="P138" s="944">
        <v>43</v>
      </c>
      <c r="Q138" s="410">
        <v>48</v>
      </c>
      <c r="R138" s="1076">
        <f t="shared" ref="R138:R177" si="326">SUM(P138,Q138)</f>
        <v>91</v>
      </c>
      <c r="S138" s="411">
        <v>51</v>
      </c>
      <c r="T138" s="410">
        <v>47</v>
      </c>
      <c r="U138" s="1076">
        <f t="shared" ref="U138:U177" si="327">SUM(S138,T138)</f>
        <v>98</v>
      </c>
      <c r="V138" s="411">
        <v>57</v>
      </c>
      <c r="W138" s="410">
        <v>45</v>
      </c>
      <c r="X138" s="1076">
        <f t="shared" ref="X138:X177" si="328">SUM(V138,W138)</f>
        <v>102</v>
      </c>
      <c r="Y138" s="944">
        <v>42</v>
      </c>
      <c r="Z138" s="410">
        <v>45</v>
      </c>
      <c r="AA138" s="1069">
        <f t="shared" ref="AA138:AA177" si="329">SUM(Y138,Z138)</f>
        <v>87</v>
      </c>
      <c r="AB138" s="411">
        <v>42</v>
      </c>
      <c r="AC138" s="410">
        <v>68</v>
      </c>
      <c r="AD138" s="1069">
        <f t="shared" ref="AD138:AD140" si="330">SUM(AB138,AC138)</f>
        <v>110</v>
      </c>
      <c r="AE138" s="413">
        <f t="shared" ref="AE138:AF144" si="331">SUM(M138,P138,S138,V138,Y138,AB138)</f>
        <v>286</v>
      </c>
      <c r="AF138" s="412">
        <f t="shared" si="331"/>
        <v>295</v>
      </c>
      <c r="AG138" s="1078">
        <f t="shared" ref="AE138:AG153" si="332">SUM(O138,R138,U138,X138,AA138,AD138)</f>
        <v>581</v>
      </c>
      <c r="AH138" s="1066">
        <v>42</v>
      </c>
      <c r="AI138" s="412">
        <v>17</v>
      </c>
      <c r="AJ138" s="1085">
        <f t="shared" ref="AJ138:AJ144" si="333">SUM(AH138:AI138)</f>
        <v>59</v>
      </c>
      <c r="AK138" s="190" t="s">
        <v>17</v>
      </c>
    </row>
    <row r="139" spans="1:37" ht="15.75" customHeight="1">
      <c r="A139" s="177">
        <v>7</v>
      </c>
      <c r="B139" s="175" t="s">
        <v>625</v>
      </c>
      <c r="C139" s="945">
        <v>1</v>
      </c>
      <c r="D139" s="946">
        <v>1</v>
      </c>
      <c r="E139" s="946">
        <v>1</v>
      </c>
      <c r="F139" s="947">
        <v>1</v>
      </c>
      <c r="G139" s="947">
        <v>1</v>
      </c>
      <c r="H139" s="412">
        <v>1</v>
      </c>
      <c r="I139" s="1068">
        <f t="shared" ref="I139:I144" si="334">SUM(C139:H139)</f>
        <v>6</v>
      </c>
      <c r="J139" s="948">
        <v>0</v>
      </c>
      <c r="K139" s="948">
        <v>6</v>
      </c>
      <c r="L139" s="1074">
        <f t="shared" si="324"/>
        <v>12</v>
      </c>
      <c r="M139" s="949">
        <v>10</v>
      </c>
      <c r="N139" s="412">
        <v>15</v>
      </c>
      <c r="O139" s="1077">
        <f t="shared" si="325"/>
        <v>25</v>
      </c>
      <c r="P139" s="949">
        <v>15</v>
      </c>
      <c r="Q139" s="412">
        <v>18</v>
      </c>
      <c r="R139" s="1077">
        <f t="shared" si="326"/>
        <v>33</v>
      </c>
      <c r="S139" s="413">
        <v>12</v>
      </c>
      <c r="T139" s="412">
        <v>12</v>
      </c>
      <c r="U139" s="1077">
        <f t="shared" si="327"/>
        <v>24</v>
      </c>
      <c r="V139" s="413">
        <v>19</v>
      </c>
      <c r="W139" s="412">
        <v>10</v>
      </c>
      <c r="X139" s="1077">
        <f t="shared" si="328"/>
        <v>29</v>
      </c>
      <c r="Y139" s="949">
        <v>16</v>
      </c>
      <c r="Z139" s="412">
        <v>15</v>
      </c>
      <c r="AA139" s="1068">
        <f t="shared" si="329"/>
        <v>31</v>
      </c>
      <c r="AB139" s="413">
        <v>17</v>
      </c>
      <c r="AC139" s="412">
        <v>10</v>
      </c>
      <c r="AD139" s="1068">
        <f t="shared" si="330"/>
        <v>27</v>
      </c>
      <c r="AE139" s="413">
        <f t="shared" si="331"/>
        <v>89</v>
      </c>
      <c r="AF139" s="412">
        <f t="shared" si="331"/>
        <v>80</v>
      </c>
      <c r="AG139" s="1078">
        <f t="shared" si="332"/>
        <v>169</v>
      </c>
      <c r="AH139" s="1066">
        <v>21</v>
      </c>
      <c r="AI139" s="412">
        <v>4</v>
      </c>
      <c r="AJ139" s="1085">
        <f t="shared" si="333"/>
        <v>25</v>
      </c>
      <c r="AK139" s="190" t="s">
        <v>625</v>
      </c>
    </row>
    <row r="140" spans="1:37" ht="15.75" customHeight="1">
      <c r="A140" s="174"/>
      <c r="B140" s="175" t="s">
        <v>626</v>
      </c>
      <c r="C140" s="945">
        <v>1</v>
      </c>
      <c r="D140" s="946">
        <v>1</v>
      </c>
      <c r="E140" s="946">
        <v>1</v>
      </c>
      <c r="F140" s="947">
        <v>1</v>
      </c>
      <c r="G140" s="947">
        <v>1</v>
      </c>
      <c r="H140" s="412">
        <v>1</v>
      </c>
      <c r="I140" s="1068">
        <f t="shared" si="334"/>
        <v>6</v>
      </c>
      <c r="J140" s="948">
        <v>0</v>
      </c>
      <c r="K140" s="948">
        <v>5</v>
      </c>
      <c r="L140" s="1074">
        <f t="shared" si="324"/>
        <v>11</v>
      </c>
      <c r="M140" s="949">
        <v>9</v>
      </c>
      <c r="N140" s="412">
        <v>11</v>
      </c>
      <c r="O140" s="1077">
        <f t="shared" si="325"/>
        <v>20</v>
      </c>
      <c r="P140" s="949">
        <v>12</v>
      </c>
      <c r="Q140" s="412">
        <v>21</v>
      </c>
      <c r="R140" s="1077">
        <f t="shared" si="326"/>
        <v>33</v>
      </c>
      <c r="S140" s="413">
        <v>19</v>
      </c>
      <c r="T140" s="412">
        <v>14</v>
      </c>
      <c r="U140" s="1077">
        <f t="shared" si="327"/>
        <v>33</v>
      </c>
      <c r="V140" s="413">
        <v>19</v>
      </c>
      <c r="W140" s="412">
        <v>20</v>
      </c>
      <c r="X140" s="1077">
        <f t="shared" si="328"/>
        <v>39</v>
      </c>
      <c r="Y140" s="949">
        <v>19</v>
      </c>
      <c r="Z140" s="412">
        <v>12</v>
      </c>
      <c r="AA140" s="1068">
        <f t="shared" si="329"/>
        <v>31</v>
      </c>
      <c r="AB140" s="413">
        <v>21</v>
      </c>
      <c r="AC140" s="412">
        <v>14</v>
      </c>
      <c r="AD140" s="1068">
        <f t="shared" si="330"/>
        <v>35</v>
      </c>
      <c r="AE140" s="413">
        <f t="shared" si="331"/>
        <v>99</v>
      </c>
      <c r="AF140" s="412">
        <f t="shared" si="331"/>
        <v>92</v>
      </c>
      <c r="AG140" s="1078">
        <f t="shared" si="332"/>
        <v>191</v>
      </c>
      <c r="AH140" s="1066">
        <v>14</v>
      </c>
      <c r="AI140" s="412">
        <v>7</v>
      </c>
      <c r="AJ140" s="1085">
        <f t="shared" si="333"/>
        <v>21</v>
      </c>
      <c r="AK140" s="190" t="s">
        <v>626</v>
      </c>
    </row>
    <row r="141" spans="1:37" ht="15.75" customHeight="1">
      <c r="A141" s="174"/>
      <c r="B141" s="175" t="s">
        <v>627</v>
      </c>
      <c r="C141" s="945">
        <v>1</v>
      </c>
      <c r="D141" s="946">
        <v>1</v>
      </c>
      <c r="E141" s="946">
        <v>1</v>
      </c>
      <c r="F141" s="947">
        <v>1</v>
      </c>
      <c r="G141" s="947">
        <v>1</v>
      </c>
      <c r="H141" s="412">
        <v>1</v>
      </c>
      <c r="I141" s="1068">
        <f t="shared" si="334"/>
        <v>6</v>
      </c>
      <c r="J141" s="948">
        <v>0</v>
      </c>
      <c r="K141" s="948">
        <v>2</v>
      </c>
      <c r="L141" s="1074">
        <f t="shared" si="324"/>
        <v>8</v>
      </c>
      <c r="M141" s="949">
        <v>5</v>
      </c>
      <c r="N141" s="412">
        <v>7</v>
      </c>
      <c r="O141" s="1077">
        <f t="shared" si="325"/>
        <v>12</v>
      </c>
      <c r="P141" s="949">
        <v>7</v>
      </c>
      <c r="Q141" s="412">
        <v>12</v>
      </c>
      <c r="R141" s="1077">
        <f t="shared" si="326"/>
        <v>19</v>
      </c>
      <c r="S141" s="413">
        <v>8</v>
      </c>
      <c r="T141" s="412">
        <v>12</v>
      </c>
      <c r="U141" s="1077">
        <f t="shared" si="327"/>
        <v>20</v>
      </c>
      <c r="V141" s="413">
        <v>10</v>
      </c>
      <c r="W141" s="412">
        <v>14</v>
      </c>
      <c r="X141" s="1077">
        <f t="shared" si="328"/>
        <v>24</v>
      </c>
      <c r="Y141" s="949">
        <v>6</v>
      </c>
      <c r="Z141" s="412">
        <v>7</v>
      </c>
      <c r="AA141" s="1068">
        <f t="shared" si="329"/>
        <v>13</v>
      </c>
      <c r="AB141" s="413">
        <v>14</v>
      </c>
      <c r="AC141" s="412">
        <v>9</v>
      </c>
      <c r="AD141" s="1068">
        <f>SUM(AB141,AC141)</f>
        <v>23</v>
      </c>
      <c r="AE141" s="413">
        <f t="shared" si="331"/>
        <v>50</v>
      </c>
      <c r="AF141" s="412">
        <f t="shared" si="331"/>
        <v>61</v>
      </c>
      <c r="AG141" s="1078">
        <f t="shared" si="332"/>
        <v>111</v>
      </c>
      <c r="AH141" s="1066">
        <v>7</v>
      </c>
      <c r="AI141" s="412">
        <v>2</v>
      </c>
      <c r="AJ141" s="1085">
        <f t="shared" si="333"/>
        <v>9</v>
      </c>
      <c r="AK141" s="190" t="s">
        <v>627</v>
      </c>
    </row>
    <row r="142" spans="1:37" ht="15.75" customHeight="1">
      <c r="A142" s="174"/>
      <c r="B142" s="175" t="s">
        <v>628</v>
      </c>
      <c r="C142" s="945">
        <v>1</v>
      </c>
      <c r="D142" s="946">
        <v>1</v>
      </c>
      <c r="E142" s="946">
        <v>1</v>
      </c>
      <c r="F142" s="947">
        <v>1</v>
      </c>
      <c r="G142" s="947">
        <v>1</v>
      </c>
      <c r="H142" s="412">
        <v>1</v>
      </c>
      <c r="I142" s="1068">
        <f t="shared" si="334"/>
        <v>6</v>
      </c>
      <c r="J142" s="948">
        <v>0</v>
      </c>
      <c r="K142" s="948">
        <v>3</v>
      </c>
      <c r="L142" s="1074">
        <f t="shared" si="324"/>
        <v>9</v>
      </c>
      <c r="M142" s="949">
        <v>16</v>
      </c>
      <c r="N142" s="412">
        <v>13</v>
      </c>
      <c r="O142" s="1077">
        <f t="shared" si="325"/>
        <v>29</v>
      </c>
      <c r="P142" s="949">
        <v>9</v>
      </c>
      <c r="Q142" s="412">
        <v>14</v>
      </c>
      <c r="R142" s="1077">
        <f t="shared" si="326"/>
        <v>23</v>
      </c>
      <c r="S142" s="413">
        <v>21</v>
      </c>
      <c r="T142" s="412">
        <v>13</v>
      </c>
      <c r="U142" s="1077">
        <f t="shared" si="327"/>
        <v>34</v>
      </c>
      <c r="V142" s="413">
        <v>12</v>
      </c>
      <c r="W142" s="412">
        <v>18</v>
      </c>
      <c r="X142" s="1077">
        <f t="shared" si="328"/>
        <v>30</v>
      </c>
      <c r="Y142" s="949">
        <v>18</v>
      </c>
      <c r="Z142" s="412">
        <v>14</v>
      </c>
      <c r="AA142" s="1068">
        <f t="shared" si="329"/>
        <v>32</v>
      </c>
      <c r="AB142" s="413">
        <v>15</v>
      </c>
      <c r="AC142" s="412">
        <v>17</v>
      </c>
      <c r="AD142" s="1068">
        <f t="shared" ref="AD142:AD177" si="335">SUM(AB142,AC142)</f>
        <v>32</v>
      </c>
      <c r="AE142" s="413">
        <f t="shared" si="331"/>
        <v>91</v>
      </c>
      <c r="AF142" s="412">
        <f t="shared" si="331"/>
        <v>89</v>
      </c>
      <c r="AG142" s="1078">
        <f t="shared" si="332"/>
        <v>180</v>
      </c>
      <c r="AH142" s="1066">
        <v>17</v>
      </c>
      <c r="AI142" s="412">
        <v>2</v>
      </c>
      <c r="AJ142" s="1085">
        <f t="shared" si="333"/>
        <v>19</v>
      </c>
      <c r="AK142" s="190" t="s">
        <v>628</v>
      </c>
    </row>
    <row r="143" spans="1:37" ht="15.75" customHeight="1">
      <c r="A143" s="174"/>
      <c r="B143" s="175" t="s">
        <v>629</v>
      </c>
      <c r="C143" s="945">
        <v>1</v>
      </c>
      <c r="D143" s="946">
        <v>1</v>
      </c>
      <c r="E143" s="946">
        <v>1</v>
      </c>
      <c r="F143" s="947">
        <v>1</v>
      </c>
      <c r="G143" s="947">
        <v>1</v>
      </c>
      <c r="H143" s="412">
        <v>1</v>
      </c>
      <c r="I143" s="1068">
        <f t="shared" si="334"/>
        <v>6</v>
      </c>
      <c r="J143" s="948">
        <v>0</v>
      </c>
      <c r="K143" s="948">
        <v>5</v>
      </c>
      <c r="L143" s="1074">
        <f t="shared" si="324"/>
        <v>11</v>
      </c>
      <c r="M143" s="949">
        <v>13</v>
      </c>
      <c r="N143" s="412">
        <v>18</v>
      </c>
      <c r="O143" s="1077">
        <f t="shared" si="325"/>
        <v>31</v>
      </c>
      <c r="P143" s="949">
        <v>15</v>
      </c>
      <c r="Q143" s="412">
        <v>22</v>
      </c>
      <c r="R143" s="1077">
        <f t="shared" si="326"/>
        <v>37</v>
      </c>
      <c r="S143" s="413">
        <v>24</v>
      </c>
      <c r="T143" s="412">
        <v>11</v>
      </c>
      <c r="U143" s="1077">
        <f t="shared" si="327"/>
        <v>35</v>
      </c>
      <c r="V143" s="413">
        <v>14</v>
      </c>
      <c r="W143" s="412">
        <v>21</v>
      </c>
      <c r="X143" s="1077">
        <f t="shared" si="328"/>
        <v>35</v>
      </c>
      <c r="Y143" s="949">
        <v>14</v>
      </c>
      <c r="Z143" s="412">
        <v>18</v>
      </c>
      <c r="AA143" s="1068">
        <f t="shared" si="329"/>
        <v>32</v>
      </c>
      <c r="AB143" s="413">
        <v>17</v>
      </c>
      <c r="AC143" s="412">
        <v>17</v>
      </c>
      <c r="AD143" s="1068">
        <f t="shared" si="335"/>
        <v>34</v>
      </c>
      <c r="AE143" s="413">
        <f t="shared" si="331"/>
        <v>97</v>
      </c>
      <c r="AF143" s="412">
        <f t="shared" si="331"/>
        <v>107</v>
      </c>
      <c r="AG143" s="1078">
        <f t="shared" si="332"/>
        <v>204</v>
      </c>
      <c r="AH143" s="1066">
        <v>13</v>
      </c>
      <c r="AI143" s="412">
        <v>9</v>
      </c>
      <c r="AJ143" s="1085">
        <f t="shared" si="333"/>
        <v>22</v>
      </c>
      <c r="AK143" s="190" t="s">
        <v>629</v>
      </c>
    </row>
    <row r="144" spans="1:37" ht="15.75" customHeight="1">
      <c r="A144" s="174"/>
      <c r="B144" s="175" t="s">
        <v>630</v>
      </c>
      <c r="C144" s="945">
        <v>0</v>
      </c>
      <c r="D144" s="946">
        <v>0</v>
      </c>
      <c r="E144" s="946">
        <v>0</v>
      </c>
      <c r="F144" s="947">
        <v>0</v>
      </c>
      <c r="G144" s="947">
        <v>0</v>
      </c>
      <c r="H144" s="412">
        <v>0</v>
      </c>
      <c r="I144" s="1068">
        <f t="shared" si="334"/>
        <v>0</v>
      </c>
      <c r="J144" s="948">
        <v>3</v>
      </c>
      <c r="K144" s="948">
        <v>1</v>
      </c>
      <c r="L144" s="1074">
        <f t="shared" si="324"/>
        <v>4</v>
      </c>
      <c r="M144" s="957">
        <v>2</v>
      </c>
      <c r="N144" s="416">
        <v>0</v>
      </c>
      <c r="O144" s="1112">
        <f t="shared" si="325"/>
        <v>2</v>
      </c>
      <c r="P144" s="957">
        <v>2</v>
      </c>
      <c r="Q144" s="416">
        <v>0</v>
      </c>
      <c r="R144" s="1112">
        <f t="shared" si="326"/>
        <v>2</v>
      </c>
      <c r="S144" s="417">
        <v>1</v>
      </c>
      <c r="T144" s="416">
        <v>0</v>
      </c>
      <c r="U144" s="1112">
        <f t="shared" si="327"/>
        <v>1</v>
      </c>
      <c r="V144" s="417">
        <v>0</v>
      </c>
      <c r="W144" s="416">
        <v>1</v>
      </c>
      <c r="X144" s="1112">
        <f t="shared" si="328"/>
        <v>1</v>
      </c>
      <c r="Y144" s="957">
        <v>0</v>
      </c>
      <c r="Z144" s="416">
        <v>5</v>
      </c>
      <c r="AA144" s="1114">
        <f t="shared" si="329"/>
        <v>5</v>
      </c>
      <c r="AB144" s="417">
        <v>4</v>
      </c>
      <c r="AC144" s="416">
        <v>2</v>
      </c>
      <c r="AD144" s="1114">
        <f t="shared" si="335"/>
        <v>6</v>
      </c>
      <c r="AE144" s="413">
        <f t="shared" si="331"/>
        <v>9</v>
      </c>
      <c r="AF144" s="412">
        <f t="shared" si="331"/>
        <v>8</v>
      </c>
      <c r="AG144" s="1078">
        <f t="shared" si="332"/>
        <v>17</v>
      </c>
      <c r="AH144" s="1066">
        <v>2</v>
      </c>
      <c r="AI144" s="412">
        <v>0</v>
      </c>
      <c r="AJ144" s="1085">
        <f t="shared" si="333"/>
        <v>2</v>
      </c>
      <c r="AK144" s="190" t="s">
        <v>630</v>
      </c>
    </row>
    <row r="145" spans="1:37" s="1063" customFormat="1" ht="15.75" customHeight="1" thickBot="1">
      <c r="A145" s="1086" t="s">
        <v>631</v>
      </c>
      <c r="B145" s="1087"/>
      <c r="C145" s="1118">
        <f>SUM(C138:C144)</f>
        <v>8</v>
      </c>
      <c r="D145" s="1119">
        <f t="shared" ref="D145:N145" si="336">SUM(D138:D144)</f>
        <v>8</v>
      </c>
      <c r="E145" s="1119">
        <f t="shared" si="336"/>
        <v>8</v>
      </c>
      <c r="F145" s="1120">
        <f t="shared" si="336"/>
        <v>8</v>
      </c>
      <c r="G145" s="1120">
        <f t="shared" si="336"/>
        <v>8</v>
      </c>
      <c r="H145" s="1121">
        <f t="shared" si="336"/>
        <v>8</v>
      </c>
      <c r="I145" s="1110">
        <f t="shared" si="336"/>
        <v>48</v>
      </c>
      <c r="J145" s="1110">
        <f t="shared" si="336"/>
        <v>3</v>
      </c>
      <c r="K145" s="1110">
        <f t="shared" si="336"/>
        <v>33</v>
      </c>
      <c r="L145" s="1122">
        <f t="shared" si="324"/>
        <v>84</v>
      </c>
      <c r="M145" s="1123">
        <f t="shared" si="336"/>
        <v>106</v>
      </c>
      <c r="N145" s="1121">
        <f t="shared" si="336"/>
        <v>106</v>
      </c>
      <c r="O145" s="1110">
        <f t="shared" si="325"/>
        <v>212</v>
      </c>
      <c r="P145" s="1123">
        <f t="shared" ref="P145:Q145" si="337">SUM(P138:P144)</f>
        <v>103</v>
      </c>
      <c r="Q145" s="1121">
        <f t="shared" si="337"/>
        <v>135</v>
      </c>
      <c r="R145" s="1110">
        <f t="shared" si="326"/>
        <v>238</v>
      </c>
      <c r="S145" s="1124">
        <f t="shared" ref="S145:T145" si="338">SUM(S138:S144)</f>
        <v>136</v>
      </c>
      <c r="T145" s="1121">
        <f t="shared" si="338"/>
        <v>109</v>
      </c>
      <c r="U145" s="1125">
        <f t="shared" si="327"/>
        <v>245</v>
      </c>
      <c r="V145" s="1124">
        <f t="shared" ref="V145:W145" si="339">SUM(V138:V144)</f>
        <v>131</v>
      </c>
      <c r="W145" s="1121">
        <f t="shared" si="339"/>
        <v>129</v>
      </c>
      <c r="X145" s="1125">
        <f t="shared" si="328"/>
        <v>260</v>
      </c>
      <c r="Y145" s="1123">
        <f t="shared" ref="Y145:Z145" si="340">SUM(Y138:Y144)</f>
        <v>115</v>
      </c>
      <c r="Z145" s="1121">
        <f t="shared" si="340"/>
        <v>116</v>
      </c>
      <c r="AA145" s="1110">
        <f t="shared" si="329"/>
        <v>231</v>
      </c>
      <c r="AB145" s="1124">
        <f t="shared" ref="AB145:AC145" si="341">SUM(AB138:AB144)</f>
        <v>130</v>
      </c>
      <c r="AC145" s="1121">
        <f t="shared" si="341"/>
        <v>137</v>
      </c>
      <c r="AD145" s="1110">
        <f t="shared" si="335"/>
        <v>267</v>
      </c>
      <c r="AE145" s="1124">
        <f t="shared" si="332"/>
        <v>721</v>
      </c>
      <c r="AF145" s="1121">
        <f t="shared" si="332"/>
        <v>732</v>
      </c>
      <c r="AG145" s="1126">
        <f t="shared" si="332"/>
        <v>1453</v>
      </c>
      <c r="AH145" s="1127">
        <f>SUM(AH138:AH144)</f>
        <v>116</v>
      </c>
      <c r="AI145" s="1121">
        <f>SUM(AI138:AI144)</f>
        <v>41</v>
      </c>
      <c r="AJ145" s="1128">
        <f>SUM(AJ138:AJ144)</f>
        <v>157</v>
      </c>
      <c r="AK145" s="1129" t="s">
        <v>631</v>
      </c>
    </row>
    <row r="146" spans="1:37" ht="15.75" customHeight="1">
      <c r="A146" s="194" t="s">
        <v>632</v>
      </c>
      <c r="B146" s="175" t="s">
        <v>633</v>
      </c>
      <c r="C146" s="945">
        <v>3</v>
      </c>
      <c r="D146" s="946">
        <v>3</v>
      </c>
      <c r="E146" s="946">
        <v>3</v>
      </c>
      <c r="F146" s="947">
        <v>3</v>
      </c>
      <c r="G146" s="947">
        <v>3</v>
      </c>
      <c r="H146" s="412">
        <v>3</v>
      </c>
      <c r="I146" s="1068">
        <f>SUM(C146:H146)</f>
        <v>18</v>
      </c>
      <c r="J146" s="948">
        <v>0</v>
      </c>
      <c r="K146" s="948">
        <v>8</v>
      </c>
      <c r="L146" s="1074">
        <f t="shared" si="324"/>
        <v>26</v>
      </c>
      <c r="M146" s="944">
        <v>49</v>
      </c>
      <c r="N146" s="410">
        <v>48</v>
      </c>
      <c r="O146" s="1076">
        <f t="shared" si="325"/>
        <v>97</v>
      </c>
      <c r="P146" s="944">
        <v>49</v>
      </c>
      <c r="Q146" s="410">
        <v>41</v>
      </c>
      <c r="R146" s="1076">
        <f t="shared" si="326"/>
        <v>90</v>
      </c>
      <c r="S146" s="411">
        <v>60</v>
      </c>
      <c r="T146" s="410">
        <v>42</v>
      </c>
      <c r="U146" s="1076">
        <f t="shared" si="327"/>
        <v>102</v>
      </c>
      <c r="V146" s="411">
        <v>50</v>
      </c>
      <c r="W146" s="410">
        <v>60</v>
      </c>
      <c r="X146" s="1076">
        <f t="shared" si="328"/>
        <v>110</v>
      </c>
      <c r="Y146" s="944">
        <v>49</v>
      </c>
      <c r="Z146" s="410">
        <v>41</v>
      </c>
      <c r="AA146" s="1069">
        <f t="shared" si="329"/>
        <v>90</v>
      </c>
      <c r="AB146" s="411">
        <v>55</v>
      </c>
      <c r="AC146" s="410">
        <v>57</v>
      </c>
      <c r="AD146" s="1069">
        <f t="shared" si="335"/>
        <v>112</v>
      </c>
      <c r="AE146" s="413">
        <f>SUM(M146,P146,S146,V146,Y146,AB146)</f>
        <v>312</v>
      </c>
      <c r="AF146" s="412">
        <f>SUM(N146,Q146,T146,W146,Z146,AC146)</f>
        <v>289</v>
      </c>
      <c r="AG146" s="1078">
        <f t="shared" si="332"/>
        <v>601</v>
      </c>
      <c r="AH146" s="1066">
        <v>33</v>
      </c>
      <c r="AI146" s="412">
        <v>20</v>
      </c>
      <c r="AJ146" s="1085">
        <f t="shared" ref="AJ146:AJ147" si="342">SUM(AH146:AI146)</f>
        <v>53</v>
      </c>
      <c r="AK146" s="190" t="s">
        <v>633</v>
      </c>
    </row>
    <row r="147" spans="1:37" ht="15.75" customHeight="1">
      <c r="A147" s="177">
        <v>2</v>
      </c>
      <c r="B147" s="175" t="s">
        <v>634</v>
      </c>
      <c r="C147" s="945">
        <v>2</v>
      </c>
      <c r="D147" s="946">
        <v>2</v>
      </c>
      <c r="E147" s="946">
        <v>2</v>
      </c>
      <c r="F147" s="947">
        <v>2</v>
      </c>
      <c r="G147" s="947">
        <v>2</v>
      </c>
      <c r="H147" s="412">
        <v>2</v>
      </c>
      <c r="I147" s="1068">
        <f>SUM(C147:H147)</f>
        <v>12</v>
      </c>
      <c r="J147" s="948">
        <v>0</v>
      </c>
      <c r="K147" s="948">
        <v>9</v>
      </c>
      <c r="L147" s="1074">
        <f t="shared" si="324"/>
        <v>21</v>
      </c>
      <c r="M147" s="957">
        <v>25</v>
      </c>
      <c r="N147" s="416">
        <v>24</v>
      </c>
      <c r="O147" s="1112">
        <f t="shared" si="325"/>
        <v>49</v>
      </c>
      <c r="P147" s="957">
        <v>31</v>
      </c>
      <c r="Q147" s="416">
        <v>28</v>
      </c>
      <c r="R147" s="1112">
        <f t="shared" si="326"/>
        <v>59</v>
      </c>
      <c r="S147" s="417">
        <v>33</v>
      </c>
      <c r="T147" s="416">
        <v>23</v>
      </c>
      <c r="U147" s="1112">
        <f t="shared" si="327"/>
        <v>56</v>
      </c>
      <c r="V147" s="417">
        <v>22</v>
      </c>
      <c r="W147" s="416">
        <v>27</v>
      </c>
      <c r="X147" s="1112">
        <f t="shared" si="328"/>
        <v>49</v>
      </c>
      <c r="Y147" s="957">
        <v>19</v>
      </c>
      <c r="Z147" s="416">
        <v>22</v>
      </c>
      <c r="AA147" s="1114">
        <f t="shared" si="329"/>
        <v>41</v>
      </c>
      <c r="AB147" s="417">
        <v>33</v>
      </c>
      <c r="AC147" s="416">
        <v>32</v>
      </c>
      <c r="AD147" s="1114">
        <f t="shared" si="335"/>
        <v>65</v>
      </c>
      <c r="AE147" s="413">
        <f>SUM(M147,P147,S147,V147,Y147,AB147)</f>
        <v>163</v>
      </c>
      <c r="AF147" s="412">
        <f>SUM(N147,Q147,T147,W147,Z147,AC147)</f>
        <v>156</v>
      </c>
      <c r="AG147" s="1078">
        <f t="shared" si="332"/>
        <v>319</v>
      </c>
      <c r="AH147" s="1066">
        <v>34</v>
      </c>
      <c r="AI147" s="412">
        <v>11</v>
      </c>
      <c r="AJ147" s="1085">
        <f t="shared" si="342"/>
        <v>45</v>
      </c>
      <c r="AK147" s="190" t="s">
        <v>635</v>
      </c>
    </row>
    <row r="148" spans="1:37" s="1063" customFormat="1" ht="15.75" customHeight="1" thickBot="1">
      <c r="A148" s="1086" t="s">
        <v>636</v>
      </c>
      <c r="B148" s="1087"/>
      <c r="C148" s="1118">
        <f>SUM(C146,C147)</f>
        <v>5</v>
      </c>
      <c r="D148" s="1119">
        <f t="shared" ref="D148:N148" si="343">SUM(D146,D147)</f>
        <v>5</v>
      </c>
      <c r="E148" s="1119">
        <f t="shared" si="343"/>
        <v>5</v>
      </c>
      <c r="F148" s="1120">
        <f t="shared" si="343"/>
        <v>5</v>
      </c>
      <c r="G148" s="1120">
        <f t="shared" si="343"/>
        <v>5</v>
      </c>
      <c r="H148" s="1121">
        <f t="shared" si="343"/>
        <v>5</v>
      </c>
      <c r="I148" s="1110">
        <f t="shared" si="343"/>
        <v>30</v>
      </c>
      <c r="J148" s="1110">
        <f t="shared" si="343"/>
        <v>0</v>
      </c>
      <c r="K148" s="1110">
        <f t="shared" si="343"/>
        <v>17</v>
      </c>
      <c r="L148" s="1122">
        <f t="shared" si="324"/>
        <v>47</v>
      </c>
      <c r="M148" s="1123">
        <f t="shared" si="343"/>
        <v>74</v>
      </c>
      <c r="N148" s="1121">
        <f t="shared" si="343"/>
        <v>72</v>
      </c>
      <c r="O148" s="1110">
        <f t="shared" si="325"/>
        <v>146</v>
      </c>
      <c r="P148" s="1123">
        <f t="shared" ref="P148:Q148" si="344">SUM(P146,P147)</f>
        <v>80</v>
      </c>
      <c r="Q148" s="1121">
        <f t="shared" si="344"/>
        <v>69</v>
      </c>
      <c r="R148" s="1110">
        <f t="shared" si="326"/>
        <v>149</v>
      </c>
      <c r="S148" s="1124">
        <f t="shared" ref="S148:T148" si="345">SUM(S146,S147)</f>
        <v>93</v>
      </c>
      <c r="T148" s="1121">
        <f t="shared" si="345"/>
        <v>65</v>
      </c>
      <c r="U148" s="1125">
        <f t="shared" si="327"/>
        <v>158</v>
      </c>
      <c r="V148" s="1124">
        <f t="shared" ref="V148:W148" si="346">SUM(V146,V147)</f>
        <v>72</v>
      </c>
      <c r="W148" s="1121">
        <f t="shared" si="346"/>
        <v>87</v>
      </c>
      <c r="X148" s="1125">
        <f t="shared" si="328"/>
        <v>159</v>
      </c>
      <c r="Y148" s="1123">
        <f t="shared" ref="Y148:Z148" si="347">SUM(Y146,Y147)</f>
        <v>68</v>
      </c>
      <c r="Z148" s="1121">
        <f t="shared" si="347"/>
        <v>63</v>
      </c>
      <c r="AA148" s="1110">
        <f t="shared" si="329"/>
        <v>131</v>
      </c>
      <c r="AB148" s="1124">
        <f t="shared" ref="AB148:AC148" si="348">SUM(AB146,AB147)</f>
        <v>88</v>
      </c>
      <c r="AC148" s="1121">
        <f t="shared" si="348"/>
        <v>89</v>
      </c>
      <c r="AD148" s="1110">
        <f t="shared" si="335"/>
        <v>177</v>
      </c>
      <c r="AE148" s="1124">
        <f t="shared" si="332"/>
        <v>475</v>
      </c>
      <c r="AF148" s="1121">
        <f t="shared" si="332"/>
        <v>445</v>
      </c>
      <c r="AG148" s="1126">
        <f t="shared" si="332"/>
        <v>920</v>
      </c>
      <c r="AH148" s="1127">
        <f>SUM(AH146:AH147)</f>
        <v>67</v>
      </c>
      <c r="AI148" s="1121">
        <f>SUM(AI146:AI147)</f>
        <v>31</v>
      </c>
      <c r="AJ148" s="1128">
        <f>SUM(AJ146:AJ147)</f>
        <v>98</v>
      </c>
      <c r="AK148" s="1129" t="s">
        <v>636</v>
      </c>
    </row>
    <row r="149" spans="1:37" ht="15.75" customHeight="1">
      <c r="A149" s="174" t="s">
        <v>637</v>
      </c>
      <c r="B149" s="175" t="s">
        <v>638</v>
      </c>
      <c r="C149" s="945">
        <v>4</v>
      </c>
      <c r="D149" s="946">
        <v>4</v>
      </c>
      <c r="E149" s="946">
        <v>3</v>
      </c>
      <c r="F149" s="947">
        <v>4</v>
      </c>
      <c r="G149" s="947">
        <v>4</v>
      </c>
      <c r="H149" s="412">
        <v>4</v>
      </c>
      <c r="I149" s="1068">
        <f>SUM(C149:H149)</f>
        <v>23</v>
      </c>
      <c r="J149" s="948">
        <v>0</v>
      </c>
      <c r="K149" s="948">
        <v>15</v>
      </c>
      <c r="L149" s="1074">
        <f t="shared" si="324"/>
        <v>38</v>
      </c>
      <c r="M149" s="944">
        <v>71</v>
      </c>
      <c r="N149" s="410">
        <v>63</v>
      </c>
      <c r="O149" s="1076">
        <f t="shared" si="325"/>
        <v>134</v>
      </c>
      <c r="P149" s="944">
        <v>69</v>
      </c>
      <c r="Q149" s="410">
        <v>67</v>
      </c>
      <c r="R149" s="1076">
        <f t="shared" si="326"/>
        <v>136</v>
      </c>
      <c r="S149" s="411">
        <v>58</v>
      </c>
      <c r="T149" s="410">
        <v>53</v>
      </c>
      <c r="U149" s="1076">
        <f t="shared" si="327"/>
        <v>111</v>
      </c>
      <c r="V149" s="411">
        <v>89</v>
      </c>
      <c r="W149" s="410">
        <v>65</v>
      </c>
      <c r="X149" s="1076">
        <f t="shared" si="328"/>
        <v>154</v>
      </c>
      <c r="Y149" s="944">
        <v>69</v>
      </c>
      <c r="Z149" s="410">
        <v>59</v>
      </c>
      <c r="AA149" s="1069">
        <f t="shared" si="329"/>
        <v>128</v>
      </c>
      <c r="AB149" s="411">
        <v>50</v>
      </c>
      <c r="AC149" s="410">
        <v>71</v>
      </c>
      <c r="AD149" s="1069">
        <f t="shared" si="335"/>
        <v>121</v>
      </c>
      <c r="AE149" s="413">
        <f t="shared" ref="AE149:AF151" si="349">SUM(M149,P149,S149,V149,Y149,AB149)</f>
        <v>406</v>
      </c>
      <c r="AF149" s="412">
        <f t="shared" si="349"/>
        <v>378</v>
      </c>
      <c r="AG149" s="1078">
        <f t="shared" si="332"/>
        <v>784</v>
      </c>
      <c r="AH149" s="1066">
        <v>72</v>
      </c>
      <c r="AI149" s="412">
        <v>27</v>
      </c>
      <c r="AJ149" s="1085">
        <f t="shared" ref="AJ149:AJ150" si="350">SUM(AH149:AI149)</f>
        <v>99</v>
      </c>
      <c r="AK149" s="190" t="s">
        <v>638</v>
      </c>
    </row>
    <row r="150" spans="1:37" ht="15.75" customHeight="1">
      <c r="A150" s="177">
        <v>2</v>
      </c>
      <c r="B150" s="195" t="s">
        <v>639</v>
      </c>
      <c r="C150" s="1138">
        <v>2</v>
      </c>
      <c r="D150" s="1139">
        <v>2</v>
      </c>
      <c r="E150" s="1139">
        <v>2</v>
      </c>
      <c r="F150" s="1140">
        <v>2</v>
      </c>
      <c r="G150" s="1140">
        <v>1</v>
      </c>
      <c r="H150" s="416">
        <v>1</v>
      </c>
      <c r="I150" s="1114">
        <f>SUM(C150:H150)</f>
        <v>10</v>
      </c>
      <c r="J150" s="1150">
        <v>0</v>
      </c>
      <c r="K150" s="1150">
        <v>8</v>
      </c>
      <c r="L150" s="1151">
        <f t="shared" si="324"/>
        <v>18</v>
      </c>
      <c r="M150" s="957">
        <v>24</v>
      </c>
      <c r="N150" s="416">
        <v>23</v>
      </c>
      <c r="O150" s="1112">
        <f t="shared" si="325"/>
        <v>47</v>
      </c>
      <c r="P150" s="957">
        <v>24</v>
      </c>
      <c r="Q150" s="416">
        <v>27</v>
      </c>
      <c r="R150" s="1112">
        <f t="shared" si="326"/>
        <v>51</v>
      </c>
      <c r="S150" s="417">
        <v>28</v>
      </c>
      <c r="T150" s="416">
        <v>21</v>
      </c>
      <c r="U150" s="1112">
        <f t="shared" si="327"/>
        <v>49</v>
      </c>
      <c r="V150" s="417">
        <v>27</v>
      </c>
      <c r="W150" s="416">
        <v>22</v>
      </c>
      <c r="X150" s="1112">
        <f t="shared" si="328"/>
        <v>49</v>
      </c>
      <c r="Y150" s="957">
        <v>17</v>
      </c>
      <c r="Z150" s="416">
        <v>18</v>
      </c>
      <c r="AA150" s="1114">
        <f t="shared" si="329"/>
        <v>35</v>
      </c>
      <c r="AB150" s="417">
        <v>12</v>
      </c>
      <c r="AC150" s="416">
        <v>18</v>
      </c>
      <c r="AD150" s="1114">
        <f t="shared" si="335"/>
        <v>30</v>
      </c>
      <c r="AE150" s="417">
        <f t="shared" si="349"/>
        <v>132</v>
      </c>
      <c r="AF150" s="416">
        <f t="shared" si="349"/>
        <v>129</v>
      </c>
      <c r="AG150" s="1131">
        <f t="shared" si="332"/>
        <v>261</v>
      </c>
      <c r="AH150" s="1158">
        <v>27</v>
      </c>
      <c r="AI150" s="416">
        <v>19</v>
      </c>
      <c r="AJ150" s="1132">
        <f t="shared" si="350"/>
        <v>46</v>
      </c>
      <c r="AK150" s="196" t="s">
        <v>639</v>
      </c>
    </row>
    <row r="151" spans="1:37" s="1063" customFormat="1" ht="15.75" customHeight="1">
      <c r="A151" s="197"/>
      <c r="B151" s="1137" t="s">
        <v>640</v>
      </c>
      <c r="C151" s="1141">
        <f>SUM(C149,C150)</f>
        <v>6</v>
      </c>
      <c r="D151" s="1142">
        <f t="shared" ref="D151:N151" si="351">SUM(D149,D150)</f>
        <v>6</v>
      </c>
      <c r="E151" s="1142">
        <f t="shared" si="351"/>
        <v>5</v>
      </c>
      <c r="F151" s="1143">
        <f t="shared" si="351"/>
        <v>6</v>
      </c>
      <c r="G151" s="1143">
        <f t="shared" si="351"/>
        <v>5</v>
      </c>
      <c r="H151" s="1144">
        <f t="shared" si="351"/>
        <v>5</v>
      </c>
      <c r="I151" s="1145">
        <f t="shared" si="351"/>
        <v>33</v>
      </c>
      <c r="J151" s="1145">
        <f t="shared" si="351"/>
        <v>0</v>
      </c>
      <c r="K151" s="1145">
        <f t="shared" si="351"/>
        <v>23</v>
      </c>
      <c r="L151" s="1152">
        <f t="shared" si="324"/>
        <v>56</v>
      </c>
      <c r="M151" s="958">
        <f t="shared" si="351"/>
        <v>95</v>
      </c>
      <c r="N151" s="326">
        <f t="shared" si="351"/>
        <v>86</v>
      </c>
      <c r="O151" s="1109">
        <f t="shared" si="325"/>
        <v>181</v>
      </c>
      <c r="P151" s="958">
        <f t="shared" ref="P151:Q151" si="352">SUM(P149,P150)</f>
        <v>93</v>
      </c>
      <c r="Q151" s="326">
        <f t="shared" si="352"/>
        <v>94</v>
      </c>
      <c r="R151" s="1109">
        <f t="shared" si="326"/>
        <v>187</v>
      </c>
      <c r="S151" s="327">
        <f t="shared" ref="S151:T151" si="353">SUM(S149,S150)</f>
        <v>86</v>
      </c>
      <c r="T151" s="326">
        <f t="shared" si="353"/>
        <v>74</v>
      </c>
      <c r="U151" s="1113">
        <f t="shared" si="327"/>
        <v>160</v>
      </c>
      <c r="V151" s="327">
        <f t="shared" ref="V151:W151" si="354">SUM(V149,V150)</f>
        <v>116</v>
      </c>
      <c r="W151" s="326">
        <f t="shared" si="354"/>
        <v>87</v>
      </c>
      <c r="X151" s="1113">
        <f t="shared" si="328"/>
        <v>203</v>
      </c>
      <c r="Y151" s="958">
        <f t="shared" ref="Y151:Z151" si="355">SUM(Y149,Y150)</f>
        <v>86</v>
      </c>
      <c r="Z151" s="326">
        <f t="shared" si="355"/>
        <v>77</v>
      </c>
      <c r="AA151" s="1109">
        <f t="shared" si="329"/>
        <v>163</v>
      </c>
      <c r="AB151" s="327">
        <f t="shared" ref="AB151:AC151" si="356">SUM(AB149,AB150)</f>
        <v>62</v>
      </c>
      <c r="AC151" s="326">
        <f t="shared" si="356"/>
        <v>89</v>
      </c>
      <c r="AD151" s="1109">
        <f t="shared" si="335"/>
        <v>151</v>
      </c>
      <c r="AE151" s="1156">
        <f t="shared" si="349"/>
        <v>538</v>
      </c>
      <c r="AF151" s="1144">
        <f t="shared" si="349"/>
        <v>507</v>
      </c>
      <c r="AG151" s="1157">
        <f t="shared" si="332"/>
        <v>1045</v>
      </c>
      <c r="AH151" s="1159">
        <f>SUM(AH149:AH150)</f>
        <v>99</v>
      </c>
      <c r="AI151" s="1144">
        <f>SUM(AI149:AI150)</f>
        <v>46</v>
      </c>
      <c r="AJ151" s="1160">
        <f>SUM(AJ149:AJ150)</f>
        <v>145</v>
      </c>
      <c r="AK151" s="1161" t="s">
        <v>640</v>
      </c>
    </row>
    <row r="152" spans="1:37" s="1063" customFormat="1" ht="15.75" customHeight="1">
      <c r="A152" s="197" t="s">
        <v>641</v>
      </c>
      <c r="B152" s="198" t="s">
        <v>642</v>
      </c>
      <c r="C152" s="1146">
        <v>3</v>
      </c>
      <c r="D152" s="1147">
        <v>3</v>
      </c>
      <c r="E152" s="1147">
        <v>3</v>
      </c>
      <c r="F152" s="1148">
        <v>3</v>
      </c>
      <c r="G152" s="1148">
        <v>3</v>
      </c>
      <c r="H152" s="1149">
        <v>3</v>
      </c>
      <c r="I152" s="1145">
        <f>SUM(C152:H152)</f>
        <v>18</v>
      </c>
      <c r="J152" s="1153">
        <v>0</v>
      </c>
      <c r="K152" s="1153">
        <v>10</v>
      </c>
      <c r="L152" s="1152">
        <f t="shared" si="324"/>
        <v>28</v>
      </c>
      <c r="M152" s="1154">
        <v>57</v>
      </c>
      <c r="N152" s="1149">
        <v>54</v>
      </c>
      <c r="O152" s="1155">
        <f t="shared" si="325"/>
        <v>111</v>
      </c>
      <c r="P152" s="1154">
        <v>51</v>
      </c>
      <c r="Q152" s="1149">
        <v>37</v>
      </c>
      <c r="R152" s="1155">
        <f t="shared" si="326"/>
        <v>88</v>
      </c>
      <c r="S152" s="1162">
        <v>46</v>
      </c>
      <c r="T152" s="1149">
        <v>35</v>
      </c>
      <c r="U152" s="1155">
        <f t="shared" si="327"/>
        <v>81</v>
      </c>
      <c r="V152" s="1162">
        <v>59</v>
      </c>
      <c r="W152" s="1149">
        <v>50</v>
      </c>
      <c r="X152" s="1155">
        <f t="shared" si="328"/>
        <v>109</v>
      </c>
      <c r="Y152" s="1154">
        <v>41</v>
      </c>
      <c r="Z152" s="1149">
        <v>56</v>
      </c>
      <c r="AA152" s="1145">
        <f t="shared" si="329"/>
        <v>97</v>
      </c>
      <c r="AB152" s="1162">
        <v>55</v>
      </c>
      <c r="AC152" s="1149">
        <v>40</v>
      </c>
      <c r="AD152" s="1145">
        <f t="shared" si="335"/>
        <v>95</v>
      </c>
      <c r="AE152" s="1162">
        <f t="shared" si="332"/>
        <v>309</v>
      </c>
      <c r="AF152" s="1149">
        <f t="shared" si="332"/>
        <v>272</v>
      </c>
      <c r="AG152" s="1157">
        <f t="shared" si="332"/>
        <v>581</v>
      </c>
      <c r="AH152" s="1163">
        <v>42</v>
      </c>
      <c r="AI152" s="1149">
        <v>12</v>
      </c>
      <c r="AJ152" s="1160">
        <f t="shared" ref="AJ152" si="357">SUM(AH152:AI152)</f>
        <v>54</v>
      </c>
      <c r="AK152" s="199" t="s">
        <v>642</v>
      </c>
    </row>
    <row r="153" spans="1:37" ht="15.75" customHeight="1">
      <c r="A153" s="174" t="s">
        <v>643</v>
      </c>
      <c r="B153" s="175" t="s">
        <v>644</v>
      </c>
      <c r="C153" s="945">
        <v>3</v>
      </c>
      <c r="D153" s="946">
        <v>3</v>
      </c>
      <c r="E153" s="946">
        <v>3</v>
      </c>
      <c r="F153" s="947">
        <v>2</v>
      </c>
      <c r="G153" s="947">
        <v>3</v>
      </c>
      <c r="H153" s="412">
        <v>2</v>
      </c>
      <c r="I153" s="1068">
        <f t="shared" ref="I153:I156" si="358">SUM(C153:H153)</f>
        <v>16</v>
      </c>
      <c r="J153" s="948">
        <v>0</v>
      </c>
      <c r="K153" s="948">
        <v>16</v>
      </c>
      <c r="L153" s="1074">
        <f t="shared" si="324"/>
        <v>32</v>
      </c>
      <c r="M153" s="959">
        <v>49</v>
      </c>
      <c r="N153" s="960">
        <v>50</v>
      </c>
      <c r="O153" s="1113">
        <f t="shared" si="325"/>
        <v>99</v>
      </c>
      <c r="P153" s="959">
        <v>56</v>
      </c>
      <c r="Q153" s="960">
        <v>38</v>
      </c>
      <c r="R153" s="1113">
        <f t="shared" si="326"/>
        <v>94</v>
      </c>
      <c r="S153" s="961">
        <v>40</v>
      </c>
      <c r="T153" s="960">
        <v>51</v>
      </c>
      <c r="U153" s="1113">
        <f t="shared" si="327"/>
        <v>91</v>
      </c>
      <c r="V153" s="961">
        <v>39</v>
      </c>
      <c r="W153" s="960">
        <v>41</v>
      </c>
      <c r="X153" s="1113">
        <f t="shared" si="328"/>
        <v>80</v>
      </c>
      <c r="Y153" s="959">
        <v>42</v>
      </c>
      <c r="Z153" s="960">
        <v>33</v>
      </c>
      <c r="AA153" s="1109">
        <f t="shared" si="329"/>
        <v>75</v>
      </c>
      <c r="AB153" s="961">
        <v>35</v>
      </c>
      <c r="AC153" s="960">
        <v>34</v>
      </c>
      <c r="AD153" s="1109">
        <f t="shared" si="335"/>
        <v>69</v>
      </c>
      <c r="AE153" s="413">
        <f t="shared" ref="AE153:AF157" si="359">SUM(M153,P153,S153,V153,Y153,AB153)</f>
        <v>261</v>
      </c>
      <c r="AF153" s="412">
        <f t="shared" si="359"/>
        <v>247</v>
      </c>
      <c r="AG153" s="1078">
        <f t="shared" si="332"/>
        <v>508</v>
      </c>
      <c r="AH153" s="1066">
        <v>63</v>
      </c>
      <c r="AI153" s="412">
        <v>19</v>
      </c>
      <c r="AJ153" s="1085">
        <f>SUM(AH153:AI153)</f>
        <v>82</v>
      </c>
      <c r="AK153" s="190" t="s">
        <v>644</v>
      </c>
    </row>
    <row r="154" spans="1:37" ht="15.75" customHeight="1">
      <c r="A154" s="177">
        <v>4</v>
      </c>
      <c r="B154" s="175" t="s">
        <v>645</v>
      </c>
      <c r="C154" s="945">
        <v>3</v>
      </c>
      <c r="D154" s="946">
        <v>3</v>
      </c>
      <c r="E154" s="946">
        <v>3</v>
      </c>
      <c r="F154" s="947">
        <v>3</v>
      </c>
      <c r="G154" s="947">
        <v>3</v>
      </c>
      <c r="H154" s="412">
        <v>3</v>
      </c>
      <c r="I154" s="1068">
        <f t="shared" si="358"/>
        <v>18</v>
      </c>
      <c r="J154" s="948">
        <v>0</v>
      </c>
      <c r="K154" s="948">
        <v>13</v>
      </c>
      <c r="L154" s="1074">
        <f t="shared" si="324"/>
        <v>31</v>
      </c>
      <c r="M154" s="949">
        <v>56</v>
      </c>
      <c r="N154" s="412">
        <v>40</v>
      </c>
      <c r="O154" s="1077">
        <f t="shared" si="325"/>
        <v>96</v>
      </c>
      <c r="P154" s="949">
        <v>57</v>
      </c>
      <c r="Q154" s="412">
        <v>55</v>
      </c>
      <c r="R154" s="1077">
        <f t="shared" si="326"/>
        <v>112</v>
      </c>
      <c r="S154" s="413">
        <v>49</v>
      </c>
      <c r="T154" s="412">
        <v>59</v>
      </c>
      <c r="U154" s="1077">
        <f t="shared" si="327"/>
        <v>108</v>
      </c>
      <c r="V154" s="413">
        <v>68</v>
      </c>
      <c r="W154" s="412">
        <v>47</v>
      </c>
      <c r="X154" s="1077">
        <f t="shared" si="328"/>
        <v>115</v>
      </c>
      <c r="Y154" s="949">
        <v>56</v>
      </c>
      <c r="Z154" s="412">
        <v>54</v>
      </c>
      <c r="AA154" s="1068">
        <f t="shared" si="329"/>
        <v>110</v>
      </c>
      <c r="AB154" s="413">
        <v>57</v>
      </c>
      <c r="AC154" s="412">
        <v>39</v>
      </c>
      <c r="AD154" s="1068">
        <f t="shared" si="335"/>
        <v>96</v>
      </c>
      <c r="AE154" s="413">
        <f t="shared" si="359"/>
        <v>343</v>
      </c>
      <c r="AF154" s="412">
        <f t="shared" si="359"/>
        <v>294</v>
      </c>
      <c r="AG154" s="1078">
        <f t="shared" ref="AE154:AG170" si="360">SUM(O154,R154,U154,X154,AA154,AD154)</f>
        <v>637</v>
      </c>
      <c r="AH154" s="1066">
        <v>60</v>
      </c>
      <c r="AI154" s="412">
        <v>20</v>
      </c>
      <c r="AJ154" s="1085">
        <f t="shared" ref="AJ154:AJ156" si="361">SUM(AH154:AI154)</f>
        <v>80</v>
      </c>
      <c r="AK154" s="190" t="s">
        <v>645</v>
      </c>
    </row>
    <row r="155" spans="1:37" ht="15.75" customHeight="1">
      <c r="A155" s="174"/>
      <c r="B155" s="175" t="s">
        <v>646</v>
      </c>
      <c r="C155" s="945">
        <v>1</v>
      </c>
      <c r="D155" s="946">
        <v>1</v>
      </c>
      <c r="E155" s="946">
        <v>1</v>
      </c>
      <c r="F155" s="947">
        <v>1</v>
      </c>
      <c r="G155" s="947">
        <v>1</v>
      </c>
      <c r="H155" s="412">
        <v>1</v>
      </c>
      <c r="I155" s="1068">
        <f t="shared" si="358"/>
        <v>6</v>
      </c>
      <c r="J155" s="948">
        <v>0</v>
      </c>
      <c r="K155" s="948">
        <v>4</v>
      </c>
      <c r="L155" s="1074">
        <f t="shared" si="324"/>
        <v>10</v>
      </c>
      <c r="M155" s="949">
        <v>14</v>
      </c>
      <c r="N155" s="412">
        <v>17</v>
      </c>
      <c r="O155" s="1077">
        <f t="shared" si="325"/>
        <v>31</v>
      </c>
      <c r="P155" s="949">
        <v>18</v>
      </c>
      <c r="Q155" s="412">
        <v>16</v>
      </c>
      <c r="R155" s="1077">
        <f t="shared" si="326"/>
        <v>34</v>
      </c>
      <c r="S155" s="413">
        <v>15</v>
      </c>
      <c r="T155" s="412">
        <v>7</v>
      </c>
      <c r="U155" s="1077">
        <f t="shared" si="327"/>
        <v>22</v>
      </c>
      <c r="V155" s="413">
        <v>15</v>
      </c>
      <c r="W155" s="412">
        <v>14</v>
      </c>
      <c r="X155" s="1077">
        <f t="shared" si="328"/>
        <v>29</v>
      </c>
      <c r="Y155" s="949">
        <v>10</v>
      </c>
      <c r="Z155" s="412">
        <v>8</v>
      </c>
      <c r="AA155" s="1068">
        <f t="shared" si="329"/>
        <v>18</v>
      </c>
      <c r="AB155" s="413">
        <v>11</v>
      </c>
      <c r="AC155" s="412">
        <v>15</v>
      </c>
      <c r="AD155" s="1068">
        <f t="shared" si="335"/>
        <v>26</v>
      </c>
      <c r="AE155" s="413">
        <f t="shared" si="359"/>
        <v>83</v>
      </c>
      <c r="AF155" s="412">
        <f t="shared" si="359"/>
        <v>77</v>
      </c>
      <c r="AG155" s="1078">
        <f t="shared" si="360"/>
        <v>160</v>
      </c>
      <c r="AH155" s="1066">
        <v>19</v>
      </c>
      <c r="AI155" s="412">
        <v>5</v>
      </c>
      <c r="AJ155" s="1085">
        <f t="shared" si="361"/>
        <v>24</v>
      </c>
      <c r="AK155" s="190" t="s">
        <v>646</v>
      </c>
    </row>
    <row r="156" spans="1:37" ht="15.75" customHeight="1">
      <c r="A156" s="174"/>
      <c r="B156" s="175" t="s">
        <v>647</v>
      </c>
      <c r="C156" s="945">
        <v>1</v>
      </c>
      <c r="D156" s="946">
        <v>2</v>
      </c>
      <c r="E156" s="946">
        <v>1</v>
      </c>
      <c r="F156" s="947">
        <v>1</v>
      </c>
      <c r="G156" s="947">
        <v>1</v>
      </c>
      <c r="H156" s="412">
        <v>1</v>
      </c>
      <c r="I156" s="1068">
        <f t="shared" si="358"/>
        <v>7</v>
      </c>
      <c r="J156" s="948">
        <v>0</v>
      </c>
      <c r="K156" s="948">
        <v>4</v>
      </c>
      <c r="L156" s="1074">
        <f t="shared" si="324"/>
        <v>11</v>
      </c>
      <c r="M156" s="957">
        <v>17</v>
      </c>
      <c r="N156" s="416">
        <v>20</v>
      </c>
      <c r="O156" s="1112">
        <f t="shared" si="325"/>
        <v>37</v>
      </c>
      <c r="P156" s="957">
        <v>18</v>
      </c>
      <c r="Q156" s="416">
        <v>20</v>
      </c>
      <c r="R156" s="1112">
        <f t="shared" si="326"/>
        <v>38</v>
      </c>
      <c r="S156" s="417">
        <v>16</v>
      </c>
      <c r="T156" s="416">
        <v>15</v>
      </c>
      <c r="U156" s="1112">
        <f t="shared" si="327"/>
        <v>31</v>
      </c>
      <c r="V156" s="417">
        <v>10</v>
      </c>
      <c r="W156" s="416">
        <v>16</v>
      </c>
      <c r="X156" s="1112">
        <f t="shared" si="328"/>
        <v>26</v>
      </c>
      <c r="Y156" s="957">
        <v>17</v>
      </c>
      <c r="Z156" s="416">
        <v>13</v>
      </c>
      <c r="AA156" s="1114">
        <f t="shared" si="329"/>
        <v>30</v>
      </c>
      <c r="AB156" s="417">
        <v>13</v>
      </c>
      <c r="AC156" s="416">
        <v>21</v>
      </c>
      <c r="AD156" s="1114">
        <f t="shared" si="335"/>
        <v>34</v>
      </c>
      <c r="AE156" s="413">
        <f t="shared" si="359"/>
        <v>91</v>
      </c>
      <c r="AF156" s="412">
        <f t="shared" si="359"/>
        <v>105</v>
      </c>
      <c r="AG156" s="1078">
        <f t="shared" si="360"/>
        <v>196</v>
      </c>
      <c r="AH156" s="1066">
        <v>11</v>
      </c>
      <c r="AI156" s="412">
        <v>8</v>
      </c>
      <c r="AJ156" s="1085">
        <f t="shared" si="361"/>
        <v>19</v>
      </c>
      <c r="AK156" s="190" t="s">
        <v>647</v>
      </c>
    </row>
    <row r="157" spans="1:37" s="1063" customFormat="1" ht="15.75" customHeight="1">
      <c r="A157" s="197"/>
      <c r="B157" s="1137" t="s">
        <v>648</v>
      </c>
      <c r="C157" s="1141">
        <f>SUM(C153:C156)</f>
        <v>8</v>
      </c>
      <c r="D157" s="1142">
        <f t="shared" ref="D157:N157" si="362">SUM(D153:D156)</f>
        <v>9</v>
      </c>
      <c r="E157" s="1142">
        <f t="shared" si="362"/>
        <v>8</v>
      </c>
      <c r="F157" s="1143">
        <f t="shared" si="362"/>
        <v>7</v>
      </c>
      <c r="G157" s="1143">
        <f t="shared" si="362"/>
        <v>8</v>
      </c>
      <c r="H157" s="1144">
        <f t="shared" si="362"/>
        <v>7</v>
      </c>
      <c r="I157" s="1145">
        <f>SUM(I153:I156)</f>
        <v>47</v>
      </c>
      <c r="J157" s="1145">
        <f t="shared" si="362"/>
        <v>0</v>
      </c>
      <c r="K157" s="1145">
        <f t="shared" si="362"/>
        <v>37</v>
      </c>
      <c r="L157" s="1152">
        <f t="shared" si="324"/>
        <v>84</v>
      </c>
      <c r="M157" s="1164">
        <f t="shared" si="362"/>
        <v>136</v>
      </c>
      <c r="N157" s="1144">
        <f t="shared" si="362"/>
        <v>127</v>
      </c>
      <c r="O157" s="1145">
        <f t="shared" si="325"/>
        <v>263</v>
      </c>
      <c r="P157" s="1164">
        <f t="shared" ref="P157:Q157" si="363">SUM(P153:P156)</f>
        <v>149</v>
      </c>
      <c r="Q157" s="1144">
        <f t="shared" si="363"/>
        <v>129</v>
      </c>
      <c r="R157" s="1145">
        <f t="shared" si="326"/>
        <v>278</v>
      </c>
      <c r="S157" s="1156">
        <f t="shared" ref="S157:T157" si="364">SUM(S153:S156)</f>
        <v>120</v>
      </c>
      <c r="T157" s="1144">
        <f t="shared" si="364"/>
        <v>132</v>
      </c>
      <c r="U157" s="1155">
        <f t="shared" si="327"/>
        <v>252</v>
      </c>
      <c r="V157" s="1156">
        <f t="shared" ref="V157:W157" si="365">SUM(V153:V156)</f>
        <v>132</v>
      </c>
      <c r="W157" s="1144">
        <f t="shared" si="365"/>
        <v>118</v>
      </c>
      <c r="X157" s="1155">
        <f t="shared" si="328"/>
        <v>250</v>
      </c>
      <c r="Y157" s="1164">
        <f t="shared" ref="Y157:Z157" si="366">SUM(Y153:Y156)</f>
        <v>125</v>
      </c>
      <c r="Z157" s="1144">
        <f t="shared" si="366"/>
        <v>108</v>
      </c>
      <c r="AA157" s="1145">
        <f t="shared" si="329"/>
        <v>233</v>
      </c>
      <c r="AB157" s="1156">
        <f t="shared" ref="AB157:AC157" si="367">SUM(AB153:AB156)</f>
        <v>116</v>
      </c>
      <c r="AC157" s="1144">
        <f t="shared" si="367"/>
        <v>109</v>
      </c>
      <c r="AD157" s="1145">
        <f t="shared" si="335"/>
        <v>225</v>
      </c>
      <c r="AE157" s="1156">
        <f t="shared" si="359"/>
        <v>778</v>
      </c>
      <c r="AF157" s="1144">
        <f t="shared" si="359"/>
        <v>723</v>
      </c>
      <c r="AG157" s="1157">
        <f t="shared" si="360"/>
        <v>1501</v>
      </c>
      <c r="AH157" s="1159">
        <f>SUM(AH153:AH156)</f>
        <v>153</v>
      </c>
      <c r="AI157" s="1144">
        <f>SUM(AI153:AI156)</f>
        <v>52</v>
      </c>
      <c r="AJ157" s="1160">
        <f>SUM(AJ153:AJ156)</f>
        <v>205</v>
      </c>
      <c r="AK157" s="1161" t="s">
        <v>648</v>
      </c>
    </row>
    <row r="158" spans="1:37" s="1063" customFormat="1" ht="15.75" customHeight="1" thickBot="1">
      <c r="A158" s="1086" t="s">
        <v>649</v>
      </c>
      <c r="B158" s="1087"/>
      <c r="C158" s="1118">
        <f>SUM(C151,C152,C157)</f>
        <v>17</v>
      </c>
      <c r="D158" s="1119">
        <f t="shared" ref="D158:K158" si="368">SUM(D151,D152,D157)</f>
        <v>18</v>
      </c>
      <c r="E158" s="1119">
        <f t="shared" si="368"/>
        <v>16</v>
      </c>
      <c r="F158" s="1120">
        <f t="shared" si="368"/>
        <v>16</v>
      </c>
      <c r="G158" s="1120">
        <f t="shared" si="368"/>
        <v>16</v>
      </c>
      <c r="H158" s="1121">
        <f t="shared" si="368"/>
        <v>15</v>
      </c>
      <c r="I158" s="1110">
        <f t="shared" si="368"/>
        <v>98</v>
      </c>
      <c r="J158" s="1110">
        <f t="shared" si="368"/>
        <v>0</v>
      </c>
      <c r="K158" s="1110">
        <f t="shared" si="368"/>
        <v>70</v>
      </c>
      <c r="L158" s="1122">
        <f t="shared" ref="L158" si="369">SUM(I158:K158)</f>
        <v>168</v>
      </c>
      <c r="M158" s="1123">
        <f>SUM(M151,M152,M157)</f>
        <v>288</v>
      </c>
      <c r="N158" s="1121">
        <f>SUM(N151,N152,N157)</f>
        <v>267</v>
      </c>
      <c r="O158" s="1124">
        <f t="shared" si="325"/>
        <v>555</v>
      </c>
      <c r="P158" s="1123">
        <f>SUM(P151,P152,P157)</f>
        <v>293</v>
      </c>
      <c r="Q158" s="1121">
        <f>SUM(Q151,Q152,Q157)</f>
        <v>260</v>
      </c>
      <c r="R158" s="1124">
        <f t="shared" si="326"/>
        <v>553</v>
      </c>
      <c r="S158" s="1124">
        <f>SUM(S151,S152,S157)</f>
        <v>252</v>
      </c>
      <c r="T158" s="1121">
        <f>SUM(T151,T152,T157)</f>
        <v>241</v>
      </c>
      <c r="U158" s="1125">
        <f t="shared" si="327"/>
        <v>493</v>
      </c>
      <c r="V158" s="1124">
        <f>SUM(V151,V152,V157)</f>
        <v>307</v>
      </c>
      <c r="W158" s="1121">
        <f>SUM(W151,W152,W157)</f>
        <v>255</v>
      </c>
      <c r="X158" s="1125">
        <f t="shared" si="328"/>
        <v>562</v>
      </c>
      <c r="Y158" s="1123">
        <f>SUM(Y151,Y152,Y157)</f>
        <v>252</v>
      </c>
      <c r="Z158" s="1121">
        <f>SUM(Z151,Z152,Z157)</f>
        <v>241</v>
      </c>
      <c r="AA158" s="1123">
        <f t="shared" si="329"/>
        <v>493</v>
      </c>
      <c r="AB158" s="1124">
        <f>SUM(AB151,AB152,AB157)</f>
        <v>233</v>
      </c>
      <c r="AC158" s="1121">
        <f>SUM(AC151,AC152,AC157)</f>
        <v>238</v>
      </c>
      <c r="AD158" s="1124">
        <f t="shared" si="335"/>
        <v>471</v>
      </c>
      <c r="AE158" s="1124">
        <f>SUM(M158,P158,S158,V158,Y158,AB158)</f>
        <v>1625</v>
      </c>
      <c r="AF158" s="1121">
        <f>SUM(N158,Q158,T158,W158,Z158,AC158)</f>
        <v>1502</v>
      </c>
      <c r="AG158" s="1126">
        <f t="shared" si="360"/>
        <v>3127</v>
      </c>
      <c r="AH158" s="1127">
        <f>SUM(AH151,AH152,AH157)</f>
        <v>294</v>
      </c>
      <c r="AI158" s="1121">
        <f>SUM(AI151,AI152,AI157)</f>
        <v>110</v>
      </c>
      <c r="AJ158" s="1128">
        <f t="shared" ref="AJ158" si="370">SUM(AJ151,AJ152,AJ157)</f>
        <v>404</v>
      </c>
      <c r="AK158" s="1129" t="s">
        <v>649</v>
      </c>
    </row>
    <row r="159" spans="1:37" ht="15.75" customHeight="1">
      <c r="A159" s="174" t="s">
        <v>650</v>
      </c>
      <c r="B159" s="175" t="s">
        <v>651</v>
      </c>
      <c r="C159" s="945">
        <v>1</v>
      </c>
      <c r="D159" s="946">
        <v>1</v>
      </c>
      <c r="E159" s="946">
        <v>1</v>
      </c>
      <c r="F159" s="947">
        <v>1</v>
      </c>
      <c r="G159" s="947">
        <v>1</v>
      </c>
      <c r="H159" s="412">
        <v>1</v>
      </c>
      <c r="I159" s="1068">
        <f>SUM(C159:H159)</f>
        <v>6</v>
      </c>
      <c r="J159" s="948">
        <v>0</v>
      </c>
      <c r="K159" s="948">
        <v>2</v>
      </c>
      <c r="L159" s="1074">
        <f t="shared" si="324"/>
        <v>8</v>
      </c>
      <c r="M159" s="944">
        <v>7</v>
      </c>
      <c r="N159" s="410">
        <v>5</v>
      </c>
      <c r="O159" s="1076">
        <f t="shared" si="325"/>
        <v>12</v>
      </c>
      <c r="P159" s="944">
        <v>7</v>
      </c>
      <c r="Q159" s="410">
        <v>6</v>
      </c>
      <c r="R159" s="1076">
        <f t="shared" si="326"/>
        <v>13</v>
      </c>
      <c r="S159" s="411">
        <v>8</v>
      </c>
      <c r="T159" s="410">
        <v>7</v>
      </c>
      <c r="U159" s="1076">
        <f t="shared" si="327"/>
        <v>15</v>
      </c>
      <c r="V159" s="411">
        <v>7</v>
      </c>
      <c r="W159" s="410">
        <v>12</v>
      </c>
      <c r="X159" s="1076">
        <f t="shared" si="328"/>
        <v>19</v>
      </c>
      <c r="Y159" s="944">
        <v>7</v>
      </c>
      <c r="Z159" s="410">
        <v>12</v>
      </c>
      <c r="AA159" s="1069">
        <f t="shared" si="329"/>
        <v>19</v>
      </c>
      <c r="AB159" s="411">
        <v>4</v>
      </c>
      <c r="AC159" s="410">
        <v>8</v>
      </c>
      <c r="AD159" s="1069">
        <f t="shared" si="335"/>
        <v>12</v>
      </c>
      <c r="AE159" s="413">
        <f t="shared" ref="AE159:AF162" si="371">SUM(M159,P159,S159,V159,Y159,AB159)</f>
        <v>40</v>
      </c>
      <c r="AF159" s="412">
        <f t="shared" si="371"/>
        <v>50</v>
      </c>
      <c r="AG159" s="1078">
        <f t="shared" si="360"/>
        <v>90</v>
      </c>
      <c r="AH159" s="1066">
        <v>8</v>
      </c>
      <c r="AI159" s="412">
        <v>0</v>
      </c>
      <c r="AJ159" s="1085">
        <f t="shared" ref="AJ159:AJ162" si="372">SUM(AH159:AI159)</f>
        <v>8</v>
      </c>
      <c r="AK159" s="190" t="s">
        <v>651</v>
      </c>
    </row>
    <row r="160" spans="1:37" ht="15.75" customHeight="1">
      <c r="A160" s="177">
        <v>4</v>
      </c>
      <c r="B160" s="175" t="s">
        <v>652</v>
      </c>
      <c r="C160" s="945">
        <v>2</v>
      </c>
      <c r="D160" s="946">
        <v>3</v>
      </c>
      <c r="E160" s="946">
        <v>2</v>
      </c>
      <c r="F160" s="947">
        <v>3</v>
      </c>
      <c r="G160" s="947">
        <v>3</v>
      </c>
      <c r="H160" s="412">
        <v>3</v>
      </c>
      <c r="I160" s="1068">
        <f t="shared" ref="I160:I162" si="373">SUM(C160:H160)</f>
        <v>16</v>
      </c>
      <c r="J160" s="948">
        <v>0</v>
      </c>
      <c r="K160" s="948">
        <v>7</v>
      </c>
      <c r="L160" s="1074">
        <f t="shared" si="324"/>
        <v>23</v>
      </c>
      <c r="M160" s="949">
        <v>37</v>
      </c>
      <c r="N160" s="412">
        <v>29</v>
      </c>
      <c r="O160" s="1077">
        <f t="shared" si="325"/>
        <v>66</v>
      </c>
      <c r="P160" s="949">
        <v>38</v>
      </c>
      <c r="Q160" s="412">
        <v>44</v>
      </c>
      <c r="R160" s="1077">
        <f t="shared" si="326"/>
        <v>82</v>
      </c>
      <c r="S160" s="413">
        <v>45</v>
      </c>
      <c r="T160" s="412">
        <v>26</v>
      </c>
      <c r="U160" s="1077">
        <f t="shared" si="327"/>
        <v>71</v>
      </c>
      <c r="V160" s="413">
        <v>48</v>
      </c>
      <c r="W160" s="412">
        <v>34</v>
      </c>
      <c r="X160" s="1077">
        <f t="shared" si="328"/>
        <v>82</v>
      </c>
      <c r="Y160" s="949">
        <v>41</v>
      </c>
      <c r="Z160" s="412">
        <v>40</v>
      </c>
      <c r="AA160" s="1068">
        <f t="shared" si="329"/>
        <v>81</v>
      </c>
      <c r="AB160" s="413">
        <v>43</v>
      </c>
      <c r="AC160" s="412">
        <v>38</v>
      </c>
      <c r="AD160" s="1068">
        <f t="shared" si="335"/>
        <v>81</v>
      </c>
      <c r="AE160" s="413">
        <f t="shared" si="371"/>
        <v>252</v>
      </c>
      <c r="AF160" s="412">
        <f t="shared" si="371"/>
        <v>211</v>
      </c>
      <c r="AG160" s="1078">
        <f t="shared" si="360"/>
        <v>463</v>
      </c>
      <c r="AH160" s="1066">
        <v>37</v>
      </c>
      <c r="AI160" s="412">
        <v>4</v>
      </c>
      <c r="AJ160" s="1085">
        <f t="shared" si="372"/>
        <v>41</v>
      </c>
      <c r="AK160" s="190" t="s">
        <v>652</v>
      </c>
    </row>
    <row r="161" spans="1:37" ht="15.75" customHeight="1">
      <c r="A161" s="174"/>
      <c r="B161" s="175" t="s">
        <v>653</v>
      </c>
      <c r="C161" s="945">
        <v>1</v>
      </c>
      <c r="D161" s="946">
        <v>2</v>
      </c>
      <c r="E161" s="946">
        <v>1</v>
      </c>
      <c r="F161" s="947">
        <v>2</v>
      </c>
      <c r="G161" s="947">
        <v>2</v>
      </c>
      <c r="H161" s="412">
        <v>2</v>
      </c>
      <c r="I161" s="1068">
        <f t="shared" si="373"/>
        <v>10</v>
      </c>
      <c r="J161" s="948">
        <v>0</v>
      </c>
      <c r="K161" s="948">
        <v>3</v>
      </c>
      <c r="L161" s="1074">
        <f t="shared" si="324"/>
        <v>13</v>
      </c>
      <c r="M161" s="949">
        <v>19</v>
      </c>
      <c r="N161" s="412">
        <v>11</v>
      </c>
      <c r="O161" s="1077">
        <f t="shared" si="325"/>
        <v>30</v>
      </c>
      <c r="P161" s="949">
        <v>22</v>
      </c>
      <c r="Q161" s="412">
        <v>16</v>
      </c>
      <c r="R161" s="1077">
        <f t="shared" si="326"/>
        <v>38</v>
      </c>
      <c r="S161" s="413">
        <v>9</v>
      </c>
      <c r="T161" s="412">
        <v>23</v>
      </c>
      <c r="U161" s="1077">
        <f t="shared" si="327"/>
        <v>32</v>
      </c>
      <c r="V161" s="413">
        <v>21</v>
      </c>
      <c r="W161" s="412">
        <v>23</v>
      </c>
      <c r="X161" s="1077">
        <f t="shared" si="328"/>
        <v>44</v>
      </c>
      <c r="Y161" s="949">
        <v>23</v>
      </c>
      <c r="Z161" s="412">
        <v>17</v>
      </c>
      <c r="AA161" s="1068">
        <f t="shared" si="329"/>
        <v>40</v>
      </c>
      <c r="AB161" s="413">
        <v>25</v>
      </c>
      <c r="AC161" s="412">
        <v>32</v>
      </c>
      <c r="AD161" s="1068">
        <f t="shared" si="335"/>
        <v>57</v>
      </c>
      <c r="AE161" s="413">
        <f t="shared" si="371"/>
        <v>119</v>
      </c>
      <c r="AF161" s="412">
        <f t="shared" si="371"/>
        <v>122</v>
      </c>
      <c r="AG161" s="1078">
        <f t="shared" si="360"/>
        <v>241</v>
      </c>
      <c r="AH161" s="1066">
        <v>11</v>
      </c>
      <c r="AI161" s="412">
        <v>2</v>
      </c>
      <c r="AJ161" s="1085">
        <f t="shared" si="372"/>
        <v>13</v>
      </c>
      <c r="AK161" s="190" t="s">
        <v>653</v>
      </c>
    </row>
    <row r="162" spans="1:37" ht="15.75" customHeight="1">
      <c r="A162" s="174"/>
      <c r="B162" s="175" t="s">
        <v>654</v>
      </c>
      <c r="C162" s="945">
        <v>1</v>
      </c>
      <c r="D162" s="946">
        <v>1</v>
      </c>
      <c r="E162" s="946">
        <v>1</v>
      </c>
      <c r="F162" s="947">
        <v>1</v>
      </c>
      <c r="G162" s="947">
        <v>1</v>
      </c>
      <c r="H162" s="412">
        <v>2</v>
      </c>
      <c r="I162" s="1068">
        <f t="shared" si="373"/>
        <v>7</v>
      </c>
      <c r="J162" s="948">
        <v>0</v>
      </c>
      <c r="K162" s="948">
        <v>3</v>
      </c>
      <c r="L162" s="1074">
        <f t="shared" si="324"/>
        <v>10</v>
      </c>
      <c r="M162" s="957">
        <v>9</v>
      </c>
      <c r="N162" s="416">
        <v>15</v>
      </c>
      <c r="O162" s="1112">
        <f t="shared" si="325"/>
        <v>24</v>
      </c>
      <c r="P162" s="957">
        <v>17</v>
      </c>
      <c r="Q162" s="416">
        <v>12</v>
      </c>
      <c r="R162" s="1112">
        <f t="shared" si="326"/>
        <v>29</v>
      </c>
      <c r="S162" s="417">
        <v>11</v>
      </c>
      <c r="T162" s="416">
        <v>20</v>
      </c>
      <c r="U162" s="1112">
        <f t="shared" si="327"/>
        <v>31</v>
      </c>
      <c r="V162" s="417">
        <v>18</v>
      </c>
      <c r="W162" s="416">
        <v>15</v>
      </c>
      <c r="X162" s="1112">
        <f t="shared" si="328"/>
        <v>33</v>
      </c>
      <c r="Y162" s="957">
        <v>12</v>
      </c>
      <c r="Z162" s="416">
        <v>14</v>
      </c>
      <c r="AA162" s="1114">
        <f t="shared" si="329"/>
        <v>26</v>
      </c>
      <c r="AB162" s="417">
        <v>15</v>
      </c>
      <c r="AC162" s="416">
        <v>28</v>
      </c>
      <c r="AD162" s="1114">
        <f t="shared" si="335"/>
        <v>43</v>
      </c>
      <c r="AE162" s="413">
        <f t="shared" si="371"/>
        <v>82</v>
      </c>
      <c r="AF162" s="412">
        <f t="shared" si="371"/>
        <v>104</v>
      </c>
      <c r="AG162" s="1078">
        <f t="shared" si="360"/>
        <v>186</v>
      </c>
      <c r="AH162" s="1066">
        <v>6</v>
      </c>
      <c r="AI162" s="412">
        <v>11</v>
      </c>
      <c r="AJ162" s="1085">
        <f t="shared" si="372"/>
        <v>17</v>
      </c>
      <c r="AK162" s="190" t="s">
        <v>654</v>
      </c>
    </row>
    <row r="163" spans="1:37" s="1063" customFormat="1" ht="15.75" customHeight="1" thickBot="1">
      <c r="A163" s="1086" t="s">
        <v>655</v>
      </c>
      <c r="B163" s="1087"/>
      <c r="C163" s="1118">
        <f>SUM(C159:C162)</f>
        <v>5</v>
      </c>
      <c r="D163" s="1119">
        <f t="shared" ref="D163:N163" si="374">SUM(D159:D162)</f>
        <v>7</v>
      </c>
      <c r="E163" s="1119">
        <f t="shared" si="374"/>
        <v>5</v>
      </c>
      <c r="F163" s="1120">
        <f t="shared" si="374"/>
        <v>7</v>
      </c>
      <c r="G163" s="1120">
        <f t="shared" si="374"/>
        <v>7</v>
      </c>
      <c r="H163" s="1121">
        <f t="shared" si="374"/>
        <v>8</v>
      </c>
      <c r="I163" s="1110">
        <f t="shared" si="374"/>
        <v>39</v>
      </c>
      <c r="J163" s="1110">
        <f t="shared" si="374"/>
        <v>0</v>
      </c>
      <c r="K163" s="1110">
        <f t="shared" si="374"/>
        <v>15</v>
      </c>
      <c r="L163" s="1122">
        <f t="shared" si="324"/>
        <v>54</v>
      </c>
      <c r="M163" s="1123">
        <f t="shared" si="374"/>
        <v>72</v>
      </c>
      <c r="N163" s="1121">
        <f t="shared" si="374"/>
        <v>60</v>
      </c>
      <c r="O163" s="1110">
        <f t="shared" si="325"/>
        <v>132</v>
      </c>
      <c r="P163" s="1123">
        <f t="shared" ref="P163:Q163" si="375">SUM(P159:P162)</f>
        <v>84</v>
      </c>
      <c r="Q163" s="1121">
        <f t="shared" si="375"/>
        <v>78</v>
      </c>
      <c r="R163" s="1110">
        <f t="shared" si="326"/>
        <v>162</v>
      </c>
      <c r="S163" s="1124">
        <f t="shared" ref="S163:T163" si="376">SUM(S159:S162)</f>
        <v>73</v>
      </c>
      <c r="T163" s="1121">
        <f t="shared" si="376"/>
        <v>76</v>
      </c>
      <c r="U163" s="1125">
        <f t="shared" si="327"/>
        <v>149</v>
      </c>
      <c r="V163" s="1124">
        <f t="shared" ref="V163:W163" si="377">SUM(V159:V162)</f>
        <v>94</v>
      </c>
      <c r="W163" s="1121">
        <f t="shared" si="377"/>
        <v>84</v>
      </c>
      <c r="X163" s="1125">
        <f t="shared" si="328"/>
        <v>178</v>
      </c>
      <c r="Y163" s="1123">
        <f t="shared" ref="Y163:Z163" si="378">SUM(Y159:Y162)</f>
        <v>83</v>
      </c>
      <c r="Z163" s="1121">
        <f t="shared" si="378"/>
        <v>83</v>
      </c>
      <c r="AA163" s="1110">
        <f t="shared" si="329"/>
        <v>166</v>
      </c>
      <c r="AB163" s="1124">
        <f t="shared" ref="AB163:AC163" si="379">SUM(AB159:AB162)</f>
        <v>87</v>
      </c>
      <c r="AC163" s="1121">
        <f t="shared" si="379"/>
        <v>106</v>
      </c>
      <c r="AD163" s="1110">
        <f t="shared" si="335"/>
        <v>193</v>
      </c>
      <c r="AE163" s="1124">
        <f t="shared" si="360"/>
        <v>493</v>
      </c>
      <c r="AF163" s="1121">
        <f t="shared" si="360"/>
        <v>487</v>
      </c>
      <c r="AG163" s="1126">
        <f t="shared" si="360"/>
        <v>980</v>
      </c>
      <c r="AH163" s="1127">
        <f>SUM(AH159:AH162)</f>
        <v>62</v>
      </c>
      <c r="AI163" s="1121">
        <f>SUM(AI159:AI162)</f>
        <v>17</v>
      </c>
      <c r="AJ163" s="1128">
        <f>SUM(AJ159:AJ162)</f>
        <v>79</v>
      </c>
      <c r="AK163" s="1129" t="s">
        <v>655</v>
      </c>
    </row>
    <row r="164" spans="1:37" ht="15.75" customHeight="1">
      <c r="A164" s="197" t="s">
        <v>656</v>
      </c>
      <c r="B164" s="198" t="s">
        <v>657</v>
      </c>
      <c r="C164" s="1146">
        <v>3</v>
      </c>
      <c r="D164" s="1147">
        <v>3</v>
      </c>
      <c r="E164" s="1147">
        <v>3</v>
      </c>
      <c r="F164" s="1148">
        <v>3</v>
      </c>
      <c r="G164" s="1148">
        <v>3</v>
      </c>
      <c r="H164" s="1149">
        <v>3</v>
      </c>
      <c r="I164" s="1145">
        <f t="shared" ref="I164:I172" si="380">SUM(C164:H164)</f>
        <v>18</v>
      </c>
      <c r="J164" s="1153">
        <v>0</v>
      </c>
      <c r="K164" s="1153">
        <v>10</v>
      </c>
      <c r="L164" s="1152">
        <f t="shared" si="324"/>
        <v>28</v>
      </c>
      <c r="M164" s="1154">
        <v>46</v>
      </c>
      <c r="N164" s="1149">
        <v>42</v>
      </c>
      <c r="O164" s="1155">
        <f t="shared" si="325"/>
        <v>88</v>
      </c>
      <c r="P164" s="1154">
        <v>49</v>
      </c>
      <c r="Q164" s="1149">
        <v>50</v>
      </c>
      <c r="R164" s="1155">
        <f t="shared" si="326"/>
        <v>99</v>
      </c>
      <c r="S164" s="1162">
        <v>45</v>
      </c>
      <c r="T164" s="1149">
        <v>50</v>
      </c>
      <c r="U164" s="1155">
        <f t="shared" si="327"/>
        <v>95</v>
      </c>
      <c r="V164" s="1162">
        <v>39</v>
      </c>
      <c r="W164" s="1149">
        <v>48</v>
      </c>
      <c r="X164" s="1155">
        <f t="shared" si="328"/>
        <v>87</v>
      </c>
      <c r="Y164" s="1154">
        <v>52</v>
      </c>
      <c r="Z164" s="1149">
        <v>54</v>
      </c>
      <c r="AA164" s="1145">
        <f t="shared" si="329"/>
        <v>106</v>
      </c>
      <c r="AB164" s="1162">
        <v>56</v>
      </c>
      <c r="AC164" s="1149">
        <v>40</v>
      </c>
      <c r="AD164" s="1145">
        <f t="shared" si="335"/>
        <v>96</v>
      </c>
      <c r="AE164" s="1162">
        <f t="shared" ref="AE164" si="381">SUM(M164,P164,S164,V164,Y164,AB164)</f>
        <v>287</v>
      </c>
      <c r="AF164" s="1149">
        <f t="shared" si="360"/>
        <v>284</v>
      </c>
      <c r="AG164" s="1157">
        <f t="shared" si="360"/>
        <v>571</v>
      </c>
      <c r="AH164" s="1163">
        <v>42</v>
      </c>
      <c r="AI164" s="1149">
        <v>20</v>
      </c>
      <c r="AJ164" s="1160">
        <f>SUM(AH164:AI164)</f>
        <v>62</v>
      </c>
      <c r="AK164" s="199" t="s">
        <v>657</v>
      </c>
    </row>
    <row r="165" spans="1:37" ht="15.75" customHeight="1">
      <c r="A165" s="174" t="s">
        <v>658</v>
      </c>
      <c r="B165" s="175" t="s">
        <v>659</v>
      </c>
      <c r="C165" s="945">
        <v>1</v>
      </c>
      <c r="D165" s="946">
        <v>1</v>
      </c>
      <c r="E165" s="946">
        <v>1</v>
      </c>
      <c r="F165" s="947">
        <v>1</v>
      </c>
      <c r="G165" s="947">
        <v>1</v>
      </c>
      <c r="H165" s="412">
        <v>1</v>
      </c>
      <c r="I165" s="1068">
        <f t="shared" si="380"/>
        <v>6</v>
      </c>
      <c r="J165" s="948">
        <v>0</v>
      </c>
      <c r="K165" s="948">
        <v>3</v>
      </c>
      <c r="L165" s="1074">
        <f t="shared" si="324"/>
        <v>9</v>
      </c>
      <c r="M165" s="949">
        <v>10</v>
      </c>
      <c r="N165" s="412">
        <v>5</v>
      </c>
      <c r="O165" s="1077">
        <f t="shared" si="325"/>
        <v>15</v>
      </c>
      <c r="P165" s="949">
        <v>4</v>
      </c>
      <c r="Q165" s="412">
        <v>9</v>
      </c>
      <c r="R165" s="1077">
        <f t="shared" si="326"/>
        <v>13</v>
      </c>
      <c r="S165" s="413">
        <v>7</v>
      </c>
      <c r="T165" s="412">
        <v>5</v>
      </c>
      <c r="U165" s="1077">
        <f t="shared" si="327"/>
        <v>12</v>
      </c>
      <c r="V165" s="413">
        <v>9</v>
      </c>
      <c r="W165" s="412">
        <v>8</v>
      </c>
      <c r="X165" s="1077">
        <f t="shared" si="328"/>
        <v>17</v>
      </c>
      <c r="Y165" s="949">
        <v>7</v>
      </c>
      <c r="Z165" s="412">
        <v>3</v>
      </c>
      <c r="AA165" s="1068">
        <f t="shared" si="329"/>
        <v>10</v>
      </c>
      <c r="AB165" s="413">
        <v>15</v>
      </c>
      <c r="AC165" s="412">
        <v>8</v>
      </c>
      <c r="AD165" s="1068">
        <f t="shared" si="335"/>
        <v>23</v>
      </c>
      <c r="AE165" s="413">
        <f t="shared" si="360"/>
        <v>52</v>
      </c>
      <c r="AF165" s="412">
        <f t="shared" si="360"/>
        <v>38</v>
      </c>
      <c r="AG165" s="1078">
        <f t="shared" si="360"/>
        <v>90</v>
      </c>
      <c r="AH165" s="1066">
        <v>8</v>
      </c>
      <c r="AI165" s="412">
        <v>4</v>
      </c>
      <c r="AJ165" s="1085">
        <f t="shared" ref="AJ165:AJ172" si="382">SUM(AH165:AI165)</f>
        <v>12</v>
      </c>
      <c r="AK165" s="190" t="s">
        <v>659</v>
      </c>
    </row>
    <row r="166" spans="1:37" ht="15.75" customHeight="1">
      <c r="A166" s="177">
        <v>8</v>
      </c>
      <c r="B166" s="175" t="s">
        <v>660</v>
      </c>
      <c r="C166" s="945">
        <v>1</v>
      </c>
      <c r="D166" s="946">
        <v>1</v>
      </c>
      <c r="E166" s="946">
        <v>1</v>
      </c>
      <c r="F166" s="947">
        <v>1</v>
      </c>
      <c r="G166" s="947">
        <v>1</v>
      </c>
      <c r="H166" s="412">
        <v>1</v>
      </c>
      <c r="I166" s="1068">
        <f t="shared" si="380"/>
        <v>6</v>
      </c>
      <c r="J166" s="948">
        <v>0</v>
      </c>
      <c r="K166" s="948">
        <v>3</v>
      </c>
      <c r="L166" s="1074">
        <f t="shared" si="324"/>
        <v>9</v>
      </c>
      <c r="M166" s="949">
        <v>7</v>
      </c>
      <c r="N166" s="412">
        <v>6</v>
      </c>
      <c r="O166" s="1077">
        <f t="shared" si="325"/>
        <v>13</v>
      </c>
      <c r="P166" s="949">
        <v>6</v>
      </c>
      <c r="Q166" s="412">
        <v>2</v>
      </c>
      <c r="R166" s="1077">
        <f t="shared" si="326"/>
        <v>8</v>
      </c>
      <c r="S166" s="413">
        <v>6</v>
      </c>
      <c r="T166" s="412">
        <v>5</v>
      </c>
      <c r="U166" s="1077">
        <f t="shared" si="327"/>
        <v>11</v>
      </c>
      <c r="V166" s="413">
        <v>15</v>
      </c>
      <c r="W166" s="412">
        <v>8</v>
      </c>
      <c r="X166" s="1077">
        <f t="shared" si="328"/>
        <v>23</v>
      </c>
      <c r="Y166" s="949">
        <v>11</v>
      </c>
      <c r="Z166" s="412">
        <v>7</v>
      </c>
      <c r="AA166" s="1068">
        <f t="shared" si="329"/>
        <v>18</v>
      </c>
      <c r="AB166" s="413">
        <v>9</v>
      </c>
      <c r="AC166" s="412">
        <v>8</v>
      </c>
      <c r="AD166" s="1068">
        <f t="shared" si="335"/>
        <v>17</v>
      </c>
      <c r="AE166" s="413">
        <f t="shared" si="360"/>
        <v>54</v>
      </c>
      <c r="AF166" s="412">
        <f t="shared" si="360"/>
        <v>36</v>
      </c>
      <c r="AG166" s="1078">
        <f t="shared" si="360"/>
        <v>90</v>
      </c>
      <c r="AH166" s="1066">
        <v>7</v>
      </c>
      <c r="AI166" s="412">
        <v>4</v>
      </c>
      <c r="AJ166" s="1085">
        <f t="shared" si="382"/>
        <v>11</v>
      </c>
      <c r="AK166" s="190" t="s">
        <v>660</v>
      </c>
    </row>
    <row r="167" spans="1:37" ht="15.75" customHeight="1">
      <c r="A167" s="174"/>
      <c r="B167" s="175" t="s">
        <v>661</v>
      </c>
      <c r="C167" s="945">
        <v>1</v>
      </c>
      <c r="D167" s="946">
        <v>0</v>
      </c>
      <c r="E167" s="946">
        <v>0</v>
      </c>
      <c r="F167" s="947">
        <v>1</v>
      </c>
      <c r="G167" s="947">
        <v>1</v>
      </c>
      <c r="H167" s="412">
        <v>1</v>
      </c>
      <c r="I167" s="1068">
        <f t="shared" si="380"/>
        <v>4</v>
      </c>
      <c r="J167" s="948">
        <v>1</v>
      </c>
      <c r="K167" s="948">
        <v>3</v>
      </c>
      <c r="L167" s="1074">
        <f t="shared" si="324"/>
        <v>8</v>
      </c>
      <c r="M167" s="949">
        <v>16</v>
      </c>
      <c r="N167" s="412">
        <v>10</v>
      </c>
      <c r="O167" s="1077">
        <f t="shared" si="325"/>
        <v>26</v>
      </c>
      <c r="P167" s="949">
        <v>6</v>
      </c>
      <c r="Q167" s="412">
        <v>10</v>
      </c>
      <c r="R167" s="1077">
        <f t="shared" si="326"/>
        <v>16</v>
      </c>
      <c r="S167" s="413">
        <v>14</v>
      </c>
      <c r="T167" s="412">
        <v>15</v>
      </c>
      <c r="U167" s="1077">
        <f t="shared" si="327"/>
        <v>29</v>
      </c>
      <c r="V167" s="413">
        <v>12</v>
      </c>
      <c r="W167" s="412">
        <v>14</v>
      </c>
      <c r="X167" s="1077">
        <f t="shared" si="328"/>
        <v>26</v>
      </c>
      <c r="Y167" s="949">
        <v>10</v>
      </c>
      <c r="Z167" s="412">
        <v>13</v>
      </c>
      <c r="AA167" s="1068">
        <f t="shared" si="329"/>
        <v>23</v>
      </c>
      <c r="AB167" s="413">
        <v>11</v>
      </c>
      <c r="AC167" s="412">
        <v>14</v>
      </c>
      <c r="AD167" s="1068">
        <f t="shared" si="335"/>
        <v>25</v>
      </c>
      <c r="AE167" s="413">
        <f t="shared" si="360"/>
        <v>69</v>
      </c>
      <c r="AF167" s="412">
        <f t="shared" si="360"/>
        <v>76</v>
      </c>
      <c r="AG167" s="1078">
        <f t="shared" si="360"/>
        <v>145</v>
      </c>
      <c r="AH167" s="1066">
        <v>9</v>
      </c>
      <c r="AI167" s="412">
        <v>4</v>
      </c>
      <c r="AJ167" s="1085">
        <f t="shared" si="382"/>
        <v>13</v>
      </c>
      <c r="AK167" s="190" t="s">
        <v>661</v>
      </c>
    </row>
    <row r="168" spans="1:37" ht="15.75" customHeight="1">
      <c r="A168" s="174"/>
      <c r="B168" s="175" t="s">
        <v>662</v>
      </c>
      <c r="C168" s="945">
        <v>1</v>
      </c>
      <c r="D168" s="946">
        <v>1</v>
      </c>
      <c r="E168" s="946">
        <v>1</v>
      </c>
      <c r="F168" s="947">
        <v>1</v>
      </c>
      <c r="G168" s="947">
        <v>1</v>
      </c>
      <c r="H168" s="412">
        <v>1</v>
      </c>
      <c r="I168" s="1068">
        <f t="shared" si="380"/>
        <v>6</v>
      </c>
      <c r="J168" s="948">
        <v>0</v>
      </c>
      <c r="K168" s="948">
        <v>3</v>
      </c>
      <c r="L168" s="1074">
        <f t="shared" si="324"/>
        <v>9</v>
      </c>
      <c r="M168" s="949">
        <v>5</v>
      </c>
      <c r="N168" s="412">
        <v>9</v>
      </c>
      <c r="O168" s="1077">
        <f t="shared" si="325"/>
        <v>14</v>
      </c>
      <c r="P168" s="949">
        <v>7</v>
      </c>
      <c r="Q168" s="412">
        <v>9</v>
      </c>
      <c r="R168" s="1077">
        <f t="shared" si="326"/>
        <v>16</v>
      </c>
      <c r="S168" s="413">
        <v>12</v>
      </c>
      <c r="T168" s="412">
        <v>9</v>
      </c>
      <c r="U168" s="1077">
        <f t="shared" si="327"/>
        <v>21</v>
      </c>
      <c r="V168" s="413">
        <v>10</v>
      </c>
      <c r="W168" s="412">
        <v>14</v>
      </c>
      <c r="X168" s="1077">
        <f t="shared" si="328"/>
        <v>24</v>
      </c>
      <c r="Y168" s="949">
        <v>12</v>
      </c>
      <c r="Z168" s="412">
        <v>12</v>
      </c>
      <c r="AA168" s="1068">
        <f t="shared" si="329"/>
        <v>24</v>
      </c>
      <c r="AB168" s="413">
        <v>10</v>
      </c>
      <c r="AC168" s="412">
        <v>10</v>
      </c>
      <c r="AD168" s="1068">
        <f t="shared" si="335"/>
        <v>20</v>
      </c>
      <c r="AE168" s="413">
        <f t="shared" si="360"/>
        <v>56</v>
      </c>
      <c r="AF168" s="412">
        <f t="shared" si="360"/>
        <v>63</v>
      </c>
      <c r="AG168" s="1078">
        <f t="shared" si="360"/>
        <v>119</v>
      </c>
      <c r="AH168" s="1066">
        <v>9</v>
      </c>
      <c r="AI168" s="412">
        <v>4</v>
      </c>
      <c r="AJ168" s="1085">
        <f t="shared" si="382"/>
        <v>13</v>
      </c>
      <c r="AK168" s="190" t="s">
        <v>662</v>
      </c>
    </row>
    <row r="169" spans="1:37" ht="15.75" customHeight="1">
      <c r="A169" s="174"/>
      <c r="B169" s="175" t="s">
        <v>663</v>
      </c>
      <c r="C169" s="945">
        <v>1</v>
      </c>
      <c r="D169" s="946">
        <v>1</v>
      </c>
      <c r="E169" s="946">
        <v>1</v>
      </c>
      <c r="F169" s="947">
        <v>1</v>
      </c>
      <c r="G169" s="947">
        <v>2</v>
      </c>
      <c r="H169" s="412">
        <v>2</v>
      </c>
      <c r="I169" s="1068">
        <f t="shared" si="380"/>
        <v>8</v>
      </c>
      <c r="J169" s="948">
        <v>0</v>
      </c>
      <c r="K169" s="948">
        <v>3</v>
      </c>
      <c r="L169" s="1074">
        <f t="shared" si="324"/>
        <v>11</v>
      </c>
      <c r="M169" s="949">
        <v>20</v>
      </c>
      <c r="N169" s="412">
        <v>14</v>
      </c>
      <c r="O169" s="1077">
        <f t="shared" si="325"/>
        <v>34</v>
      </c>
      <c r="P169" s="949">
        <v>18</v>
      </c>
      <c r="Q169" s="412">
        <v>14</v>
      </c>
      <c r="R169" s="1077">
        <f t="shared" si="326"/>
        <v>32</v>
      </c>
      <c r="S169" s="413">
        <v>13</v>
      </c>
      <c r="T169" s="412">
        <v>21</v>
      </c>
      <c r="U169" s="1077">
        <f t="shared" si="327"/>
        <v>34</v>
      </c>
      <c r="V169" s="413">
        <v>19</v>
      </c>
      <c r="W169" s="412">
        <v>12</v>
      </c>
      <c r="X169" s="1077">
        <f t="shared" si="328"/>
        <v>31</v>
      </c>
      <c r="Y169" s="949">
        <v>19</v>
      </c>
      <c r="Z169" s="412">
        <v>22</v>
      </c>
      <c r="AA169" s="1068">
        <f t="shared" si="329"/>
        <v>41</v>
      </c>
      <c r="AB169" s="413">
        <v>25</v>
      </c>
      <c r="AC169" s="412">
        <v>18</v>
      </c>
      <c r="AD169" s="1068">
        <f t="shared" si="335"/>
        <v>43</v>
      </c>
      <c r="AE169" s="413">
        <f t="shared" si="360"/>
        <v>114</v>
      </c>
      <c r="AF169" s="412">
        <f t="shared" si="360"/>
        <v>101</v>
      </c>
      <c r="AG169" s="1078">
        <f t="shared" si="360"/>
        <v>215</v>
      </c>
      <c r="AH169" s="1066">
        <v>11</v>
      </c>
      <c r="AI169" s="412">
        <v>5</v>
      </c>
      <c r="AJ169" s="1085">
        <f t="shared" si="382"/>
        <v>16</v>
      </c>
      <c r="AK169" s="190" t="s">
        <v>663</v>
      </c>
    </row>
    <row r="170" spans="1:37" ht="15.75" customHeight="1">
      <c r="A170" s="174"/>
      <c r="B170" s="175" t="s">
        <v>664</v>
      </c>
      <c r="C170" s="945">
        <v>1</v>
      </c>
      <c r="D170" s="946">
        <v>1</v>
      </c>
      <c r="E170" s="946">
        <v>1</v>
      </c>
      <c r="F170" s="947">
        <v>1</v>
      </c>
      <c r="G170" s="947">
        <v>1</v>
      </c>
      <c r="H170" s="412">
        <v>1</v>
      </c>
      <c r="I170" s="1068">
        <f t="shared" si="380"/>
        <v>6</v>
      </c>
      <c r="J170" s="948">
        <v>0</v>
      </c>
      <c r="K170" s="948">
        <v>3</v>
      </c>
      <c r="L170" s="1074">
        <f t="shared" si="324"/>
        <v>9</v>
      </c>
      <c r="M170" s="949">
        <v>7</v>
      </c>
      <c r="N170" s="412">
        <v>11</v>
      </c>
      <c r="O170" s="1077">
        <f t="shared" si="325"/>
        <v>18</v>
      </c>
      <c r="P170" s="949">
        <v>8</v>
      </c>
      <c r="Q170" s="412">
        <v>6</v>
      </c>
      <c r="R170" s="1077">
        <f t="shared" si="326"/>
        <v>14</v>
      </c>
      <c r="S170" s="413">
        <v>11</v>
      </c>
      <c r="T170" s="412">
        <v>11</v>
      </c>
      <c r="U170" s="1077">
        <f t="shared" si="327"/>
        <v>22</v>
      </c>
      <c r="V170" s="413">
        <v>13</v>
      </c>
      <c r="W170" s="412">
        <v>7</v>
      </c>
      <c r="X170" s="1077">
        <f t="shared" si="328"/>
        <v>20</v>
      </c>
      <c r="Y170" s="949">
        <v>12</v>
      </c>
      <c r="Z170" s="412">
        <v>10</v>
      </c>
      <c r="AA170" s="1068">
        <f t="shared" si="329"/>
        <v>22</v>
      </c>
      <c r="AB170" s="413">
        <v>9</v>
      </c>
      <c r="AC170" s="412">
        <v>6</v>
      </c>
      <c r="AD170" s="1068">
        <f t="shared" si="335"/>
        <v>15</v>
      </c>
      <c r="AE170" s="413">
        <f t="shared" si="360"/>
        <v>60</v>
      </c>
      <c r="AF170" s="412">
        <f t="shared" si="360"/>
        <v>51</v>
      </c>
      <c r="AG170" s="1078">
        <f t="shared" si="360"/>
        <v>111</v>
      </c>
      <c r="AH170" s="1066">
        <v>9</v>
      </c>
      <c r="AI170" s="412">
        <v>3</v>
      </c>
      <c r="AJ170" s="1085">
        <f t="shared" si="382"/>
        <v>12</v>
      </c>
      <c r="AK170" s="190" t="s">
        <v>664</v>
      </c>
    </row>
    <row r="171" spans="1:37" ht="15.75" customHeight="1">
      <c r="A171" s="174"/>
      <c r="B171" s="175" t="s">
        <v>665</v>
      </c>
      <c r="C171" s="945">
        <v>1</v>
      </c>
      <c r="D171" s="946">
        <v>1</v>
      </c>
      <c r="E171" s="946">
        <v>1</v>
      </c>
      <c r="F171" s="947">
        <v>1</v>
      </c>
      <c r="G171" s="947">
        <v>1</v>
      </c>
      <c r="H171" s="412">
        <v>1</v>
      </c>
      <c r="I171" s="1068">
        <f t="shared" si="380"/>
        <v>6</v>
      </c>
      <c r="J171" s="948">
        <v>0</v>
      </c>
      <c r="K171" s="948">
        <v>4</v>
      </c>
      <c r="L171" s="1074">
        <f t="shared" si="324"/>
        <v>10</v>
      </c>
      <c r="M171" s="949">
        <v>7</v>
      </c>
      <c r="N171" s="412">
        <v>8</v>
      </c>
      <c r="O171" s="1077">
        <f t="shared" si="325"/>
        <v>15</v>
      </c>
      <c r="P171" s="949">
        <v>10</v>
      </c>
      <c r="Q171" s="412">
        <v>14</v>
      </c>
      <c r="R171" s="1077">
        <f t="shared" si="326"/>
        <v>24</v>
      </c>
      <c r="S171" s="413">
        <v>8</v>
      </c>
      <c r="T171" s="412">
        <v>5</v>
      </c>
      <c r="U171" s="1077">
        <f t="shared" si="327"/>
        <v>13</v>
      </c>
      <c r="V171" s="413">
        <v>12</v>
      </c>
      <c r="W171" s="412">
        <v>7</v>
      </c>
      <c r="X171" s="1077">
        <f t="shared" si="328"/>
        <v>19</v>
      </c>
      <c r="Y171" s="949">
        <v>9</v>
      </c>
      <c r="Z171" s="412">
        <v>6</v>
      </c>
      <c r="AA171" s="1068">
        <f t="shared" si="329"/>
        <v>15</v>
      </c>
      <c r="AB171" s="413">
        <v>9</v>
      </c>
      <c r="AC171" s="412">
        <v>11</v>
      </c>
      <c r="AD171" s="1068">
        <f t="shared" si="335"/>
        <v>20</v>
      </c>
      <c r="AE171" s="413">
        <f t="shared" ref="AE171:AE173" si="383">SUM(M171,P171,S171,V171,Y171,AB171)</f>
        <v>55</v>
      </c>
      <c r="AF171" s="412">
        <f t="shared" ref="AF171:AF173" si="384">SUM(N171,Q171,T171,W171,Z171,AC171)</f>
        <v>51</v>
      </c>
      <c r="AG171" s="1078">
        <f t="shared" ref="AE171:AG177" si="385">SUM(O171,R171,U171,X171,AA171,AD171)</f>
        <v>106</v>
      </c>
      <c r="AH171" s="1066">
        <v>10</v>
      </c>
      <c r="AI171" s="412">
        <v>6</v>
      </c>
      <c r="AJ171" s="1085">
        <f t="shared" si="382"/>
        <v>16</v>
      </c>
      <c r="AK171" s="190" t="s">
        <v>665</v>
      </c>
    </row>
    <row r="172" spans="1:37" ht="15.75" customHeight="1">
      <c r="A172" s="174"/>
      <c r="B172" s="175" t="s">
        <v>666</v>
      </c>
      <c r="C172" s="945">
        <v>1</v>
      </c>
      <c r="D172" s="946">
        <v>1</v>
      </c>
      <c r="E172" s="946">
        <v>1</v>
      </c>
      <c r="F172" s="947">
        <v>1</v>
      </c>
      <c r="G172" s="947">
        <v>1</v>
      </c>
      <c r="H172" s="412">
        <v>1</v>
      </c>
      <c r="I172" s="1068">
        <f t="shared" si="380"/>
        <v>6</v>
      </c>
      <c r="J172" s="948">
        <v>0</v>
      </c>
      <c r="K172" s="948">
        <v>2</v>
      </c>
      <c r="L172" s="1074">
        <f t="shared" si="324"/>
        <v>8</v>
      </c>
      <c r="M172" s="949">
        <v>4</v>
      </c>
      <c r="N172" s="412">
        <v>8</v>
      </c>
      <c r="O172" s="1077">
        <f t="shared" si="325"/>
        <v>12</v>
      </c>
      <c r="P172" s="949">
        <v>6</v>
      </c>
      <c r="Q172" s="412">
        <v>10</v>
      </c>
      <c r="R172" s="1077">
        <f t="shared" si="326"/>
        <v>16</v>
      </c>
      <c r="S172" s="413">
        <v>12</v>
      </c>
      <c r="T172" s="412">
        <v>8</v>
      </c>
      <c r="U172" s="1077">
        <f t="shared" si="327"/>
        <v>20</v>
      </c>
      <c r="V172" s="413">
        <v>8</v>
      </c>
      <c r="W172" s="412">
        <v>7</v>
      </c>
      <c r="X172" s="1077">
        <f t="shared" si="328"/>
        <v>15</v>
      </c>
      <c r="Y172" s="949">
        <v>3</v>
      </c>
      <c r="Z172" s="412">
        <v>8</v>
      </c>
      <c r="AA172" s="1068">
        <f t="shared" si="329"/>
        <v>11</v>
      </c>
      <c r="AB172" s="413">
        <v>9</v>
      </c>
      <c r="AC172" s="412">
        <v>5</v>
      </c>
      <c r="AD172" s="1068">
        <f t="shared" si="335"/>
        <v>14</v>
      </c>
      <c r="AE172" s="413">
        <f t="shared" si="383"/>
        <v>42</v>
      </c>
      <c r="AF172" s="412">
        <f t="shared" si="384"/>
        <v>46</v>
      </c>
      <c r="AG172" s="1078">
        <f t="shared" si="385"/>
        <v>88</v>
      </c>
      <c r="AH172" s="1066">
        <v>5</v>
      </c>
      <c r="AI172" s="412">
        <v>5</v>
      </c>
      <c r="AJ172" s="1085">
        <f t="shared" si="382"/>
        <v>10</v>
      </c>
      <c r="AK172" s="190" t="s">
        <v>666</v>
      </c>
    </row>
    <row r="173" spans="1:37" s="1063" customFormat="1" ht="15.75" customHeight="1">
      <c r="A173" s="197"/>
      <c r="B173" s="1137" t="s">
        <v>667</v>
      </c>
      <c r="C173" s="1141">
        <f t="shared" ref="C173:H173" si="386">SUM(C165:C172)</f>
        <v>8</v>
      </c>
      <c r="D173" s="1142">
        <f t="shared" si="386"/>
        <v>7</v>
      </c>
      <c r="E173" s="1142">
        <f t="shared" si="386"/>
        <v>7</v>
      </c>
      <c r="F173" s="1143">
        <f t="shared" si="386"/>
        <v>8</v>
      </c>
      <c r="G173" s="1143">
        <f t="shared" si="386"/>
        <v>9</v>
      </c>
      <c r="H173" s="1144">
        <f t="shared" si="386"/>
        <v>9</v>
      </c>
      <c r="I173" s="1145">
        <f t="shared" ref="I173:N173" si="387">SUM(I165:I172)</f>
        <v>48</v>
      </c>
      <c r="J173" s="1145">
        <f t="shared" si="387"/>
        <v>1</v>
      </c>
      <c r="K173" s="1145">
        <f t="shared" si="387"/>
        <v>24</v>
      </c>
      <c r="L173" s="1152">
        <f t="shared" si="324"/>
        <v>73</v>
      </c>
      <c r="M173" s="1164">
        <f t="shared" si="387"/>
        <v>76</v>
      </c>
      <c r="N173" s="1144">
        <f t="shared" si="387"/>
        <v>71</v>
      </c>
      <c r="O173" s="1145">
        <f t="shared" si="325"/>
        <v>147</v>
      </c>
      <c r="P173" s="1164">
        <f t="shared" ref="P173:Q173" si="388">SUM(P165:P172)</f>
        <v>65</v>
      </c>
      <c r="Q173" s="1144">
        <f t="shared" si="388"/>
        <v>74</v>
      </c>
      <c r="R173" s="1145">
        <f t="shared" si="326"/>
        <v>139</v>
      </c>
      <c r="S173" s="1156">
        <f t="shared" ref="S173:T173" si="389">SUM(S165:S172)</f>
        <v>83</v>
      </c>
      <c r="T173" s="1144">
        <f t="shared" si="389"/>
        <v>79</v>
      </c>
      <c r="U173" s="1155">
        <f t="shared" si="327"/>
        <v>162</v>
      </c>
      <c r="V173" s="1156">
        <f t="shared" ref="V173:W173" si="390">SUM(V165:V172)</f>
        <v>98</v>
      </c>
      <c r="W173" s="1144">
        <f t="shared" si="390"/>
        <v>77</v>
      </c>
      <c r="X173" s="1155">
        <f t="shared" si="328"/>
        <v>175</v>
      </c>
      <c r="Y173" s="1164">
        <f t="shared" ref="Y173:Z173" si="391">SUM(Y165:Y172)</f>
        <v>83</v>
      </c>
      <c r="Z173" s="1144">
        <f t="shared" si="391"/>
        <v>81</v>
      </c>
      <c r="AA173" s="1145">
        <f t="shared" si="329"/>
        <v>164</v>
      </c>
      <c r="AB173" s="1156">
        <f t="shared" ref="AB173:AC173" si="392">SUM(AB165:AB172)</f>
        <v>97</v>
      </c>
      <c r="AC173" s="1144">
        <f t="shared" si="392"/>
        <v>80</v>
      </c>
      <c r="AD173" s="1145">
        <f t="shared" si="335"/>
        <v>177</v>
      </c>
      <c r="AE173" s="1156">
        <f t="shared" si="383"/>
        <v>502</v>
      </c>
      <c r="AF173" s="1144">
        <f t="shared" si="384"/>
        <v>462</v>
      </c>
      <c r="AG173" s="1157">
        <f t="shared" si="385"/>
        <v>964</v>
      </c>
      <c r="AH173" s="1159">
        <f>SUM(AH165:AH172)</f>
        <v>68</v>
      </c>
      <c r="AI173" s="1144">
        <f t="shared" ref="AI173:AJ173" si="393">SUM(AI165:AI172)</f>
        <v>35</v>
      </c>
      <c r="AJ173" s="1160">
        <f t="shared" si="393"/>
        <v>103</v>
      </c>
      <c r="AK173" s="1161" t="s">
        <v>667</v>
      </c>
    </row>
    <row r="174" spans="1:37" s="1063" customFormat="1" ht="15.75" customHeight="1" thickBot="1">
      <c r="A174" s="1086" t="s">
        <v>668</v>
      </c>
      <c r="B174" s="1087"/>
      <c r="C174" s="1118">
        <f t="shared" ref="C174:H174" si="394">SUM(C164,C173)</f>
        <v>11</v>
      </c>
      <c r="D174" s="1119">
        <f t="shared" si="394"/>
        <v>10</v>
      </c>
      <c r="E174" s="1119">
        <f t="shared" si="394"/>
        <v>10</v>
      </c>
      <c r="F174" s="1120">
        <f t="shared" si="394"/>
        <v>11</v>
      </c>
      <c r="G174" s="1120">
        <f t="shared" si="394"/>
        <v>12</v>
      </c>
      <c r="H174" s="1121">
        <f t="shared" si="394"/>
        <v>12</v>
      </c>
      <c r="I174" s="1110">
        <f t="shared" ref="I174:N174" si="395">SUM(I164,I173)</f>
        <v>66</v>
      </c>
      <c r="J174" s="1110">
        <f t="shared" si="395"/>
        <v>1</v>
      </c>
      <c r="K174" s="1110">
        <f t="shared" si="395"/>
        <v>34</v>
      </c>
      <c r="L174" s="1122">
        <f t="shared" ref="L174" si="396">SUM(I174:K174)</f>
        <v>101</v>
      </c>
      <c r="M174" s="1123">
        <f t="shared" si="395"/>
        <v>122</v>
      </c>
      <c r="N174" s="1121">
        <f t="shared" si="395"/>
        <v>113</v>
      </c>
      <c r="O174" s="1110">
        <f t="shared" si="325"/>
        <v>235</v>
      </c>
      <c r="P174" s="1123">
        <f t="shared" ref="P174" si="397">SUM(P164,P173)</f>
        <v>114</v>
      </c>
      <c r="Q174" s="1121">
        <f>SUM(Q164,Q173)</f>
        <v>124</v>
      </c>
      <c r="R174" s="1110">
        <f>SUM(P174,Q174)</f>
        <v>238</v>
      </c>
      <c r="S174" s="1124">
        <f>SUM(S164,S173)</f>
        <v>128</v>
      </c>
      <c r="T174" s="1121">
        <f>SUM(T164,T173)</f>
        <v>129</v>
      </c>
      <c r="U174" s="1125">
        <f t="shared" si="327"/>
        <v>257</v>
      </c>
      <c r="V174" s="1124">
        <f>SUM(V164,V173)</f>
        <v>137</v>
      </c>
      <c r="W174" s="1121">
        <f>SUM(W164,W173)</f>
        <v>125</v>
      </c>
      <c r="X174" s="1125">
        <f t="shared" si="328"/>
        <v>262</v>
      </c>
      <c r="Y174" s="1123">
        <f>SUM(Y164,Y173)</f>
        <v>135</v>
      </c>
      <c r="Z174" s="1121">
        <f>SUM(Z164,Z173)</f>
        <v>135</v>
      </c>
      <c r="AA174" s="1110">
        <f t="shared" si="329"/>
        <v>270</v>
      </c>
      <c r="AB174" s="1124">
        <f>SUM(AB164,AB173)</f>
        <v>153</v>
      </c>
      <c r="AC174" s="1121">
        <f>SUM(AC164,AC173)</f>
        <v>120</v>
      </c>
      <c r="AD174" s="1110">
        <f t="shared" si="335"/>
        <v>273</v>
      </c>
      <c r="AE174" s="1124">
        <f t="shared" ref="AE174:AF176" si="398">SUM(M174,P174,S174,V174,Y174,AB174)</f>
        <v>789</v>
      </c>
      <c r="AF174" s="1121">
        <f t="shared" si="398"/>
        <v>746</v>
      </c>
      <c r="AG174" s="1126">
        <f t="shared" si="385"/>
        <v>1535</v>
      </c>
      <c r="AH174" s="1127">
        <f>SUM(AH164,AH173)</f>
        <v>110</v>
      </c>
      <c r="AI174" s="1121">
        <f>SUM(AI164,AI173)</f>
        <v>55</v>
      </c>
      <c r="AJ174" s="1128">
        <f>SUM(AJ164,AJ173)</f>
        <v>165</v>
      </c>
      <c r="AK174" s="1129" t="s">
        <v>668</v>
      </c>
    </row>
    <row r="175" spans="1:37" ht="15.75" customHeight="1">
      <c r="A175" s="174" t="s">
        <v>669</v>
      </c>
      <c r="B175" s="175" t="s">
        <v>670</v>
      </c>
      <c r="C175" s="945">
        <v>1</v>
      </c>
      <c r="D175" s="946">
        <v>2</v>
      </c>
      <c r="E175" s="946">
        <v>1</v>
      </c>
      <c r="F175" s="947">
        <v>1</v>
      </c>
      <c r="G175" s="947">
        <v>1</v>
      </c>
      <c r="H175" s="412">
        <v>1</v>
      </c>
      <c r="I175" s="1068">
        <f>SUM(C175:H175)</f>
        <v>7</v>
      </c>
      <c r="J175" s="948">
        <v>0</v>
      </c>
      <c r="K175" s="948">
        <v>2</v>
      </c>
      <c r="L175" s="1074">
        <f t="shared" si="324"/>
        <v>9</v>
      </c>
      <c r="M175" s="944">
        <v>16</v>
      </c>
      <c r="N175" s="410">
        <v>15</v>
      </c>
      <c r="O175" s="1076">
        <f t="shared" si="325"/>
        <v>31</v>
      </c>
      <c r="P175" s="944">
        <v>21</v>
      </c>
      <c r="Q175" s="410">
        <v>20</v>
      </c>
      <c r="R175" s="1078">
        <f t="shared" si="326"/>
        <v>41</v>
      </c>
      <c r="S175" s="411">
        <v>16</v>
      </c>
      <c r="T175" s="410">
        <v>15</v>
      </c>
      <c r="U175" s="1076">
        <f t="shared" si="327"/>
        <v>31</v>
      </c>
      <c r="V175" s="411">
        <v>14</v>
      </c>
      <c r="W175" s="410">
        <v>18</v>
      </c>
      <c r="X175" s="1076">
        <f t="shared" si="328"/>
        <v>32</v>
      </c>
      <c r="Y175" s="944">
        <v>14</v>
      </c>
      <c r="Z175" s="410">
        <v>16</v>
      </c>
      <c r="AA175" s="1069">
        <f t="shared" si="329"/>
        <v>30</v>
      </c>
      <c r="AB175" s="944">
        <v>21</v>
      </c>
      <c r="AC175" s="410">
        <v>14</v>
      </c>
      <c r="AD175" s="1078">
        <f t="shared" si="335"/>
        <v>35</v>
      </c>
      <c r="AE175" s="411">
        <f t="shared" si="398"/>
        <v>102</v>
      </c>
      <c r="AF175" s="412">
        <f t="shared" si="398"/>
        <v>98</v>
      </c>
      <c r="AG175" s="1078">
        <f t="shared" si="385"/>
        <v>200</v>
      </c>
      <c r="AH175" s="1065">
        <v>9</v>
      </c>
      <c r="AI175" s="412">
        <v>3</v>
      </c>
      <c r="AJ175" s="1085">
        <f t="shared" ref="AJ175:AJ176" si="399">SUM(AH175:AI175)</f>
        <v>12</v>
      </c>
      <c r="AK175" s="190" t="s">
        <v>670</v>
      </c>
    </row>
    <row r="176" spans="1:37" ht="15.75" customHeight="1">
      <c r="A176" s="177">
        <v>2</v>
      </c>
      <c r="B176" s="175" t="s">
        <v>671</v>
      </c>
      <c r="C176" s="945">
        <v>1</v>
      </c>
      <c r="D176" s="946">
        <v>1</v>
      </c>
      <c r="E176" s="946">
        <v>1</v>
      </c>
      <c r="F176" s="947">
        <v>1</v>
      </c>
      <c r="G176" s="947">
        <v>1</v>
      </c>
      <c r="H176" s="412">
        <v>1</v>
      </c>
      <c r="I176" s="1068">
        <f>SUM(C176:H176)</f>
        <v>6</v>
      </c>
      <c r="J176" s="948">
        <v>0</v>
      </c>
      <c r="K176" s="948">
        <v>2</v>
      </c>
      <c r="L176" s="1074">
        <f t="shared" si="324"/>
        <v>8</v>
      </c>
      <c r="M176" s="957">
        <v>5</v>
      </c>
      <c r="N176" s="416">
        <v>8</v>
      </c>
      <c r="O176" s="1112">
        <f t="shared" si="325"/>
        <v>13</v>
      </c>
      <c r="P176" s="957">
        <v>11</v>
      </c>
      <c r="Q176" s="416">
        <v>15</v>
      </c>
      <c r="R176" s="1078">
        <f t="shared" si="326"/>
        <v>26</v>
      </c>
      <c r="S176" s="417">
        <v>7</v>
      </c>
      <c r="T176" s="416">
        <v>11</v>
      </c>
      <c r="U176" s="1112">
        <f t="shared" si="327"/>
        <v>18</v>
      </c>
      <c r="V176" s="417">
        <v>10</v>
      </c>
      <c r="W176" s="416">
        <v>9</v>
      </c>
      <c r="X176" s="1077">
        <f t="shared" si="328"/>
        <v>19</v>
      </c>
      <c r="Y176" s="957">
        <v>10</v>
      </c>
      <c r="Z176" s="416">
        <v>12</v>
      </c>
      <c r="AA176" s="1114">
        <f t="shared" si="329"/>
        <v>22</v>
      </c>
      <c r="AB176" s="957">
        <v>7</v>
      </c>
      <c r="AC176" s="416">
        <v>15</v>
      </c>
      <c r="AD176" s="1078">
        <f t="shared" si="335"/>
        <v>22</v>
      </c>
      <c r="AE176" s="417">
        <f t="shared" si="398"/>
        <v>50</v>
      </c>
      <c r="AF176" s="412">
        <f t="shared" si="398"/>
        <v>70</v>
      </c>
      <c r="AG176" s="1078">
        <f t="shared" si="385"/>
        <v>120</v>
      </c>
      <c r="AH176" s="1158">
        <v>6</v>
      </c>
      <c r="AI176" s="412">
        <v>4</v>
      </c>
      <c r="AJ176" s="1085">
        <f t="shared" si="399"/>
        <v>10</v>
      </c>
      <c r="AK176" s="190" t="s">
        <v>671</v>
      </c>
    </row>
    <row r="177" spans="1:37" s="1063" customFormat="1" ht="15.75" customHeight="1" thickBot="1">
      <c r="A177" s="1086" t="s">
        <v>672</v>
      </c>
      <c r="B177" s="1080"/>
      <c r="C177" s="1106">
        <f>SUM(C175,C176)</f>
        <v>2</v>
      </c>
      <c r="D177" s="1107">
        <f t="shared" ref="D177:N177" si="400">SUM(D175,D176)</f>
        <v>3</v>
      </c>
      <c r="E177" s="1107">
        <f t="shared" si="400"/>
        <v>2</v>
      </c>
      <c r="F177" s="1108">
        <f t="shared" si="400"/>
        <v>2</v>
      </c>
      <c r="G177" s="1108">
        <f t="shared" si="400"/>
        <v>2</v>
      </c>
      <c r="H177" s="326">
        <f t="shared" si="400"/>
        <v>2</v>
      </c>
      <c r="I177" s="1109">
        <f t="shared" si="400"/>
        <v>13</v>
      </c>
      <c r="J177" s="1109">
        <f t="shared" si="400"/>
        <v>0</v>
      </c>
      <c r="K177" s="1109">
        <f t="shared" si="400"/>
        <v>4</v>
      </c>
      <c r="L177" s="1111">
        <f t="shared" si="324"/>
        <v>17</v>
      </c>
      <c r="M177" s="958">
        <f t="shared" si="400"/>
        <v>21</v>
      </c>
      <c r="N177" s="326">
        <f t="shared" si="400"/>
        <v>23</v>
      </c>
      <c r="O177" s="1109">
        <f t="shared" si="325"/>
        <v>44</v>
      </c>
      <c r="P177" s="958">
        <f t="shared" ref="P177:Q177" si="401">SUM(P175,P176)</f>
        <v>32</v>
      </c>
      <c r="Q177" s="326">
        <f t="shared" si="401"/>
        <v>35</v>
      </c>
      <c r="R177" s="1109">
        <f t="shared" si="326"/>
        <v>67</v>
      </c>
      <c r="S177" s="327">
        <f t="shared" ref="S177:T177" si="402">SUM(S175,S176)</f>
        <v>23</v>
      </c>
      <c r="T177" s="326">
        <f t="shared" si="402"/>
        <v>26</v>
      </c>
      <c r="U177" s="1113">
        <f t="shared" si="327"/>
        <v>49</v>
      </c>
      <c r="V177" s="327">
        <f t="shared" ref="V177:W177" si="403">SUM(V175,V176)</f>
        <v>24</v>
      </c>
      <c r="W177" s="326">
        <f t="shared" si="403"/>
        <v>27</v>
      </c>
      <c r="X177" s="1113">
        <f t="shared" si="328"/>
        <v>51</v>
      </c>
      <c r="Y177" s="958">
        <f t="shared" ref="Y177:Z177" si="404">SUM(Y175,Y176)</f>
        <v>24</v>
      </c>
      <c r="Z177" s="326">
        <f t="shared" si="404"/>
        <v>28</v>
      </c>
      <c r="AA177" s="1109">
        <f t="shared" si="329"/>
        <v>52</v>
      </c>
      <c r="AB177" s="327">
        <f t="shared" ref="AB177:AC177" si="405">SUM(AB175,AB176)</f>
        <v>28</v>
      </c>
      <c r="AC177" s="326">
        <f t="shared" si="405"/>
        <v>29</v>
      </c>
      <c r="AD177" s="1109">
        <f t="shared" si="335"/>
        <v>57</v>
      </c>
      <c r="AE177" s="327">
        <f t="shared" si="385"/>
        <v>152</v>
      </c>
      <c r="AF177" s="326">
        <f t="shared" si="385"/>
        <v>168</v>
      </c>
      <c r="AG177" s="1115">
        <f t="shared" si="385"/>
        <v>320</v>
      </c>
      <c r="AH177" s="1116">
        <f>SUM(AH175:AH176)</f>
        <v>15</v>
      </c>
      <c r="AI177" s="326">
        <f>SUM(AI175:AI176)</f>
        <v>7</v>
      </c>
      <c r="AJ177" s="1117">
        <f>SUM(AJ175:AJ176)</f>
        <v>22</v>
      </c>
      <c r="AK177" s="1165" t="s">
        <v>672</v>
      </c>
    </row>
    <row r="178" spans="1:37" s="1063" customFormat="1" ht="15.75" customHeight="1" thickBot="1">
      <c r="A178" s="200" t="s">
        <v>673</v>
      </c>
      <c r="B178" s="1178"/>
      <c r="C178" s="1179">
        <f>SUM(C41,C73,C82,C94,C109,C118,C127,C137,C145)</f>
        <v>201</v>
      </c>
      <c r="D178" s="1180">
        <f>SUM(D41,D73,D82,D94,D109,D118,D127,D137,D145)</f>
        <v>200</v>
      </c>
      <c r="E178" s="1180">
        <f>SUM(E41,E73,E82,E94,E109,E118,E127,E137,E145)</f>
        <v>198</v>
      </c>
      <c r="F178" s="1181">
        <f t="shared" ref="F178:AJ178" si="406">SUM(F41,F73,F82,F94,F109,F118,F127,F137,F145)</f>
        <v>200</v>
      </c>
      <c r="G178" s="1181">
        <f t="shared" si="406"/>
        <v>209</v>
      </c>
      <c r="H178" s="1182">
        <f t="shared" si="406"/>
        <v>208</v>
      </c>
      <c r="I178" s="1183">
        <f t="shared" si="406"/>
        <v>1216</v>
      </c>
      <c r="J178" s="1183">
        <f t="shared" si="406"/>
        <v>40</v>
      </c>
      <c r="K178" s="1183">
        <f t="shared" si="406"/>
        <v>635</v>
      </c>
      <c r="L178" s="1184">
        <f t="shared" si="406"/>
        <v>1891</v>
      </c>
      <c r="M178" s="1185">
        <f t="shared" si="406"/>
        <v>2710</v>
      </c>
      <c r="N178" s="1182">
        <f t="shared" si="406"/>
        <v>2515</v>
      </c>
      <c r="O178" s="1183">
        <f t="shared" si="406"/>
        <v>5225</v>
      </c>
      <c r="P178" s="1185">
        <f t="shared" si="406"/>
        <v>2762</v>
      </c>
      <c r="Q178" s="1182">
        <f t="shared" si="406"/>
        <v>2622</v>
      </c>
      <c r="R178" s="1183">
        <f t="shared" si="406"/>
        <v>5384</v>
      </c>
      <c r="S178" s="1186">
        <f t="shared" si="406"/>
        <v>2892</v>
      </c>
      <c r="T178" s="1182">
        <f t="shared" si="406"/>
        <v>2705</v>
      </c>
      <c r="U178" s="1187">
        <f t="shared" si="406"/>
        <v>5597</v>
      </c>
      <c r="V178" s="1186">
        <f t="shared" si="406"/>
        <v>2940</v>
      </c>
      <c r="W178" s="1182">
        <f t="shared" si="406"/>
        <v>2778</v>
      </c>
      <c r="X178" s="1187">
        <f t="shared" si="406"/>
        <v>5718</v>
      </c>
      <c r="Y178" s="1185">
        <f t="shared" si="406"/>
        <v>3023</v>
      </c>
      <c r="Z178" s="1182">
        <f t="shared" si="406"/>
        <v>2805</v>
      </c>
      <c r="AA178" s="1183">
        <f t="shared" si="406"/>
        <v>5828</v>
      </c>
      <c r="AB178" s="1186">
        <f t="shared" si="406"/>
        <v>2967</v>
      </c>
      <c r="AC178" s="1182">
        <f t="shared" si="406"/>
        <v>2931</v>
      </c>
      <c r="AD178" s="1183">
        <f t="shared" si="406"/>
        <v>5898</v>
      </c>
      <c r="AE178" s="1186">
        <f t="shared" si="406"/>
        <v>17294</v>
      </c>
      <c r="AF178" s="1182">
        <f t="shared" si="406"/>
        <v>16356</v>
      </c>
      <c r="AG178" s="1188">
        <f t="shared" si="406"/>
        <v>33650</v>
      </c>
      <c r="AH178" s="1189">
        <f t="shared" si="406"/>
        <v>2226</v>
      </c>
      <c r="AI178" s="1182">
        <f t="shared" si="406"/>
        <v>831</v>
      </c>
      <c r="AJ178" s="1190">
        <f t="shared" si="406"/>
        <v>3057</v>
      </c>
      <c r="AK178" s="1178" t="s">
        <v>673</v>
      </c>
    </row>
    <row r="179" spans="1:37" ht="15.75" customHeight="1" thickBot="1">
      <c r="A179" s="200" t="s">
        <v>674</v>
      </c>
      <c r="B179" s="201"/>
      <c r="C179" s="1166">
        <f>SUM(C148,C158,C163,C174,C177)</f>
        <v>40</v>
      </c>
      <c r="D179" s="1167">
        <f t="shared" ref="D179:AJ179" si="407">SUM(D148,D158,D163,D174,D177)</f>
        <v>43</v>
      </c>
      <c r="E179" s="1167">
        <f t="shared" si="407"/>
        <v>38</v>
      </c>
      <c r="F179" s="1168">
        <f t="shared" si="407"/>
        <v>41</v>
      </c>
      <c r="G179" s="1168">
        <f t="shared" si="407"/>
        <v>42</v>
      </c>
      <c r="H179" s="1169">
        <f t="shared" si="407"/>
        <v>42</v>
      </c>
      <c r="I179" s="1170">
        <f>SUM(I148,I158,I163,I174,I177)</f>
        <v>246</v>
      </c>
      <c r="J179" s="1170">
        <f t="shared" si="407"/>
        <v>1</v>
      </c>
      <c r="K179" s="1170">
        <f t="shared" si="407"/>
        <v>140</v>
      </c>
      <c r="L179" s="1171">
        <f t="shared" si="407"/>
        <v>387</v>
      </c>
      <c r="M179" s="1172">
        <f t="shared" si="407"/>
        <v>577</v>
      </c>
      <c r="N179" s="1169">
        <f t="shared" si="407"/>
        <v>535</v>
      </c>
      <c r="O179" s="1170">
        <f t="shared" si="407"/>
        <v>1112</v>
      </c>
      <c r="P179" s="1172">
        <f t="shared" ref="P179:AD179" si="408">SUM(P148,P158,P163,P174,P177)</f>
        <v>603</v>
      </c>
      <c r="Q179" s="1169">
        <f t="shared" si="408"/>
        <v>566</v>
      </c>
      <c r="R179" s="1170">
        <f t="shared" si="408"/>
        <v>1169</v>
      </c>
      <c r="S179" s="1173">
        <f t="shared" si="408"/>
        <v>569</v>
      </c>
      <c r="T179" s="1169">
        <f t="shared" si="408"/>
        <v>537</v>
      </c>
      <c r="U179" s="1174">
        <f t="shared" si="408"/>
        <v>1106</v>
      </c>
      <c r="V179" s="1173">
        <f t="shared" si="408"/>
        <v>634</v>
      </c>
      <c r="W179" s="1169">
        <f t="shared" si="408"/>
        <v>578</v>
      </c>
      <c r="X179" s="1174">
        <f t="shared" si="408"/>
        <v>1212</v>
      </c>
      <c r="Y179" s="1172">
        <f t="shared" si="408"/>
        <v>562</v>
      </c>
      <c r="Z179" s="1169">
        <f t="shared" si="408"/>
        <v>550</v>
      </c>
      <c r="AA179" s="1170">
        <f t="shared" si="408"/>
        <v>1112</v>
      </c>
      <c r="AB179" s="1173">
        <f t="shared" si="408"/>
        <v>589</v>
      </c>
      <c r="AC179" s="1169">
        <f t="shared" si="408"/>
        <v>582</v>
      </c>
      <c r="AD179" s="1170">
        <f t="shared" si="408"/>
        <v>1171</v>
      </c>
      <c r="AE179" s="1173">
        <f t="shared" si="407"/>
        <v>3534</v>
      </c>
      <c r="AF179" s="1169">
        <f t="shared" si="407"/>
        <v>3348</v>
      </c>
      <c r="AG179" s="1175">
        <f t="shared" si="407"/>
        <v>6882</v>
      </c>
      <c r="AH179" s="1176">
        <f t="shared" si="407"/>
        <v>548</v>
      </c>
      <c r="AI179" s="1169">
        <f t="shared" si="407"/>
        <v>220</v>
      </c>
      <c r="AJ179" s="1177">
        <f t="shared" si="407"/>
        <v>768</v>
      </c>
      <c r="AK179" s="1129" t="s">
        <v>674</v>
      </c>
    </row>
    <row r="180" spans="1:37" s="1063" customFormat="1" ht="15.75" customHeight="1" thickBot="1">
      <c r="A180" s="200" t="s">
        <v>675</v>
      </c>
      <c r="B180" s="201"/>
      <c r="C180" s="1166">
        <f>SUM(C178,C179)</f>
        <v>241</v>
      </c>
      <c r="D180" s="1167">
        <f>SUM(D178,D179)</f>
        <v>243</v>
      </c>
      <c r="E180" s="1167">
        <f>SUM(E178,E179)</f>
        <v>236</v>
      </c>
      <c r="F180" s="1168">
        <f t="shared" ref="F180:K180" si="409">SUM(F178,F179)</f>
        <v>241</v>
      </c>
      <c r="G180" s="1168">
        <f t="shared" si="409"/>
        <v>251</v>
      </c>
      <c r="H180" s="1169">
        <f t="shared" si="409"/>
        <v>250</v>
      </c>
      <c r="I180" s="1170">
        <f>SUM(I178,I179)</f>
        <v>1462</v>
      </c>
      <c r="J180" s="1170">
        <f t="shared" si="409"/>
        <v>41</v>
      </c>
      <c r="K180" s="1170">
        <f t="shared" si="409"/>
        <v>775</v>
      </c>
      <c r="L180" s="1171">
        <f>SUM(I180:K180)</f>
        <v>2278</v>
      </c>
      <c r="M180" s="1172">
        <f t="shared" ref="M180:N180" si="410">SUM(M178,M179)</f>
        <v>3287</v>
      </c>
      <c r="N180" s="1169">
        <f t="shared" si="410"/>
        <v>3050</v>
      </c>
      <c r="O180" s="1170">
        <f t="shared" ref="O180" si="411">SUM(M180,N180)</f>
        <v>6337</v>
      </c>
      <c r="P180" s="1172">
        <f t="shared" ref="P180:Q180" si="412">SUM(P178,P179)</f>
        <v>3365</v>
      </c>
      <c r="Q180" s="1169">
        <f t="shared" si="412"/>
        <v>3188</v>
      </c>
      <c r="R180" s="1170">
        <f t="shared" ref="R180" si="413">SUM(P180,Q180)</f>
        <v>6553</v>
      </c>
      <c r="S180" s="1173">
        <f t="shared" ref="S180:T180" si="414">SUM(S178,S179)</f>
        <v>3461</v>
      </c>
      <c r="T180" s="1169">
        <f t="shared" si="414"/>
        <v>3242</v>
      </c>
      <c r="U180" s="1174">
        <f t="shared" ref="U180" si="415">SUM(S180,T180)</f>
        <v>6703</v>
      </c>
      <c r="V180" s="1173">
        <f t="shared" ref="V180:W180" si="416">SUM(V178,V179)</f>
        <v>3574</v>
      </c>
      <c r="W180" s="1169">
        <f t="shared" si="416"/>
        <v>3356</v>
      </c>
      <c r="X180" s="1174">
        <f t="shared" ref="X180" si="417">SUM(V180,W180)</f>
        <v>6930</v>
      </c>
      <c r="Y180" s="1172">
        <f t="shared" ref="Y180:Z180" si="418">SUM(Y178,Y179)</f>
        <v>3585</v>
      </c>
      <c r="Z180" s="1169">
        <f t="shared" si="418"/>
        <v>3355</v>
      </c>
      <c r="AA180" s="1170">
        <f t="shared" ref="AA180" si="419">SUM(Y180,Z180)</f>
        <v>6940</v>
      </c>
      <c r="AB180" s="1173">
        <f t="shared" ref="AB180:AC180" si="420">SUM(AB178,AB179)</f>
        <v>3556</v>
      </c>
      <c r="AC180" s="1169">
        <f t="shared" si="420"/>
        <v>3513</v>
      </c>
      <c r="AD180" s="1170">
        <f t="shared" ref="AD180" si="421">SUM(AB180,AC180)</f>
        <v>7069</v>
      </c>
      <c r="AE180" s="1173">
        <f t="shared" ref="AE180:AF180" si="422">SUM(M180,P180,S180,V180,Y180,AB180)</f>
        <v>20828</v>
      </c>
      <c r="AF180" s="1169">
        <f t="shared" si="422"/>
        <v>19704</v>
      </c>
      <c r="AG180" s="1175">
        <f>SUM(O180,R180,U180,X180,AA180,AD180)</f>
        <v>40532</v>
      </c>
      <c r="AH180" s="1176">
        <f>SUM(AH41,AH73,AH82,AH94,AH109,AH118,AH127,AH137,AH145,AH148,AH151,AH152,AH157,AH163,AH164,AH173,AH177)</f>
        <v>2774</v>
      </c>
      <c r="AI180" s="1169">
        <f>SUM(AI41,AI73,AI82,AI94,AI109,AI118,AI127,AI137,AI145,AI148,AI151,AI152,AI157,AI163,AI164,AI173,AI177)</f>
        <v>1051</v>
      </c>
      <c r="AJ180" s="1177">
        <f>SUM(AJ41,AJ73,AJ82,AJ94,AJ109,AJ118,AJ127,AJ137,AJ145,AJ148,AJ151,AJ152,AJ157,AJ163,AJ164,AJ173,AJ177)</f>
        <v>3825</v>
      </c>
      <c r="AK180" s="1129" t="s">
        <v>675</v>
      </c>
    </row>
  </sheetData>
  <protectedRanges>
    <protectedRange sqref="AH42:AI72" name="範囲18"/>
    <protectedRange sqref="P42:Q72 M42:N72" name="範囲12"/>
    <protectedRange sqref="J42:K72" name="範囲11"/>
    <protectedRange sqref="C42:H72" name="範囲10"/>
    <protectedRange sqref="AH6:AI40" name="範囲9"/>
    <protectedRange sqref="C6:H40" name="範囲1"/>
    <protectedRange sqref="J6:K40 P39 W39" name="範囲2"/>
    <protectedRange sqref="M6:N40 P6:Q38 P40:Q40 Q39" name="範囲3"/>
  </protectedRanges>
  <autoFilter ref="A5:AK180" xr:uid="{00000000-0009-0000-0000-000000000000}"/>
  <mergeCells count="17">
    <mergeCell ref="A3:A5"/>
    <mergeCell ref="B3:B5"/>
    <mergeCell ref="C3:L3"/>
    <mergeCell ref="M3:AG3"/>
    <mergeCell ref="AH3:AJ4"/>
    <mergeCell ref="AE4:AG4"/>
    <mergeCell ref="M4:O4"/>
    <mergeCell ref="P4:R4"/>
    <mergeCell ref="S4:U4"/>
    <mergeCell ref="V4:X4"/>
    <mergeCell ref="Y4:AA4"/>
    <mergeCell ref="AB4:AD4"/>
    <mergeCell ref="AK3:AK5"/>
    <mergeCell ref="C4:I4"/>
    <mergeCell ref="J4:J5"/>
    <mergeCell ref="K4:K5"/>
    <mergeCell ref="L4:L5"/>
  </mergeCells>
  <phoneticPr fontId="4"/>
  <pageMargins left="0.70866141732283472" right="0.70866141732283472" top="0.55118110236220474" bottom="0.55118110236220474" header="0.31496062992125984" footer="0.31496062992125984"/>
  <pageSetup paperSize="9" scale="86" fitToWidth="2" fitToHeight="0" pageOrder="overThenDown" orientation="portrait" r:id="rId1"/>
  <headerFooter alignWithMargins="0"/>
  <rowBreaks count="3" manualBreakCount="3">
    <brk id="41" max="36" man="1"/>
    <brk id="94" max="36" man="1"/>
    <brk id="137" max="36" man="1"/>
  </rowBreaks>
  <colBreaks count="1" manualBreakCount="1">
    <brk id="21" max="186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BE97"/>
  <sheetViews>
    <sheetView view="pageBreakPreview" zoomScale="85" zoomScaleNormal="100" zoomScaleSheetLayoutView="85" workbookViewId="0">
      <pane xSplit="1" topLeftCell="B1" activePane="topRight" state="frozen"/>
      <selection activeCell="Z35" sqref="Z35"/>
      <selection pane="topRight"/>
    </sheetView>
  </sheetViews>
  <sheetFormatPr defaultColWidth="9" defaultRowHeight="10.8"/>
  <cols>
    <col min="1" max="1" width="16.77734375" style="2" customWidth="1"/>
    <col min="2" max="41" width="3" style="2" customWidth="1"/>
    <col min="42" max="46" width="3.21875" style="2" customWidth="1"/>
    <col min="47" max="49" width="4" style="2" customWidth="1"/>
    <col min="50" max="50" width="17" style="2" customWidth="1"/>
    <col min="51" max="51" width="3.77734375" style="2" customWidth="1"/>
    <col min="52" max="52" width="12.33203125" style="2" customWidth="1"/>
    <col min="53" max="54" width="3.21875" style="2" customWidth="1"/>
    <col min="55" max="55" width="16.21875" style="2" customWidth="1"/>
    <col min="56" max="16384" width="9" style="2"/>
  </cols>
  <sheetData>
    <row r="1" spans="1:34" ht="20.25" customHeight="1">
      <c r="A1" s="5" t="s">
        <v>327</v>
      </c>
      <c r="AD1" s="2" t="s">
        <v>55</v>
      </c>
    </row>
    <row r="2" spans="1:34" ht="6.75" customHeight="1" thickBot="1"/>
    <row r="3" spans="1:34" ht="23.25" customHeight="1">
      <c r="A3" s="40"/>
      <c r="B3" s="41"/>
      <c r="C3" s="2150" t="s">
        <v>264</v>
      </c>
      <c r="D3" s="2151"/>
      <c r="E3" s="2151"/>
      <c r="F3" s="2151"/>
      <c r="G3" s="2151"/>
      <c r="H3" s="2151"/>
      <c r="I3" s="2151"/>
      <c r="J3" s="2151"/>
      <c r="K3" s="2151"/>
      <c r="L3" s="2152"/>
      <c r="M3" s="2150" t="s">
        <v>265</v>
      </c>
      <c r="N3" s="2151"/>
      <c r="O3" s="2151"/>
      <c r="P3" s="2151"/>
      <c r="Q3" s="2151"/>
      <c r="R3" s="2151"/>
      <c r="S3" s="2152"/>
      <c r="T3" s="2153" t="s">
        <v>266</v>
      </c>
      <c r="U3" s="2154"/>
      <c r="V3" s="2154"/>
      <c r="W3" s="2154"/>
      <c r="X3" s="2154"/>
      <c r="Y3" s="2154"/>
      <c r="Z3" s="2154"/>
      <c r="AA3" s="2155"/>
      <c r="AB3" s="2156" t="s">
        <v>267</v>
      </c>
      <c r="AC3" s="1904"/>
      <c r="AD3" s="1887"/>
      <c r="AE3" s="1887"/>
      <c r="AF3" s="1887"/>
      <c r="AG3" s="1887"/>
      <c r="AH3" s="1984"/>
    </row>
    <row r="4" spans="1:34" ht="23.25" customHeight="1">
      <c r="A4" s="42"/>
      <c r="B4" s="43" t="s">
        <v>268</v>
      </c>
      <c r="C4" s="2053" t="s">
        <v>1</v>
      </c>
      <c r="D4" s="2051"/>
      <c r="E4" s="2051"/>
      <c r="F4" s="2051"/>
      <c r="G4" s="2051"/>
      <c r="H4" s="2052"/>
      <c r="I4" s="44"/>
      <c r="J4" s="44"/>
      <c r="K4" s="44"/>
      <c r="L4" s="1688"/>
      <c r="M4" s="2158" t="s">
        <v>269</v>
      </c>
      <c r="N4" s="2159"/>
      <c r="O4" s="2160"/>
      <c r="P4" s="45"/>
      <c r="Q4" s="45"/>
      <c r="R4" s="45"/>
      <c r="T4" s="2004" t="s">
        <v>270</v>
      </c>
      <c r="U4" s="2005"/>
      <c r="V4" s="2005"/>
      <c r="W4" s="45"/>
      <c r="X4" s="45"/>
      <c r="Y4" s="46"/>
      <c r="Z4" s="47"/>
      <c r="AA4" s="48"/>
      <c r="AB4" s="2157"/>
      <c r="AC4" s="476"/>
      <c r="AD4" s="482"/>
      <c r="AE4" s="482"/>
      <c r="AF4" s="482"/>
      <c r="AG4" s="482"/>
      <c r="AH4" s="485"/>
    </row>
    <row r="5" spans="1:34" ht="71.099999999999994" customHeight="1">
      <c r="A5" s="23" t="s">
        <v>21</v>
      </c>
      <c r="B5" s="49" t="s">
        <v>271</v>
      </c>
      <c r="C5" s="50" t="s">
        <v>272</v>
      </c>
      <c r="D5" s="51" t="s">
        <v>273</v>
      </c>
      <c r="E5" s="51" t="s">
        <v>274</v>
      </c>
      <c r="F5" s="51" t="s">
        <v>275</v>
      </c>
      <c r="G5" s="51" t="s">
        <v>276</v>
      </c>
      <c r="H5" s="52" t="s">
        <v>277</v>
      </c>
      <c r="I5" s="53" t="s">
        <v>278</v>
      </c>
      <c r="J5" s="53" t="s">
        <v>11</v>
      </c>
      <c r="K5" s="54" t="s">
        <v>347</v>
      </c>
      <c r="L5" s="55" t="s">
        <v>348</v>
      </c>
      <c r="M5" s="50" t="s">
        <v>272</v>
      </c>
      <c r="N5" s="51" t="s">
        <v>273</v>
      </c>
      <c r="O5" s="52" t="s">
        <v>274</v>
      </c>
      <c r="P5" s="53" t="s">
        <v>278</v>
      </c>
      <c r="Q5" s="53" t="s">
        <v>11</v>
      </c>
      <c r="R5" s="54" t="s">
        <v>347</v>
      </c>
      <c r="S5" s="55" t="s">
        <v>348</v>
      </c>
      <c r="T5" s="50" t="s">
        <v>272</v>
      </c>
      <c r="U5" s="51" t="s">
        <v>273</v>
      </c>
      <c r="V5" s="56" t="s">
        <v>274</v>
      </c>
      <c r="W5" s="53" t="s">
        <v>279</v>
      </c>
      <c r="X5" s="53" t="s">
        <v>280</v>
      </c>
      <c r="Y5" s="494" t="s">
        <v>281</v>
      </c>
      <c r="Z5" s="54" t="s">
        <v>347</v>
      </c>
      <c r="AA5" s="55" t="s">
        <v>348</v>
      </c>
      <c r="AB5" s="2157"/>
      <c r="AC5" s="2014" t="s">
        <v>282</v>
      </c>
      <c r="AD5" s="2047"/>
      <c r="AE5" s="2047"/>
      <c r="AF5" s="2047"/>
      <c r="AG5" s="2047"/>
      <c r="AH5" s="2079"/>
    </row>
    <row r="6" spans="1:34" ht="14.25" customHeight="1" thickBot="1">
      <c r="A6" s="57"/>
      <c r="B6" s="58"/>
      <c r="C6" s="59"/>
      <c r="D6" s="60"/>
      <c r="E6" s="60"/>
      <c r="F6" s="60"/>
      <c r="G6" s="60"/>
      <c r="H6" s="61"/>
      <c r="I6" s="62"/>
      <c r="J6" s="62"/>
      <c r="K6" s="62"/>
      <c r="L6" s="495"/>
      <c r="M6" s="59"/>
      <c r="N6" s="60"/>
      <c r="O6" s="61"/>
      <c r="P6" s="62"/>
      <c r="Q6" s="62"/>
      <c r="R6" s="62"/>
      <c r="S6" s="63"/>
      <c r="T6" s="59"/>
      <c r="U6" s="60"/>
      <c r="V6" s="64"/>
      <c r="W6" s="62"/>
      <c r="X6" s="62"/>
      <c r="Y6" s="402"/>
      <c r="Z6" s="62"/>
      <c r="AA6" s="495"/>
      <c r="AB6" s="1690"/>
      <c r="AC6" s="484"/>
      <c r="AD6" s="499"/>
      <c r="AE6" s="499"/>
      <c r="AF6" s="499"/>
      <c r="AG6" s="499"/>
      <c r="AH6" s="486"/>
    </row>
    <row r="7" spans="1:34" s="3" customFormat="1" ht="21.75" customHeight="1">
      <c r="A7" s="405" t="s">
        <v>243</v>
      </c>
      <c r="B7" s="710">
        <v>1</v>
      </c>
      <c r="C7" s="711">
        <v>0</v>
      </c>
      <c r="D7" s="712">
        <v>1</v>
      </c>
      <c r="E7" s="712">
        <v>0</v>
      </c>
      <c r="F7" s="712">
        <v>0</v>
      </c>
      <c r="G7" s="712">
        <v>0</v>
      </c>
      <c r="H7" s="713">
        <v>0</v>
      </c>
      <c r="I7" s="710">
        <v>0</v>
      </c>
      <c r="J7" s="714">
        <f>SUM(C7:I7)</f>
        <v>1</v>
      </c>
      <c r="K7" s="715"/>
      <c r="L7" s="716">
        <v>0</v>
      </c>
      <c r="M7" s="717">
        <v>1</v>
      </c>
      <c r="N7" s="718">
        <v>1</v>
      </c>
      <c r="O7" s="719">
        <v>0</v>
      </c>
      <c r="P7" s="716">
        <v>1</v>
      </c>
      <c r="Q7" s="714">
        <f>SUM(M7:P7)</f>
        <v>3</v>
      </c>
      <c r="R7" s="715"/>
      <c r="S7" s="716">
        <v>0</v>
      </c>
      <c r="T7" s="717">
        <v>1</v>
      </c>
      <c r="U7" s="718">
        <v>0</v>
      </c>
      <c r="V7" s="719">
        <v>2</v>
      </c>
      <c r="W7" s="716">
        <v>3</v>
      </c>
      <c r="X7" s="716">
        <v>0</v>
      </c>
      <c r="Y7" s="714">
        <f>SUM(T7:X7)</f>
        <v>6</v>
      </c>
      <c r="Z7" s="720"/>
      <c r="AA7" s="716">
        <v>0</v>
      </c>
      <c r="AB7" s="1691">
        <f>SUM(B7,J7,Q7,Y7)</f>
        <v>11</v>
      </c>
      <c r="AC7" s="2011" t="s">
        <v>243</v>
      </c>
      <c r="AD7" s="1929"/>
      <c r="AE7" s="1929"/>
      <c r="AF7" s="1929"/>
      <c r="AG7" s="1929"/>
      <c r="AH7" s="2097"/>
    </row>
    <row r="8" spans="1:34" s="3" customFormat="1" ht="21.75" customHeight="1">
      <c r="A8" s="405" t="s">
        <v>246</v>
      </c>
      <c r="B8" s="721">
        <v>2</v>
      </c>
      <c r="C8" s="711">
        <v>2</v>
      </c>
      <c r="D8" s="712">
        <v>0</v>
      </c>
      <c r="E8" s="712">
        <v>0</v>
      </c>
      <c r="F8" s="712">
        <v>0</v>
      </c>
      <c r="G8" s="712">
        <v>0</v>
      </c>
      <c r="H8" s="713">
        <v>1</v>
      </c>
      <c r="I8" s="710">
        <v>1</v>
      </c>
      <c r="J8" s="722">
        <f t="shared" ref="J8:J17" si="0">SUM(C8:I8)</f>
        <v>4</v>
      </c>
      <c r="K8" s="723"/>
      <c r="L8" s="724">
        <v>0</v>
      </c>
      <c r="M8" s="725">
        <v>0</v>
      </c>
      <c r="N8" s="726">
        <v>1</v>
      </c>
      <c r="O8" s="647">
        <v>0</v>
      </c>
      <c r="P8" s="724">
        <v>0</v>
      </c>
      <c r="Q8" s="722">
        <f t="shared" ref="Q8:Q16" si="1">SUM(M8:P8)</f>
        <v>1</v>
      </c>
      <c r="R8" s="723"/>
      <c r="S8" s="724">
        <v>0</v>
      </c>
      <c r="T8" s="725">
        <v>1</v>
      </c>
      <c r="U8" s="726">
        <v>1</v>
      </c>
      <c r="V8" s="647">
        <v>1</v>
      </c>
      <c r="W8" s="724">
        <v>0</v>
      </c>
      <c r="X8" s="724">
        <v>0</v>
      </c>
      <c r="Y8" s="722">
        <f t="shared" ref="Y8:Y17" si="2">SUM(T8:X8)</f>
        <v>3</v>
      </c>
      <c r="Z8" s="727"/>
      <c r="AA8" s="724">
        <v>0</v>
      </c>
      <c r="AB8" s="1692">
        <f t="shared" ref="AB8:AB16" si="3">SUM(B8,J8,Q8,Y8)</f>
        <v>10</v>
      </c>
      <c r="AC8" s="1996" t="s">
        <v>828</v>
      </c>
      <c r="AD8" s="2120"/>
      <c r="AE8" s="2120"/>
      <c r="AF8" s="2120"/>
      <c r="AG8" s="2120"/>
      <c r="AH8" s="2121"/>
    </row>
    <row r="9" spans="1:34" s="3" customFormat="1" ht="21.75" customHeight="1">
      <c r="A9" s="405" t="s">
        <v>283</v>
      </c>
      <c r="B9" s="721">
        <v>0</v>
      </c>
      <c r="C9" s="711">
        <v>0</v>
      </c>
      <c r="D9" s="712">
        <v>2</v>
      </c>
      <c r="E9" s="712">
        <v>1</v>
      </c>
      <c r="F9" s="712">
        <v>2</v>
      </c>
      <c r="G9" s="712">
        <v>0</v>
      </c>
      <c r="H9" s="713">
        <v>1</v>
      </c>
      <c r="I9" s="710">
        <v>7</v>
      </c>
      <c r="J9" s="722">
        <f t="shared" si="0"/>
        <v>13</v>
      </c>
      <c r="K9" s="723"/>
      <c r="L9" s="724">
        <v>1</v>
      </c>
      <c r="M9" s="725">
        <v>4</v>
      </c>
      <c r="N9" s="726">
        <v>4</v>
      </c>
      <c r="O9" s="647">
        <v>2</v>
      </c>
      <c r="P9" s="724">
        <v>3</v>
      </c>
      <c r="Q9" s="722">
        <f t="shared" si="1"/>
        <v>13</v>
      </c>
      <c r="R9" s="723"/>
      <c r="S9" s="724">
        <v>1</v>
      </c>
      <c r="T9" s="725">
        <v>2</v>
      </c>
      <c r="U9" s="726">
        <v>3</v>
      </c>
      <c r="V9" s="647">
        <v>4</v>
      </c>
      <c r="W9" s="724">
        <v>0</v>
      </c>
      <c r="X9" s="724">
        <v>0</v>
      </c>
      <c r="Y9" s="722">
        <f t="shared" si="2"/>
        <v>9</v>
      </c>
      <c r="Z9" s="727"/>
      <c r="AA9" s="724">
        <v>1</v>
      </c>
      <c r="AB9" s="1692">
        <f t="shared" si="3"/>
        <v>35</v>
      </c>
      <c r="AC9" s="1996" t="s">
        <v>284</v>
      </c>
      <c r="AD9" s="2120"/>
      <c r="AE9" s="2120"/>
      <c r="AF9" s="2120"/>
      <c r="AG9" s="2120"/>
      <c r="AH9" s="2121"/>
    </row>
    <row r="10" spans="1:34" s="3" customFormat="1" ht="21.75" customHeight="1">
      <c r="A10" s="405" t="s">
        <v>285</v>
      </c>
      <c r="B10" s="721">
        <v>0</v>
      </c>
      <c r="C10" s="711">
        <v>4</v>
      </c>
      <c r="D10" s="712">
        <v>3</v>
      </c>
      <c r="E10" s="712">
        <v>5</v>
      </c>
      <c r="F10" s="712">
        <v>4</v>
      </c>
      <c r="G10" s="712">
        <v>2</v>
      </c>
      <c r="H10" s="713">
        <v>5</v>
      </c>
      <c r="I10" s="710">
        <v>0</v>
      </c>
      <c r="J10" s="722">
        <f t="shared" si="0"/>
        <v>23</v>
      </c>
      <c r="K10" s="723"/>
      <c r="L10" s="724">
        <v>0</v>
      </c>
      <c r="M10" s="725">
        <v>6</v>
      </c>
      <c r="N10" s="726">
        <v>5</v>
      </c>
      <c r="O10" s="647">
        <v>7</v>
      </c>
      <c r="P10" s="724">
        <v>1</v>
      </c>
      <c r="Q10" s="722">
        <f t="shared" si="1"/>
        <v>19</v>
      </c>
      <c r="R10" s="723"/>
      <c r="S10" s="724">
        <v>0</v>
      </c>
      <c r="T10" s="725">
        <v>7</v>
      </c>
      <c r="U10" s="726">
        <v>6</v>
      </c>
      <c r="V10" s="647">
        <v>6</v>
      </c>
      <c r="W10" s="724">
        <v>0</v>
      </c>
      <c r="X10" s="724">
        <v>0</v>
      </c>
      <c r="Y10" s="722">
        <f t="shared" si="2"/>
        <v>19</v>
      </c>
      <c r="Z10" s="727"/>
      <c r="AA10" s="724">
        <v>0</v>
      </c>
      <c r="AB10" s="1692">
        <f t="shared" si="3"/>
        <v>61</v>
      </c>
      <c r="AC10" s="1996" t="s">
        <v>286</v>
      </c>
      <c r="AD10" s="2120"/>
      <c r="AE10" s="2120"/>
      <c r="AF10" s="2120"/>
      <c r="AG10" s="2120"/>
      <c r="AH10" s="2121"/>
    </row>
    <row r="11" spans="1:34" s="3" customFormat="1" ht="21.75" customHeight="1">
      <c r="A11" s="405" t="s">
        <v>287</v>
      </c>
      <c r="B11" s="721">
        <v>0</v>
      </c>
      <c r="C11" s="711">
        <v>1</v>
      </c>
      <c r="D11" s="712">
        <v>2</v>
      </c>
      <c r="E11" s="712">
        <v>3</v>
      </c>
      <c r="F11" s="712">
        <v>2</v>
      </c>
      <c r="G11" s="712">
        <v>1</v>
      </c>
      <c r="H11" s="713">
        <v>2</v>
      </c>
      <c r="I11" s="710">
        <v>8</v>
      </c>
      <c r="J11" s="722">
        <f t="shared" si="0"/>
        <v>19</v>
      </c>
      <c r="K11" s="723"/>
      <c r="L11" s="724">
        <v>7</v>
      </c>
      <c r="M11" s="725">
        <v>6</v>
      </c>
      <c r="N11" s="726">
        <v>5</v>
      </c>
      <c r="O11" s="647">
        <v>6</v>
      </c>
      <c r="P11" s="724">
        <v>2</v>
      </c>
      <c r="Q11" s="722">
        <f t="shared" si="1"/>
        <v>19</v>
      </c>
      <c r="R11" s="723"/>
      <c r="S11" s="724">
        <v>4</v>
      </c>
      <c r="T11" s="725">
        <v>12</v>
      </c>
      <c r="U11" s="726">
        <v>10</v>
      </c>
      <c r="V11" s="647">
        <v>10</v>
      </c>
      <c r="W11" s="724">
        <v>0</v>
      </c>
      <c r="X11" s="724">
        <v>0</v>
      </c>
      <c r="Y11" s="722">
        <f t="shared" si="2"/>
        <v>32</v>
      </c>
      <c r="Z11" s="727"/>
      <c r="AA11" s="724">
        <v>2</v>
      </c>
      <c r="AB11" s="1692">
        <f t="shared" si="3"/>
        <v>70</v>
      </c>
      <c r="AC11" s="1996" t="s">
        <v>288</v>
      </c>
      <c r="AD11" s="2120"/>
      <c r="AE11" s="2120"/>
      <c r="AF11" s="2120"/>
      <c r="AG11" s="2120"/>
      <c r="AH11" s="2121"/>
    </row>
    <row r="12" spans="1:34" s="66" customFormat="1" ht="21.75" customHeight="1">
      <c r="A12" s="65" t="s">
        <v>289</v>
      </c>
      <c r="B12" s="728">
        <v>0</v>
      </c>
      <c r="C12" s="729">
        <v>1</v>
      </c>
      <c r="D12" s="730">
        <v>2</v>
      </c>
      <c r="E12" s="730">
        <v>2</v>
      </c>
      <c r="F12" s="730">
        <v>1</v>
      </c>
      <c r="G12" s="730">
        <v>2</v>
      </c>
      <c r="H12" s="731">
        <v>1</v>
      </c>
      <c r="I12" s="732">
        <v>1</v>
      </c>
      <c r="J12" s="733">
        <f t="shared" si="0"/>
        <v>10</v>
      </c>
      <c r="K12" s="734"/>
      <c r="L12" s="735">
        <v>0</v>
      </c>
      <c r="M12" s="736">
        <v>2</v>
      </c>
      <c r="N12" s="737">
        <v>2</v>
      </c>
      <c r="O12" s="738">
        <v>2</v>
      </c>
      <c r="P12" s="735">
        <v>0</v>
      </c>
      <c r="Q12" s="733">
        <f t="shared" si="1"/>
        <v>6</v>
      </c>
      <c r="R12" s="734"/>
      <c r="S12" s="735">
        <v>0</v>
      </c>
      <c r="T12" s="736">
        <v>0</v>
      </c>
      <c r="U12" s="737">
        <v>0</v>
      </c>
      <c r="V12" s="738">
        <v>0</v>
      </c>
      <c r="W12" s="735">
        <v>0</v>
      </c>
      <c r="X12" s="735">
        <v>0</v>
      </c>
      <c r="Y12" s="733">
        <f t="shared" si="2"/>
        <v>0</v>
      </c>
      <c r="Z12" s="739"/>
      <c r="AA12" s="735">
        <v>0</v>
      </c>
      <c r="AB12" s="1693">
        <f t="shared" si="3"/>
        <v>16</v>
      </c>
      <c r="AC12" s="2147" t="s">
        <v>290</v>
      </c>
      <c r="AD12" s="2148"/>
      <c r="AE12" s="2148"/>
      <c r="AF12" s="2148"/>
      <c r="AG12" s="2148"/>
      <c r="AH12" s="2149"/>
    </row>
    <row r="13" spans="1:34" s="3" customFormat="1" ht="21.75" customHeight="1">
      <c r="A13" s="405" t="s">
        <v>291</v>
      </c>
      <c r="B13" s="721">
        <v>0</v>
      </c>
      <c r="C13" s="711">
        <v>1</v>
      </c>
      <c r="D13" s="712">
        <v>1</v>
      </c>
      <c r="E13" s="712">
        <v>1</v>
      </c>
      <c r="F13" s="712">
        <v>2</v>
      </c>
      <c r="G13" s="712">
        <v>1</v>
      </c>
      <c r="H13" s="713">
        <v>2</v>
      </c>
      <c r="I13" s="710">
        <v>3</v>
      </c>
      <c r="J13" s="722">
        <f t="shared" si="0"/>
        <v>11</v>
      </c>
      <c r="K13" s="723"/>
      <c r="L13" s="724">
        <v>0</v>
      </c>
      <c r="M13" s="725">
        <v>2</v>
      </c>
      <c r="N13" s="726">
        <v>1</v>
      </c>
      <c r="O13" s="647">
        <v>2</v>
      </c>
      <c r="P13" s="724">
        <v>2</v>
      </c>
      <c r="Q13" s="722">
        <f t="shared" si="1"/>
        <v>7</v>
      </c>
      <c r="R13" s="723"/>
      <c r="S13" s="724">
        <v>0</v>
      </c>
      <c r="T13" s="725">
        <v>3</v>
      </c>
      <c r="U13" s="726">
        <v>3</v>
      </c>
      <c r="V13" s="647">
        <v>5</v>
      </c>
      <c r="W13" s="724">
        <v>0</v>
      </c>
      <c r="X13" s="724">
        <v>0</v>
      </c>
      <c r="Y13" s="722">
        <f t="shared" si="2"/>
        <v>11</v>
      </c>
      <c r="Z13" s="727"/>
      <c r="AA13" s="724">
        <v>0</v>
      </c>
      <c r="AB13" s="1692">
        <f t="shared" si="3"/>
        <v>29</v>
      </c>
      <c r="AC13" s="1996" t="s">
        <v>292</v>
      </c>
      <c r="AD13" s="2120"/>
      <c r="AE13" s="2120"/>
      <c r="AF13" s="2120"/>
      <c r="AG13" s="2120"/>
      <c r="AH13" s="2121"/>
    </row>
    <row r="14" spans="1:34" s="3" customFormat="1" ht="21.75" customHeight="1">
      <c r="A14" s="405" t="s">
        <v>255</v>
      </c>
      <c r="B14" s="721">
        <v>0</v>
      </c>
      <c r="C14" s="711">
        <v>2</v>
      </c>
      <c r="D14" s="712">
        <v>1</v>
      </c>
      <c r="E14" s="712">
        <v>2</v>
      </c>
      <c r="F14" s="712">
        <v>2</v>
      </c>
      <c r="G14" s="712">
        <v>3</v>
      </c>
      <c r="H14" s="713">
        <v>2</v>
      </c>
      <c r="I14" s="710">
        <v>1</v>
      </c>
      <c r="J14" s="722">
        <f t="shared" si="0"/>
        <v>13</v>
      </c>
      <c r="K14" s="723"/>
      <c r="L14" s="724">
        <v>1</v>
      </c>
      <c r="M14" s="725">
        <v>2</v>
      </c>
      <c r="N14" s="726">
        <v>2</v>
      </c>
      <c r="O14" s="647">
        <v>2</v>
      </c>
      <c r="P14" s="724">
        <v>3</v>
      </c>
      <c r="Q14" s="722">
        <f t="shared" si="1"/>
        <v>9</v>
      </c>
      <c r="R14" s="723"/>
      <c r="S14" s="724">
        <v>0</v>
      </c>
      <c r="T14" s="725">
        <v>6</v>
      </c>
      <c r="U14" s="726">
        <v>5</v>
      </c>
      <c r="V14" s="647">
        <v>5</v>
      </c>
      <c r="W14" s="724">
        <v>0</v>
      </c>
      <c r="X14" s="724">
        <v>0</v>
      </c>
      <c r="Y14" s="722">
        <f t="shared" si="2"/>
        <v>16</v>
      </c>
      <c r="Z14" s="727"/>
      <c r="AA14" s="724">
        <v>0</v>
      </c>
      <c r="AB14" s="1692">
        <f t="shared" si="3"/>
        <v>38</v>
      </c>
      <c r="AC14" s="1996" t="s">
        <v>293</v>
      </c>
      <c r="AD14" s="2120"/>
      <c r="AE14" s="2120"/>
      <c r="AF14" s="2120"/>
      <c r="AG14" s="2120"/>
      <c r="AH14" s="2121"/>
    </row>
    <row r="15" spans="1:34" s="66" customFormat="1" ht="21.75" customHeight="1">
      <c r="A15" s="65" t="s">
        <v>294</v>
      </c>
      <c r="B15" s="728">
        <v>0</v>
      </c>
      <c r="C15" s="729">
        <v>1</v>
      </c>
      <c r="D15" s="730">
        <v>0</v>
      </c>
      <c r="E15" s="730">
        <v>0</v>
      </c>
      <c r="F15" s="730">
        <v>1</v>
      </c>
      <c r="G15" s="730">
        <v>1</v>
      </c>
      <c r="H15" s="731">
        <v>1</v>
      </c>
      <c r="I15" s="732">
        <v>0</v>
      </c>
      <c r="J15" s="733">
        <f t="shared" si="0"/>
        <v>4</v>
      </c>
      <c r="K15" s="734"/>
      <c r="L15" s="735">
        <v>0</v>
      </c>
      <c r="M15" s="736">
        <v>1</v>
      </c>
      <c r="N15" s="737">
        <v>1</v>
      </c>
      <c r="O15" s="738">
        <v>1</v>
      </c>
      <c r="P15" s="735">
        <v>0</v>
      </c>
      <c r="Q15" s="733">
        <f t="shared" si="1"/>
        <v>3</v>
      </c>
      <c r="R15" s="734"/>
      <c r="S15" s="735">
        <v>0</v>
      </c>
      <c r="T15" s="736">
        <v>0</v>
      </c>
      <c r="U15" s="737">
        <v>0</v>
      </c>
      <c r="V15" s="738">
        <v>0</v>
      </c>
      <c r="W15" s="735">
        <v>0</v>
      </c>
      <c r="X15" s="735">
        <v>0</v>
      </c>
      <c r="Y15" s="733">
        <f t="shared" si="2"/>
        <v>0</v>
      </c>
      <c r="Z15" s="739"/>
      <c r="AA15" s="735">
        <v>0</v>
      </c>
      <c r="AB15" s="1693">
        <f t="shared" si="3"/>
        <v>7</v>
      </c>
      <c r="AC15" s="2147" t="s">
        <v>295</v>
      </c>
      <c r="AD15" s="2148"/>
      <c r="AE15" s="2148"/>
      <c r="AF15" s="2148"/>
      <c r="AG15" s="2148"/>
      <c r="AH15" s="2149"/>
    </row>
    <row r="16" spans="1:34" s="3" customFormat="1" ht="21.75" customHeight="1">
      <c r="A16" s="67" t="s">
        <v>296</v>
      </c>
      <c r="B16" s="740">
        <v>0</v>
      </c>
      <c r="C16" s="741">
        <v>4</v>
      </c>
      <c r="D16" s="742">
        <v>2</v>
      </c>
      <c r="E16" s="742">
        <v>3</v>
      </c>
      <c r="F16" s="742">
        <v>3</v>
      </c>
      <c r="G16" s="742">
        <v>2</v>
      </c>
      <c r="H16" s="743">
        <v>4</v>
      </c>
      <c r="I16" s="740">
        <v>1</v>
      </c>
      <c r="J16" s="722">
        <f t="shared" si="0"/>
        <v>19</v>
      </c>
      <c r="K16" s="744"/>
      <c r="L16" s="745">
        <v>1</v>
      </c>
      <c r="M16" s="746">
        <v>4</v>
      </c>
      <c r="N16" s="747">
        <v>2</v>
      </c>
      <c r="O16" s="646">
        <v>3</v>
      </c>
      <c r="P16" s="745">
        <v>1</v>
      </c>
      <c r="Q16" s="748">
        <f t="shared" si="1"/>
        <v>10</v>
      </c>
      <c r="R16" s="744"/>
      <c r="S16" s="745">
        <v>0</v>
      </c>
      <c r="T16" s="746">
        <v>6</v>
      </c>
      <c r="U16" s="747">
        <v>4</v>
      </c>
      <c r="V16" s="646">
        <v>6</v>
      </c>
      <c r="W16" s="745">
        <v>0</v>
      </c>
      <c r="X16" s="745">
        <v>0</v>
      </c>
      <c r="Y16" s="748">
        <f t="shared" si="2"/>
        <v>16</v>
      </c>
      <c r="Z16" s="749"/>
      <c r="AA16" s="745">
        <v>0</v>
      </c>
      <c r="AB16" s="1694">
        <f t="shared" si="3"/>
        <v>45</v>
      </c>
      <c r="AC16" s="2161" t="s">
        <v>296</v>
      </c>
      <c r="AD16" s="2162"/>
      <c r="AE16" s="2162"/>
      <c r="AF16" s="2162"/>
      <c r="AG16" s="2162"/>
      <c r="AH16" s="2163"/>
    </row>
    <row r="17" spans="1:56" s="1696" customFormat="1" ht="21.75" customHeight="1" thickBot="1">
      <c r="A17" s="1681" t="s">
        <v>297</v>
      </c>
      <c r="B17" s="1682">
        <f>SUM(B7:B16)</f>
        <v>3</v>
      </c>
      <c r="C17" s="1683">
        <f>SUM(C7:C16)</f>
        <v>16</v>
      </c>
      <c r="D17" s="1684">
        <f t="shared" ref="D17:AA17" si="4">SUM(D7:D16)</f>
        <v>14</v>
      </c>
      <c r="E17" s="1684">
        <f t="shared" si="4"/>
        <v>17</v>
      </c>
      <c r="F17" s="1684">
        <f t="shared" si="4"/>
        <v>17</v>
      </c>
      <c r="G17" s="1684">
        <f t="shared" si="4"/>
        <v>12</v>
      </c>
      <c r="H17" s="1685">
        <f t="shared" si="4"/>
        <v>19</v>
      </c>
      <c r="I17" s="1686">
        <f t="shared" si="4"/>
        <v>22</v>
      </c>
      <c r="J17" s="1687">
        <f t="shared" si="0"/>
        <v>117</v>
      </c>
      <c r="K17" s="1689"/>
      <c r="L17" s="1686">
        <f t="shared" si="4"/>
        <v>10</v>
      </c>
      <c r="M17" s="1683">
        <f>SUM(M7:M16)</f>
        <v>28</v>
      </c>
      <c r="N17" s="1684">
        <f>SUM(N7:N16)</f>
        <v>24</v>
      </c>
      <c r="O17" s="1685">
        <f>SUM(O7:O16)</f>
        <v>25</v>
      </c>
      <c r="P17" s="1686">
        <f>SUM(P7:P16)</f>
        <v>13</v>
      </c>
      <c r="Q17" s="1686">
        <f>SUM(M17:P17)</f>
        <v>90</v>
      </c>
      <c r="R17" s="1689"/>
      <c r="S17" s="1686">
        <f t="shared" si="4"/>
        <v>5</v>
      </c>
      <c r="T17" s="1683">
        <f t="shared" si="4"/>
        <v>38</v>
      </c>
      <c r="U17" s="1684">
        <f t="shared" si="4"/>
        <v>32</v>
      </c>
      <c r="V17" s="1685">
        <f t="shared" si="4"/>
        <v>39</v>
      </c>
      <c r="W17" s="1686">
        <f t="shared" si="4"/>
        <v>3</v>
      </c>
      <c r="X17" s="1686">
        <f t="shared" si="4"/>
        <v>0</v>
      </c>
      <c r="Y17" s="1686">
        <f t="shared" si="2"/>
        <v>112</v>
      </c>
      <c r="Z17" s="1695"/>
      <c r="AA17" s="1686">
        <f t="shared" si="4"/>
        <v>3</v>
      </c>
      <c r="AB17" s="1689">
        <f>SUM(B17,J17,Q17,Y17)</f>
        <v>322</v>
      </c>
      <c r="AC17" s="2164" t="s">
        <v>2</v>
      </c>
      <c r="AD17" s="2165"/>
      <c r="AE17" s="2165"/>
      <c r="AF17" s="2165"/>
      <c r="AG17" s="2165"/>
      <c r="AH17" s="2166"/>
    </row>
    <row r="18" spans="1:56" ht="35.25" customHeight="1">
      <c r="A18" s="68"/>
    </row>
    <row r="19" spans="1:56" ht="18.75" customHeight="1">
      <c r="A19" s="69" t="s">
        <v>328</v>
      </c>
      <c r="AU19" s="25"/>
      <c r="AV19" s="25"/>
      <c r="AW19" s="25"/>
      <c r="AX19" s="13" t="s">
        <v>19</v>
      </c>
    </row>
    <row r="20" spans="1:56" ht="5.25" customHeight="1" thickBot="1">
      <c r="A20" s="16"/>
      <c r="AU20" s="25"/>
      <c r="AV20" s="25"/>
      <c r="AW20" s="25"/>
      <c r="AX20" s="13"/>
    </row>
    <row r="21" spans="1:56" ht="23.25" customHeight="1">
      <c r="A21" s="404"/>
      <c r="B21" s="2081" t="s">
        <v>298</v>
      </c>
      <c r="C21" s="2081"/>
      <c r="D21" s="2081"/>
      <c r="E21" s="2081"/>
      <c r="F21" s="2081"/>
      <c r="G21" s="2081"/>
      <c r="H21" s="2081"/>
      <c r="I21" s="2081"/>
      <c r="J21" s="2081"/>
      <c r="K21" s="2081"/>
      <c r="L21" s="2081"/>
      <c r="M21" s="2081"/>
      <c r="N21" s="2188" t="s">
        <v>42</v>
      </c>
      <c r="O21" s="2081"/>
      <c r="P21" s="2081"/>
      <c r="Q21" s="2081"/>
      <c r="R21" s="2081"/>
      <c r="S21" s="2081"/>
      <c r="T21" s="2081"/>
      <c r="U21" s="2081"/>
      <c r="V21" s="2081"/>
      <c r="W21" s="2081"/>
      <c r="X21" s="2081"/>
      <c r="Y21" s="2081"/>
      <c r="Z21" s="2082"/>
      <c r="AA21" s="2188" t="s">
        <v>299</v>
      </c>
      <c r="AB21" s="2081"/>
      <c r="AC21" s="2082"/>
      <c r="AD21" s="2192" t="s">
        <v>300</v>
      </c>
      <c r="AE21" s="2193"/>
      <c r="AF21" s="2193"/>
      <c r="AG21" s="2193"/>
      <c r="AH21" s="2193"/>
      <c r="AI21" s="2193"/>
      <c r="AJ21" s="2193"/>
      <c r="AK21" s="2193"/>
      <c r="AL21" s="2193"/>
      <c r="AM21" s="2193"/>
      <c r="AN21" s="2193"/>
      <c r="AO21" s="2194"/>
      <c r="AP21" s="2167" t="s">
        <v>301</v>
      </c>
      <c r="AQ21" s="2168"/>
      <c r="AR21" s="2168"/>
      <c r="AS21" s="2168"/>
      <c r="AT21" s="2169"/>
      <c r="AU21" s="1931" t="s">
        <v>302</v>
      </c>
      <c r="AV21" s="2173"/>
      <c r="AW21" s="2174"/>
      <c r="AX21" s="404"/>
    </row>
    <row r="22" spans="1:56" ht="23.25" customHeight="1">
      <c r="A22" s="70"/>
      <c r="B22" s="2083"/>
      <c r="C22" s="2083"/>
      <c r="D22" s="2083"/>
      <c r="E22" s="2083"/>
      <c r="F22" s="2083"/>
      <c r="G22" s="2083"/>
      <c r="H22" s="2083"/>
      <c r="I22" s="2083"/>
      <c r="J22" s="2083"/>
      <c r="K22" s="2083"/>
      <c r="L22" s="2083"/>
      <c r="M22" s="2187"/>
      <c r="N22" s="2189"/>
      <c r="O22" s="2187"/>
      <c r="P22" s="2187"/>
      <c r="Q22" s="2187"/>
      <c r="R22" s="2187"/>
      <c r="S22" s="2187"/>
      <c r="T22" s="2187"/>
      <c r="U22" s="2187"/>
      <c r="V22" s="2187"/>
      <c r="W22" s="2187"/>
      <c r="X22" s="2187"/>
      <c r="Y22" s="2187"/>
      <c r="Z22" s="2084"/>
      <c r="AA22" s="2190"/>
      <c r="AB22" s="2083"/>
      <c r="AC22" s="2191"/>
      <c r="AD22" s="2195"/>
      <c r="AE22" s="2196"/>
      <c r="AF22" s="2196"/>
      <c r="AG22" s="2196"/>
      <c r="AH22" s="2196"/>
      <c r="AI22" s="2196"/>
      <c r="AJ22" s="2196"/>
      <c r="AK22" s="2196"/>
      <c r="AL22" s="2196"/>
      <c r="AM22" s="2196"/>
      <c r="AN22" s="2196"/>
      <c r="AO22" s="2197"/>
      <c r="AP22" s="2170"/>
      <c r="AQ22" s="2171"/>
      <c r="AR22" s="2171"/>
      <c r="AS22" s="2171"/>
      <c r="AT22" s="2172"/>
      <c r="AU22" s="2175"/>
      <c r="AV22" s="2176"/>
      <c r="AW22" s="2177"/>
      <c r="AX22" s="70"/>
    </row>
    <row r="23" spans="1:56" ht="23.25" customHeight="1">
      <c r="A23" s="14"/>
      <c r="B23" s="2178" t="s">
        <v>175</v>
      </c>
      <c r="C23" s="2181" t="s">
        <v>22</v>
      </c>
      <c r="D23" s="2181" t="s">
        <v>176</v>
      </c>
      <c r="E23" s="2181" t="s">
        <v>23</v>
      </c>
      <c r="F23" s="2181" t="s">
        <v>24</v>
      </c>
      <c r="G23" s="2184" t="s">
        <v>25</v>
      </c>
      <c r="H23" s="2184" t="s">
        <v>26</v>
      </c>
      <c r="I23" s="2181" t="s">
        <v>177</v>
      </c>
      <c r="J23" s="2181" t="s">
        <v>178</v>
      </c>
      <c r="K23" s="2181" t="s">
        <v>27</v>
      </c>
      <c r="L23" s="2198" t="s">
        <v>48</v>
      </c>
      <c r="M23" s="2201" t="s">
        <v>18</v>
      </c>
      <c r="N23" s="2053" t="s">
        <v>20</v>
      </c>
      <c r="O23" s="2051"/>
      <c r="P23" s="2052"/>
      <c r="Q23" s="2053" t="s">
        <v>303</v>
      </c>
      <c r="R23" s="2051"/>
      <c r="S23" s="2051"/>
      <c r="T23" s="2051"/>
      <c r="U23" s="2051"/>
      <c r="V23" s="2051"/>
      <c r="W23" s="2051"/>
      <c r="X23" s="2051"/>
      <c r="Y23" s="2052"/>
      <c r="Z23" s="2219" t="s">
        <v>304</v>
      </c>
      <c r="AA23" s="2205" t="s">
        <v>29</v>
      </c>
      <c r="AB23" s="2181" t="s">
        <v>30</v>
      </c>
      <c r="AC23" s="2203" t="s">
        <v>31</v>
      </c>
      <c r="AD23" s="2205" t="s">
        <v>305</v>
      </c>
      <c r="AE23" s="2181" t="s">
        <v>306</v>
      </c>
      <c r="AF23" s="2181" t="s">
        <v>32</v>
      </c>
      <c r="AG23" s="2181" t="s">
        <v>33</v>
      </c>
      <c r="AH23" s="2181" t="s">
        <v>34</v>
      </c>
      <c r="AI23" s="2181" t="s">
        <v>182</v>
      </c>
      <c r="AJ23" s="2181" t="s">
        <v>183</v>
      </c>
      <c r="AK23" s="2181" t="s">
        <v>184</v>
      </c>
      <c r="AL23" s="2181" t="s">
        <v>307</v>
      </c>
      <c r="AM23" s="2181" t="s">
        <v>308</v>
      </c>
      <c r="AN23" s="2181" t="s">
        <v>309</v>
      </c>
      <c r="AO23" s="2203" t="s">
        <v>310</v>
      </c>
      <c r="AP23" s="2053" t="s">
        <v>187</v>
      </c>
      <c r="AQ23" s="2051"/>
      <c r="AR23" s="2052"/>
      <c r="AS23" s="2144" t="s">
        <v>36</v>
      </c>
      <c r="AT23" s="2144" t="s">
        <v>360</v>
      </c>
      <c r="AU23" s="2205" t="s">
        <v>37</v>
      </c>
      <c r="AV23" s="2208" t="s">
        <v>189</v>
      </c>
      <c r="AW23" s="2211" t="s">
        <v>827</v>
      </c>
      <c r="AX23" s="14"/>
    </row>
    <row r="24" spans="1:56" ht="78.75" customHeight="1">
      <c r="A24" s="23" t="s">
        <v>21</v>
      </c>
      <c r="B24" s="2179"/>
      <c r="C24" s="2182"/>
      <c r="D24" s="2182"/>
      <c r="E24" s="2182"/>
      <c r="F24" s="2182"/>
      <c r="G24" s="2185"/>
      <c r="H24" s="2185"/>
      <c r="I24" s="2182"/>
      <c r="J24" s="2182"/>
      <c r="K24" s="2182"/>
      <c r="L24" s="2199"/>
      <c r="M24" s="2201"/>
      <c r="N24" s="2214" t="s">
        <v>28</v>
      </c>
      <c r="O24" s="2216" t="s">
        <v>311</v>
      </c>
      <c r="P24" s="2203" t="s">
        <v>61</v>
      </c>
      <c r="Q24" s="2205" t="s">
        <v>312</v>
      </c>
      <c r="R24" s="2181" t="s">
        <v>361</v>
      </c>
      <c r="S24" s="2181" t="s">
        <v>311</v>
      </c>
      <c r="T24" s="2181" t="s">
        <v>313</v>
      </c>
      <c r="U24" s="2181" t="s">
        <v>60</v>
      </c>
      <c r="V24" s="2181" t="s">
        <v>61</v>
      </c>
      <c r="W24" s="2181" t="s">
        <v>59</v>
      </c>
      <c r="X24" s="2181" t="s">
        <v>50</v>
      </c>
      <c r="Y24" s="2203" t="s">
        <v>352</v>
      </c>
      <c r="Z24" s="2220"/>
      <c r="AA24" s="2206"/>
      <c r="AB24" s="2182"/>
      <c r="AC24" s="2218"/>
      <c r="AD24" s="2206"/>
      <c r="AE24" s="2182"/>
      <c r="AF24" s="2182"/>
      <c r="AG24" s="2182"/>
      <c r="AH24" s="2182"/>
      <c r="AI24" s="2182"/>
      <c r="AJ24" s="2182"/>
      <c r="AK24" s="2182"/>
      <c r="AL24" s="2182"/>
      <c r="AM24" s="2182"/>
      <c r="AN24" s="2182"/>
      <c r="AO24" s="2218"/>
      <c r="AP24" s="2205" t="s">
        <v>314</v>
      </c>
      <c r="AQ24" s="2181" t="s">
        <v>194</v>
      </c>
      <c r="AR24" s="2203" t="s">
        <v>192</v>
      </c>
      <c r="AS24" s="2145"/>
      <c r="AT24" s="2145"/>
      <c r="AU24" s="2206"/>
      <c r="AV24" s="2209"/>
      <c r="AW24" s="2212"/>
      <c r="AX24" s="23" t="s">
        <v>21</v>
      </c>
    </row>
    <row r="25" spans="1:56" ht="14.25" customHeight="1" thickBot="1">
      <c r="A25" s="403"/>
      <c r="B25" s="2180"/>
      <c r="C25" s="2183"/>
      <c r="D25" s="2183"/>
      <c r="E25" s="2183"/>
      <c r="F25" s="2183"/>
      <c r="G25" s="2186"/>
      <c r="H25" s="2186"/>
      <c r="I25" s="2183"/>
      <c r="J25" s="2183"/>
      <c r="K25" s="2183"/>
      <c r="L25" s="2200"/>
      <c r="M25" s="2202"/>
      <c r="N25" s="2215"/>
      <c r="O25" s="2217"/>
      <c r="P25" s="2204"/>
      <c r="Q25" s="2207"/>
      <c r="R25" s="2183"/>
      <c r="S25" s="2183"/>
      <c r="T25" s="2183"/>
      <c r="U25" s="2183"/>
      <c r="V25" s="2183"/>
      <c r="W25" s="2183"/>
      <c r="X25" s="2183"/>
      <c r="Y25" s="2204"/>
      <c r="Z25" s="2221"/>
      <c r="AA25" s="2207"/>
      <c r="AB25" s="2183"/>
      <c r="AC25" s="2204"/>
      <c r="AD25" s="2207"/>
      <c r="AE25" s="2183"/>
      <c r="AF25" s="2183"/>
      <c r="AG25" s="2183"/>
      <c r="AH25" s="2183"/>
      <c r="AI25" s="2183"/>
      <c r="AJ25" s="2183"/>
      <c r="AK25" s="2183"/>
      <c r="AL25" s="2183"/>
      <c r="AM25" s="2183"/>
      <c r="AN25" s="2183"/>
      <c r="AO25" s="2204"/>
      <c r="AP25" s="2207"/>
      <c r="AQ25" s="2183"/>
      <c r="AR25" s="2204"/>
      <c r="AS25" s="2146"/>
      <c r="AT25" s="2146"/>
      <c r="AU25" s="2207"/>
      <c r="AV25" s="2210"/>
      <c r="AW25" s="2213"/>
      <c r="AX25" s="403"/>
    </row>
    <row r="26" spans="1:56" s="3" customFormat="1" ht="21.75" customHeight="1">
      <c r="A26" s="405" t="s">
        <v>243</v>
      </c>
      <c r="B26" s="750">
        <v>1</v>
      </c>
      <c r="C26" s="751">
        <v>0</v>
      </c>
      <c r="D26" s="751">
        <v>1</v>
      </c>
      <c r="E26" s="751">
        <v>0</v>
      </c>
      <c r="F26" s="751">
        <v>1</v>
      </c>
      <c r="G26" s="751">
        <v>34</v>
      </c>
      <c r="H26" s="751">
        <v>0</v>
      </c>
      <c r="I26" s="751">
        <v>1</v>
      </c>
      <c r="J26" s="751">
        <v>0</v>
      </c>
      <c r="K26" s="751">
        <v>1</v>
      </c>
      <c r="L26" s="752">
        <v>3</v>
      </c>
      <c r="M26" s="461">
        <f>SUM(B26:L26)</f>
        <v>42</v>
      </c>
      <c r="N26" s="753">
        <v>4</v>
      </c>
      <c r="O26" s="751">
        <v>11</v>
      </c>
      <c r="P26" s="752">
        <v>0</v>
      </c>
      <c r="Q26" s="753">
        <v>0</v>
      </c>
      <c r="R26" s="751">
        <v>0</v>
      </c>
      <c r="S26" s="751">
        <v>5</v>
      </c>
      <c r="T26" s="751">
        <v>4</v>
      </c>
      <c r="U26" s="751">
        <v>0</v>
      </c>
      <c r="V26" s="751">
        <v>0</v>
      </c>
      <c r="W26" s="751">
        <v>0</v>
      </c>
      <c r="X26" s="751">
        <v>1</v>
      </c>
      <c r="Y26" s="752">
        <v>0</v>
      </c>
      <c r="Z26" s="462">
        <f>SUM(N26:Y26)</f>
        <v>25</v>
      </c>
      <c r="AA26" s="754">
        <v>3</v>
      </c>
      <c r="AB26" s="755">
        <v>1</v>
      </c>
      <c r="AC26" s="756">
        <v>1</v>
      </c>
      <c r="AD26" s="754">
        <v>3</v>
      </c>
      <c r="AE26" s="755">
        <v>18</v>
      </c>
      <c r="AF26" s="755">
        <v>1</v>
      </c>
      <c r="AG26" s="751">
        <v>0</v>
      </c>
      <c r="AH26" s="755">
        <v>1</v>
      </c>
      <c r="AI26" s="755">
        <v>1</v>
      </c>
      <c r="AJ26" s="755">
        <v>1</v>
      </c>
      <c r="AK26" s="755">
        <v>1</v>
      </c>
      <c r="AL26" s="755">
        <v>1</v>
      </c>
      <c r="AM26" s="755">
        <v>0</v>
      </c>
      <c r="AN26" s="755">
        <v>0</v>
      </c>
      <c r="AO26" s="756">
        <v>4</v>
      </c>
      <c r="AP26" s="754">
        <v>0</v>
      </c>
      <c r="AQ26" s="757">
        <v>0</v>
      </c>
      <c r="AR26" s="756">
        <v>0</v>
      </c>
      <c r="AS26" s="758">
        <v>1</v>
      </c>
      <c r="AT26" s="758">
        <v>0</v>
      </c>
      <c r="AU26" s="754">
        <v>0</v>
      </c>
      <c r="AV26" s="759">
        <v>0</v>
      </c>
      <c r="AW26" s="760">
        <v>0</v>
      </c>
      <c r="AX26" s="405" t="s">
        <v>243</v>
      </c>
      <c r="BA26" s="380"/>
      <c r="BD26" s="380"/>
    </row>
    <row r="27" spans="1:56" s="3" customFormat="1" ht="21.75" customHeight="1">
      <c r="A27" s="405" t="s">
        <v>246</v>
      </c>
      <c r="B27" s="750">
        <v>1</v>
      </c>
      <c r="C27" s="751">
        <v>0</v>
      </c>
      <c r="D27" s="751">
        <v>1</v>
      </c>
      <c r="E27" s="751">
        <v>0</v>
      </c>
      <c r="F27" s="751">
        <v>1</v>
      </c>
      <c r="G27" s="751">
        <v>29</v>
      </c>
      <c r="H27" s="751">
        <v>0</v>
      </c>
      <c r="I27" s="751">
        <v>1</v>
      </c>
      <c r="J27" s="751">
        <v>0</v>
      </c>
      <c r="K27" s="751">
        <v>1</v>
      </c>
      <c r="L27" s="752">
        <v>5</v>
      </c>
      <c r="M27" s="461">
        <f t="shared" ref="M27:M35" si="5">SUM(B27:L27)</f>
        <v>39</v>
      </c>
      <c r="N27" s="753">
        <v>4</v>
      </c>
      <c r="O27" s="751">
        <v>10</v>
      </c>
      <c r="P27" s="752">
        <v>0</v>
      </c>
      <c r="Q27" s="753">
        <v>0</v>
      </c>
      <c r="R27" s="751">
        <v>0</v>
      </c>
      <c r="S27" s="751">
        <v>0</v>
      </c>
      <c r="T27" s="751">
        <v>4</v>
      </c>
      <c r="U27" s="751">
        <v>0</v>
      </c>
      <c r="V27" s="751">
        <v>0</v>
      </c>
      <c r="W27" s="751">
        <v>5</v>
      </c>
      <c r="X27" s="751">
        <v>1</v>
      </c>
      <c r="Y27" s="752">
        <v>0</v>
      </c>
      <c r="Z27" s="461">
        <f t="shared" ref="Z27:Z36" si="6">SUM(N27:Y27)</f>
        <v>24</v>
      </c>
      <c r="AA27" s="754">
        <v>3</v>
      </c>
      <c r="AB27" s="755">
        <v>1</v>
      </c>
      <c r="AC27" s="756">
        <v>1</v>
      </c>
      <c r="AD27" s="754">
        <v>4</v>
      </c>
      <c r="AE27" s="755">
        <v>8</v>
      </c>
      <c r="AF27" s="755">
        <v>1</v>
      </c>
      <c r="AG27" s="751">
        <v>0</v>
      </c>
      <c r="AH27" s="755">
        <v>1</v>
      </c>
      <c r="AI27" s="755">
        <v>1</v>
      </c>
      <c r="AJ27" s="755">
        <v>1</v>
      </c>
      <c r="AK27" s="755">
        <v>0</v>
      </c>
      <c r="AL27" s="755">
        <v>1</v>
      </c>
      <c r="AM27" s="755">
        <v>0</v>
      </c>
      <c r="AN27" s="755">
        <v>1</v>
      </c>
      <c r="AO27" s="756">
        <v>4</v>
      </c>
      <c r="AP27" s="754">
        <v>0</v>
      </c>
      <c r="AQ27" s="757">
        <v>0</v>
      </c>
      <c r="AR27" s="756">
        <v>0</v>
      </c>
      <c r="AS27" s="758">
        <v>1</v>
      </c>
      <c r="AT27" s="758">
        <v>0</v>
      </c>
      <c r="AU27" s="754">
        <v>0</v>
      </c>
      <c r="AV27" s="759">
        <v>0</v>
      </c>
      <c r="AW27" s="760">
        <v>0</v>
      </c>
      <c r="AX27" s="405" t="s">
        <v>246</v>
      </c>
    </row>
    <row r="28" spans="1:56" s="3" customFormat="1" ht="21.75" customHeight="1">
      <c r="A28" s="405" t="s">
        <v>315</v>
      </c>
      <c r="B28" s="750">
        <v>1</v>
      </c>
      <c r="C28" s="751">
        <v>1</v>
      </c>
      <c r="D28" s="751">
        <v>2</v>
      </c>
      <c r="E28" s="751">
        <v>1</v>
      </c>
      <c r="F28" s="751">
        <v>2</v>
      </c>
      <c r="G28" s="751">
        <v>73</v>
      </c>
      <c r="H28" s="751">
        <v>0</v>
      </c>
      <c r="I28" s="751">
        <v>2</v>
      </c>
      <c r="J28" s="751">
        <v>2</v>
      </c>
      <c r="K28" s="751">
        <v>1</v>
      </c>
      <c r="L28" s="752">
        <v>14</v>
      </c>
      <c r="M28" s="461">
        <f t="shared" si="5"/>
        <v>99</v>
      </c>
      <c r="N28" s="753">
        <v>5</v>
      </c>
      <c r="O28" s="751">
        <v>24</v>
      </c>
      <c r="P28" s="752">
        <v>0</v>
      </c>
      <c r="Q28" s="753">
        <v>0</v>
      </c>
      <c r="R28" s="751">
        <v>0</v>
      </c>
      <c r="S28" s="751">
        <v>0</v>
      </c>
      <c r="T28" s="751">
        <v>3</v>
      </c>
      <c r="U28" s="751">
        <v>0</v>
      </c>
      <c r="V28" s="751">
        <v>0</v>
      </c>
      <c r="W28" s="751">
        <v>7</v>
      </c>
      <c r="X28" s="751">
        <v>2</v>
      </c>
      <c r="Y28" s="752">
        <v>7</v>
      </c>
      <c r="Z28" s="461">
        <f t="shared" si="6"/>
        <v>48</v>
      </c>
      <c r="AA28" s="754">
        <v>4</v>
      </c>
      <c r="AB28" s="755">
        <v>1</v>
      </c>
      <c r="AC28" s="756">
        <v>1</v>
      </c>
      <c r="AD28" s="754">
        <v>5</v>
      </c>
      <c r="AE28" s="755">
        <v>73</v>
      </c>
      <c r="AF28" s="755">
        <v>2</v>
      </c>
      <c r="AG28" s="751">
        <v>0</v>
      </c>
      <c r="AH28" s="755">
        <v>1</v>
      </c>
      <c r="AI28" s="755">
        <v>2</v>
      </c>
      <c r="AJ28" s="755">
        <v>2</v>
      </c>
      <c r="AK28" s="755">
        <v>0</v>
      </c>
      <c r="AL28" s="755">
        <v>1</v>
      </c>
      <c r="AM28" s="755">
        <v>0</v>
      </c>
      <c r="AN28" s="755">
        <v>3</v>
      </c>
      <c r="AO28" s="756">
        <v>7</v>
      </c>
      <c r="AP28" s="754">
        <v>0</v>
      </c>
      <c r="AQ28" s="757">
        <v>0</v>
      </c>
      <c r="AR28" s="756">
        <v>2</v>
      </c>
      <c r="AS28" s="758">
        <v>4</v>
      </c>
      <c r="AT28" s="758">
        <v>0</v>
      </c>
      <c r="AU28" s="754">
        <v>2</v>
      </c>
      <c r="AV28" s="759">
        <v>0</v>
      </c>
      <c r="AW28" s="760">
        <v>0</v>
      </c>
      <c r="AX28" s="405" t="s">
        <v>315</v>
      </c>
    </row>
    <row r="29" spans="1:56" s="3" customFormat="1" ht="21.75" customHeight="1">
      <c r="A29" s="405" t="s">
        <v>316</v>
      </c>
      <c r="B29" s="750">
        <v>1</v>
      </c>
      <c r="C29" s="751">
        <v>1</v>
      </c>
      <c r="D29" s="751">
        <v>1</v>
      </c>
      <c r="E29" s="751">
        <v>1</v>
      </c>
      <c r="F29" s="751">
        <v>1</v>
      </c>
      <c r="G29" s="751">
        <v>102</v>
      </c>
      <c r="H29" s="751">
        <v>0</v>
      </c>
      <c r="I29" s="751">
        <v>2</v>
      </c>
      <c r="J29" s="751">
        <v>2</v>
      </c>
      <c r="K29" s="751">
        <v>1</v>
      </c>
      <c r="L29" s="752">
        <v>25</v>
      </c>
      <c r="M29" s="461">
        <f t="shared" si="5"/>
        <v>137</v>
      </c>
      <c r="N29" s="753">
        <v>7</v>
      </c>
      <c r="O29" s="751">
        <v>27</v>
      </c>
      <c r="P29" s="752">
        <v>0</v>
      </c>
      <c r="Q29" s="753">
        <v>0</v>
      </c>
      <c r="R29" s="751">
        <v>0</v>
      </c>
      <c r="S29" s="751">
        <v>0</v>
      </c>
      <c r="T29" s="751">
        <v>2</v>
      </c>
      <c r="U29" s="751">
        <v>0</v>
      </c>
      <c r="V29" s="751">
        <v>0</v>
      </c>
      <c r="W29" s="751">
        <v>8</v>
      </c>
      <c r="X29" s="751">
        <v>2</v>
      </c>
      <c r="Y29" s="752">
        <v>6</v>
      </c>
      <c r="Z29" s="461">
        <f t="shared" si="6"/>
        <v>52</v>
      </c>
      <c r="AA29" s="754">
        <v>5</v>
      </c>
      <c r="AB29" s="755">
        <v>1</v>
      </c>
      <c r="AC29" s="756">
        <v>1</v>
      </c>
      <c r="AD29" s="754">
        <v>3</v>
      </c>
      <c r="AE29" s="755">
        <v>83</v>
      </c>
      <c r="AF29" s="755">
        <v>1</v>
      </c>
      <c r="AG29" s="751">
        <v>0</v>
      </c>
      <c r="AH29" s="755">
        <v>1</v>
      </c>
      <c r="AI29" s="755">
        <v>2</v>
      </c>
      <c r="AJ29" s="755">
        <v>2</v>
      </c>
      <c r="AK29" s="755">
        <v>0</v>
      </c>
      <c r="AL29" s="755">
        <v>1</v>
      </c>
      <c r="AM29" s="755">
        <v>0</v>
      </c>
      <c r="AN29" s="755">
        <v>3</v>
      </c>
      <c r="AO29" s="756">
        <v>3</v>
      </c>
      <c r="AP29" s="754">
        <v>0</v>
      </c>
      <c r="AQ29" s="757">
        <v>0</v>
      </c>
      <c r="AR29" s="756">
        <v>0</v>
      </c>
      <c r="AS29" s="758">
        <v>6</v>
      </c>
      <c r="AT29" s="758">
        <v>0</v>
      </c>
      <c r="AU29" s="754">
        <v>1</v>
      </c>
      <c r="AV29" s="759">
        <v>1</v>
      </c>
      <c r="AW29" s="760">
        <v>0</v>
      </c>
      <c r="AX29" s="405" t="s">
        <v>316</v>
      </c>
    </row>
    <row r="30" spans="1:56" s="3" customFormat="1" ht="21.75" customHeight="1">
      <c r="A30" s="405" t="s">
        <v>317</v>
      </c>
      <c r="B30" s="750">
        <v>1</v>
      </c>
      <c r="C30" s="751">
        <v>1</v>
      </c>
      <c r="D30" s="751">
        <v>2</v>
      </c>
      <c r="E30" s="751">
        <v>0</v>
      </c>
      <c r="F30" s="751">
        <v>1</v>
      </c>
      <c r="G30" s="751">
        <v>112</v>
      </c>
      <c r="H30" s="751">
        <v>0</v>
      </c>
      <c r="I30" s="751">
        <v>2</v>
      </c>
      <c r="J30" s="751">
        <v>1</v>
      </c>
      <c r="K30" s="751">
        <v>1</v>
      </c>
      <c r="L30" s="752">
        <v>28</v>
      </c>
      <c r="M30" s="461">
        <f t="shared" si="5"/>
        <v>149</v>
      </c>
      <c r="N30" s="753">
        <v>5</v>
      </c>
      <c r="O30" s="751">
        <v>0</v>
      </c>
      <c r="P30" s="752">
        <v>0</v>
      </c>
      <c r="Q30" s="761">
        <v>0</v>
      </c>
      <c r="R30" s="751">
        <v>0</v>
      </c>
      <c r="S30" s="751">
        <v>0</v>
      </c>
      <c r="T30" s="751">
        <v>2</v>
      </c>
      <c r="U30" s="751">
        <v>0</v>
      </c>
      <c r="V30" s="751">
        <v>0</v>
      </c>
      <c r="W30" s="751">
        <v>0</v>
      </c>
      <c r="X30" s="751">
        <v>1</v>
      </c>
      <c r="Y30" s="752">
        <v>4</v>
      </c>
      <c r="Z30" s="461">
        <f t="shared" si="6"/>
        <v>12</v>
      </c>
      <c r="AA30" s="754">
        <v>4</v>
      </c>
      <c r="AB30" s="755">
        <v>1</v>
      </c>
      <c r="AC30" s="756">
        <v>1</v>
      </c>
      <c r="AD30" s="754">
        <v>3</v>
      </c>
      <c r="AE30" s="755">
        <v>87</v>
      </c>
      <c r="AF30" s="755">
        <v>2</v>
      </c>
      <c r="AG30" s="751">
        <v>0</v>
      </c>
      <c r="AH30" s="755">
        <v>1</v>
      </c>
      <c r="AI30" s="755">
        <v>2</v>
      </c>
      <c r="AJ30" s="755">
        <v>2</v>
      </c>
      <c r="AK30" s="755">
        <v>0</v>
      </c>
      <c r="AL30" s="755">
        <v>0</v>
      </c>
      <c r="AM30" s="755">
        <v>0</v>
      </c>
      <c r="AN30" s="755">
        <v>3</v>
      </c>
      <c r="AO30" s="756">
        <v>0</v>
      </c>
      <c r="AP30" s="754">
        <v>0</v>
      </c>
      <c r="AQ30" s="757">
        <v>0</v>
      </c>
      <c r="AR30" s="756">
        <v>0</v>
      </c>
      <c r="AS30" s="758">
        <v>5</v>
      </c>
      <c r="AT30" s="758">
        <v>0</v>
      </c>
      <c r="AU30" s="754">
        <v>2</v>
      </c>
      <c r="AV30" s="759">
        <v>0</v>
      </c>
      <c r="AW30" s="760">
        <v>0</v>
      </c>
      <c r="AX30" s="405" t="s">
        <v>317</v>
      </c>
      <c r="AZ30" s="66"/>
      <c r="BB30" s="66"/>
      <c r="BC30" s="66"/>
      <c r="BD30" s="66"/>
    </row>
    <row r="31" spans="1:56" s="66" customFormat="1" ht="21.75" customHeight="1">
      <c r="A31" s="65" t="s">
        <v>289</v>
      </c>
      <c r="B31" s="762">
        <v>0</v>
      </c>
      <c r="C31" s="763">
        <v>0</v>
      </c>
      <c r="D31" s="763">
        <v>1</v>
      </c>
      <c r="E31" s="763">
        <v>0</v>
      </c>
      <c r="F31" s="763">
        <v>1</v>
      </c>
      <c r="G31" s="763">
        <v>15</v>
      </c>
      <c r="H31" s="763">
        <v>0</v>
      </c>
      <c r="I31" s="763">
        <v>0</v>
      </c>
      <c r="J31" s="763">
        <v>1</v>
      </c>
      <c r="K31" s="763">
        <v>0</v>
      </c>
      <c r="L31" s="764">
        <v>11</v>
      </c>
      <c r="M31" s="463">
        <f t="shared" si="5"/>
        <v>29</v>
      </c>
      <c r="N31" s="761">
        <v>0</v>
      </c>
      <c r="O31" s="763">
        <v>0</v>
      </c>
      <c r="P31" s="764">
        <v>0</v>
      </c>
      <c r="Q31" s="761">
        <v>0</v>
      </c>
      <c r="R31" s="763">
        <v>0</v>
      </c>
      <c r="S31" s="763">
        <v>0</v>
      </c>
      <c r="T31" s="763">
        <v>0</v>
      </c>
      <c r="U31" s="763">
        <v>0</v>
      </c>
      <c r="V31" s="763">
        <v>0</v>
      </c>
      <c r="W31" s="763">
        <v>0</v>
      </c>
      <c r="X31" s="763">
        <v>0</v>
      </c>
      <c r="Y31" s="764">
        <v>1</v>
      </c>
      <c r="Z31" s="463">
        <f t="shared" si="6"/>
        <v>1</v>
      </c>
      <c r="AA31" s="754">
        <v>4</v>
      </c>
      <c r="AB31" s="765">
        <v>1</v>
      </c>
      <c r="AC31" s="766">
        <v>1</v>
      </c>
      <c r="AD31" s="767">
        <v>2</v>
      </c>
      <c r="AE31" s="765">
        <v>13</v>
      </c>
      <c r="AF31" s="765">
        <v>1</v>
      </c>
      <c r="AG31" s="751">
        <v>0</v>
      </c>
      <c r="AH31" s="765">
        <v>1</v>
      </c>
      <c r="AI31" s="765">
        <v>1</v>
      </c>
      <c r="AJ31" s="765">
        <v>1</v>
      </c>
      <c r="AK31" s="765">
        <v>0</v>
      </c>
      <c r="AL31" s="765">
        <v>0</v>
      </c>
      <c r="AM31" s="765">
        <v>0</v>
      </c>
      <c r="AN31" s="765">
        <v>0</v>
      </c>
      <c r="AO31" s="766">
        <v>0</v>
      </c>
      <c r="AP31" s="767">
        <v>0</v>
      </c>
      <c r="AQ31" s="768">
        <v>0</v>
      </c>
      <c r="AR31" s="766">
        <v>0</v>
      </c>
      <c r="AS31" s="769">
        <v>1</v>
      </c>
      <c r="AT31" s="769">
        <v>0</v>
      </c>
      <c r="AU31" s="767">
        <v>0</v>
      </c>
      <c r="AV31" s="770">
        <v>0</v>
      </c>
      <c r="AW31" s="771">
        <v>0</v>
      </c>
      <c r="AX31" s="65" t="s">
        <v>318</v>
      </c>
      <c r="AZ31" s="3"/>
      <c r="BA31" s="3"/>
    </row>
    <row r="32" spans="1:56" s="3" customFormat="1" ht="21.75" customHeight="1">
      <c r="A32" s="405" t="s">
        <v>291</v>
      </c>
      <c r="B32" s="750">
        <v>1</v>
      </c>
      <c r="C32" s="751">
        <v>1</v>
      </c>
      <c r="D32" s="751">
        <v>1</v>
      </c>
      <c r="E32" s="751">
        <v>0</v>
      </c>
      <c r="F32" s="751">
        <v>2</v>
      </c>
      <c r="G32" s="751">
        <v>51</v>
      </c>
      <c r="H32" s="751">
        <v>0</v>
      </c>
      <c r="I32" s="751">
        <v>2</v>
      </c>
      <c r="J32" s="751">
        <v>0</v>
      </c>
      <c r="K32" s="751">
        <v>1</v>
      </c>
      <c r="L32" s="752">
        <v>13</v>
      </c>
      <c r="M32" s="461">
        <f t="shared" si="5"/>
        <v>72</v>
      </c>
      <c r="N32" s="753">
        <v>6</v>
      </c>
      <c r="O32" s="751">
        <v>21</v>
      </c>
      <c r="P32" s="752">
        <v>0</v>
      </c>
      <c r="Q32" s="753">
        <v>0</v>
      </c>
      <c r="R32" s="751">
        <v>0</v>
      </c>
      <c r="S32" s="751">
        <v>0</v>
      </c>
      <c r="T32" s="751">
        <v>2</v>
      </c>
      <c r="U32" s="751">
        <v>0</v>
      </c>
      <c r="V32" s="751">
        <v>0</v>
      </c>
      <c r="W32" s="751">
        <v>6</v>
      </c>
      <c r="X32" s="751">
        <v>1</v>
      </c>
      <c r="Y32" s="752">
        <v>4</v>
      </c>
      <c r="Z32" s="461">
        <f t="shared" si="6"/>
        <v>40</v>
      </c>
      <c r="AA32" s="754">
        <v>5</v>
      </c>
      <c r="AB32" s="755">
        <v>1</v>
      </c>
      <c r="AC32" s="756">
        <v>1</v>
      </c>
      <c r="AD32" s="754">
        <v>3</v>
      </c>
      <c r="AE32" s="755">
        <v>44</v>
      </c>
      <c r="AF32" s="755">
        <v>1</v>
      </c>
      <c r="AG32" s="751">
        <v>0</v>
      </c>
      <c r="AH32" s="755">
        <v>1</v>
      </c>
      <c r="AI32" s="755">
        <v>1</v>
      </c>
      <c r="AJ32" s="755">
        <v>1</v>
      </c>
      <c r="AK32" s="755">
        <v>0</v>
      </c>
      <c r="AL32" s="755">
        <v>1</v>
      </c>
      <c r="AM32" s="755">
        <v>0</v>
      </c>
      <c r="AN32" s="755">
        <v>3</v>
      </c>
      <c r="AO32" s="756">
        <v>3</v>
      </c>
      <c r="AP32" s="754">
        <v>0</v>
      </c>
      <c r="AQ32" s="757">
        <v>0</v>
      </c>
      <c r="AR32" s="756">
        <v>1</v>
      </c>
      <c r="AS32" s="758">
        <v>1</v>
      </c>
      <c r="AT32" s="758">
        <v>0</v>
      </c>
      <c r="AU32" s="754">
        <v>0</v>
      </c>
      <c r="AV32" s="759">
        <v>0</v>
      </c>
      <c r="AW32" s="760">
        <v>1</v>
      </c>
      <c r="AX32" s="405" t="s">
        <v>319</v>
      </c>
    </row>
    <row r="33" spans="1:57" s="3" customFormat="1" ht="21.75" customHeight="1">
      <c r="A33" s="405" t="s">
        <v>255</v>
      </c>
      <c r="B33" s="750">
        <v>1</v>
      </c>
      <c r="C33" s="751">
        <v>1</v>
      </c>
      <c r="D33" s="751">
        <v>1</v>
      </c>
      <c r="E33" s="751">
        <v>0</v>
      </c>
      <c r="F33" s="751">
        <v>0</v>
      </c>
      <c r="G33" s="751">
        <v>69</v>
      </c>
      <c r="H33" s="751">
        <v>0</v>
      </c>
      <c r="I33" s="751">
        <v>2</v>
      </c>
      <c r="J33" s="751">
        <v>2</v>
      </c>
      <c r="K33" s="751">
        <v>1</v>
      </c>
      <c r="L33" s="752">
        <v>16</v>
      </c>
      <c r="M33" s="461">
        <f t="shared" si="5"/>
        <v>93</v>
      </c>
      <c r="N33" s="753">
        <v>5</v>
      </c>
      <c r="O33" s="751">
        <v>21</v>
      </c>
      <c r="P33" s="752">
        <v>0</v>
      </c>
      <c r="Q33" s="753">
        <v>0</v>
      </c>
      <c r="R33" s="751">
        <v>0</v>
      </c>
      <c r="S33" s="751">
        <v>0</v>
      </c>
      <c r="T33" s="751">
        <v>2</v>
      </c>
      <c r="U33" s="751">
        <v>0</v>
      </c>
      <c r="V33" s="751">
        <v>0</v>
      </c>
      <c r="W33" s="751">
        <v>0</v>
      </c>
      <c r="X33" s="751">
        <v>1</v>
      </c>
      <c r="Y33" s="752">
        <v>4</v>
      </c>
      <c r="Z33" s="461">
        <f t="shared" si="6"/>
        <v>33</v>
      </c>
      <c r="AA33" s="754">
        <v>5</v>
      </c>
      <c r="AB33" s="755">
        <v>1</v>
      </c>
      <c r="AC33" s="756">
        <v>1</v>
      </c>
      <c r="AD33" s="754">
        <v>3</v>
      </c>
      <c r="AE33" s="755">
        <v>66</v>
      </c>
      <c r="AF33" s="755">
        <v>1</v>
      </c>
      <c r="AG33" s="751">
        <v>0</v>
      </c>
      <c r="AH33" s="755">
        <v>1</v>
      </c>
      <c r="AI33" s="755">
        <v>1</v>
      </c>
      <c r="AJ33" s="755">
        <v>1</v>
      </c>
      <c r="AK33" s="755">
        <v>0</v>
      </c>
      <c r="AL33" s="755">
        <v>1</v>
      </c>
      <c r="AM33" s="755">
        <v>0</v>
      </c>
      <c r="AN33" s="755">
        <v>3</v>
      </c>
      <c r="AO33" s="756">
        <v>4</v>
      </c>
      <c r="AP33" s="754">
        <v>0</v>
      </c>
      <c r="AQ33" s="757">
        <v>0</v>
      </c>
      <c r="AR33" s="756">
        <v>0</v>
      </c>
      <c r="AS33" s="758">
        <v>1</v>
      </c>
      <c r="AT33" s="758">
        <v>0</v>
      </c>
      <c r="AU33" s="754">
        <v>0</v>
      </c>
      <c r="AV33" s="759">
        <v>0</v>
      </c>
      <c r="AW33" s="760">
        <v>0</v>
      </c>
      <c r="AX33" s="405" t="s">
        <v>320</v>
      </c>
    </row>
    <row r="34" spans="1:57" s="66" customFormat="1" ht="21.75" customHeight="1">
      <c r="A34" s="65" t="s">
        <v>294</v>
      </c>
      <c r="B34" s="762">
        <v>0</v>
      </c>
      <c r="C34" s="763">
        <v>0</v>
      </c>
      <c r="D34" s="763">
        <v>1</v>
      </c>
      <c r="E34" s="763">
        <v>0</v>
      </c>
      <c r="F34" s="763">
        <v>0</v>
      </c>
      <c r="G34" s="763">
        <v>9</v>
      </c>
      <c r="H34" s="763">
        <v>0</v>
      </c>
      <c r="I34" s="763">
        <v>0</v>
      </c>
      <c r="J34" s="763">
        <v>1</v>
      </c>
      <c r="K34" s="763">
        <v>0</v>
      </c>
      <c r="L34" s="764">
        <v>7</v>
      </c>
      <c r="M34" s="463">
        <f t="shared" si="5"/>
        <v>18</v>
      </c>
      <c r="N34" s="761">
        <v>1</v>
      </c>
      <c r="O34" s="763">
        <v>0</v>
      </c>
      <c r="P34" s="764">
        <v>0</v>
      </c>
      <c r="Q34" s="761">
        <v>0</v>
      </c>
      <c r="R34" s="763">
        <v>0</v>
      </c>
      <c r="S34" s="763">
        <v>0</v>
      </c>
      <c r="T34" s="763">
        <v>0</v>
      </c>
      <c r="U34" s="763">
        <v>0</v>
      </c>
      <c r="V34" s="763">
        <v>0</v>
      </c>
      <c r="W34" s="763">
        <v>0</v>
      </c>
      <c r="X34" s="763">
        <v>0</v>
      </c>
      <c r="Y34" s="764">
        <v>0</v>
      </c>
      <c r="Z34" s="463">
        <f t="shared" si="6"/>
        <v>1</v>
      </c>
      <c r="AA34" s="767">
        <v>4</v>
      </c>
      <c r="AB34" s="765">
        <v>1</v>
      </c>
      <c r="AC34" s="766">
        <v>1</v>
      </c>
      <c r="AD34" s="767">
        <v>2</v>
      </c>
      <c r="AE34" s="765">
        <v>6</v>
      </c>
      <c r="AF34" s="765">
        <v>1</v>
      </c>
      <c r="AG34" s="751">
        <v>0</v>
      </c>
      <c r="AH34" s="765">
        <v>1</v>
      </c>
      <c r="AI34" s="765">
        <v>1</v>
      </c>
      <c r="AJ34" s="765">
        <v>1</v>
      </c>
      <c r="AK34" s="765">
        <v>0</v>
      </c>
      <c r="AL34" s="765">
        <v>0</v>
      </c>
      <c r="AM34" s="765">
        <v>0</v>
      </c>
      <c r="AN34" s="765">
        <v>0</v>
      </c>
      <c r="AO34" s="766">
        <v>0</v>
      </c>
      <c r="AP34" s="767">
        <v>0</v>
      </c>
      <c r="AQ34" s="768">
        <v>0</v>
      </c>
      <c r="AR34" s="766">
        <v>0</v>
      </c>
      <c r="AS34" s="769">
        <v>0</v>
      </c>
      <c r="AT34" s="769">
        <v>0</v>
      </c>
      <c r="AU34" s="767">
        <v>0</v>
      </c>
      <c r="AV34" s="770">
        <v>0</v>
      </c>
      <c r="AW34" s="771">
        <v>1</v>
      </c>
      <c r="AX34" s="65" t="s">
        <v>294</v>
      </c>
      <c r="AZ34" s="3"/>
      <c r="BA34" s="3"/>
      <c r="BB34" s="3"/>
      <c r="BC34" s="3"/>
      <c r="BD34" s="3"/>
      <c r="BE34" s="3"/>
    </row>
    <row r="35" spans="1:57" s="3" customFormat="1" ht="21.75" customHeight="1">
      <c r="A35" s="67" t="s">
        <v>321</v>
      </c>
      <c r="B35" s="772">
        <v>1</v>
      </c>
      <c r="C35" s="773">
        <v>0</v>
      </c>
      <c r="D35" s="773">
        <v>2</v>
      </c>
      <c r="E35" s="773">
        <v>0</v>
      </c>
      <c r="F35" s="773">
        <v>2</v>
      </c>
      <c r="G35" s="773">
        <v>79</v>
      </c>
      <c r="H35" s="773">
        <v>0</v>
      </c>
      <c r="I35" s="773">
        <v>2</v>
      </c>
      <c r="J35" s="773">
        <v>1</v>
      </c>
      <c r="K35" s="773">
        <v>1</v>
      </c>
      <c r="L35" s="774">
        <v>26</v>
      </c>
      <c r="M35" s="464">
        <f t="shared" si="5"/>
        <v>114</v>
      </c>
      <c r="N35" s="775">
        <v>5</v>
      </c>
      <c r="O35" s="773">
        <v>19</v>
      </c>
      <c r="P35" s="774">
        <v>0</v>
      </c>
      <c r="Q35" s="775">
        <v>0</v>
      </c>
      <c r="R35" s="773">
        <v>0</v>
      </c>
      <c r="S35" s="773">
        <v>4</v>
      </c>
      <c r="T35" s="773">
        <v>3</v>
      </c>
      <c r="U35" s="773">
        <v>0</v>
      </c>
      <c r="V35" s="773">
        <v>0</v>
      </c>
      <c r="W35" s="773">
        <v>0</v>
      </c>
      <c r="X35" s="773">
        <v>1</v>
      </c>
      <c r="Y35" s="774">
        <v>6</v>
      </c>
      <c r="Z35" s="464">
        <f t="shared" si="6"/>
        <v>38</v>
      </c>
      <c r="AA35" s="776">
        <v>5</v>
      </c>
      <c r="AB35" s="777">
        <v>1</v>
      </c>
      <c r="AC35" s="778">
        <v>1</v>
      </c>
      <c r="AD35" s="776">
        <v>3</v>
      </c>
      <c r="AE35" s="777">
        <v>71</v>
      </c>
      <c r="AF35" s="777">
        <v>1</v>
      </c>
      <c r="AG35" s="751">
        <v>0</v>
      </c>
      <c r="AH35" s="777">
        <v>1</v>
      </c>
      <c r="AI35" s="777">
        <v>2</v>
      </c>
      <c r="AJ35" s="777">
        <v>2</v>
      </c>
      <c r="AK35" s="777">
        <v>0</v>
      </c>
      <c r="AL35" s="777">
        <v>1</v>
      </c>
      <c r="AM35" s="777">
        <v>1</v>
      </c>
      <c r="AN35" s="777">
        <v>3</v>
      </c>
      <c r="AO35" s="778">
        <v>4</v>
      </c>
      <c r="AP35" s="776">
        <v>0</v>
      </c>
      <c r="AQ35" s="779">
        <v>0</v>
      </c>
      <c r="AR35" s="778">
        <v>0</v>
      </c>
      <c r="AS35" s="780">
        <v>4</v>
      </c>
      <c r="AT35" s="780">
        <v>0</v>
      </c>
      <c r="AU35" s="754">
        <v>1</v>
      </c>
      <c r="AV35" s="781">
        <v>0</v>
      </c>
      <c r="AW35" s="782">
        <v>0</v>
      </c>
      <c r="AX35" s="71" t="s">
        <v>321</v>
      </c>
    </row>
    <row r="36" spans="1:57" s="1680" customFormat="1" ht="21.75" customHeight="1" thickBot="1">
      <c r="A36" s="406" t="s">
        <v>47</v>
      </c>
      <c r="B36" s="465">
        <f>SUM(B26:B35)</f>
        <v>8</v>
      </c>
      <c r="C36" s="466">
        <f t="shared" ref="C36:AW36" si="7">SUM(C26:C35)</f>
        <v>5</v>
      </c>
      <c r="D36" s="466">
        <f>SUM(D26:D35)</f>
        <v>13</v>
      </c>
      <c r="E36" s="466">
        <f t="shared" si="7"/>
        <v>2</v>
      </c>
      <c r="F36" s="466">
        <f t="shared" si="7"/>
        <v>11</v>
      </c>
      <c r="G36" s="466">
        <f t="shared" si="7"/>
        <v>573</v>
      </c>
      <c r="H36" s="466">
        <f t="shared" si="7"/>
        <v>0</v>
      </c>
      <c r="I36" s="466">
        <f t="shared" si="7"/>
        <v>14</v>
      </c>
      <c r="J36" s="466">
        <f t="shared" si="7"/>
        <v>10</v>
      </c>
      <c r="K36" s="466">
        <f t="shared" si="7"/>
        <v>8</v>
      </c>
      <c r="L36" s="467">
        <f t="shared" si="7"/>
        <v>148</v>
      </c>
      <c r="M36" s="468">
        <f>SUM(B36:L36)</f>
        <v>792</v>
      </c>
      <c r="N36" s="469">
        <f t="shared" si="7"/>
        <v>42</v>
      </c>
      <c r="O36" s="466">
        <f t="shared" si="7"/>
        <v>133</v>
      </c>
      <c r="P36" s="467">
        <f t="shared" si="7"/>
        <v>0</v>
      </c>
      <c r="Q36" s="469">
        <f t="shared" si="7"/>
        <v>0</v>
      </c>
      <c r="R36" s="466">
        <f t="shared" si="7"/>
        <v>0</v>
      </c>
      <c r="S36" s="466">
        <f t="shared" si="7"/>
        <v>9</v>
      </c>
      <c r="T36" s="466">
        <f t="shared" si="7"/>
        <v>22</v>
      </c>
      <c r="U36" s="466">
        <f t="shared" si="7"/>
        <v>0</v>
      </c>
      <c r="V36" s="466">
        <f t="shared" si="7"/>
        <v>0</v>
      </c>
      <c r="W36" s="466">
        <f t="shared" si="7"/>
        <v>26</v>
      </c>
      <c r="X36" s="466">
        <f t="shared" si="7"/>
        <v>10</v>
      </c>
      <c r="Y36" s="467">
        <f t="shared" si="7"/>
        <v>32</v>
      </c>
      <c r="Z36" s="468">
        <f t="shared" si="6"/>
        <v>274</v>
      </c>
      <c r="AA36" s="1697">
        <f t="shared" si="7"/>
        <v>42</v>
      </c>
      <c r="AB36" s="1698">
        <f t="shared" si="7"/>
        <v>10</v>
      </c>
      <c r="AC36" s="431">
        <f t="shared" si="7"/>
        <v>10</v>
      </c>
      <c r="AD36" s="1697">
        <f t="shared" si="7"/>
        <v>31</v>
      </c>
      <c r="AE36" s="1698">
        <f t="shared" si="7"/>
        <v>469</v>
      </c>
      <c r="AF36" s="1698">
        <f t="shared" si="7"/>
        <v>12</v>
      </c>
      <c r="AG36" s="1699">
        <f t="shared" si="7"/>
        <v>0</v>
      </c>
      <c r="AH36" s="1698">
        <f t="shared" si="7"/>
        <v>10</v>
      </c>
      <c r="AI36" s="1698">
        <f t="shared" si="7"/>
        <v>14</v>
      </c>
      <c r="AJ36" s="1698">
        <f t="shared" si="7"/>
        <v>14</v>
      </c>
      <c r="AK36" s="1698">
        <f t="shared" si="7"/>
        <v>1</v>
      </c>
      <c r="AL36" s="1698">
        <f t="shared" si="7"/>
        <v>7</v>
      </c>
      <c r="AM36" s="1698">
        <f t="shared" si="7"/>
        <v>1</v>
      </c>
      <c r="AN36" s="1698">
        <f t="shared" si="7"/>
        <v>19</v>
      </c>
      <c r="AO36" s="431">
        <f t="shared" si="7"/>
        <v>29</v>
      </c>
      <c r="AP36" s="1700">
        <f t="shared" si="7"/>
        <v>0</v>
      </c>
      <c r="AQ36" s="1699">
        <f t="shared" si="7"/>
        <v>0</v>
      </c>
      <c r="AR36" s="432">
        <f t="shared" si="7"/>
        <v>3</v>
      </c>
      <c r="AS36" s="432">
        <f>SUM(AS26:AS35)</f>
        <v>24</v>
      </c>
      <c r="AT36" s="432">
        <f t="shared" si="7"/>
        <v>0</v>
      </c>
      <c r="AU36" s="1701">
        <f t="shared" si="7"/>
        <v>6</v>
      </c>
      <c r="AV36" s="1702">
        <f t="shared" si="7"/>
        <v>1</v>
      </c>
      <c r="AW36" s="1703">
        <f t="shared" si="7"/>
        <v>2</v>
      </c>
      <c r="AX36" s="406" t="s">
        <v>47</v>
      </c>
    </row>
    <row r="37" spans="1:57">
      <c r="Z37" s="1517"/>
    </row>
    <row r="97" spans="31:32">
      <c r="AE97" s="386"/>
      <c r="AF97" s="386"/>
    </row>
  </sheetData>
  <autoFilter ref="A25:BC36" xr:uid="{00000000-0009-0000-0000-000009000000}"/>
  <mergeCells count="77">
    <mergeCell ref="Z23:Z25"/>
    <mergeCell ref="AA23:AA25"/>
    <mergeCell ref="AB23:AB25"/>
    <mergeCell ref="AC23:AC25"/>
    <mergeCell ref="AD23:AD25"/>
    <mergeCell ref="AP24:AP25"/>
    <mergeCell ref="AQ24:AQ25"/>
    <mergeCell ref="AR24:AR25"/>
    <mergeCell ref="AF23:AF25"/>
    <mergeCell ref="AG23:AG25"/>
    <mergeCell ref="AH23:AH25"/>
    <mergeCell ref="AI23:AI25"/>
    <mergeCell ref="AJ23:AJ25"/>
    <mergeCell ref="AK23:AK25"/>
    <mergeCell ref="AU23:AU25"/>
    <mergeCell ref="AV23:AV25"/>
    <mergeCell ref="AW23:AW25"/>
    <mergeCell ref="N24:N25"/>
    <mergeCell ref="O24:O25"/>
    <mergeCell ref="P24:P25"/>
    <mergeCell ref="Q24:Q25"/>
    <mergeCell ref="R24:R25"/>
    <mergeCell ref="S24:S25"/>
    <mergeCell ref="T24:T25"/>
    <mergeCell ref="AL23:AL25"/>
    <mergeCell ref="AM23:AM25"/>
    <mergeCell ref="AN23:AN25"/>
    <mergeCell ref="AO23:AO25"/>
    <mergeCell ref="AP23:AR23"/>
    <mergeCell ref="AT23:AT25"/>
    <mergeCell ref="K23:K25"/>
    <mergeCell ref="L23:L25"/>
    <mergeCell ref="M23:M25"/>
    <mergeCell ref="N23:P23"/>
    <mergeCell ref="Q23:Y23"/>
    <mergeCell ref="U24:U25"/>
    <mergeCell ref="V24:V25"/>
    <mergeCell ref="W24:W25"/>
    <mergeCell ref="X24:X25"/>
    <mergeCell ref="Y24:Y25"/>
    <mergeCell ref="AP21:AT22"/>
    <mergeCell ref="AU21:AW22"/>
    <mergeCell ref="B23:B25"/>
    <mergeCell ref="C23:C25"/>
    <mergeCell ref="D23:D25"/>
    <mergeCell ref="E23:E25"/>
    <mergeCell ref="F23:F25"/>
    <mergeCell ref="G23:G25"/>
    <mergeCell ref="H23:H25"/>
    <mergeCell ref="I23:I25"/>
    <mergeCell ref="B21:M22"/>
    <mergeCell ref="N21:Z22"/>
    <mergeCell ref="AA21:AC22"/>
    <mergeCell ref="AD21:AO22"/>
    <mergeCell ref="AE23:AE25"/>
    <mergeCell ref="J23:J25"/>
    <mergeCell ref="AC13:AH13"/>
    <mergeCell ref="AC14:AH14"/>
    <mergeCell ref="AC15:AH15"/>
    <mergeCell ref="AC16:AH16"/>
    <mergeCell ref="AC17:AH17"/>
    <mergeCell ref="AS23:AS25"/>
    <mergeCell ref="AC12:AH12"/>
    <mergeCell ref="C3:L3"/>
    <mergeCell ref="M3:S3"/>
    <mergeCell ref="T3:AA3"/>
    <mergeCell ref="AB3:AB5"/>
    <mergeCell ref="AC3:AH3"/>
    <mergeCell ref="C4:H4"/>
    <mergeCell ref="M4:O4"/>
    <mergeCell ref="T4:V4"/>
    <mergeCell ref="AC5:AH5"/>
    <mergeCell ref="AC7:AH7"/>
    <mergeCell ref="AC8:AH8"/>
    <mergeCell ref="AC9:AH9"/>
    <mergeCell ref="AC10:AH10"/>
    <mergeCell ref="AC11:AH11"/>
  </mergeCells>
  <phoneticPr fontId="4"/>
  <pageMargins left="0.70866141732283472" right="0.70866141732283472" top="0.55118110236220474" bottom="0.55118110236220474" header="0.31496062992125984" footer="0.31496062992125984"/>
  <pageSetup paperSize="9" scale="95" fitToWidth="2" orientation="portrait" r:id="rId1"/>
  <headerFooter alignWithMargins="0"/>
  <colBreaks count="1" manualBreakCount="1">
    <brk id="25" max="3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F42"/>
  <sheetViews>
    <sheetView zoomScale="90" zoomScaleNormal="90" zoomScaleSheetLayoutView="85" workbookViewId="0"/>
  </sheetViews>
  <sheetFormatPr defaultColWidth="9" defaultRowHeight="10.8"/>
  <cols>
    <col min="1" max="1" width="22" style="2" customWidth="1"/>
    <col min="2" max="30" width="5.44140625" style="2" customWidth="1"/>
    <col min="31" max="16384" width="9" style="2"/>
  </cols>
  <sheetData>
    <row r="1" spans="1:32" ht="17.25" customHeight="1">
      <c r="A1" s="12" t="s">
        <v>416</v>
      </c>
    </row>
    <row r="2" spans="1:32" ht="13.8" thickBot="1">
      <c r="A2" s="5" t="s">
        <v>417</v>
      </c>
      <c r="AD2" s="13" t="s">
        <v>418</v>
      </c>
    </row>
    <row r="3" spans="1:32" ht="17.25" customHeight="1" thickBot="1">
      <c r="A3" s="340"/>
      <c r="B3" s="2261" t="s">
        <v>419</v>
      </c>
      <c r="C3" s="2262"/>
      <c r="D3" s="2262"/>
      <c r="E3" s="2262"/>
      <c r="F3" s="2262"/>
      <c r="G3" s="2262"/>
      <c r="H3" s="2262"/>
      <c r="I3" s="2262"/>
      <c r="J3" s="2262"/>
      <c r="K3" s="2262"/>
      <c r="L3" s="2262"/>
      <c r="M3" s="2263"/>
      <c r="N3" s="341"/>
      <c r="O3" s="1886" t="s">
        <v>42</v>
      </c>
      <c r="P3" s="1887"/>
      <c r="Q3" s="1887"/>
      <c r="R3" s="2279" t="s">
        <v>420</v>
      </c>
      <c r="S3" s="2280"/>
      <c r="T3" s="2280"/>
      <c r="U3" s="2280"/>
      <c r="V3" s="2280"/>
      <c r="W3" s="2280"/>
      <c r="X3" s="2280"/>
      <c r="Y3" s="2280"/>
      <c r="Z3" s="2280"/>
      <c r="AA3" s="2280"/>
      <c r="AB3" s="2280"/>
      <c r="AC3" s="2280"/>
      <c r="AD3" s="2281" t="s">
        <v>421</v>
      </c>
    </row>
    <row r="4" spans="1:32" ht="30" customHeight="1">
      <c r="A4" s="2287" t="s">
        <v>422</v>
      </c>
      <c r="B4" s="2289" t="s">
        <v>423</v>
      </c>
      <c r="C4" s="2251" t="s">
        <v>424</v>
      </c>
      <c r="D4" s="2251" t="s">
        <v>389</v>
      </c>
      <c r="E4" s="2251" t="s">
        <v>425</v>
      </c>
      <c r="F4" s="2251" t="s">
        <v>24</v>
      </c>
      <c r="G4" s="2251" t="s">
        <v>426</v>
      </c>
      <c r="H4" s="2251" t="s">
        <v>26</v>
      </c>
      <c r="I4" s="2251" t="s">
        <v>390</v>
      </c>
      <c r="J4" s="2251" t="s">
        <v>391</v>
      </c>
      <c r="K4" s="2251" t="s">
        <v>27</v>
      </c>
      <c r="L4" s="2253" t="s">
        <v>48</v>
      </c>
      <c r="M4" s="2224" t="s">
        <v>18</v>
      </c>
      <c r="N4" s="2230" t="s">
        <v>427</v>
      </c>
      <c r="O4" s="2273" t="s">
        <v>28</v>
      </c>
      <c r="P4" s="2251" t="s">
        <v>428</v>
      </c>
      <c r="Q4" s="2275" t="s">
        <v>11</v>
      </c>
      <c r="R4" s="2277" t="s">
        <v>429</v>
      </c>
      <c r="S4" s="2278"/>
      <c r="T4" s="2278"/>
      <c r="U4" s="2278" t="s">
        <v>430</v>
      </c>
      <c r="V4" s="2278"/>
      <c r="W4" s="2278"/>
      <c r="X4" s="2041" t="s">
        <v>431</v>
      </c>
      <c r="Y4" s="2041"/>
      <c r="Z4" s="2041"/>
      <c r="AA4" s="2041" t="s">
        <v>432</v>
      </c>
      <c r="AB4" s="2041"/>
      <c r="AC4" s="1886"/>
      <c r="AD4" s="2282"/>
    </row>
    <row r="5" spans="1:32" ht="30" customHeight="1" thickBot="1">
      <c r="A5" s="2288"/>
      <c r="B5" s="2290"/>
      <c r="C5" s="2252" t="s">
        <v>22</v>
      </c>
      <c r="D5" s="2252"/>
      <c r="E5" s="2252" t="s">
        <v>425</v>
      </c>
      <c r="F5" s="2252" t="s">
        <v>24</v>
      </c>
      <c r="G5" s="2252" t="s">
        <v>426</v>
      </c>
      <c r="H5" s="2252"/>
      <c r="I5" s="2252"/>
      <c r="J5" s="2252"/>
      <c r="K5" s="2252"/>
      <c r="L5" s="2254"/>
      <c r="M5" s="2225"/>
      <c r="N5" s="2223"/>
      <c r="O5" s="2274"/>
      <c r="P5" s="2271"/>
      <c r="Q5" s="2276"/>
      <c r="R5" s="342" t="s">
        <v>378</v>
      </c>
      <c r="S5" s="343" t="s">
        <v>380</v>
      </c>
      <c r="T5" s="344" t="s">
        <v>18</v>
      </c>
      <c r="U5" s="345" t="s">
        <v>378</v>
      </c>
      <c r="V5" s="343" t="s">
        <v>380</v>
      </c>
      <c r="W5" s="346" t="s">
        <v>18</v>
      </c>
      <c r="X5" s="347" t="s">
        <v>378</v>
      </c>
      <c r="Y5" s="343" t="s">
        <v>380</v>
      </c>
      <c r="Z5" s="346" t="s">
        <v>18</v>
      </c>
      <c r="AA5" s="347" t="s">
        <v>378</v>
      </c>
      <c r="AB5" s="343" t="s">
        <v>380</v>
      </c>
      <c r="AC5" s="348" t="s">
        <v>18</v>
      </c>
      <c r="AD5" s="2283"/>
    </row>
    <row r="6" spans="1:32" ht="27" customHeight="1" thickBot="1">
      <c r="A6" s="349" t="s">
        <v>433</v>
      </c>
      <c r="B6" s="783">
        <v>1</v>
      </c>
      <c r="C6" s="784">
        <v>0</v>
      </c>
      <c r="D6" s="784">
        <v>0</v>
      </c>
      <c r="E6" s="784">
        <v>0</v>
      </c>
      <c r="F6" s="784">
        <v>0</v>
      </c>
      <c r="G6" s="784">
        <v>4</v>
      </c>
      <c r="H6" s="784">
        <v>0</v>
      </c>
      <c r="I6" s="784">
        <v>1</v>
      </c>
      <c r="J6" s="784">
        <v>0</v>
      </c>
      <c r="K6" s="784">
        <v>0</v>
      </c>
      <c r="L6" s="785">
        <v>0</v>
      </c>
      <c r="M6" s="1704">
        <f>SUM(B6:L6)</f>
        <v>6</v>
      </c>
      <c r="N6" s="786">
        <v>0</v>
      </c>
      <c r="O6" s="1705">
        <v>1</v>
      </c>
      <c r="P6" s="785">
        <v>0</v>
      </c>
      <c r="Q6" s="1706">
        <f>SUM(O6:P6)</f>
        <v>1</v>
      </c>
      <c r="R6" s="783">
        <v>4</v>
      </c>
      <c r="S6" s="785">
        <v>5</v>
      </c>
      <c r="T6" s="1706">
        <f>SUM(R6:S6)</f>
        <v>9</v>
      </c>
      <c r="U6" s="1707">
        <v>3</v>
      </c>
      <c r="V6" s="785">
        <v>7</v>
      </c>
      <c r="W6" s="1704">
        <f>SUM(U6:V6)</f>
        <v>10</v>
      </c>
      <c r="X6" s="1707">
        <v>6</v>
      </c>
      <c r="Y6" s="785">
        <v>10</v>
      </c>
      <c r="Z6" s="1706">
        <f>SUM(X6:Y6)</f>
        <v>16</v>
      </c>
      <c r="AA6" s="1708">
        <f>R6+U6+X6</f>
        <v>13</v>
      </c>
      <c r="AB6" s="1708">
        <f>S6+V6+Y6</f>
        <v>22</v>
      </c>
      <c r="AC6" s="1709">
        <f>SUM(AA6:AB6)</f>
        <v>35</v>
      </c>
      <c r="AD6" s="787">
        <v>3</v>
      </c>
      <c r="AF6" s="350"/>
    </row>
    <row r="7" spans="1:32" ht="16.5" customHeight="1">
      <c r="A7" s="35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32" ht="14.4">
      <c r="A8" s="12" t="s">
        <v>434</v>
      </c>
      <c r="E8" s="2" t="s">
        <v>435</v>
      </c>
    </row>
    <row r="9" spans="1:32" ht="13.8" thickBot="1">
      <c r="A9" s="4" t="s">
        <v>436</v>
      </c>
      <c r="B9" s="352"/>
      <c r="C9" s="352"/>
      <c r="D9" s="352"/>
      <c r="E9" s="352"/>
      <c r="F9" s="352"/>
      <c r="G9" s="352"/>
      <c r="H9" s="352"/>
      <c r="I9" s="352"/>
      <c r="J9" s="352"/>
      <c r="K9" s="352"/>
      <c r="L9" s="352"/>
      <c r="M9" s="352"/>
      <c r="N9" s="352"/>
      <c r="O9" s="352"/>
      <c r="P9" s="352"/>
      <c r="Q9" s="352"/>
      <c r="R9" s="352"/>
    </row>
    <row r="10" spans="1:32" ht="17.25" customHeight="1">
      <c r="A10" s="2239" t="s">
        <v>437</v>
      </c>
      <c r="B10" s="1953" t="s">
        <v>438</v>
      </c>
      <c r="C10" s="1953"/>
      <c r="D10" s="1953"/>
      <c r="E10" s="1953"/>
      <c r="F10" s="1953"/>
      <c r="G10" s="1953"/>
      <c r="H10" s="2292"/>
      <c r="I10" s="1887" t="s">
        <v>439</v>
      </c>
      <c r="J10" s="1887"/>
      <c r="K10" s="1887"/>
      <c r="L10" s="1887"/>
      <c r="M10" s="1887"/>
      <c r="N10" s="1887"/>
      <c r="O10" s="1887"/>
      <c r="P10" s="1887"/>
      <c r="Q10" s="1887"/>
      <c r="R10" s="1887"/>
      <c r="S10" s="1887"/>
      <c r="T10" s="1887"/>
      <c r="U10" s="1887"/>
      <c r="V10" s="1887"/>
      <c r="W10" s="1887"/>
      <c r="X10" s="1887"/>
      <c r="Y10" s="1887"/>
      <c r="Z10" s="1887"/>
      <c r="AA10" s="1887"/>
      <c r="AB10" s="1887"/>
      <c r="AC10" s="1984"/>
      <c r="AD10" s="482"/>
    </row>
    <row r="11" spans="1:32" ht="17.25" customHeight="1">
      <c r="A11" s="2291"/>
      <c r="B11" s="2293" t="s">
        <v>440</v>
      </c>
      <c r="C11" s="2242" t="s">
        <v>441</v>
      </c>
      <c r="D11" s="2242" t="s">
        <v>442</v>
      </c>
      <c r="E11" s="2242" t="s">
        <v>443</v>
      </c>
      <c r="F11" s="2242" t="s">
        <v>444</v>
      </c>
      <c r="G11" s="2244" t="s">
        <v>445</v>
      </c>
      <c r="H11" s="2246" t="s">
        <v>446</v>
      </c>
      <c r="I11" s="2248" t="s">
        <v>440</v>
      </c>
      <c r="J11" s="2248"/>
      <c r="K11" s="2249"/>
      <c r="L11" s="2250" t="s">
        <v>441</v>
      </c>
      <c r="M11" s="2248"/>
      <c r="N11" s="2249"/>
      <c r="O11" s="2250" t="s">
        <v>442</v>
      </c>
      <c r="P11" s="2248"/>
      <c r="Q11" s="2249"/>
      <c r="R11" s="2250" t="s">
        <v>443</v>
      </c>
      <c r="S11" s="2248"/>
      <c r="T11" s="2249"/>
      <c r="U11" s="2250" t="s">
        <v>444</v>
      </c>
      <c r="V11" s="2248"/>
      <c r="W11" s="2249"/>
      <c r="X11" s="2250" t="s">
        <v>445</v>
      </c>
      <c r="Y11" s="2248"/>
      <c r="Z11" s="2249"/>
      <c r="AA11" s="2248" t="s">
        <v>447</v>
      </c>
      <c r="AB11" s="2248"/>
      <c r="AC11" s="2272"/>
      <c r="AD11" s="352"/>
    </row>
    <row r="12" spans="1:32" ht="17.25" customHeight="1" thickBot="1">
      <c r="A12" s="2291"/>
      <c r="B12" s="2294"/>
      <c r="C12" s="2243"/>
      <c r="D12" s="2243"/>
      <c r="E12" s="2243"/>
      <c r="F12" s="2243"/>
      <c r="G12" s="2245"/>
      <c r="H12" s="2247"/>
      <c r="I12" s="498" t="s">
        <v>378</v>
      </c>
      <c r="J12" s="496" t="s">
        <v>380</v>
      </c>
      <c r="K12" s="353" t="s">
        <v>18</v>
      </c>
      <c r="L12" s="354" t="s">
        <v>378</v>
      </c>
      <c r="M12" s="496" t="s">
        <v>380</v>
      </c>
      <c r="N12" s="353" t="s">
        <v>18</v>
      </c>
      <c r="O12" s="354" t="s">
        <v>378</v>
      </c>
      <c r="P12" s="496" t="s">
        <v>380</v>
      </c>
      <c r="Q12" s="353" t="s">
        <v>18</v>
      </c>
      <c r="R12" s="354" t="s">
        <v>378</v>
      </c>
      <c r="S12" s="496" t="s">
        <v>380</v>
      </c>
      <c r="T12" s="353" t="s">
        <v>18</v>
      </c>
      <c r="U12" s="354" t="s">
        <v>378</v>
      </c>
      <c r="V12" s="496" t="s">
        <v>380</v>
      </c>
      <c r="W12" s="353" t="s">
        <v>18</v>
      </c>
      <c r="X12" s="354" t="s">
        <v>378</v>
      </c>
      <c r="Y12" s="496" t="s">
        <v>380</v>
      </c>
      <c r="Z12" s="353" t="s">
        <v>18</v>
      </c>
      <c r="AA12" s="498" t="s">
        <v>378</v>
      </c>
      <c r="AB12" s="496" t="s">
        <v>380</v>
      </c>
      <c r="AC12" s="355" t="s">
        <v>18</v>
      </c>
      <c r="AD12" s="352"/>
    </row>
    <row r="13" spans="1:32" ht="28.5" customHeight="1">
      <c r="A13" s="356" t="s">
        <v>448</v>
      </c>
      <c r="B13" s="1710">
        <v>3</v>
      </c>
      <c r="C13" s="1711">
        <v>3</v>
      </c>
      <c r="D13" s="1711">
        <v>3</v>
      </c>
      <c r="E13" s="1711">
        <v>3</v>
      </c>
      <c r="F13" s="1711">
        <v>3</v>
      </c>
      <c r="G13" s="1712">
        <v>3</v>
      </c>
      <c r="H13" s="1713">
        <f>SUM(B13:G13)</f>
        <v>18</v>
      </c>
      <c r="I13" s="788">
        <v>45</v>
      </c>
      <c r="J13" s="789">
        <v>60</v>
      </c>
      <c r="K13" s="790">
        <f>SUM(I13:J13)</f>
        <v>105</v>
      </c>
      <c r="L13" s="791">
        <v>51</v>
      </c>
      <c r="M13" s="789">
        <v>49</v>
      </c>
      <c r="N13" s="790">
        <f>SUM(L13:M13)</f>
        <v>100</v>
      </c>
      <c r="O13" s="791">
        <v>50</v>
      </c>
      <c r="P13" s="789">
        <v>54</v>
      </c>
      <c r="Q13" s="790">
        <f>SUM(O13:P13)</f>
        <v>104</v>
      </c>
      <c r="R13" s="791">
        <v>51</v>
      </c>
      <c r="S13" s="789">
        <v>49</v>
      </c>
      <c r="T13" s="790">
        <f>SUM(R13:S13)</f>
        <v>100</v>
      </c>
      <c r="U13" s="791">
        <v>48</v>
      </c>
      <c r="V13" s="789">
        <v>52</v>
      </c>
      <c r="W13" s="790">
        <f>SUM(U13:V13)</f>
        <v>100</v>
      </c>
      <c r="X13" s="791">
        <v>53</v>
      </c>
      <c r="Y13" s="789">
        <v>52</v>
      </c>
      <c r="Z13" s="790">
        <f>SUM(X13:Y13)</f>
        <v>105</v>
      </c>
      <c r="AA13" s="792">
        <f>SUM(I13,L13,O13,R13,U13,X13)</f>
        <v>298</v>
      </c>
      <c r="AB13" s="793">
        <f>SUM(J13,M13,P13,S13,V13,Y13)</f>
        <v>316</v>
      </c>
      <c r="AC13" s="794">
        <f>SUM(AA13:AB13)</f>
        <v>614</v>
      </c>
      <c r="AD13" s="357"/>
    </row>
    <row r="14" spans="1:32" ht="28.5" customHeight="1" thickBot="1">
      <c r="A14" s="358" t="s">
        <v>449</v>
      </c>
      <c r="B14" s="1714">
        <v>4</v>
      </c>
      <c r="C14" s="1715">
        <v>4</v>
      </c>
      <c r="D14" s="1715">
        <v>4</v>
      </c>
      <c r="E14" s="1716"/>
      <c r="F14" s="1716"/>
      <c r="G14" s="1717"/>
      <c r="H14" s="1718">
        <f>SUM(B14:G14)</f>
        <v>12</v>
      </c>
      <c r="I14" s="795">
        <v>72</v>
      </c>
      <c r="J14" s="796">
        <v>72</v>
      </c>
      <c r="K14" s="797">
        <f>SUM(I14:J14)</f>
        <v>144</v>
      </c>
      <c r="L14" s="798">
        <v>71</v>
      </c>
      <c r="M14" s="799">
        <v>72</v>
      </c>
      <c r="N14" s="797">
        <f>SUM(L14:M14)</f>
        <v>143</v>
      </c>
      <c r="O14" s="798">
        <v>72</v>
      </c>
      <c r="P14" s="799">
        <v>70</v>
      </c>
      <c r="Q14" s="797">
        <f>SUM(O14:P14)</f>
        <v>142</v>
      </c>
      <c r="R14" s="800"/>
      <c r="S14" s="801"/>
      <c r="T14" s="802"/>
      <c r="U14" s="800"/>
      <c r="V14" s="801"/>
      <c r="W14" s="802"/>
      <c r="X14" s="800"/>
      <c r="Y14" s="801"/>
      <c r="Z14" s="802"/>
      <c r="AA14" s="803">
        <f>SUM(I14,L14,O14,R14,U14,X14)</f>
        <v>215</v>
      </c>
      <c r="AB14" s="804">
        <f>SUM(J14,M14,P14,S14,V14,Y14)</f>
        <v>214</v>
      </c>
      <c r="AC14" s="805">
        <f>SUM(AA14:AB14)</f>
        <v>429</v>
      </c>
      <c r="AD14" s="357"/>
    </row>
    <row r="15" spans="1:32" ht="16.5" customHeight="1">
      <c r="J15" s="450"/>
      <c r="K15" s="450"/>
      <c r="L15" s="450"/>
    </row>
    <row r="16" spans="1:32" ht="13.8" thickBot="1">
      <c r="A16" s="359" t="s">
        <v>450</v>
      </c>
      <c r="W16" s="2" t="s">
        <v>19</v>
      </c>
    </row>
    <row r="17" spans="1:25" ht="17.25" customHeight="1">
      <c r="A17" s="340"/>
      <c r="B17" s="2261" t="s">
        <v>419</v>
      </c>
      <c r="C17" s="2262"/>
      <c r="D17" s="2262"/>
      <c r="E17" s="2262"/>
      <c r="F17" s="2262"/>
      <c r="G17" s="2262"/>
      <c r="H17" s="2262"/>
      <c r="I17" s="2262"/>
      <c r="J17" s="2262"/>
      <c r="K17" s="2262"/>
      <c r="L17" s="2262"/>
      <c r="M17" s="2263"/>
      <c r="N17" s="2192" t="s">
        <v>42</v>
      </c>
      <c r="O17" s="2193"/>
      <c r="P17" s="2193"/>
      <c r="Q17" s="2193"/>
      <c r="R17" s="2193"/>
      <c r="S17" s="2193"/>
      <c r="T17" s="2193"/>
      <c r="U17" s="2194"/>
      <c r="V17" s="2264" t="s">
        <v>473</v>
      </c>
      <c r="W17" s="2264" t="s">
        <v>30</v>
      </c>
      <c r="X17" s="2265" t="s">
        <v>31</v>
      </c>
      <c r="Y17" s="2241"/>
    </row>
    <row r="18" spans="1:25" ht="25.5" customHeight="1">
      <c r="A18" s="14"/>
      <c r="B18" s="2268" t="s">
        <v>451</v>
      </c>
      <c r="C18" s="2251" t="s">
        <v>22</v>
      </c>
      <c r="D18" s="2251" t="s">
        <v>389</v>
      </c>
      <c r="E18" s="2251" t="s">
        <v>425</v>
      </c>
      <c r="F18" s="2251" t="s">
        <v>24</v>
      </c>
      <c r="G18" s="2251" t="s">
        <v>426</v>
      </c>
      <c r="H18" s="2251" t="s">
        <v>26</v>
      </c>
      <c r="I18" s="2251" t="s">
        <v>390</v>
      </c>
      <c r="J18" s="2251" t="s">
        <v>391</v>
      </c>
      <c r="K18" s="2251" t="s">
        <v>27</v>
      </c>
      <c r="L18" s="2253" t="s">
        <v>48</v>
      </c>
      <c r="M18" s="2224" t="s">
        <v>18</v>
      </c>
      <c r="N18" s="2222" t="s">
        <v>28</v>
      </c>
      <c r="O18" s="2259" t="s">
        <v>452</v>
      </c>
      <c r="P18" s="2270" t="s">
        <v>453</v>
      </c>
      <c r="Q18" s="2251" t="s">
        <v>394</v>
      </c>
      <c r="R18" s="2270" t="s">
        <v>454</v>
      </c>
      <c r="S18" s="2251" t="s">
        <v>455</v>
      </c>
      <c r="T18" s="2255" t="s">
        <v>456</v>
      </c>
      <c r="U18" s="2145" t="s">
        <v>11</v>
      </c>
      <c r="V18" s="2230"/>
      <c r="W18" s="2230"/>
      <c r="X18" s="2266"/>
      <c r="Y18" s="2241"/>
    </row>
    <row r="19" spans="1:25" ht="50.25" customHeight="1" thickBot="1">
      <c r="A19" s="360" t="s">
        <v>457</v>
      </c>
      <c r="B19" s="2269"/>
      <c r="C19" s="2252" t="s">
        <v>22</v>
      </c>
      <c r="D19" s="2252"/>
      <c r="E19" s="2252" t="s">
        <v>425</v>
      </c>
      <c r="F19" s="2252" t="s">
        <v>24</v>
      </c>
      <c r="G19" s="2252" t="s">
        <v>426</v>
      </c>
      <c r="H19" s="2252"/>
      <c r="I19" s="2252"/>
      <c r="J19" s="2252"/>
      <c r="K19" s="2252"/>
      <c r="L19" s="2254"/>
      <c r="M19" s="2225"/>
      <c r="N19" s="2258"/>
      <c r="O19" s="2260"/>
      <c r="P19" s="2271"/>
      <c r="Q19" s="2271"/>
      <c r="R19" s="2271"/>
      <c r="S19" s="2271"/>
      <c r="T19" s="2256"/>
      <c r="U19" s="2257"/>
      <c r="V19" s="2223"/>
      <c r="W19" s="2223"/>
      <c r="X19" s="2267"/>
      <c r="Y19" s="2241"/>
    </row>
    <row r="20" spans="1:25" ht="27" customHeight="1">
      <c r="A20" s="361" t="s">
        <v>448</v>
      </c>
      <c r="B20" s="806">
        <v>1</v>
      </c>
      <c r="C20" s="807">
        <v>0</v>
      </c>
      <c r="D20" s="807">
        <v>1</v>
      </c>
      <c r="E20" s="807">
        <v>1</v>
      </c>
      <c r="F20" s="807">
        <v>0</v>
      </c>
      <c r="G20" s="807">
        <v>20</v>
      </c>
      <c r="H20" s="807">
        <v>0</v>
      </c>
      <c r="I20" s="807">
        <v>1</v>
      </c>
      <c r="J20" s="807">
        <v>0</v>
      </c>
      <c r="K20" s="807">
        <v>1</v>
      </c>
      <c r="L20" s="808">
        <v>0</v>
      </c>
      <c r="M20" s="1719">
        <f>SUM(B20:L20)</f>
        <v>25</v>
      </c>
      <c r="N20" s="654">
        <v>2</v>
      </c>
      <c r="O20" s="809">
        <v>1</v>
      </c>
      <c r="P20" s="807">
        <v>0</v>
      </c>
      <c r="Q20" s="807">
        <v>1</v>
      </c>
      <c r="R20" s="807">
        <v>0</v>
      </c>
      <c r="S20" s="807">
        <v>1</v>
      </c>
      <c r="T20" s="808">
        <v>1</v>
      </c>
      <c r="U20" s="1719">
        <f>SUM(N20:T20)</f>
        <v>6</v>
      </c>
      <c r="V20" s="810">
        <v>3</v>
      </c>
      <c r="W20" s="810">
        <v>1</v>
      </c>
      <c r="X20" s="811">
        <v>1</v>
      </c>
      <c r="Y20" s="1"/>
    </row>
    <row r="21" spans="1:25" ht="27" customHeight="1" thickBot="1">
      <c r="A21" s="358" t="s">
        <v>449</v>
      </c>
      <c r="B21" s="812">
        <v>1</v>
      </c>
      <c r="C21" s="813">
        <v>0</v>
      </c>
      <c r="D21" s="813">
        <v>1</v>
      </c>
      <c r="E21" s="813">
        <v>0</v>
      </c>
      <c r="F21" s="813">
        <v>1</v>
      </c>
      <c r="G21" s="813">
        <v>20</v>
      </c>
      <c r="H21" s="813">
        <v>0</v>
      </c>
      <c r="I21" s="813">
        <v>1</v>
      </c>
      <c r="J21" s="813">
        <v>0</v>
      </c>
      <c r="K21" s="813">
        <v>0</v>
      </c>
      <c r="L21" s="814">
        <v>0</v>
      </c>
      <c r="M21" s="15">
        <f>SUM(B21:L21)</f>
        <v>24</v>
      </c>
      <c r="N21" s="815">
        <v>2</v>
      </c>
      <c r="O21" s="816">
        <v>1</v>
      </c>
      <c r="P21" s="813">
        <v>0</v>
      </c>
      <c r="Q21" s="813">
        <v>0</v>
      </c>
      <c r="R21" s="813">
        <v>0</v>
      </c>
      <c r="S21" s="813">
        <v>1</v>
      </c>
      <c r="T21" s="814">
        <v>0</v>
      </c>
      <c r="U21" s="15">
        <f>SUM(N21:T21)</f>
        <v>4</v>
      </c>
      <c r="V21" s="817">
        <v>3</v>
      </c>
      <c r="W21" s="817">
        <v>1</v>
      </c>
      <c r="X21" s="818">
        <v>1</v>
      </c>
      <c r="Y21" s="1"/>
    </row>
    <row r="22" spans="1:25" ht="16.5" customHeight="1">
      <c r="I22" s="1"/>
      <c r="J22" s="1"/>
      <c r="K22" s="1"/>
      <c r="L22" s="1"/>
      <c r="M22" s="1"/>
      <c r="N22" s="362"/>
      <c r="Q22" s="362"/>
      <c r="R22" s="362"/>
      <c r="S22" s="362"/>
      <c r="T22" s="362"/>
      <c r="U22" s="362"/>
      <c r="V22" s="362"/>
      <c r="W22" s="1"/>
      <c r="X22" s="1"/>
    </row>
    <row r="23" spans="1:25" ht="14.4">
      <c r="A23" s="16" t="s">
        <v>458</v>
      </c>
    </row>
    <row r="24" spans="1:25" ht="18" customHeight="1" thickBot="1">
      <c r="A24" s="5" t="s">
        <v>459</v>
      </c>
      <c r="K24" s="2" t="s">
        <v>55</v>
      </c>
    </row>
    <row r="25" spans="1:25" ht="21" customHeight="1">
      <c r="A25" s="2239" t="s">
        <v>43</v>
      </c>
      <c r="B25" s="2151" t="s">
        <v>56</v>
      </c>
      <c r="C25" s="2152"/>
      <c r="D25" s="2150" t="s">
        <v>460</v>
      </c>
      <c r="E25" s="2151"/>
      <c r="F25" s="2151"/>
      <c r="G25" s="2152"/>
      <c r="H25" s="2153" t="s">
        <v>461</v>
      </c>
      <c r="I25" s="2154"/>
      <c r="J25" s="2154"/>
      <c r="K25" s="2155"/>
      <c r="L25" s="2070" t="s">
        <v>432</v>
      </c>
    </row>
    <row r="26" spans="1:25" ht="21" customHeight="1" thickBot="1">
      <c r="A26" s="2240"/>
      <c r="B26" s="99" t="s">
        <v>462</v>
      </c>
      <c r="C26" s="363" t="s">
        <v>11</v>
      </c>
      <c r="D26" s="364" t="s">
        <v>3</v>
      </c>
      <c r="E26" s="365" t="s">
        <v>4</v>
      </c>
      <c r="F26" s="363" t="s">
        <v>5</v>
      </c>
      <c r="G26" s="364" t="s">
        <v>11</v>
      </c>
      <c r="H26" s="364" t="s">
        <v>3</v>
      </c>
      <c r="I26" s="381" t="s">
        <v>4</v>
      </c>
      <c r="J26" s="363" t="s">
        <v>5</v>
      </c>
      <c r="K26" s="364" t="s">
        <v>11</v>
      </c>
      <c r="L26" s="2072"/>
    </row>
    <row r="27" spans="1:25" ht="27.75" customHeight="1" thickBot="1">
      <c r="A27" s="358" t="s">
        <v>463</v>
      </c>
      <c r="B27" s="819">
        <v>3</v>
      </c>
      <c r="C27" s="15">
        <f>B27</f>
        <v>3</v>
      </c>
      <c r="D27" s="1720">
        <v>1</v>
      </c>
      <c r="E27" s="813">
        <v>1</v>
      </c>
      <c r="F27" s="817">
        <v>1</v>
      </c>
      <c r="G27" s="15">
        <f>SUM(D27:F27)</f>
        <v>3</v>
      </c>
      <c r="H27" s="1720">
        <v>1</v>
      </c>
      <c r="I27" s="813">
        <v>1</v>
      </c>
      <c r="J27" s="817">
        <v>1</v>
      </c>
      <c r="K27" s="15">
        <f>SUM(H27:J27)</f>
        <v>3</v>
      </c>
      <c r="L27" s="820">
        <f>SUM(C27,G27,K27)</f>
        <v>9</v>
      </c>
    </row>
    <row r="28" spans="1:25" ht="16.5" customHeight="1">
      <c r="A28" s="351"/>
    </row>
    <row r="29" spans="1:25" ht="13.8" thickBot="1">
      <c r="A29" s="5" t="s">
        <v>464</v>
      </c>
    </row>
    <row r="30" spans="1:25" ht="16.5" customHeight="1">
      <c r="A30" s="2122" t="s">
        <v>43</v>
      </c>
      <c r="B30" s="2234"/>
      <c r="C30" s="18" t="s">
        <v>465</v>
      </c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20"/>
      <c r="R30" s="19"/>
      <c r="S30" s="19"/>
      <c r="T30" s="19"/>
      <c r="U30" s="19"/>
      <c r="V30" s="19"/>
      <c r="W30" s="20"/>
    </row>
    <row r="31" spans="1:25" ht="16.5" customHeight="1">
      <c r="A31" s="2235"/>
      <c r="B31" s="2236"/>
      <c r="C31" s="2010" t="s">
        <v>466</v>
      </c>
      <c r="D31" s="2005"/>
      <c r="E31" s="2006"/>
      <c r="F31" s="2004" t="s">
        <v>4</v>
      </c>
      <c r="G31" s="2005"/>
      <c r="H31" s="2006"/>
      <c r="I31" s="2004" t="s">
        <v>5</v>
      </c>
      <c r="J31" s="2005"/>
      <c r="K31" s="2006"/>
      <c r="L31" s="2004" t="s">
        <v>6</v>
      </c>
      <c r="M31" s="2005"/>
      <c r="N31" s="2006"/>
      <c r="O31" s="2004" t="s">
        <v>7</v>
      </c>
      <c r="P31" s="2005"/>
      <c r="Q31" s="2006"/>
      <c r="R31" s="2005" t="s">
        <v>8</v>
      </c>
      <c r="S31" s="2005"/>
      <c r="T31" s="2006"/>
      <c r="U31" s="2004" t="s">
        <v>2</v>
      </c>
      <c r="V31" s="2005"/>
      <c r="W31" s="2007"/>
    </row>
    <row r="32" spans="1:25" ht="16.5" customHeight="1" thickBot="1">
      <c r="A32" s="2237"/>
      <c r="B32" s="2238"/>
      <c r="C32" s="484" t="s">
        <v>9</v>
      </c>
      <c r="D32" s="293" t="s">
        <v>10</v>
      </c>
      <c r="E32" s="499" t="s">
        <v>11</v>
      </c>
      <c r="F32" s="366" t="s">
        <v>9</v>
      </c>
      <c r="G32" s="293" t="s">
        <v>10</v>
      </c>
      <c r="H32" s="499" t="s">
        <v>11</v>
      </c>
      <c r="I32" s="366" t="s">
        <v>9</v>
      </c>
      <c r="J32" s="293" t="s">
        <v>10</v>
      </c>
      <c r="K32" s="499" t="s">
        <v>11</v>
      </c>
      <c r="L32" s="366" t="s">
        <v>9</v>
      </c>
      <c r="M32" s="293" t="s">
        <v>10</v>
      </c>
      <c r="N32" s="367" t="s">
        <v>11</v>
      </c>
      <c r="O32" s="366" t="s">
        <v>9</v>
      </c>
      <c r="P32" s="293" t="s">
        <v>10</v>
      </c>
      <c r="Q32" s="407" t="s">
        <v>11</v>
      </c>
      <c r="R32" s="499" t="s">
        <v>9</v>
      </c>
      <c r="S32" s="293" t="s">
        <v>10</v>
      </c>
      <c r="T32" s="499" t="s">
        <v>11</v>
      </c>
      <c r="U32" s="366" t="s">
        <v>9</v>
      </c>
      <c r="V32" s="293" t="s">
        <v>10</v>
      </c>
      <c r="W32" s="486" t="s">
        <v>11</v>
      </c>
    </row>
    <row r="33" spans="1:23" ht="18" customHeight="1">
      <c r="A33" s="368"/>
      <c r="B33" s="1721" t="s">
        <v>56</v>
      </c>
      <c r="C33" s="1722">
        <v>1</v>
      </c>
      <c r="D33" s="1723">
        <v>2</v>
      </c>
      <c r="E33" s="1724">
        <f>SUM(C33:D33)</f>
        <v>3</v>
      </c>
      <c r="F33" s="1736">
        <v>3</v>
      </c>
      <c r="G33" s="1723">
        <v>0</v>
      </c>
      <c r="H33" s="1737">
        <f>SUM(F33:G33)</f>
        <v>3</v>
      </c>
      <c r="I33" s="1736">
        <v>3</v>
      </c>
      <c r="J33" s="1723">
        <v>0</v>
      </c>
      <c r="K33" s="1724">
        <f>SUM(I33:J33)</f>
        <v>3</v>
      </c>
      <c r="L33" s="1736">
        <v>3</v>
      </c>
      <c r="M33" s="1723">
        <v>0</v>
      </c>
      <c r="N33" s="1728">
        <f>SUM(L33:M33)</f>
        <v>3</v>
      </c>
      <c r="O33" s="1752">
        <v>1</v>
      </c>
      <c r="P33" s="1753">
        <v>2</v>
      </c>
      <c r="Q33" s="1754">
        <f>SUM(O33:P33)</f>
        <v>3</v>
      </c>
      <c r="R33" s="1759">
        <v>2</v>
      </c>
      <c r="S33" s="1753">
        <v>1</v>
      </c>
      <c r="T33" s="1754">
        <f>SUM(R33:S33)</f>
        <v>3</v>
      </c>
      <c r="U33" s="1761">
        <f>SUM(R33,O33,L33,I33,F33,C33)</f>
        <v>13</v>
      </c>
      <c r="V33" s="1762">
        <f t="shared" ref="U33:W35" si="0">SUM(S33,P33,M33,J33,G33,D33)</f>
        <v>5</v>
      </c>
      <c r="W33" s="1763">
        <f>SUM(T33,Q33,N33,K33,H33,E33)</f>
        <v>18</v>
      </c>
    </row>
    <row r="34" spans="1:23" ht="18" customHeight="1">
      <c r="A34" s="395" t="s">
        <v>467</v>
      </c>
      <c r="B34" s="1725" t="s">
        <v>57</v>
      </c>
      <c r="C34" s="1726">
        <v>3</v>
      </c>
      <c r="D34" s="1727">
        <v>3</v>
      </c>
      <c r="E34" s="1728">
        <f>SUM(C34:D34)</f>
        <v>6</v>
      </c>
      <c r="F34" s="1738">
        <v>4</v>
      </c>
      <c r="G34" s="1727">
        <v>2</v>
      </c>
      <c r="H34" s="1739">
        <f t="shared" ref="H34:H36" si="1">SUM(F34:G34)</f>
        <v>6</v>
      </c>
      <c r="I34" s="1738">
        <v>4</v>
      </c>
      <c r="J34" s="1727">
        <v>2</v>
      </c>
      <c r="K34" s="1728">
        <f t="shared" ref="K34:K36" si="2">SUM(I34:J34)</f>
        <v>6</v>
      </c>
      <c r="L34" s="1743"/>
      <c r="M34" s="1744"/>
      <c r="N34" s="1745"/>
      <c r="O34" s="1755"/>
      <c r="P34" s="1744"/>
      <c r="Q34" s="1745"/>
      <c r="R34" s="1743"/>
      <c r="S34" s="1744"/>
      <c r="T34" s="1745"/>
      <c r="U34" s="1764">
        <f t="shared" si="0"/>
        <v>11</v>
      </c>
      <c r="V34" s="1765">
        <f t="shared" si="0"/>
        <v>7</v>
      </c>
      <c r="W34" s="1766">
        <f t="shared" si="0"/>
        <v>18</v>
      </c>
    </row>
    <row r="35" spans="1:23" ht="18" customHeight="1">
      <c r="A35" s="395" t="s">
        <v>468</v>
      </c>
      <c r="B35" s="1729" t="s">
        <v>58</v>
      </c>
      <c r="C35" s="1730">
        <v>5</v>
      </c>
      <c r="D35" s="1731">
        <v>3</v>
      </c>
      <c r="E35" s="1732">
        <f>SUM(C35:D35)</f>
        <v>8</v>
      </c>
      <c r="F35" s="1740">
        <v>5</v>
      </c>
      <c r="G35" s="1731">
        <v>3</v>
      </c>
      <c r="H35" s="1741">
        <f t="shared" si="1"/>
        <v>8</v>
      </c>
      <c r="I35" s="1740">
        <v>2</v>
      </c>
      <c r="J35" s="1731">
        <v>5</v>
      </c>
      <c r="K35" s="1732">
        <f t="shared" si="2"/>
        <v>7</v>
      </c>
      <c r="L35" s="1746"/>
      <c r="M35" s="1747"/>
      <c r="N35" s="1748"/>
      <c r="O35" s="1756"/>
      <c r="P35" s="1747"/>
      <c r="Q35" s="1748"/>
      <c r="R35" s="1746"/>
      <c r="S35" s="1747"/>
      <c r="T35" s="1748"/>
      <c r="U35" s="1767">
        <f t="shared" si="0"/>
        <v>12</v>
      </c>
      <c r="V35" s="1768">
        <f t="shared" si="0"/>
        <v>11</v>
      </c>
      <c r="W35" s="1769">
        <f t="shared" si="0"/>
        <v>23</v>
      </c>
    </row>
    <row r="36" spans="1:23" ht="18" customHeight="1" thickBot="1">
      <c r="A36" s="369"/>
      <c r="B36" s="220" t="s">
        <v>11</v>
      </c>
      <c r="C36" s="1733">
        <f>SUM(C33:C35)</f>
        <v>9</v>
      </c>
      <c r="D36" s="1734">
        <f>SUM(D33:D35)</f>
        <v>8</v>
      </c>
      <c r="E36" s="1735">
        <f>SUM(C36:D36)</f>
        <v>17</v>
      </c>
      <c r="F36" s="1742">
        <f t="shared" ref="F36:J36" si="3">SUM(F33:F35)</f>
        <v>12</v>
      </c>
      <c r="G36" s="1734">
        <f t="shared" si="3"/>
        <v>5</v>
      </c>
      <c r="H36" s="1735">
        <f t="shared" si="1"/>
        <v>17</v>
      </c>
      <c r="I36" s="1742">
        <f t="shared" si="3"/>
        <v>9</v>
      </c>
      <c r="J36" s="1734">
        <f t="shared" si="3"/>
        <v>7</v>
      </c>
      <c r="K36" s="1735">
        <f t="shared" si="2"/>
        <v>16</v>
      </c>
      <c r="L36" s="1749">
        <f>SUM(L33:L35)</f>
        <v>3</v>
      </c>
      <c r="M36" s="1750">
        <f t="shared" ref="M36:W36" si="4">SUM(M33:M35)</f>
        <v>0</v>
      </c>
      <c r="N36" s="1751">
        <f t="shared" si="4"/>
        <v>3</v>
      </c>
      <c r="O36" s="1757">
        <f t="shared" si="4"/>
        <v>1</v>
      </c>
      <c r="P36" s="21">
        <f t="shared" si="4"/>
        <v>2</v>
      </c>
      <c r="Q36" s="1758">
        <f t="shared" si="4"/>
        <v>3</v>
      </c>
      <c r="R36" s="1760">
        <f t="shared" si="4"/>
        <v>2</v>
      </c>
      <c r="S36" s="21">
        <f t="shared" si="4"/>
        <v>1</v>
      </c>
      <c r="T36" s="1758">
        <f t="shared" si="4"/>
        <v>3</v>
      </c>
      <c r="U36" s="22">
        <f t="shared" si="4"/>
        <v>36</v>
      </c>
      <c r="V36" s="21">
        <f t="shared" si="4"/>
        <v>23</v>
      </c>
      <c r="W36" s="17">
        <f t="shared" si="4"/>
        <v>59</v>
      </c>
    </row>
    <row r="37" spans="1:23" ht="16.5" customHeight="1">
      <c r="A37" s="351"/>
    </row>
    <row r="38" spans="1:23" ht="13.8" thickBot="1">
      <c r="A38" s="5" t="s">
        <v>469</v>
      </c>
      <c r="R38" s="2" t="s">
        <v>19</v>
      </c>
    </row>
    <row r="39" spans="1:23" ht="16.5" customHeight="1">
      <c r="A39" s="370"/>
      <c r="B39" s="2151" t="s">
        <v>419</v>
      </c>
      <c r="C39" s="2151"/>
      <c r="D39" s="2151"/>
      <c r="E39" s="2151"/>
      <c r="F39" s="2151"/>
      <c r="G39" s="2151"/>
      <c r="H39" s="2151"/>
      <c r="I39" s="2151"/>
      <c r="J39" s="2151"/>
      <c r="K39" s="2151"/>
      <c r="L39" s="490"/>
      <c r="M39" s="487"/>
      <c r="N39" s="2226" t="s">
        <v>470</v>
      </c>
      <c r="O39" s="2229" t="s">
        <v>454</v>
      </c>
      <c r="P39" s="2229" t="s">
        <v>471</v>
      </c>
      <c r="Q39" s="2231" t="s">
        <v>29</v>
      </c>
      <c r="R39" s="2231" t="s">
        <v>30</v>
      </c>
      <c r="S39" s="2284" t="s">
        <v>31</v>
      </c>
    </row>
    <row r="40" spans="1:23" ht="11.25" customHeight="1">
      <c r="A40" s="23"/>
      <c r="B40" s="2232" t="s">
        <v>451</v>
      </c>
      <c r="C40" s="2222" t="s">
        <v>22</v>
      </c>
      <c r="D40" s="2222" t="s">
        <v>389</v>
      </c>
      <c r="E40" s="2222" t="s">
        <v>425</v>
      </c>
      <c r="F40" s="2222" t="s">
        <v>24</v>
      </c>
      <c r="G40" s="2222" t="s">
        <v>426</v>
      </c>
      <c r="H40" s="2222" t="s">
        <v>26</v>
      </c>
      <c r="I40" s="2222" t="s">
        <v>390</v>
      </c>
      <c r="J40" s="2222" t="s">
        <v>391</v>
      </c>
      <c r="K40" s="2222" t="s">
        <v>27</v>
      </c>
      <c r="L40" s="2222" t="s">
        <v>48</v>
      </c>
      <c r="M40" s="2224" t="s">
        <v>18</v>
      </c>
      <c r="N40" s="2227"/>
      <c r="O40" s="2230"/>
      <c r="P40" s="2230"/>
      <c r="Q40" s="2145"/>
      <c r="R40" s="2145"/>
      <c r="S40" s="2285"/>
    </row>
    <row r="41" spans="1:23" ht="50.25" customHeight="1" thickBot="1">
      <c r="A41" s="403" t="s">
        <v>472</v>
      </c>
      <c r="B41" s="2233"/>
      <c r="C41" s="2223" t="s">
        <v>22</v>
      </c>
      <c r="D41" s="2223"/>
      <c r="E41" s="2223" t="s">
        <v>425</v>
      </c>
      <c r="F41" s="2223" t="s">
        <v>24</v>
      </c>
      <c r="G41" s="2223" t="s">
        <v>426</v>
      </c>
      <c r="H41" s="2223"/>
      <c r="I41" s="2223"/>
      <c r="J41" s="2223"/>
      <c r="K41" s="2223"/>
      <c r="L41" s="2223"/>
      <c r="M41" s="2225"/>
      <c r="N41" s="2228"/>
      <c r="O41" s="2223"/>
      <c r="P41" s="2223"/>
      <c r="Q41" s="2146"/>
      <c r="R41" s="2146"/>
      <c r="S41" s="2286"/>
    </row>
    <row r="42" spans="1:23" ht="27.75" customHeight="1" thickBot="1">
      <c r="A42" s="358" t="s">
        <v>463</v>
      </c>
      <c r="B42" s="817">
        <v>1</v>
      </c>
      <c r="C42" s="817">
        <v>0</v>
      </c>
      <c r="D42" s="817">
        <v>1</v>
      </c>
      <c r="E42" s="817">
        <v>0</v>
      </c>
      <c r="F42" s="817">
        <v>0</v>
      </c>
      <c r="G42" s="817">
        <v>27</v>
      </c>
      <c r="H42" s="817">
        <v>0</v>
      </c>
      <c r="I42" s="817">
        <v>1</v>
      </c>
      <c r="J42" s="817">
        <v>0</v>
      </c>
      <c r="K42" s="817">
        <v>0</v>
      </c>
      <c r="L42" s="817">
        <v>0</v>
      </c>
      <c r="M42" s="15">
        <v>30</v>
      </c>
      <c r="N42" s="786">
        <v>3</v>
      </c>
      <c r="O42" s="786">
        <v>0</v>
      </c>
      <c r="P42" s="786">
        <v>0</v>
      </c>
      <c r="Q42" s="817">
        <v>4</v>
      </c>
      <c r="R42" s="815">
        <v>1</v>
      </c>
      <c r="S42" s="820">
        <v>1</v>
      </c>
    </row>
  </sheetData>
  <mergeCells count="100">
    <mergeCell ref="S39:S41"/>
    <mergeCell ref="A4:A5"/>
    <mergeCell ref="B4:B5"/>
    <mergeCell ref="C4:C5"/>
    <mergeCell ref="D4:D5"/>
    <mergeCell ref="E4:E5"/>
    <mergeCell ref="L4:L5"/>
    <mergeCell ref="A10:A12"/>
    <mergeCell ref="B10:H10"/>
    <mergeCell ref="I10:AC10"/>
    <mergeCell ref="B11:B12"/>
    <mergeCell ref="C11:C12"/>
    <mergeCell ref="D11:D12"/>
    <mergeCell ref="E11:E12"/>
    <mergeCell ref="U11:W11"/>
    <mergeCell ref="X11:Z11"/>
    <mergeCell ref="B3:M3"/>
    <mergeCell ref="O3:Q3"/>
    <mergeCell ref="R3:AC3"/>
    <mergeCell ref="AD3:AD5"/>
    <mergeCell ref="F4:F5"/>
    <mergeCell ref="G4:G5"/>
    <mergeCell ref="H4:H5"/>
    <mergeCell ref="I4:I5"/>
    <mergeCell ref="J4:J5"/>
    <mergeCell ref="K4:K5"/>
    <mergeCell ref="U4:W4"/>
    <mergeCell ref="X4:Z4"/>
    <mergeCell ref="AA4:AC4"/>
    <mergeCell ref="M4:M5"/>
    <mergeCell ref="N4:N5"/>
    <mergeCell ref="AA11:AC11"/>
    <mergeCell ref="O4:O5"/>
    <mergeCell ref="P4:P5"/>
    <mergeCell ref="Q4:Q5"/>
    <mergeCell ref="R4:T4"/>
    <mergeCell ref="R11:T11"/>
    <mergeCell ref="B17:M17"/>
    <mergeCell ref="N17:U17"/>
    <mergeCell ref="V17:V19"/>
    <mergeCell ref="W17:W19"/>
    <mergeCell ref="X17:X19"/>
    <mergeCell ref="B18:B19"/>
    <mergeCell ref="C18:C19"/>
    <mergeCell ref="D18:D19"/>
    <mergeCell ref="E18:E19"/>
    <mergeCell ref="P18:P19"/>
    <mergeCell ref="Q18:Q19"/>
    <mergeCell ref="R18:R19"/>
    <mergeCell ref="S18:S19"/>
    <mergeCell ref="H18:H19"/>
    <mergeCell ref="I18:I19"/>
    <mergeCell ref="J18:J19"/>
    <mergeCell ref="Y17:Y19"/>
    <mergeCell ref="F11:F12"/>
    <mergeCell ref="G11:G12"/>
    <mergeCell ref="H11:H12"/>
    <mergeCell ref="I11:K11"/>
    <mergeCell ref="L11:N11"/>
    <mergeCell ref="O11:Q11"/>
    <mergeCell ref="K18:K19"/>
    <mergeCell ref="L18:L19"/>
    <mergeCell ref="M18:M19"/>
    <mergeCell ref="F18:F19"/>
    <mergeCell ref="G18:G19"/>
    <mergeCell ref="T18:T19"/>
    <mergeCell ref="U18:U19"/>
    <mergeCell ref="N18:N19"/>
    <mergeCell ref="O18:O19"/>
    <mergeCell ref="A25:A26"/>
    <mergeCell ref="B25:C25"/>
    <mergeCell ref="D25:G25"/>
    <mergeCell ref="H25:K25"/>
    <mergeCell ref="R31:T31"/>
    <mergeCell ref="L25:L26"/>
    <mergeCell ref="U31:W31"/>
    <mergeCell ref="B39:K39"/>
    <mergeCell ref="N39:N41"/>
    <mergeCell ref="O39:O41"/>
    <mergeCell ref="P39:P41"/>
    <mergeCell ref="Q39:Q41"/>
    <mergeCell ref="R39:R41"/>
    <mergeCell ref="B40:B41"/>
    <mergeCell ref="C40:C41"/>
    <mergeCell ref="A30:B32"/>
    <mergeCell ref="C31:E31"/>
    <mergeCell ref="F31:H31"/>
    <mergeCell ref="I31:K31"/>
    <mergeCell ref="L31:N31"/>
    <mergeCell ref="O31:Q31"/>
    <mergeCell ref="J40:J41"/>
    <mergeCell ref="K40:K41"/>
    <mergeCell ref="L40:L41"/>
    <mergeCell ref="M40:M41"/>
    <mergeCell ref="D40:D41"/>
    <mergeCell ref="E40:E41"/>
    <mergeCell ref="F40:F41"/>
    <mergeCell ref="G40:G41"/>
    <mergeCell ref="H40:H41"/>
    <mergeCell ref="I40:I41"/>
  </mergeCells>
  <phoneticPr fontId="4"/>
  <pageMargins left="0.70866141732283472" right="0.70866141732283472" top="0.55118110236220474" bottom="0.55118110236220474" header="0.31496062992125984" footer="0.31496062992125984"/>
  <pageSetup paperSize="9" scale="94" fitToWidth="2" orientation="portrait" r:id="rId1"/>
  <headerFooter alignWithMargins="0"/>
  <colBreaks count="1" manualBreakCount="1">
    <brk id="13" max="1048575" man="1"/>
  </colBreaks>
  <ignoredErrors>
    <ignoredError sqref="AA6:AB6" unlockedFormula="1"/>
  </ignoredError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R174"/>
  <sheetViews>
    <sheetView view="pageBreakPreview" zoomScaleNormal="85" zoomScaleSheetLayoutView="100" workbookViewId="0"/>
  </sheetViews>
  <sheetFormatPr defaultColWidth="9" defaultRowHeight="13.2"/>
  <cols>
    <col min="1" max="1" width="10.33203125" style="4" customWidth="1"/>
    <col min="2" max="2" width="4.88671875" style="5" customWidth="1"/>
    <col min="3" max="3" width="4.88671875" style="4" customWidth="1"/>
    <col min="4" max="6" width="4.88671875" style="5" customWidth="1"/>
    <col min="7" max="7" width="5.6640625" style="5" customWidth="1"/>
    <col min="8" max="9" width="5.44140625" style="5" customWidth="1"/>
    <col min="10" max="10" width="5.6640625" style="5" customWidth="1"/>
    <col min="11" max="12" width="5.44140625" style="5" customWidth="1"/>
    <col min="13" max="13" width="5.6640625" style="5" customWidth="1"/>
    <col min="14" max="15" width="5.44140625" style="5" customWidth="1"/>
    <col min="16" max="16" width="5.5546875" style="5" customWidth="1"/>
    <col min="17" max="17" width="5.6640625" style="5" customWidth="1"/>
    <col min="18" max="18" width="5.109375" style="5" customWidth="1"/>
    <col min="19" max="19" width="5.6640625" style="5" customWidth="1"/>
    <col min="20" max="20" width="6.109375" style="5" customWidth="1"/>
    <col min="21" max="21" width="5.6640625" style="5" customWidth="1"/>
    <col min="22" max="22" width="4.88671875" style="5" customWidth="1"/>
    <col min="23" max="23" width="10.33203125" style="4" customWidth="1"/>
    <col min="24" max="44" width="4.88671875" style="5" customWidth="1"/>
    <col min="45" max="16384" width="9" style="5"/>
  </cols>
  <sheetData>
    <row r="1" spans="1:44" ht="21" customHeight="1">
      <c r="A1" s="10" t="s">
        <v>362</v>
      </c>
    </row>
    <row r="2" spans="1:44" ht="16.5" customHeight="1" thickBot="1">
      <c r="A2" s="4" t="s">
        <v>363</v>
      </c>
      <c r="W2" s="4" t="s">
        <v>364</v>
      </c>
    </row>
    <row r="3" spans="1:44" ht="16.5" customHeight="1">
      <c r="A3" s="404"/>
      <c r="B3" s="2299" t="s">
        <v>365</v>
      </c>
      <c r="C3" s="2154"/>
      <c r="D3" s="2154"/>
      <c r="E3" s="2155"/>
      <c r="F3" s="2300" t="s">
        <v>366</v>
      </c>
      <c r="G3" s="1953"/>
      <c r="H3" s="1953"/>
      <c r="I3" s="1953"/>
      <c r="J3" s="1953"/>
      <c r="K3" s="1953"/>
      <c r="L3" s="1953"/>
      <c r="M3" s="1953"/>
      <c r="N3" s="1953"/>
      <c r="O3" s="1953"/>
      <c r="P3" s="1953"/>
      <c r="Q3" s="1954"/>
      <c r="R3" s="476"/>
      <c r="S3" s="482"/>
      <c r="T3" s="482"/>
      <c r="U3" s="482"/>
      <c r="V3" s="485"/>
      <c r="W3" s="2011" t="s">
        <v>43</v>
      </c>
      <c r="X3" s="2301" t="s">
        <v>367</v>
      </c>
      <c r="Y3" s="2301"/>
      <c r="Z3" s="2301"/>
      <c r="AA3" s="2304" t="s">
        <v>368</v>
      </c>
      <c r="AB3" s="2300" t="s">
        <v>369</v>
      </c>
      <c r="AC3" s="1953"/>
      <c r="AD3" s="1953"/>
      <c r="AE3" s="1953"/>
      <c r="AF3" s="1953"/>
      <c r="AG3" s="1953"/>
      <c r="AH3" s="1953"/>
      <c r="AI3" s="1953"/>
      <c r="AJ3" s="1953"/>
      <c r="AK3" s="1953"/>
      <c r="AL3" s="1953"/>
      <c r="AM3" s="1953"/>
      <c r="AN3" s="1954"/>
      <c r="AO3" s="2"/>
      <c r="AP3" s="2"/>
      <c r="AQ3" s="2"/>
      <c r="AR3" s="2"/>
    </row>
    <row r="4" spans="1:44" ht="16.5" customHeight="1">
      <c r="A4" s="497" t="s">
        <v>370</v>
      </c>
      <c r="B4" s="2046" t="s">
        <v>371</v>
      </c>
      <c r="C4" s="2308" t="s">
        <v>372</v>
      </c>
      <c r="D4" s="2074" t="s">
        <v>373</v>
      </c>
      <c r="E4" s="2044" t="s">
        <v>2</v>
      </c>
      <c r="F4" s="2053" t="s">
        <v>371</v>
      </c>
      <c r="G4" s="2051"/>
      <c r="H4" s="2052"/>
      <c r="I4" s="2053" t="s">
        <v>372</v>
      </c>
      <c r="J4" s="2051"/>
      <c r="K4" s="2052"/>
      <c r="L4" s="2053" t="s">
        <v>373</v>
      </c>
      <c r="M4" s="2051"/>
      <c r="N4" s="2052"/>
      <c r="O4" s="2053" t="s">
        <v>297</v>
      </c>
      <c r="P4" s="2051"/>
      <c r="Q4" s="2054"/>
      <c r="R4" s="493"/>
      <c r="S4" s="493"/>
      <c r="T4" s="493"/>
      <c r="U4" s="493"/>
      <c r="V4" s="493"/>
      <c r="W4" s="1996"/>
      <c r="X4" s="2302"/>
      <c r="Y4" s="2302"/>
      <c r="Z4" s="2302"/>
      <c r="AA4" s="2305"/>
      <c r="AB4" s="2047">
        <v>15</v>
      </c>
      <c r="AC4" s="2044">
        <v>16</v>
      </c>
      <c r="AD4" s="2044">
        <v>17</v>
      </c>
      <c r="AE4" s="2044">
        <v>18</v>
      </c>
      <c r="AF4" s="2044">
        <v>19</v>
      </c>
      <c r="AG4" s="479">
        <v>20</v>
      </c>
      <c r="AH4" s="479">
        <v>25</v>
      </c>
      <c r="AI4" s="479">
        <v>30</v>
      </c>
      <c r="AJ4" s="479">
        <v>40</v>
      </c>
      <c r="AK4" s="479">
        <v>50</v>
      </c>
      <c r="AL4" s="2044">
        <v>60</v>
      </c>
      <c r="AM4" s="2046" t="s">
        <v>18</v>
      </c>
      <c r="AN4" s="2339"/>
      <c r="AO4" s="2"/>
      <c r="AP4" s="2"/>
      <c r="AQ4" s="2"/>
      <c r="AR4" s="2"/>
    </row>
    <row r="5" spans="1:44" ht="16.5" customHeight="1" thickBot="1">
      <c r="A5" s="371"/>
      <c r="B5" s="2307"/>
      <c r="C5" s="2309"/>
      <c r="D5" s="2076"/>
      <c r="E5" s="2310"/>
      <c r="F5" s="294" t="s">
        <v>9</v>
      </c>
      <c r="G5" s="293" t="s">
        <v>10</v>
      </c>
      <c r="H5" s="407" t="s">
        <v>11</v>
      </c>
      <c r="I5" s="294" t="s">
        <v>9</v>
      </c>
      <c r="J5" s="293" t="s">
        <v>10</v>
      </c>
      <c r="K5" s="407" t="s">
        <v>11</v>
      </c>
      <c r="L5" s="294" t="s">
        <v>9</v>
      </c>
      <c r="M5" s="293" t="s">
        <v>10</v>
      </c>
      <c r="N5" s="407" t="s">
        <v>11</v>
      </c>
      <c r="O5" s="372" t="s">
        <v>9</v>
      </c>
      <c r="P5" s="373" t="s">
        <v>10</v>
      </c>
      <c r="Q5" s="1579" t="s">
        <v>11</v>
      </c>
      <c r="R5" s="454"/>
      <c r="S5" s="454"/>
      <c r="T5" s="454"/>
      <c r="U5" s="454"/>
      <c r="V5" s="454"/>
      <c r="W5" s="1996"/>
      <c r="X5" s="2302"/>
      <c r="Y5" s="2302"/>
      <c r="Z5" s="2302"/>
      <c r="AA5" s="2305"/>
      <c r="AB5" s="2047"/>
      <c r="AC5" s="2045"/>
      <c r="AD5" s="2045"/>
      <c r="AE5" s="2045"/>
      <c r="AF5" s="2045"/>
      <c r="AG5" s="480" t="s">
        <v>44</v>
      </c>
      <c r="AH5" s="480" t="s">
        <v>44</v>
      </c>
      <c r="AI5" s="480" t="s">
        <v>44</v>
      </c>
      <c r="AJ5" s="480" t="s">
        <v>44</v>
      </c>
      <c r="AK5" s="480" t="s">
        <v>44</v>
      </c>
      <c r="AL5" s="2045"/>
      <c r="AM5" s="2047"/>
      <c r="AN5" s="2079"/>
      <c r="AO5" s="2"/>
      <c r="AP5" s="2"/>
      <c r="AQ5" s="2"/>
      <c r="AR5" s="2"/>
    </row>
    <row r="6" spans="1:44" ht="16.5" customHeight="1" thickBot="1">
      <c r="A6" s="145" t="s">
        <v>374</v>
      </c>
      <c r="B6" s="821">
        <v>1</v>
      </c>
      <c r="C6" s="822">
        <v>1</v>
      </c>
      <c r="D6" s="823">
        <v>2</v>
      </c>
      <c r="E6" s="1770">
        <f>SUM(B6:D6)</f>
        <v>4</v>
      </c>
      <c r="F6" s="824">
        <v>9</v>
      </c>
      <c r="G6" s="825">
        <v>20</v>
      </c>
      <c r="H6" s="1770">
        <f>SUM(F6:G6)</f>
        <v>29</v>
      </c>
      <c r="I6" s="824">
        <v>11</v>
      </c>
      <c r="J6" s="825">
        <v>19</v>
      </c>
      <c r="K6" s="1770">
        <f>SUM(I6:J6)</f>
        <v>30</v>
      </c>
      <c r="L6" s="824">
        <v>14</v>
      </c>
      <c r="M6" s="825">
        <v>25</v>
      </c>
      <c r="N6" s="1770">
        <f>SUM(L6:M6)</f>
        <v>39</v>
      </c>
      <c r="O6" s="826">
        <f t="shared" ref="O6:P11" si="0">SUM(F6,I6,L6)</f>
        <v>34</v>
      </c>
      <c r="P6" s="827">
        <f t="shared" si="0"/>
        <v>64</v>
      </c>
      <c r="Q6" s="1779">
        <f t="shared" ref="Q6:Q11" si="1">SUM(H6,K6,N6)</f>
        <v>98</v>
      </c>
      <c r="R6" s="455"/>
      <c r="S6" s="455"/>
      <c r="T6" s="455"/>
      <c r="U6" s="455"/>
      <c r="V6" s="455"/>
      <c r="W6" s="2012"/>
      <c r="X6" s="2303"/>
      <c r="Y6" s="2303"/>
      <c r="Z6" s="2303"/>
      <c r="AA6" s="2306"/>
      <c r="AB6" s="499" t="s">
        <v>45</v>
      </c>
      <c r="AC6" s="500" t="s">
        <v>45</v>
      </c>
      <c r="AD6" s="500" t="s">
        <v>45</v>
      </c>
      <c r="AE6" s="500" t="s">
        <v>45</v>
      </c>
      <c r="AF6" s="500" t="s">
        <v>45</v>
      </c>
      <c r="AG6" s="500">
        <v>24</v>
      </c>
      <c r="AH6" s="500">
        <v>29</v>
      </c>
      <c r="AI6" s="500">
        <v>39</v>
      </c>
      <c r="AJ6" s="500">
        <v>49</v>
      </c>
      <c r="AK6" s="500">
        <v>59</v>
      </c>
      <c r="AL6" s="500" t="s">
        <v>46</v>
      </c>
      <c r="AM6" s="2307"/>
      <c r="AN6" s="2080"/>
      <c r="AO6" s="2"/>
      <c r="AP6" s="2"/>
      <c r="AQ6" s="2"/>
      <c r="AR6" s="2"/>
    </row>
    <row r="7" spans="1:44" ht="16.5" customHeight="1">
      <c r="A7" s="145" t="s">
        <v>375</v>
      </c>
      <c r="B7" s="821">
        <v>1</v>
      </c>
      <c r="C7" s="822">
        <v>1</v>
      </c>
      <c r="D7" s="823">
        <v>1</v>
      </c>
      <c r="E7" s="1770">
        <f t="shared" ref="E7:E11" si="2">SUM(B7:D7)</f>
        <v>3</v>
      </c>
      <c r="F7" s="824">
        <v>10</v>
      </c>
      <c r="G7" s="825">
        <v>6</v>
      </c>
      <c r="H7" s="1770">
        <f t="shared" ref="H7:H11" si="3">SUM(F7:G7)</f>
        <v>16</v>
      </c>
      <c r="I7" s="824">
        <v>11</v>
      </c>
      <c r="J7" s="825">
        <v>8</v>
      </c>
      <c r="K7" s="1770">
        <f t="shared" ref="K7:K11" si="4">SUM(I7:J7)</f>
        <v>19</v>
      </c>
      <c r="L7" s="824">
        <v>12</v>
      </c>
      <c r="M7" s="825">
        <v>12</v>
      </c>
      <c r="N7" s="1770">
        <f t="shared" ref="N7:N11" si="5">SUM(L7:M7)</f>
        <v>24</v>
      </c>
      <c r="O7" s="826">
        <f t="shared" si="0"/>
        <v>33</v>
      </c>
      <c r="P7" s="827">
        <f t="shared" si="0"/>
        <v>26</v>
      </c>
      <c r="Q7" s="1779">
        <f t="shared" si="1"/>
        <v>59</v>
      </c>
      <c r="R7" s="455"/>
      <c r="S7" s="455"/>
      <c r="T7" s="455"/>
      <c r="U7" s="455"/>
      <c r="V7" s="455"/>
      <c r="W7" s="1996" t="s">
        <v>376</v>
      </c>
      <c r="X7" s="2302" t="s">
        <v>377</v>
      </c>
      <c r="Y7" s="2302"/>
      <c r="Z7" s="2302"/>
      <c r="AA7" s="480" t="s">
        <v>378</v>
      </c>
      <c r="AB7" s="442">
        <v>6</v>
      </c>
      <c r="AC7" s="828">
        <v>12</v>
      </c>
      <c r="AD7" s="828">
        <v>12</v>
      </c>
      <c r="AE7" s="828">
        <v>3</v>
      </c>
      <c r="AF7" s="828">
        <v>0</v>
      </c>
      <c r="AG7" s="828">
        <v>1</v>
      </c>
      <c r="AH7" s="828">
        <v>0</v>
      </c>
      <c r="AI7" s="828">
        <v>0</v>
      </c>
      <c r="AJ7" s="828">
        <v>0</v>
      </c>
      <c r="AK7" s="828">
        <v>0</v>
      </c>
      <c r="AL7" s="828">
        <v>0</v>
      </c>
      <c r="AM7" s="2340">
        <f>SUM(AB7:AL7)</f>
        <v>34</v>
      </c>
      <c r="AN7" s="2341"/>
      <c r="AO7" s="2"/>
      <c r="AP7" s="2"/>
      <c r="AQ7" s="2"/>
      <c r="AR7" s="2"/>
    </row>
    <row r="8" spans="1:44" ht="16.5" customHeight="1">
      <c r="A8" s="145" t="s">
        <v>379</v>
      </c>
      <c r="B8" s="821">
        <v>3</v>
      </c>
      <c r="C8" s="822">
        <v>2</v>
      </c>
      <c r="D8" s="823">
        <v>2</v>
      </c>
      <c r="E8" s="1770">
        <f t="shared" si="2"/>
        <v>7</v>
      </c>
      <c r="F8" s="824">
        <v>49</v>
      </c>
      <c r="G8" s="825">
        <v>35</v>
      </c>
      <c r="H8" s="1770">
        <f t="shared" si="3"/>
        <v>84</v>
      </c>
      <c r="I8" s="824">
        <v>44</v>
      </c>
      <c r="J8" s="825">
        <v>39</v>
      </c>
      <c r="K8" s="1770">
        <f t="shared" si="4"/>
        <v>83</v>
      </c>
      <c r="L8" s="824">
        <v>50</v>
      </c>
      <c r="M8" s="825">
        <v>25</v>
      </c>
      <c r="N8" s="1770">
        <f t="shared" si="5"/>
        <v>75</v>
      </c>
      <c r="O8" s="826">
        <f t="shared" si="0"/>
        <v>143</v>
      </c>
      <c r="P8" s="827">
        <f t="shared" si="0"/>
        <v>99</v>
      </c>
      <c r="Q8" s="1779">
        <f t="shared" si="1"/>
        <v>242</v>
      </c>
      <c r="R8" s="455"/>
      <c r="S8" s="455"/>
      <c r="T8" s="455"/>
      <c r="U8" s="455"/>
      <c r="V8" s="455"/>
      <c r="W8" s="1996"/>
      <c r="X8" s="2302"/>
      <c r="Y8" s="2302"/>
      <c r="Z8" s="2302"/>
      <c r="AA8" s="146" t="s">
        <v>380</v>
      </c>
      <c r="AB8" s="829">
        <v>10</v>
      </c>
      <c r="AC8" s="830">
        <v>13</v>
      </c>
      <c r="AD8" s="830">
        <v>17</v>
      </c>
      <c r="AE8" s="830">
        <v>2</v>
      </c>
      <c r="AF8" s="830">
        <v>1</v>
      </c>
      <c r="AG8" s="830">
        <v>0</v>
      </c>
      <c r="AH8" s="830">
        <v>0</v>
      </c>
      <c r="AI8" s="830">
        <v>0</v>
      </c>
      <c r="AJ8" s="830">
        <v>0</v>
      </c>
      <c r="AK8" s="830">
        <v>0</v>
      </c>
      <c r="AL8" s="830">
        <v>0</v>
      </c>
      <c r="AM8" s="2342">
        <f>SUM(AB8:AL8)</f>
        <v>43</v>
      </c>
      <c r="AN8" s="2343"/>
      <c r="AO8" s="2"/>
      <c r="AP8" s="2"/>
      <c r="AQ8" s="2"/>
      <c r="AR8" s="2"/>
    </row>
    <row r="9" spans="1:44" ht="16.5" customHeight="1" thickBot="1">
      <c r="A9" s="145" t="s">
        <v>381</v>
      </c>
      <c r="B9" s="821">
        <v>1</v>
      </c>
      <c r="C9" s="822">
        <v>2</v>
      </c>
      <c r="D9" s="823">
        <v>2</v>
      </c>
      <c r="E9" s="1770">
        <f t="shared" si="2"/>
        <v>5</v>
      </c>
      <c r="F9" s="824">
        <v>25</v>
      </c>
      <c r="G9" s="825">
        <v>12</v>
      </c>
      <c r="H9" s="1770">
        <f t="shared" si="3"/>
        <v>37</v>
      </c>
      <c r="I9" s="824">
        <v>26</v>
      </c>
      <c r="J9" s="825">
        <v>19</v>
      </c>
      <c r="K9" s="1770">
        <f t="shared" si="4"/>
        <v>45</v>
      </c>
      <c r="L9" s="824">
        <v>31</v>
      </c>
      <c r="M9" s="825">
        <v>14</v>
      </c>
      <c r="N9" s="1770">
        <f t="shared" si="5"/>
        <v>45</v>
      </c>
      <c r="O9" s="826">
        <f t="shared" si="0"/>
        <v>82</v>
      </c>
      <c r="P9" s="827">
        <f t="shared" si="0"/>
        <v>45</v>
      </c>
      <c r="Q9" s="1779">
        <f t="shared" si="1"/>
        <v>127</v>
      </c>
      <c r="R9" s="455"/>
      <c r="S9" s="455"/>
      <c r="T9" s="455"/>
      <c r="U9" s="455"/>
      <c r="V9" s="455"/>
      <c r="W9" s="2012"/>
      <c r="X9" s="2303"/>
      <c r="Y9" s="2303"/>
      <c r="Z9" s="2303"/>
      <c r="AA9" s="500" t="s">
        <v>18</v>
      </c>
      <c r="AB9" s="1773">
        <f>SUM(AB7:AB8)</f>
        <v>16</v>
      </c>
      <c r="AC9" s="1783">
        <f t="shared" ref="AC9:AL9" si="6">SUM(AC7:AC8)</f>
        <v>25</v>
      </c>
      <c r="AD9" s="1783">
        <f t="shared" si="6"/>
        <v>29</v>
      </c>
      <c r="AE9" s="1783">
        <f t="shared" si="6"/>
        <v>5</v>
      </c>
      <c r="AF9" s="1783">
        <f t="shared" si="6"/>
        <v>1</v>
      </c>
      <c r="AG9" s="1783">
        <f>SUM(AG7:AG8)</f>
        <v>1</v>
      </c>
      <c r="AH9" s="1783">
        <f t="shared" si="6"/>
        <v>0</v>
      </c>
      <c r="AI9" s="1783">
        <f t="shared" si="6"/>
        <v>0</v>
      </c>
      <c r="AJ9" s="1783">
        <f t="shared" si="6"/>
        <v>0</v>
      </c>
      <c r="AK9" s="1783">
        <f t="shared" si="6"/>
        <v>0</v>
      </c>
      <c r="AL9" s="1783">
        <f t="shared" si="6"/>
        <v>0</v>
      </c>
      <c r="AM9" s="2344">
        <f>SUM(AB9:AL9)</f>
        <v>77</v>
      </c>
      <c r="AN9" s="2345"/>
      <c r="AO9" s="2"/>
      <c r="AP9" s="2"/>
      <c r="AQ9" s="2"/>
      <c r="AR9" s="2"/>
    </row>
    <row r="10" spans="1:44" ht="16.5" customHeight="1">
      <c r="A10" s="405" t="s">
        <v>382</v>
      </c>
      <c r="B10" s="821">
        <v>3</v>
      </c>
      <c r="C10" s="822">
        <v>3</v>
      </c>
      <c r="D10" s="823">
        <v>3</v>
      </c>
      <c r="E10" s="1771">
        <f t="shared" si="2"/>
        <v>9</v>
      </c>
      <c r="F10" s="824">
        <v>32</v>
      </c>
      <c r="G10" s="825">
        <v>41</v>
      </c>
      <c r="H10" s="1771">
        <f t="shared" si="3"/>
        <v>73</v>
      </c>
      <c r="I10" s="824">
        <v>37</v>
      </c>
      <c r="J10" s="825">
        <v>39</v>
      </c>
      <c r="K10" s="1771">
        <f t="shared" si="4"/>
        <v>76</v>
      </c>
      <c r="L10" s="824">
        <v>33</v>
      </c>
      <c r="M10" s="825">
        <v>40</v>
      </c>
      <c r="N10" s="1771">
        <f t="shared" si="5"/>
        <v>73</v>
      </c>
      <c r="O10" s="831">
        <f t="shared" si="0"/>
        <v>102</v>
      </c>
      <c r="P10" s="832">
        <f t="shared" si="0"/>
        <v>120</v>
      </c>
      <c r="Q10" s="1780">
        <f t="shared" si="1"/>
        <v>222</v>
      </c>
      <c r="R10" s="455"/>
      <c r="S10" s="455"/>
      <c r="T10" s="455"/>
      <c r="U10" s="455"/>
      <c r="V10" s="455"/>
      <c r="W10" s="3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</row>
    <row r="11" spans="1:44" ht="16.5" customHeight="1" thickBot="1">
      <c r="A11" s="147" t="s">
        <v>383</v>
      </c>
      <c r="B11" s="833">
        <v>4</v>
      </c>
      <c r="C11" s="834">
        <v>4</v>
      </c>
      <c r="D11" s="835">
        <v>4</v>
      </c>
      <c r="E11" s="1772">
        <f t="shared" si="2"/>
        <v>12</v>
      </c>
      <c r="F11" s="836">
        <v>101</v>
      </c>
      <c r="G11" s="837">
        <v>60</v>
      </c>
      <c r="H11" s="1772">
        <f t="shared" si="3"/>
        <v>161</v>
      </c>
      <c r="I11" s="836">
        <v>85</v>
      </c>
      <c r="J11" s="837">
        <v>46</v>
      </c>
      <c r="K11" s="1772">
        <f t="shared" si="4"/>
        <v>131</v>
      </c>
      <c r="L11" s="836">
        <v>78</v>
      </c>
      <c r="M11" s="837">
        <v>56</v>
      </c>
      <c r="N11" s="1772">
        <f t="shared" si="5"/>
        <v>134</v>
      </c>
      <c r="O11" s="838">
        <f t="shared" si="0"/>
        <v>264</v>
      </c>
      <c r="P11" s="839">
        <f t="shared" si="0"/>
        <v>162</v>
      </c>
      <c r="Q11" s="1781">
        <f t="shared" si="1"/>
        <v>426</v>
      </c>
      <c r="R11" s="455"/>
      <c r="S11" s="455"/>
      <c r="T11" s="455"/>
      <c r="U11" s="455"/>
      <c r="V11" s="455"/>
      <c r="W11" s="4" t="s">
        <v>384</v>
      </c>
      <c r="AR11" s="148" t="s">
        <v>385</v>
      </c>
    </row>
    <row r="12" spans="1:44" ht="16.5" customHeight="1" thickBot="1">
      <c r="A12" s="406" t="s">
        <v>47</v>
      </c>
      <c r="B12" s="1773">
        <f>SUM(B6:B11)</f>
        <v>13</v>
      </c>
      <c r="C12" s="1774">
        <f t="shared" ref="C12:Q12" si="7">SUM(C6:C11)</f>
        <v>13</v>
      </c>
      <c r="D12" s="1775">
        <f t="shared" si="7"/>
        <v>14</v>
      </c>
      <c r="E12" s="1775">
        <f>SUM(E6:E11)</f>
        <v>40</v>
      </c>
      <c r="F12" s="1776">
        <f t="shared" si="7"/>
        <v>226</v>
      </c>
      <c r="G12" s="1777">
        <f t="shared" si="7"/>
        <v>174</v>
      </c>
      <c r="H12" s="1775">
        <f t="shared" si="7"/>
        <v>400</v>
      </c>
      <c r="I12" s="1776">
        <f t="shared" si="7"/>
        <v>214</v>
      </c>
      <c r="J12" s="1777">
        <f t="shared" si="7"/>
        <v>170</v>
      </c>
      <c r="K12" s="1775">
        <f t="shared" si="7"/>
        <v>384</v>
      </c>
      <c r="L12" s="1776">
        <f t="shared" si="7"/>
        <v>218</v>
      </c>
      <c r="M12" s="1778">
        <f t="shared" si="7"/>
        <v>172</v>
      </c>
      <c r="N12" s="1775">
        <f t="shared" si="7"/>
        <v>390</v>
      </c>
      <c r="O12" s="1776">
        <f t="shared" si="7"/>
        <v>658</v>
      </c>
      <c r="P12" s="1777">
        <f t="shared" si="7"/>
        <v>516</v>
      </c>
      <c r="Q12" s="1782">
        <f t="shared" si="7"/>
        <v>1174</v>
      </c>
      <c r="R12" s="457"/>
      <c r="S12" s="457"/>
      <c r="T12" s="457"/>
      <c r="U12" s="457"/>
      <c r="V12" s="456"/>
      <c r="W12" s="2319" t="s">
        <v>43</v>
      </c>
      <c r="X12" s="2322" t="s">
        <v>386</v>
      </c>
      <c r="Y12" s="2322"/>
      <c r="Z12" s="2322"/>
      <c r="AA12" s="2322"/>
      <c r="AB12" s="2322"/>
      <c r="AC12" s="2322"/>
      <c r="AD12" s="2322"/>
      <c r="AE12" s="2322"/>
      <c r="AF12" s="2322"/>
      <c r="AG12" s="2322"/>
      <c r="AH12" s="2322"/>
      <c r="AI12" s="2323"/>
      <c r="AJ12" s="2300" t="s">
        <v>387</v>
      </c>
      <c r="AK12" s="1953"/>
      <c r="AL12" s="1953"/>
      <c r="AM12" s="1953"/>
      <c r="AN12" s="1953"/>
      <c r="AO12" s="1953"/>
      <c r="AP12" s="1953"/>
      <c r="AQ12" s="1953"/>
      <c r="AR12" s="1984"/>
    </row>
    <row r="13" spans="1:44" ht="16.5" customHeight="1">
      <c r="A13" s="149"/>
      <c r="W13" s="2320"/>
      <c r="X13" s="2330" t="s">
        <v>388</v>
      </c>
      <c r="Y13" s="2332" t="s">
        <v>22</v>
      </c>
      <c r="Z13" s="2332" t="s">
        <v>389</v>
      </c>
      <c r="AA13" s="2332" t="s">
        <v>23</v>
      </c>
      <c r="AB13" s="2332" t="s">
        <v>24</v>
      </c>
      <c r="AC13" s="2332" t="s">
        <v>25</v>
      </c>
      <c r="AD13" s="2334" t="s">
        <v>26</v>
      </c>
      <c r="AE13" s="2332" t="s">
        <v>390</v>
      </c>
      <c r="AF13" s="2332" t="s">
        <v>391</v>
      </c>
      <c r="AG13" s="2332" t="s">
        <v>27</v>
      </c>
      <c r="AH13" s="2295" t="s">
        <v>48</v>
      </c>
      <c r="AI13" s="2336" t="s">
        <v>18</v>
      </c>
      <c r="AJ13" s="2317" t="s">
        <v>28</v>
      </c>
      <c r="AK13" s="2332" t="s">
        <v>392</v>
      </c>
      <c r="AL13" s="2353" t="s">
        <v>393</v>
      </c>
      <c r="AM13" s="2332" t="s">
        <v>49</v>
      </c>
      <c r="AN13" s="2332" t="s">
        <v>394</v>
      </c>
      <c r="AO13" s="2351" t="s">
        <v>395</v>
      </c>
      <c r="AP13" s="2332" t="s">
        <v>50</v>
      </c>
      <c r="AQ13" s="2295" t="s">
        <v>396</v>
      </c>
      <c r="AR13" s="2297" t="s">
        <v>11</v>
      </c>
    </row>
    <row r="14" spans="1:44" ht="16.5" customHeight="1" thickBot="1">
      <c r="A14" s="4" t="s">
        <v>829</v>
      </c>
      <c r="W14" s="2320"/>
      <c r="X14" s="2330"/>
      <c r="Y14" s="2332"/>
      <c r="Z14" s="2332"/>
      <c r="AA14" s="2332"/>
      <c r="AB14" s="2332"/>
      <c r="AC14" s="2332"/>
      <c r="AD14" s="2334"/>
      <c r="AE14" s="2332"/>
      <c r="AF14" s="2332"/>
      <c r="AG14" s="2332"/>
      <c r="AH14" s="2295"/>
      <c r="AI14" s="2336"/>
      <c r="AJ14" s="2317"/>
      <c r="AK14" s="2332"/>
      <c r="AL14" s="2353"/>
      <c r="AM14" s="2332"/>
      <c r="AN14" s="2332"/>
      <c r="AO14" s="2351"/>
      <c r="AP14" s="2332"/>
      <c r="AQ14" s="2295"/>
      <c r="AR14" s="2297"/>
    </row>
    <row r="15" spans="1:44" ht="16.5" customHeight="1">
      <c r="A15" s="150"/>
      <c r="B15" s="2324" t="s">
        <v>397</v>
      </c>
      <c r="C15" s="2325"/>
      <c r="D15" s="2299" t="s">
        <v>365</v>
      </c>
      <c r="E15" s="2154"/>
      <c r="F15" s="2154"/>
      <c r="G15" s="2155"/>
      <c r="H15" s="2300" t="s">
        <v>51</v>
      </c>
      <c r="I15" s="1953"/>
      <c r="J15" s="1953"/>
      <c r="K15" s="1953"/>
      <c r="L15" s="1953"/>
      <c r="M15" s="1953"/>
      <c r="N15" s="1953"/>
      <c r="O15" s="1953"/>
      <c r="P15" s="1953"/>
      <c r="Q15" s="1953"/>
      <c r="R15" s="1953"/>
      <c r="S15" s="1953"/>
      <c r="T15" s="1953"/>
      <c r="U15" s="1954"/>
      <c r="V15" s="485"/>
      <c r="W15" s="2320"/>
      <c r="X15" s="2330"/>
      <c r="Y15" s="2332"/>
      <c r="Z15" s="2332"/>
      <c r="AA15" s="2332"/>
      <c r="AB15" s="2332"/>
      <c r="AC15" s="2332"/>
      <c r="AD15" s="2334"/>
      <c r="AE15" s="2332"/>
      <c r="AF15" s="2332"/>
      <c r="AG15" s="2332"/>
      <c r="AH15" s="2295"/>
      <c r="AI15" s="2336"/>
      <c r="AJ15" s="2317"/>
      <c r="AK15" s="2332"/>
      <c r="AL15" s="2353"/>
      <c r="AM15" s="2332"/>
      <c r="AN15" s="2332"/>
      <c r="AO15" s="2351"/>
      <c r="AP15" s="2332"/>
      <c r="AQ15" s="2295"/>
      <c r="AR15" s="2297"/>
    </row>
    <row r="16" spans="1:44" ht="16.5" customHeight="1">
      <c r="A16" s="483" t="s">
        <v>0</v>
      </c>
      <c r="B16" s="2326"/>
      <c r="C16" s="2327"/>
      <c r="D16" s="2346" t="s">
        <v>371</v>
      </c>
      <c r="E16" s="2308" t="s">
        <v>372</v>
      </c>
      <c r="F16" s="2348" t="s">
        <v>373</v>
      </c>
      <c r="G16" s="2044" t="s">
        <v>2</v>
      </c>
      <c r="H16" s="2053" t="s">
        <v>371</v>
      </c>
      <c r="I16" s="2051"/>
      <c r="J16" s="2052"/>
      <c r="K16" s="2053" t="s">
        <v>372</v>
      </c>
      <c r="L16" s="2051"/>
      <c r="M16" s="2052"/>
      <c r="N16" s="2053" t="s">
        <v>373</v>
      </c>
      <c r="O16" s="2051"/>
      <c r="P16" s="2052"/>
      <c r="Q16" s="2356" t="s">
        <v>398</v>
      </c>
      <c r="R16" s="2357"/>
      <c r="S16" s="2357"/>
      <c r="T16" s="2357"/>
      <c r="U16" s="2358"/>
      <c r="V16" s="477"/>
      <c r="W16" s="2320"/>
      <c r="X16" s="2330"/>
      <c r="Y16" s="2332"/>
      <c r="Z16" s="2332"/>
      <c r="AA16" s="2332"/>
      <c r="AB16" s="2332"/>
      <c r="AC16" s="2332"/>
      <c r="AD16" s="2334"/>
      <c r="AE16" s="2332"/>
      <c r="AF16" s="2332"/>
      <c r="AG16" s="2332"/>
      <c r="AH16" s="2295"/>
      <c r="AI16" s="2336"/>
      <c r="AJ16" s="2317"/>
      <c r="AK16" s="2332"/>
      <c r="AL16" s="2353"/>
      <c r="AM16" s="2332"/>
      <c r="AN16" s="2332"/>
      <c r="AO16" s="2351"/>
      <c r="AP16" s="2332"/>
      <c r="AQ16" s="2295"/>
      <c r="AR16" s="2297"/>
    </row>
    <row r="17" spans="1:44" ht="16.5" customHeight="1" thickBot="1">
      <c r="A17" s="151"/>
      <c r="B17" s="2328"/>
      <c r="C17" s="2329"/>
      <c r="D17" s="2347"/>
      <c r="E17" s="2309"/>
      <c r="F17" s="2349"/>
      <c r="G17" s="2310"/>
      <c r="H17" s="72" t="s">
        <v>9</v>
      </c>
      <c r="I17" s="6" t="s">
        <v>10</v>
      </c>
      <c r="J17" s="72" t="s">
        <v>11</v>
      </c>
      <c r="K17" s="7" t="s">
        <v>9</v>
      </c>
      <c r="L17" s="6" t="s">
        <v>10</v>
      </c>
      <c r="M17" s="72" t="s">
        <v>11</v>
      </c>
      <c r="N17" s="7" t="s">
        <v>9</v>
      </c>
      <c r="O17" s="6" t="s">
        <v>10</v>
      </c>
      <c r="P17" s="1581" t="s">
        <v>11</v>
      </c>
      <c r="Q17" s="1792" t="s">
        <v>9</v>
      </c>
      <c r="R17" s="2359" t="s">
        <v>10</v>
      </c>
      <c r="S17" s="2360"/>
      <c r="T17" s="2355" t="s">
        <v>11</v>
      </c>
      <c r="U17" s="1901"/>
      <c r="V17" s="485"/>
      <c r="W17" s="2320"/>
      <c r="X17" s="2330"/>
      <c r="Y17" s="2332"/>
      <c r="Z17" s="2332"/>
      <c r="AA17" s="2332"/>
      <c r="AB17" s="2332"/>
      <c r="AC17" s="2332"/>
      <c r="AD17" s="2334"/>
      <c r="AE17" s="2332"/>
      <c r="AF17" s="2332"/>
      <c r="AG17" s="2332"/>
      <c r="AH17" s="2295"/>
      <c r="AI17" s="2336"/>
      <c r="AJ17" s="2317"/>
      <c r="AK17" s="2332"/>
      <c r="AL17" s="2353"/>
      <c r="AM17" s="2332"/>
      <c r="AN17" s="2332"/>
      <c r="AO17" s="2351"/>
      <c r="AP17" s="2332"/>
      <c r="AQ17" s="2295"/>
      <c r="AR17" s="2297"/>
    </row>
    <row r="18" spans="1:44" s="8" customFormat="1" ht="16.5" customHeight="1" thickBot="1">
      <c r="A18" s="152" t="s">
        <v>375</v>
      </c>
      <c r="B18" s="2338" t="s">
        <v>52</v>
      </c>
      <c r="C18" s="2163"/>
      <c r="D18" s="840">
        <v>9</v>
      </c>
      <c r="E18" s="841">
        <v>9</v>
      </c>
      <c r="F18" s="842">
        <v>9</v>
      </c>
      <c r="G18" s="1784">
        <f>SUM(D18:F18)</f>
        <v>27</v>
      </c>
      <c r="H18" s="1790">
        <v>155</v>
      </c>
      <c r="I18" s="1791">
        <v>85</v>
      </c>
      <c r="J18" s="843">
        <f>SUM(H18:I18)</f>
        <v>240</v>
      </c>
      <c r="K18" s="1790">
        <v>154</v>
      </c>
      <c r="L18" s="1791">
        <v>119</v>
      </c>
      <c r="M18" s="843">
        <f>SUM(K18:L18)</f>
        <v>273</v>
      </c>
      <c r="N18" s="1790">
        <v>149</v>
      </c>
      <c r="O18" s="1791">
        <v>84</v>
      </c>
      <c r="P18" s="843">
        <f>SUM(N18:O18)</f>
        <v>233</v>
      </c>
      <c r="Q18" s="1793">
        <f>SUM(H18,K18,N18)</f>
        <v>458</v>
      </c>
      <c r="R18" s="1794"/>
      <c r="S18" s="843">
        <f>SUM(I18,L18,O18)</f>
        <v>288</v>
      </c>
      <c r="T18" s="1795"/>
      <c r="U18" s="1796">
        <f>SUM(J18,M18,P18)</f>
        <v>746</v>
      </c>
      <c r="V18" s="451"/>
      <c r="W18" s="2321"/>
      <c r="X18" s="2331"/>
      <c r="Y18" s="2333"/>
      <c r="Z18" s="2333"/>
      <c r="AA18" s="2333"/>
      <c r="AB18" s="2333"/>
      <c r="AC18" s="2333"/>
      <c r="AD18" s="2335"/>
      <c r="AE18" s="2333"/>
      <c r="AF18" s="2333"/>
      <c r="AG18" s="2333"/>
      <c r="AH18" s="2296"/>
      <c r="AI18" s="2337"/>
      <c r="AJ18" s="2318"/>
      <c r="AK18" s="2333"/>
      <c r="AL18" s="2354"/>
      <c r="AM18" s="2333"/>
      <c r="AN18" s="2333"/>
      <c r="AO18" s="2352"/>
      <c r="AP18" s="2333"/>
      <c r="AQ18" s="2296"/>
      <c r="AR18" s="2298"/>
    </row>
    <row r="19" spans="1:44" s="8" customFormat="1" ht="16.5" customHeight="1">
      <c r="A19" s="395" t="s">
        <v>374</v>
      </c>
      <c r="B19" s="2311" t="s">
        <v>52</v>
      </c>
      <c r="C19" s="2312"/>
      <c r="D19" s="844">
        <v>10</v>
      </c>
      <c r="E19" s="845">
        <v>12</v>
      </c>
      <c r="F19" s="846">
        <v>9</v>
      </c>
      <c r="G19" s="1785">
        <f>SUM(D19:F19)</f>
        <v>31</v>
      </c>
      <c r="H19" s="847">
        <v>115</v>
      </c>
      <c r="I19" s="848">
        <v>154</v>
      </c>
      <c r="J19" s="849">
        <f>SUM(H19:I19)</f>
        <v>269</v>
      </c>
      <c r="K19" s="847">
        <v>140</v>
      </c>
      <c r="L19" s="848">
        <v>198</v>
      </c>
      <c r="M19" s="849">
        <f>SUM(K19:L19)</f>
        <v>338</v>
      </c>
      <c r="N19" s="847">
        <v>107</v>
      </c>
      <c r="O19" s="848">
        <v>150</v>
      </c>
      <c r="P19" s="849">
        <f>SUM(N19:O19)</f>
        <v>257</v>
      </c>
      <c r="Q19" s="850">
        <f>SUM(H19,K19,N19)</f>
        <v>362</v>
      </c>
      <c r="R19" s="851"/>
      <c r="S19" s="849">
        <f t="shared" ref="S19:S20" si="8">SUM(I19,L19,O19)</f>
        <v>502</v>
      </c>
      <c r="T19" s="374"/>
      <c r="U19" s="451">
        <f>SUM(J19,M19,P19)</f>
        <v>864</v>
      </c>
      <c r="V19" s="451"/>
      <c r="W19" s="405" t="s">
        <v>399</v>
      </c>
      <c r="X19" s="852"/>
      <c r="Y19" s="492"/>
      <c r="Z19" s="492"/>
      <c r="AA19" s="492"/>
      <c r="AB19" s="492"/>
      <c r="AC19" s="492"/>
      <c r="AD19" s="853"/>
      <c r="AE19" s="492"/>
      <c r="AF19" s="492"/>
      <c r="AG19" s="492"/>
      <c r="AH19" s="502"/>
      <c r="AI19" s="1848"/>
      <c r="AJ19" s="852"/>
      <c r="AK19" s="492"/>
      <c r="AL19" s="854"/>
      <c r="AM19" s="492"/>
      <c r="AN19" s="492"/>
      <c r="AO19" s="855"/>
      <c r="AP19" s="492"/>
      <c r="AQ19" s="502"/>
      <c r="AR19" s="1850"/>
    </row>
    <row r="20" spans="1:44" s="8" customFormat="1" ht="16.5" customHeight="1">
      <c r="A20" s="395"/>
      <c r="B20" s="2313" t="s">
        <v>824</v>
      </c>
      <c r="C20" s="2314"/>
      <c r="D20" s="844">
        <v>2</v>
      </c>
      <c r="E20" s="845">
        <v>3</v>
      </c>
      <c r="F20" s="846">
        <v>2</v>
      </c>
      <c r="G20" s="1785">
        <f>SUM(D20:F20)</f>
        <v>7</v>
      </c>
      <c r="H20" s="847">
        <v>22</v>
      </c>
      <c r="I20" s="848">
        <v>30</v>
      </c>
      <c r="J20" s="849">
        <f>SUM(H20:I20)</f>
        <v>52</v>
      </c>
      <c r="K20" s="847">
        <v>31</v>
      </c>
      <c r="L20" s="848">
        <v>57</v>
      </c>
      <c r="M20" s="849">
        <f>SUM(K20:L20)</f>
        <v>88</v>
      </c>
      <c r="N20" s="847">
        <v>19</v>
      </c>
      <c r="O20" s="848">
        <v>28</v>
      </c>
      <c r="P20" s="849">
        <f>SUM(N20:O20)</f>
        <v>47</v>
      </c>
      <c r="Q20" s="850">
        <f>SUM(H20,K20,N20)</f>
        <v>72</v>
      </c>
      <c r="R20" s="851"/>
      <c r="S20" s="849">
        <f t="shared" si="8"/>
        <v>115</v>
      </c>
      <c r="T20" s="374"/>
      <c r="U20" s="451">
        <f>SUM(J20,M20,P20)</f>
        <v>187</v>
      </c>
      <c r="V20" s="451"/>
      <c r="W20" s="405" t="s">
        <v>374</v>
      </c>
      <c r="X20" s="856">
        <v>0</v>
      </c>
      <c r="Y20" s="1">
        <v>0</v>
      </c>
      <c r="Z20" s="857">
        <v>1</v>
      </c>
      <c r="AA20" s="857">
        <v>0</v>
      </c>
      <c r="AB20" s="1">
        <v>0</v>
      </c>
      <c r="AC20" s="857">
        <v>10</v>
      </c>
      <c r="AD20" s="857">
        <v>0</v>
      </c>
      <c r="AE20" s="857">
        <v>0</v>
      </c>
      <c r="AF20" s="857">
        <v>0</v>
      </c>
      <c r="AG20" s="857">
        <v>0</v>
      </c>
      <c r="AH20" s="858">
        <v>4</v>
      </c>
      <c r="AI20" s="1771">
        <f t="shared" ref="AI20:AI25" si="9">SUM(X20:AH20)</f>
        <v>15</v>
      </c>
      <c r="AJ20" s="859">
        <v>0</v>
      </c>
      <c r="AK20" s="857">
        <v>0</v>
      </c>
      <c r="AL20" s="857">
        <v>0</v>
      </c>
      <c r="AM20" s="857">
        <v>0</v>
      </c>
      <c r="AN20" s="860">
        <v>0</v>
      </c>
      <c r="AO20" s="857">
        <v>0</v>
      </c>
      <c r="AP20" s="857">
        <v>0</v>
      </c>
      <c r="AQ20" s="858">
        <v>1</v>
      </c>
      <c r="AR20" s="1780">
        <f t="shared" ref="AR20:AR26" si="10">SUM(AJ20:AQ20)</f>
        <v>1</v>
      </c>
    </row>
    <row r="21" spans="1:44" s="8" customFormat="1" ht="16.5" customHeight="1">
      <c r="A21" s="152"/>
      <c r="B21" s="2315" t="s">
        <v>11</v>
      </c>
      <c r="C21" s="2316"/>
      <c r="D21" s="1786">
        <f>SUM(D19:D20)</f>
        <v>12</v>
      </c>
      <c r="E21" s="1787">
        <f>SUM(E19:E20)</f>
        <v>15</v>
      </c>
      <c r="F21" s="1788">
        <f>SUM(F19:F20)</f>
        <v>11</v>
      </c>
      <c r="G21" s="1789">
        <f>SUM(G19:G20)</f>
        <v>38</v>
      </c>
      <c r="H21" s="1797">
        <f>SUM(H19:H20)</f>
        <v>137</v>
      </c>
      <c r="I21" s="1798">
        <f t="shared" ref="I21:U21" si="11">SUM(I19:I20)</f>
        <v>184</v>
      </c>
      <c r="J21" s="1799">
        <f>SUM(J19:J20)</f>
        <v>321</v>
      </c>
      <c r="K21" s="1797">
        <f>SUM(K19:K20)</f>
        <v>171</v>
      </c>
      <c r="L21" s="1798">
        <f t="shared" si="11"/>
        <v>255</v>
      </c>
      <c r="M21" s="1799">
        <f>SUM(M19:M20)</f>
        <v>426</v>
      </c>
      <c r="N21" s="1797">
        <f>SUM(N19:N20)</f>
        <v>126</v>
      </c>
      <c r="O21" s="1798">
        <f t="shared" si="11"/>
        <v>178</v>
      </c>
      <c r="P21" s="1799">
        <f t="shared" si="11"/>
        <v>304</v>
      </c>
      <c r="Q21" s="1797">
        <f t="shared" si="11"/>
        <v>434</v>
      </c>
      <c r="R21" s="1800">
        <f t="shared" si="11"/>
        <v>0</v>
      </c>
      <c r="S21" s="1799">
        <f t="shared" si="11"/>
        <v>617</v>
      </c>
      <c r="T21" s="1801"/>
      <c r="U21" s="1802">
        <f t="shared" si="11"/>
        <v>1051</v>
      </c>
      <c r="V21" s="451"/>
      <c r="W21" s="405" t="s">
        <v>375</v>
      </c>
      <c r="X21" s="856">
        <v>0</v>
      </c>
      <c r="Y21" s="857">
        <v>1</v>
      </c>
      <c r="Z21" s="857">
        <v>0</v>
      </c>
      <c r="AA21" s="857">
        <v>0</v>
      </c>
      <c r="AB21" s="1">
        <v>0</v>
      </c>
      <c r="AC21" s="857">
        <v>7</v>
      </c>
      <c r="AD21" s="857">
        <v>0</v>
      </c>
      <c r="AE21" s="857">
        <v>0</v>
      </c>
      <c r="AF21" s="857">
        <v>0</v>
      </c>
      <c r="AG21" s="857">
        <v>0</v>
      </c>
      <c r="AH21" s="858">
        <v>2</v>
      </c>
      <c r="AI21" s="1771">
        <f t="shared" si="9"/>
        <v>10</v>
      </c>
      <c r="AJ21" s="859">
        <v>1</v>
      </c>
      <c r="AK21" s="857">
        <v>0</v>
      </c>
      <c r="AL21" s="857">
        <v>0</v>
      </c>
      <c r="AM21" s="857">
        <v>0</v>
      </c>
      <c r="AN21" s="860">
        <v>0</v>
      </c>
      <c r="AO21" s="857">
        <v>0</v>
      </c>
      <c r="AP21" s="857">
        <v>0</v>
      </c>
      <c r="AQ21" s="858">
        <v>0</v>
      </c>
      <c r="AR21" s="1780">
        <f t="shared" si="10"/>
        <v>1</v>
      </c>
    </row>
    <row r="22" spans="1:44" s="8" customFormat="1" ht="16.5" customHeight="1">
      <c r="A22" s="153" t="s">
        <v>400</v>
      </c>
      <c r="B22" s="2311" t="s">
        <v>52</v>
      </c>
      <c r="C22" s="2312"/>
      <c r="D22" s="844">
        <v>4</v>
      </c>
      <c r="E22" s="845">
        <v>3</v>
      </c>
      <c r="F22" s="846">
        <v>3</v>
      </c>
      <c r="G22" s="1785">
        <f t="shared" ref="G22:G25" si="12">SUM(D22:F22)</f>
        <v>10</v>
      </c>
      <c r="H22" s="847">
        <v>0</v>
      </c>
      <c r="I22" s="848">
        <v>130</v>
      </c>
      <c r="J22" s="849">
        <f t="shared" ref="J22:J25" si="13">SUM(H22:I22)</f>
        <v>130</v>
      </c>
      <c r="K22" s="847" t="s">
        <v>844</v>
      </c>
      <c r="L22" s="848">
        <v>94</v>
      </c>
      <c r="M22" s="849">
        <f t="shared" ref="M22:M25" si="14">SUM(K22:L22)</f>
        <v>94</v>
      </c>
      <c r="N22" s="847" t="s">
        <v>844</v>
      </c>
      <c r="O22" s="848">
        <v>103</v>
      </c>
      <c r="P22" s="849">
        <f t="shared" ref="P22:P25" si="15">SUM(N22:O22)</f>
        <v>103</v>
      </c>
      <c r="Q22" s="850">
        <f t="shared" ref="Q22:Q25" si="16">SUM(H22,K22,N22)</f>
        <v>0</v>
      </c>
      <c r="R22" s="851"/>
      <c r="S22" s="849">
        <f t="shared" ref="S22:S25" si="17">SUM(I22,L22,O22)</f>
        <v>327</v>
      </c>
      <c r="T22" s="374"/>
      <c r="U22" s="451">
        <f>SUM(J22,M22,P22)</f>
        <v>327</v>
      </c>
      <c r="V22" s="451"/>
      <c r="W22" s="405" t="s">
        <v>379</v>
      </c>
      <c r="X22" s="856">
        <v>0</v>
      </c>
      <c r="Y22" s="857">
        <v>0</v>
      </c>
      <c r="Z22" s="857">
        <v>1</v>
      </c>
      <c r="AA22" s="857">
        <v>0</v>
      </c>
      <c r="AB22" s="1">
        <v>0</v>
      </c>
      <c r="AC22" s="857">
        <v>21</v>
      </c>
      <c r="AD22" s="857">
        <v>0</v>
      </c>
      <c r="AE22" s="857">
        <v>1</v>
      </c>
      <c r="AF22" s="857">
        <v>0</v>
      </c>
      <c r="AG22" s="857">
        <v>0</v>
      </c>
      <c r="AH22" s="858">
        <v>3</v>
      </c>
      <c r="AI22" s="1771">
        <f t="shared" si="9"/>
        <v>26</v>
      </c>
      <c r="AJ22" s="859">
        <v>2</v>
      </c>
      <c r="AK22" s="857">
        <v>0</v>
      </c>
      <c r="AL22" s="857">
        <v>0</v>
      </c>
      <c r="AM22" s="857">
        <v>0</v>
      </c>
      <c r="AN22" s="860">
        <v>1</v>
      </c>
      <c r="AO22" s="857">
        <v>0</v>
      </c>
      <c r="AP22" s="857">
        <v>0</v>
      </c>
      <c r="AQ22" s="858">
        <v>9</v>
      </c>
      <c r="AR22" s="1780">
        <f t="shared" si="10"/>
        <v>12</v>
      </c>
    </row>
    <row r="23" spans="1:44" s="8" customFormat="1" ht="16.5" customHeight="1">
      <c r="A23" s="395"/>
      <c r="B23" s="2364" t="s">
        <v>401</v>
      </c>
      <c r="C23" s="2365"/>
      <c r="D23" s="844">
        <v>1</v>
      </c>
      <c r="E23" s="845">
        <v>1</v>
      </c>
      <c r="F23" s="846">
        <v>1</v>
      </c>
      <c r="G23" s="1803">
        <f t="shared" si="12"/>
        <v>3</v>
      </c>
      <c r="H23" s="847">
        <v>0</v>
      </c>
      <c r="I23" s="848">
        <v>29</v>
      </c>
      <c r="J23" s="849">
        <f t="shared" si="13"/>
        <v>29</v>
      </c>
      <c r="K23" s="847" t="s">
        <v>844</v>
      </c>
      <c r="L23" s="848">
        <v>36</v>
      </c>
      <c r="M23" s="849">
        <f t="shared" si="14"/>
        <v>36</v>
      </c>
      <c r="N23" s="847" t="s">
        <v>844</v>
      </c>
      <c r="O23" s="848">
        <v>31</v>
      </c>
      <c r="P23" s="849">
        <f t="shared" si="15"/>
        <v>31</v>
      </c>
      <c r="Q23" s="850">
        <f t="shared" si="16"/>
        <v>0</v>
      </c>
      <c r="R23" s="861"/>
      <c r="S23" s="849">
        <f t="shared" si="17"/>
        <v>96</v>
      </c>
      <c r="T23" s="1804"/>
      <c r="U23" s="451">
        <f t="shared" ref="U23" si="18">SUM(J23,M23,P23)</f>
        <v>96</v>
      </c>
      <c r="V23" s="451"/>
      <c r="W23" s="405" t="s">
        <v>381</v>
      </c>
      <c r="X23" s="856">
        <v>0</v>
      </c>
      <c r="Y23" s="857">
        <v>0</v>
      </c>
      <c r="Z23" s="857">
        <v>0</v>
      </c>
      <c r="AA23" s="857">
        <v>1</v>
      </c>
      <c r="AB23" s="1">
        <v>0</v>
      </c>
      <c r="AC23" s="857">
        <v>4</v>
      </c>
      <c r="AD23" s="857">
        <v>0</v>
      </c>
      <c r="AE23" s="857">
        <v>0</v>
      </c>
      <c r="AF23" s="857">
        <v>1</v>
      </c>
      <c r="AG23" s="857">
        <v>0</v>
      </c>
      <c r="AH23" s="858">
        <v>6</v>
      </c>
      <c r="AI23" s="1771">
        <f t="shared" si="9"/>
        <v>12</v>
      </c>
      <c r="AJ23" s="859">
        <v>4</v>
      </c>
      <c r="AK23" s="857">
        <v>0</v>
      </c>
      <c r="AL23" s="857">
        <v>0</v>
      </c>
      <c r="AM23" s="857">
        <v>0</v>
      </c>
      <c r="AN23" s="860">
        <v>0</v>
      </c>
      <c r="AO23" s="857">
        <v>0</v>
      </c>
      <c r="AP23" s="857">
        <v>0</v>
      </c>
      <c r="AQ23" s="858">
        <v>0</v>
      </c>
      <c r="AR23" s="1780">
        <f t="shared" si="10"/>
        <v>4</v>
      </c>
    </row>
    <row r="24" spans="1:44" s="8" customFormat="1" ht="20.25" customHeight="1">
      <c r="A24" s="395"/>
      <c r="B24" s="2313" t="s">
        <v>403</v>
      </c>
      <c r="C24" s="2366"/>
      <c r="D24" s="844">
        <v>2</v>
      </c>
      <c r="E24" s="845">
        <v>2</v>
      </c>
      <c r="F24" s="846">
        <v>2</v>
      </c>
      <c r="G24" s="1785">
        <f t="shared" si="12"/>
        <v>6</v>
      </c>
      <c r="H24" s="847">
        <v>0</v>
      </c>
      <c r="I24" s="848">
        <v>62</v>
      </c>
      <c r="J24" s="849">
        <f t="shared" si="13"/>
        <v>62</v>
      </c>
      <c r="K24" s="847" t="s">
        <v>844</v>
      </c>
      <c r="L24" s="848">
        <v>60</v>
      </c>
      <c r="M24" s="849">
        <f t="shared" si="14"/>
        <v>60</v>
      </c>
      <c r="N24" s="847" t="s">
        <v>844</v>
      </c>
      <c r="O24" s="848">
        <v>55</v>
      </c>
      <c r="P24" s="849">
        <f t="shared" si="15"/>
        <v>55</v>
      </c>
      <c r="Q24" s="850">
        <f t="shared" si="16"/>
        <v>0</v>
      </c>
      <c r="R24" s="851"/>
      <c r="S24" s="849">
        <f t="shared" si="17"/>
        <v>177</v>
      </c>
      <c r="T24" s="374"/>
      <c r="U24" s="451">
        <f>SUM(J24,M24,P24)</f>
        <v>177</v>
      </c>
      <c r="V24" s="451"/>
      <c r="W24" s="405" t="s">
        <v>382</v>
      </c>
      <c r="X24" s="1">
        <v>0</v>
      </c>
      <c r="Y24" s="857">
        <v>1</v>
      </c>
      <c r="Z24" s="857">
        <v>0</v>
      </c>
      <c r="AA24" s="857">
        <v>0</v>
      </c>
      <c r="AB24" s="1">
        <v>0</v>
      </c>
      <c r="AC24" s="857">
        <v>13</v>
      </c>
      <c r="AD24" s="857">
        <v>0</v>
      </c>
      <c r="AE24" s="857">
        <v>0</v>
      </c>
      <c r="AF24" s="857">
        <v>0</v>
      </c>
      <c r="AG24" s="857">
        <v>0</v>
      </c>
      <c r="AH24" s="858">
        <v>7</v>
      </c>
      <c r="AI24" s="1771">
        <f t="shared" si="9"/>
        <v>21</v>
      </c>
      <c r="AJ24" s="859">
        <v>1</v>
      </c>
      <c r="AK24" s="857">
        <v>0</v>
      </c>
      <c r="AL24" s="857">
        <v>0</v>
      </c>
      <c r="AM24" s="857">
        <v>0</v>
      </c>
      <c r="AN24" s="860">
        <v>0</v>
      </c>
      <c r="AO24" s="857">
        <v>0</v>
      </c>
      <c r="AP24" s="857">
        <v>0</v>
      </c>
      <c r="AQ24" s="858">
        <v>0</v>
      </c>
      <c r="AR24" s="1780">
        <f t="shared" si="10"/>
        <v>1</v>
      </c>
    </row>
    <row r="25" spans="1:44" s="8" customFormat="1" ht="16.5" customHeight="1">
      <c r="A25" s="395"/>
      <c r="B25" s="2362" t="s">
        <v>405</v>
      </c>
      <c r="C25" s="2363"/>
      <c r="D25" s="844">
        <v>2</v>
      </c>
      <c r="E25" s="845">
        <v>2</v>
      </c>
      <c r="F25" s="846">
        <v>2</v>
      </c>
      <c r="G25" s="1785">
        <f t="shared" si="12"/>
        <v>6</v>
      </c>
      <c r="H25" s="847">
        <v>0</v>
      </c>
      <c r="I25" s="848">
        <v>77</v>
      </c>
      <c r="J25" s="849">
        <f t="shared" si="13"/>
        <v>77</v>
      </c>
      <c r="K25" s="847" t="s">
        <v>844</v>
      </c>
      <c r="L25" s="848">
        <v>52</v>
      </c>
      <c r="M25" s="849">
        <f t="shared" si="14"/>
        <v>52</v>
      </c>
      <c r="N25" s="847" t="s">
        <v>844</v>
      </c>
      <c r="O25" s="848">
        <v>64</v>
      </c>
      <c r="P25" s="849">
        <f t="shared" si="15"/>
        <v>64</v>
      </c>
      <c r="Q25" s="850">
        <f t="shared" si="16"/>
        <v>0</v>
      </c>
      <c r="R25" s="862">
        <v>132</v>
      </c>
      <c r="S25" s="849">
        <f t="shared" si="17"/>
        <v>193</v>
      </c>
      <c r="T25" s="862">
        <v>132</v>
      </c>
      <c r="U25" s="451">
        <f>SUM(J25,M25,P25)</f>
        <v>193</v>
      </c>
      <c r="V25" s="451"/>
      <c r="W25" s="154" t="s">
        <v>383</v>
      </c>
      <c r="X25" s="863">
        <v>0</v>
      </c>
      <c r="Y25" s="864">
        <v>0</v>
      </c>
      <c r="Z25" s="864">
        <v>1</v>
      </c>
      <c r="AA25" s="864">
        <v>0</v>
      </c>
      <c r="AB25" s="864">
        <v>0</v>
      </c>
      <c r="AC25" s="864">
        <v>25</v>
      </c>
      <c r="AD25" s="865">
        <v>0</v>
      </c>
      <c r="AE25" s="864">
        <v>0</v>
      </c>
      <c r="AF25" s="864">
        <v>1</v>
      </c>
      <c r="AG25" s="864">
        <v>0</v>
      </c>
      <c r="AH25" s="866">
        <v>7</v>
      </c>
      <c r="AI25" s="1849">
        <f t="shared" si="9"/>
        <v>34</v>
      </c>
      <c r="AJ25" s="867">
        <v>4</v>
      </c>
      <c r="AK25" s="864">
        <v>0</v>
      </c>
      <c r="AL25" s="864">
        <v>0</v>
      </c>
      <c r="AM25" s="863">
        <v>0</v>
      </c>
      <c r="AN25" s="864">
        <v>0</v>
      </c>
      <c r="AO25" s="863">
        <v>0</v>
      </c>
      <c r="AP25" s="864">
        <v>0</v>
      </c>
      <c r="AQ25" s="866">
        <v>0</v>
      </c>
      <c r="AR25" s="1851">
        <f t="shared" si="10"/>
        <v>4</v>
      </c>
    </row>
    <row r="26" spans="1:44" s="8" customFormat="1" ht="16.5" customHeight="1" thickBot="1">
      <c r="A26" s="152"/>
      <c r="B26" s="2315" t="s">
        <v>11</v>
      </c>
      <c r="C26" s="2316"/>
      <c r="D26" s="1786">
        <f t="shared" ref="D26:S26" si="19">SUM(D22:D25)</f>
        <v>9</v>
      </c>
      <c r="E26" s="1787">
        <f t="shared" si="19"/>
        <v>8</v>
      </c>
      <c r="F26" s="1788">
        <f t="shared" si="19"/>
        <v>8</v>
      </c>
      <c r="G26" s="1789">
        <f t="shared" si="19"/>
        <v>25</v>
      </c>
      <c r="H26" s="1797">
        <f t="shared" si="19"/>
        <v>0</v>
      </c>
      <c r="I26" s="1798">
        <f t="shared" si="19"/>
        <v>298</v>
      </c>
      <c r="J26" s="1799">
        <f t="shared" si="19"/>
        <v>298</v>
      </c>
      <c r="K26" s="1797">
        <f t="shared" si="19"/>
        <v>0</v>
      </c>
      <c r="L26" s="1798">
        <f t="shared" si="19"/>
        <v>242</v>
      </c>
      <c r="M26" s="1799">
        <f t="shared" si="19"/>
        <v>242</v>
      </c>
      <c r="N26" s="1797">
        <f t="shared" si="19"/>
        <v>0</v>
      </c>
      <c r="O26" s="1798">
        <f t="shared" si="19"/>
        <v>253</v>
      </c>
      <c r="P26" s="1799">
        <f t="shared" si="19"/>
        <v>253</v>
      </c>
      <c r="Q26" s="1797">
        <f t="shared" si="19"/>
        <v>0</v>
      </c>
      <c r="R26" s="1801">
        <f>SUM(R22:R25)</f>
        <v>132</v>
      </c>
      <c r="S26" s="1799">
        <f t="shared" si="19"/>
        <v>793</v>
      </c>
      <c r="T26" s="1801">
        <f t="shared" ref="T26" si="20">SUM(T24:T25)</f>
        <v>132</v>
      </c>
      <c r="U26" s="1802">
        <f>SUM(U22:U25)</f>
        <v>793</v>
      </c>
      <c r="V26" s="451"/>
      <c r="W26" s="406" t="s">
        <v>402</v>
      </c>
      <c r="X26" s="1773">
        <f t="shared" ref="X26:AH26" si="21">SUM(X20:X25)</f>
        <v>0</v>
      </c>
      <c r="Y26" s="1774">
        <f t="shared" si="21"/>
        <v>2</v>
      </c>
      <c r="Z26" s="1774">
        <f t="shared" si="21"/>
        <v>3</v>
      </c>
      <c r="AA26" s="1774">
        <f t="shared" si="21"/>
        <v>1</v>
      </c>
      <c r="AB26" s="1774">
        <f t="shared" si="21"/>
        <v>0</v>
      </c>
      <c r="AC26" s="1774">
        <f t="shared" si="21"/>
        <v>80</v>
      </c>
      <c r="AD26" s="868">
        <f t="shared" si="21"/>
        <v>0</v>
      </c>
      <c r="AE26" s="1774">
        <f t="shared" si="21"/>
        <v>1</v>
      </c>
      <c r="AF26" s="1774">
        <f t="shared" si="21"/>
        <v>2</v>
      </c>
      <c r="AG26" s="1774">
        <f t="shared" si="21"/>
        <v>0</v>
      </c>
      <c r="AH26" s="1775">
        <f t="shared" si="21"/>
        <v>29</v>
      </c>
      <c r="AI26" s="1775">
        <f>SUM(X26:AH26)</f>
        <v>118</v>
      </c>
      <c r="AJ26" s="1773">
        <f t="shared" ref="AJ26:AQ26" si="22">SUM(AJ20:AJ25)</f>
        <v>12</v>
      </c>
      <c r="AK26" s="1774">
        <f t="shared" si="22"/>
        <v>0</v>
      </c>
      <c r="AL26" s="1774">
        <f t="shared" si="22"/>
        <v>0</v>
      </c>
      <c r="AM26" s="1774">
        <f t="shared" si="22"/>
        <v>0</v>
      </c>
      <c r="AN26" s="1774">
        <f t="shared" si="22"/>
        <v>1</v>
      </c>
      <c r="AO26" s="1774">
        <f t="shared" si="22"/>
        <v>0</v>
      </c>
      <c r="AP26" s="1774">
        <f t="shared" si="22"/>
        <v>0</v>
      </c>
      <c r="AQ26" s="1775">
        <f t="shared" si="22"/>
        <v>10</v>
      </c>
      <c r="AR26" s="1852">
        <f t="shared" si="10"/>
        <v>23</v>
      </c>
    </row>
    <row r="27" spans="1:44" s="8" customFormat="1" ht="16.5" customHeight="1">
      <c r="A27" s="395" t="s">
        <v>406</v>
      </c>
      <c r="B27" s="2311" t="s">
        <v>52</v>
      </c>
      <c r="C27" s="2312"/>
      <c r="D27" s="844">
        <v>4</v>
      </c>
      <c r="E27" s="845">
        <v>4</v>
      </c>
      <c r="F27" s="846">
        <v>4</v>
      </c>
      <c r="G27" s="1785">
        <f>SUM(D27:F27)</f>
        <v>12</v>
      </c>
      <c r="H27" s="847">
        <v>63</v>
      </c>
      <c r="I27" s="848">
        <v>40</v>
      </c>
      <c r="J27" s="849">
        <f>SUM(H27:I27)</f>
        <v>103</v>
      </c>
      <c r="K27" s="847">
        <v>56</v>
      </c>
      <c r="L27" s="848">
        <v>42</v>
      </c>
      <c r="M27" s="849">
        <f t="shared" ref="M27:M28" si="23">SUM(K27:L27)</f>
        <v>98</v>
      </c>
      <c r="N27" s="847">
        <v>63</v>
      </c>
      <c r="O27" s="848">
        <v>34</v>
      </c>
      <c r="P27" s="849">
        <f t="shared" ref="P27:P28" si="24">SUM(N27:O27)</f>
        <v>97</v>
      </c>
      <c r="Q27" s="850">
        <f t="shared" ref="Q27:Q28" si="25">SUM(H27,K27,N27)</f>
        <v>182</v>
      </c>
      <c r="R27" s="851"/>
      <c r="S27" s="849">
        <f>SUM(I27,L27,O27)</f>
        <v>116</v>
      </c>
      <c r="T27" s="374"/>
      <c r="U27" s="451">
        <f>SUM(J27,M27,P27)</f>
        <v>298</v>
      </c>
      <c r="V27" s="451"/>
      <c r="W27" s="404" t="s">
        <v>404</v>
      </c>
      <c r="X27" s="1"/>
      <c r="Y27" s="857"/>
      <c r="Z27" s="857"/>
      <c r="AA27" s="857"/>
      <c r="AB27" s="857"/>
      <c r="AC27" s="857"/>
      <c r="AD27" s="869"/>
      <c r="AE27" s="857"/>
      <c r="AF27" s="857"/>
      <c r="AG27" s="857"/>
      <c r="AH27" s="858"/>
      <c r="AI27" s="1771"/>
      <c r="AJ27" s="1"/>
      <c r="AK27" s="857"/>
      <c r="AL27" s="857"/>
      <c r="AM27" s="857"/>
      <c r="AN27" s="857"/>
      <c r="AO27" s="857"/>
      <c r="AP27" s="857"/>
      <c r="AQ27" s="858"/>
      <c r="AR27" s="1780"/>
    </row>
    <row r="28" spans="1:44" s="8" customFormat="1" ht="16.5" customHeight="1">
      <c r="A28" s="395"/>
      <c r="B28" s="2362" t="s">
        <v>53</v>
      </c>
      <c r="C28" s="2363"/>
      <c r="D28" s="1805">
        <v>5</v>
      </c>
      <c r="E28" s="1806">
        <v>4</v>
      </c>
      <c r="F28" s="1807">
        <v>5</v>
      </c>
      <c r="G28" s="128">
        <f>SUM(D28:F28)</f>
        <v>14</v>
      </c>
      <c r="H28" s="870">
        <v>86</v>
      </c>
      <c r="I28" s="871">
        <v>75</v>
      </c>
      <c r="J28" s="1811">
        <f>SUM(H28:I28)</f>
        <v>161</v>
      </c>
      <c r="K28" s="870">
        <v>61</v>
      </c>
      <c r="L28" s="871">
        <v>58</v>
      </c>
      <c r="M28" s="872">
        <f t="shared" si="23"/>
        <v>119</v>
      </c>
      <c r="N28" s="870">
        <v>79</v>
      </c>
      <c r="O28" s="871">
        <v>67</v>
      </c>
      <c r="P28" s="872">
        <f t="shared" si="24"/>
        <v>146</v>
      </c>
      <c r="Q28" s="873">
        <f t="shared" si="25"/>
        <v>226</v>
      </c>
      <c r="R28" s="874"/>
      <c r="S28" s="872">
        <f t="shared" ref="S28" si="26">SUM(I28,L28,O28)</f>
        <v>200</v>
      </c>
      <c r="T28" s="1812"/>
      <c r="U28" s="1813">
        <f>SUM(J28,M28,P28)</f>
        <v>426</v>
      </c>
      <c r="V28" s="451"/>
      <c r="W28" s="405" t="s">
        <v>375</v>
      </c>
      <c r="X28" s="1">
        <v>1</v>
      </c>
      <c r="Y28" s="857">
        <v>0</v>
      </c>
      <c r="Z28" s="857">
        <v>1</v>
      </c>
      <c r="AA28" s="857">
        <v>1</v>
      </c>
      <c r="AB28" s="857">
        <v>0</v>
      </c>
      <c r="AC28" s="857">
        <v>30</v>
      </c>
      <c r="AD28" s="857">
        <v>0</v>
      </c>
      <c r="AE28" s="857">
        <v>1</v>
      </c>
      <c r="AF28" s="857">
        <v>1</v>
      </c>
      <c r="AG28" s="857">
        <v>0</v>
      </c>
      <c r="AH28" s="858">
        <v>19</v>
      </c>
      <c r="AI28" s="1771">
        <f t="shared" ref="AI28:AI37" si="27">SUM(X28:AH28)</f>
        <v>54</v>
      </c>
      <c r="AJ28" s="1">
        <v>9</v>
      </c>
      <c r="AK28" s="857">
        <v>2</v>
      </c>
      <c r="AL28" s="857">
        <v>2</v>
      </c>
      <c r="AM28" s="857">
        <v>0</v>
      </c>
      <c r="AN28" s="857">
        <v>0</v>
      </c>
      <c r="AO28" s="857">
        <v>0</v>
      </c>
      <c r="AP28" s="857">
        <v>2</v>
      </c>
      <c r="AQ28" s="858">
        <v>3</v>
      </c>
      <c r="AR28" s="1780">
        <f t="shared" ref="AR28:AR37" si="28">SUM(AJ28:AQ28)</f>
        <v>18</v>
      </c>
    </row>
    <row r="29" spans="1:44" s="8" customFormat="1" ht="16.5" customHeight="1">
      <c r="A29" s="152"/>
      <c r="B29" s="2315" t="s">
        <v>11</v>
      </c>
      <c r="C29" s="2316"/>
      <c r="D29" s="1808">
        <f>SUM(D27:D28)</f>
        <v>9</v>
      </c>
      <c r="E29" s="1809">
        <f t="shared" ref="E29" si="29">SUM(E27:E28)</f>
        <v>8</v>
      </c>
      <c r="F29" s="1809">
        <f>SUM(F27:F28)</f>
        <v>9</v>
      </c>
      <c r="G29" s="1810">
        <f>SUM(G27:G28)</f>
        <v>26</v>
      </c>
      <c r="H29" s="875">
        <f t="shared" ref="H29:R29" si="30">SUM(H27:H28)</f>
        <v>149</v>
      </c>
      <c r="I29" s="876">
        <f t="shared" si="30"/>
        <v>115</v>
      </c>
      <c r="J29" s="843">
        <f>SUM(J27:J28)</f>
        <v>264</v>
      </c>
      <c r="K29" s="875">
        <f t="shared" si="30"/>
        <v>117</v>
      </c>
      <c r="L29" s="876">
        <f t="shared" si="30"/>
        <v>100</v>
      </c>
      <c r="M29" s="843">
        <f>SUM(M27:M28)</f>
        <v>217</v>
      </c>
      <c r="N29" s="875">
        <f t="shared" si="30"/>
        <v>142</v>
      </c>
      <c r="O29" s="876">
        <f t="shared" si="30"/>
        <v>101</v>
      </c>
      <c r="P29" s="843">
        <f>SUM(P27:P28)</f>
        <v>243</v>
      </c>
      <c r="Q29" s="1793">
        <f>SUM(Q27:Q28)</f>
        <v>408</v>
      </c>
      <c r="R29" s="1794">
        <f t="shared" si="30"/>
        <v>0</v>
      </c>
      <c r="S29" s="843">
        <f>SUM(S27:S28)</f>
        <v>316</v>
      </c>
      <c r="T29" s="1795"/>
      <c r="U29" s="1796">
        <f>SUM(U27:U28)</f>
        <v>724</v>
      </c>
      <c r="V29" s="451"/>
      <c r="W29" s="405" t="s">
        <v>374</v>
      </c>
      <c r="X29" s="1">
        <v>1</v>
      </c>
      <c r="Y29" s="857">
        <v>0</v>
      </c>
      <c r="Z29" s="857">
        <v>1</v>
      </c>
      <c r="AA29" s="857">
        <v>0</v>
      </c>
      <c r="AB29" s="857">
        <v>0</v>
      </c>
      <c r="AC29" s="857">
        <v>49</v>
      </c>
      <c r="AD29" s="857">
        <v>0</v>
      </c>
      <c r="AE29" s="857">
        <v>3</v>
      </c>
      <c r="AF29" s="857">
        <v>0</v>
      </c>
      <c r="AG29" s="857">
        <v>0</v>
      </c>
      <c r="AH29" s="858">
        <v>20</v>
      </c>
      <c r="AI29" s="1771">
        <f t="shared" si="27"/>
        <v>74</v>
      </c>
      <c r="AJ29" s="1">
        <v>13</v>
      </c>
      <c r="AK29" s="857">
        <v>1</v>
      </c>
      <c r="AL29" s="857">
        <v>0</v>
      </c>
      <c r="AM29" s="857">
        <v>2</v>
      </c>
      <c r="AN29" s="857">
        <v>0</v>
      </c>
      <c r="AO29" s="857">
        <v>0</v>
      </c>
      <c r="AP29" s="857">
        <v>0</v>
      </c>
      <c r="AQ29" s="858">
        <v>1</v>
      </c>
      <c r="AR29" s="1780">
        <f t="shared" si="28"/>
        <v>17</v>
      </c>
    </row>
    <row r="30" spans="1:44" s="8" customFormat="1" ht="16.5" customHeight="1">
      <c r="A30" s="395" t="s">
        <v>407</v>
      </c>
      <c r="B30" s="2311" t="s">
        <v>832</v>
      </c>
      <c r="C30" s="2312"/>
      <c r="D30" s="877">
        <v>2</v>
      </c>
      <c r="E30" s="1815">
        <v>1</v>
      </c>
      <c r="F30" s="848">
        <v>0</v>
      </c>
      <c r="G30" s="1785">
        <f t="shared" ref="G30:G40" si="31">SUM(D30:F30)</f>
        <v>3</v>
      </c>
      <c r="H30" s="847">
        <v>65</v>
      </c>
      <c r="I30" s="848">
        <v>0</v>
      </c>
      <c r="J30" s="1817">
        <f t="shared" ref="J30:J32" si="32">SUM(H30:I30)</f>
        <v>65</v>
      </c>
      <c r="K30" s="847">
        <v>38</v>
      </c>
      <c r="L30" s="848">
        <v>0</v>
      </c>
      <c r="M30" s="849">
        <f t="shared" ref="M30:M40" si="33">SUM(K30:L30)</f>
        <v>38</v>
      </c>
      <c r="N30" s="847">
        <v>0</v>
      </c>
      <c r="O30" s="848">
        <v>0</v>
      </c>
      <c r="P30" s="849">
        <f t="shared" ref="P30:P40" si="34">SUM(N30:O30)</f>
        <v>0</v>
      </c>
      <c r="Q30" s="850">
        <f>SUM(H30,K30,N30)</f>
        <v>103</v>
      </c>
      <c r="R30" s="851"/>
      <c r="S30" s="849">
        <f t="shared" ref="S30:S38" si="35">SUM(I30,L30,O30)</f>
        <v>0</v>
      </c>
      <c r="T30" s="374"/>
      <c r="U30" s="451">
        <f t="shared" ref="U30:U38" si="36">SUM(J30,M30,P30)</f>
        <v>103</v>
      </c>
      <c r="V30" s="451"/>
      <c r="W30" s="405" t="s">
        <v>400</v>
      </c>
      <c r="X30" s="1">
        <v>1</v>
      </c>
      <c r="Y30" s="857">
        <v>1</v>
      </c>
      <c r="Z30" s="857">
        <v>1</v>
      </c>
      <c r="AA30" s="857">
        <v>0</v>
      </c>
      <c r="AB30" s="857">
        <v>0</v>
      </c>
      <c r="AC30" s="857">
        <v>60</v>
      </c>
      <c r="AD30" s="878">
        <v>1</v>
      </c>
      <c r="AE30" s="857">
        <v>2</v>
      </c>
      <c r="AF30" s="857">
        <v>0</v>
      </c>
      <c r="AG30" s="857">
        <v>0</v>
      </c>
      <c r="AH30" s="858">
        <v>1</v>
      </c>
      <c r="AI30" s="1771">
        <f t="shared" si="27"/>
        <v>67</v>
      </c>
      <c r="AJ30" s="1">
        <v>6</v>
      </c>
      <c r="AK30" s="857">
        <v>1</v>
      </c>
      <c r="AL30" s="857">
        <v>0</v>
      </c>
      <c r="AM30" s="857">
        <v>0</v>
      </c>
      <c r="AN30" s="857">
        <v>0</v>
      </c>
      <c r="AO30" s="857">
        <v>0</v>
      </c>
      <c r="AP30" s="857">
        <v>0</v>
      </c>
      <c r="AQ30" s="858">
        <v>2</v>
      </c>
      <c r="AR30" s="1780">
        <f t="shared" si="28"/>
        <v>9</v>
      </c>
    </row>
    <row r="31" spans="1:44" s="8" customFormat="1" ht="16.5" customHeight="1">
      <c r="A31" s="395"/>
      <c r="B31" s="2367" t="s">
        <v>833</v>
      </c>
      <c r="C31" s="2368"/>
      <c r="D31" s="844">
        <v>1</v>
      </c>
      <c r="E31" s="1815">
        <v>1</v>
      </c>
      <c r="F31" s="848">
        <v>0</v>
      </c>
      <c r="G31" s="1785">
        <f t="shared" si="31"/>
        <v>2</v>
      </c>
      <c r="H31" s="847">
        <v>27</v>
      </c>
      <c r="I31" s="848">
        <v>1</v>
      </c>
      <c r="J31" s="849">
        <f t="shared" si="32"/>
        <v>28</v>
      </c>
      <c r="K31" s="847">
        <v>38</v>
      </c>
      <c r="L31" s="848">
        <v>3</v>
      </c>
      <c r="M31" s="849">
        <f t="shared" si="33"/>
        <v>41</v>
      </c>
      <c r="N31" s="847">
        <v>0</v>
      </c>
      <c r="O31" s="848">
        <v>0</v>
      </c>
      <c r="P31" s="849">
        <f>SUM(N31:O31)</f>
        <v>0</v>
      </c>
      <c r="Q31" s="850">
        <f>SUM(H31,K31,N31)</f>
        <v>65</v>
      </c>
      <c r="R31" s="851"/>
      <c r="S31" s="849">
        <f t="shared" si="35"/>
        <v>4</v>
      </c>
      <c r="T31" s="374"/>
      <c r="U31" s="451">
        <f t="shared" si="36"/>
        <v>69</v>
      </c>
      <c r="V31" s="451"/>
      <c r="W31" s="405" t="s">
        <v>406</v>
      </c>
      <c r="X31" s="1">
        <v>1</v>
      </c>
      <c r="Y31" s="857">
        <v>0</v>
      </c>
      <c r="Z31" s="857">
        <v>1</v>
      </c>
      <c r="AA31" s="857">
        <v>0</v>
      </c>
      <c r="AB31" s="857">
        <v>0</v>
      </c>
      <c r="AC31" s="857">
        <v>36</v>
      </c>
      <c r="AD31" s="857">
        <v>0</v>
      </c>
      <c r="AE31" s="857">
        <v>1</v>
      </c>
      <c r="AF31" s="857">
        <v>0</v>
      </c>
      <c r="AG31" s="857">
        <v>0</v>
      </c>
      <c r="AH31" s="858">
        <v>15</v>
      </c>
      <c r="AI31" s="1771">
        <f t="shared" si="27"/>
        <v>54</v>
      </c>
      <c r="AJ31" s="1">
        <v>8</v>
      </c>
      <c r="AK31" s="857">
        <v>1</v>
      </c>
      <c r="AL31" s="857">
        <v>1</v>
      </c>
      <c r="AM31" s="857">
        <v>2</v>
      </c>
      <c r="AN31" s="857">
        <v>0</v>
      </c>
      <c r="AO31" s="857">
        <v>0</v>
      </c>
      <c r="AP31" s="857">
        <v>0</v>
      </c>
      <c r="AQ31" s="858">
        <v>0</v>
      </c>
      <c r="AR31" s="1780">
        <f t="shared" si="28"/>
        <v>12</v>
      </c>
    </row>
    <row r="32" spans="1:44" s="8" customFormat="1" ht="16.5" customHeight="1">
      <c r="A32" s="395"/>
      <c r="B32" s="2367" t="s">
        <v>834</v>
      </c>
      <c r="C32" s="2368"/>
      <c r="D32" s="844">
        <v>2</v>
      </c>
      <c r="E32" s="1815">
        <v>2</v>
      </c>
      <c r="F32" s="848">
        <v>0</v>
      </c>
      <c r="G32" s="1785">
        <f t="shared" si="31"/>
        <v>4</v>
      </c>
      <c r="H32" s="847">
        <v>58</v>
      </c>
      <c r="I32" s="848">
        <v>2</v>
      </c>
      <c r="J32" s="849">
        <f t="shared" si="32"/>
        <v>60</v>
      </c>
      <c r="K32" s="847">
        <v>50</v>
      </c>
      <c r="L32" s="848">
        <v>1</v>
      </c>
      <c r="M32" s="849">
        <f t="shared" si="33"/>
        <v>51</v>
      </c>
      <c r="N32" s="847">
        <v>0</v>
      </c>
      <c r="O32" s="848">
        <v>0</v>
      </c>
      <c r="P32" s="849">
        <f t="shared" si="34"/>
        <v>0</v>
      </c>
      <c r="Q32" s="850">
        <f t="shared" ref="Q32:Q38" si="37">SUM(H32,K32,N32)</f>
        <v>108</v>
      </c>
      <c r="R32" s="851"/>
      <c r="S32" s="849">
        <f t="shared" si="35"/>
        <v>3</v>
      </c>
      <c r="T32" s="374"/>
      <c r="U32" s="451">
        <f t="shared" si="36"/>
        <v>111</v>
      </c>
      <c r="V32" s="451"/>
      <c r="W32" s="405" t="s">
        <v>407</v>
      </c>
      <c r="X32" s="1">
        <v>1</v>
      </c>
      <c r="Y32" s="857">
        <v>0</v>
      </c>
      <c r="Z32" s="857">
        <v>2</v>
      </c>
      <c r="AA32" s="857">
        <v>0</v>
      </c>
      <c r="AB32" s="857">
        <v>0</v>
      </c>
      <c r="AC32" s="857">
        <v>37</v>
      </c>
      <c r="AD32" s="878">
        <v>3</v>
      </c>
      <c r="AE32" s="857">
        <v>1</v>
      </c>
      <c r="AF32" s="857">
        <v>0</v>
      </c>
      <c r="AG32" s="857">
        <v>0</v>
      </c>
      <c r="AH32" s="858">
        <v>4</v>
      </c>
      <c r="AI32" s="1771">
        <f t="shared" si="27"/>
        <v>48</v>
      </c>
      <c r="AJ32" s="1">
        <v>9</v>
      </c>
      <c r="AK32" s="857">
        <v>0</v>
      </c>
      <c r="AL32" s="857">
        <v>2</v>
      </c>
      <c r="AM32" s="857">
        <v>0</v>
      </c>
      <c r="AN32" s="857">
        <v>0</v>
      </c>
      <c r="AO32" s="857">
        <v>0</v>
      </c>
      <c r="AP32" s="857">
        <v>0</v>
      </c>
      <c r="AQ32" s="858">
        <v>0</v>
      </c>
      <c r="AR32" s="1780">
        <f t="shared" si="28"/>
        <v>11</v>
      </c>
    </row>
    <row r="33" spans="1:44" s="8" customFormat="1" ht="16.5" customHeight="1">
      <c r="A33" s="395"/>
      <c r="B33" s="2326" t="s">
        <v>835</v>
      </c>
      <c r="C33" s="2327"/>
      <c r="D33" s="844">
        <v>2</v>
      </c>
      <c r="E33" s="1815">
        <v>2</v>
      </c>
      <c r="F33" s="848">
        <v>0</v>
      </c>
      <c r="G33" s="1785">
        <f t="shared" si="31"/>
        <v>4</v>
      </c>
      <c r="H33" s="847">
        <v>34</v>
      </c>
      <c r="I33" s="848">
        <v>13</v>
      </c>
      <c r="J33" s="849">
        <f>SUM(H33:I33)</f>
        <v>47</v>
      </c>
      <c r="K33" s="847">
        <v>33</v>
      </c>
      <c r="L33" s="848">
        <v>17</v>
      </c>
      <c r="M33" s="849">
        <f t="shared" si="33"/>
        <v>50</v>
      </c>
      <c r="N33" s="847">
        <v>0</v>
      </c>
      <c r="O33" s="848">
        <v>0</v>
      </c>
      <c r="P33" s="849">
        <f t="shared" si="34"/>
        <v>0</v>
      </c>
      <c r="Q33" s="850">
        <f t="shared" si="37"/>
        <v>67</v>
      </c>
      <c r="R33" s="851"/>
      <c r="S33" s="849">
        <f t="shared" si="35"/>
        <v>30</v>
      </c>
      <c r="T33" s="374"/>
      <c r="U33" s="451">
        <f t="shared" si="36"/>
        <v>97</v>
      </c>
      <c r="V33" s="451"/>
      <c r="W33" s="405" t="s">
        <v>408</v>
      </c>
      <c r="X33" s="1">
        <v>1</v>
      </c>
      <c r="Y33" s="857">
        <v>0</v>
      </c>
      <c r="Z33" s="857">
        <v>1</v>
      </c>
      <c r="AA33" s="857">
        <v>0</v>
      </c>
      <c r="AB33" s="857">
        <v>0</v>
      </c>
      <c r="AC33" s="857">
        <v>30</v>
      </c>
      <c r="AD33" s="878">
        <v>1</v>
      </c>
      <c r="AE33" s="857">
        <v>1</v>
      </c>
      <c r="AF33" s="857">
        <v>0</v>
      </c>
      <c r="AG33" s="857">
        <v>0</v>
      </c>
      <c r="AH33" s="858">
        <v>1</v>
      </c>
      <c r="AI33" s="1771">
        <f t="shared" si="27"/>
        <v>35</v>
      </c>
      <c r="AJ33" s="1">
        <v>6</v>
      </c>
      <c r="AK33" s="857">
        <v>0</v>
      </c>
      <c r="AL33" s="857">
        <v>5</v>
      </c>
      <c r="AM33" s="857">
        <v>0</v>
      </c>
      <c r="AN33" s="857">
        <v>0</v>
      </c>
      <c r="AO33" s="857">
        <v>0</v>
      </c>
      <c r="AP33" s="857">
        <v>0</v>
      </c>
      <c r="AQ33" s="858">
        <v>0</v>
      </c>
      <c r="AR33" s="1780">
        <f t="shared" si="28"/>
        <v>11</v>
      </c>
    </row>
    <row r="34" spans="1:44" s="8" customFormat="1" ht="16.5" customHeight="1">
      <c r="A34" s="395"/>
      <c r="B34" s="2326" t="s">
        <v>354</v>
      </c>
      <c r="C34" s="2327"/>
      <c r="D34" s="847">
        <v>0</v>
      </c>
      <c r="E34" s="1815">
        <v>0</v>
      </c>
      <c r="F34" s="846">
        <v>1</v>
      </c>
      <c r="G34" s="1785">
        <f t="shared" si="31"/>
        <v>1</v>
      </c>
      <c r="H34" s="847">
        <v>0</v>
      </c>
      <c r="I34" s="848">
        <v>0</v>
      </c>
      <c r="J34" s="849">
        <f t="shared" ref="J34:J37" si="38">SUM(H34:I34)</f>
        <v>0</v>
      </c>
      <c r="K34" s="847">
        <v>0</v>
      </c>
      <c r="L34" s="848">
        <v>0</v>
      </c>
      <c r="M34" s="849">
        <f t="shared" si="33"/>
        <v>0</v>
      </c>
      <c r="N34" s="847">
        <v>36</v>
      </c>
      <c r="O34" s="848">
        <v>1</v>
      </c>
      <c r="P34" s="849">
        <f t="shared" si="34"/>
        <v>37</v>
      </c>
      <c r="Q34" s="850">
        <f t="shared" si="37"/>
        <v>36</v>
      </c>
      <c r="R34" s="851"/>
      <c r="S34" s="849">
        <f t="shared" si="35"/>
        <v>1</v>
      </c>
      <c r="T34" s="374"/>
      <c r="U34" s="451">
        <f t="shared" si="36"/>
        <v>37</v>
      </c>
      <c r="V34" s="451"/>
      <c r="W34" s="405" t="s">
        <v>379</v>
      </c>
      <c r="X34" s="1">
        <v>1</v>
      </c>
      <c r="Y34" s="857">
        <v>0</v>
      </c>
      <c r="Z34" s="857">
        <v>1</v>
      </c>
      <c r="AA34" s="857">
        <v>0</v>
      </c>
      <c r="AB34" s="857">
        <v>0</v>
      </c>
      <c r="AC34" s="8">
        <v>28</v>
      </c>
      <c r="AD34" s="857">
        <v>0</v>
      </c>
      <c r="AE34" s="857">
        <v>0</v>
      </c>
      <c r="AF34" s="857">
        <v>0</v>
      </c>
      <c r="AG34" s="857">
        <v>0</v>
      </c>
      <c r="AH34" s="858">
        <v>9</v>
      </c>
      <c r="AI34" s="1771">
        <f t="shared" si="27"/>
        <v>39</v>
      </c>
      <c r="AJ34" s="1">
        <v>9</v>
      </c>
      <c r="AK34" s="857">
        <v>0</v>
      </c>
      <c r="AL34" s="857">
        <v>0</v>
      </c>
      <c r="AM34" s="857">
        <v>0</v>
      </c>
      <c r="AN34" s="857">
        <v>0</v>
      </c>
      <c r="AO34" s="857">
        <v>0</v>
      </c>
      <c r="AP34" s="857">
        <v>0</v>
      </c>
      <c r="AQ34" s="858">
        <v>11</v>
      </c>
      <c r="AR34" s="1780">
        <f t="shared" si="28"/>
        <v>20</v>
      </c>
    </row>
    <row r="35" spans="1:44" s="8" customFormat="1" ht="16.5" customHeight="1">
      <c r="A35" s="395"/>
      <c r="B35" s="2326" t="s">
        <v>820</v>
      </c>
      <c r="C35" s="2327"/>
      <c r="D35" s="847">
        <v>0</v>
      </c>
      <c r="E35" s="1815">
        <v>0</v>
      </c>
      <c r="F35" s="846">
        <v>1</v>
      </c>
      <c r="G35" s="1785">
        <f t="shared" si="31"/>
        <v>1</v>
      </c>
      <c r="H35" s="847">
        <v>0</v>
      </c>
      <c r="I35" s="848">
        <v>0</v>
      </c>
      <c r="J35" s="849">
        <f t="shared" si="38"/>
        <v>0</v>
      </c>
      <c r="K35" s="847">
        <v>0</v>
      </c>
      <c r="L35" s="848">
        <v>0</v>
      </c>
      <c r="M35" s="849">
        <f t="shared" si="33"/>
        <v>0</v>
      </c>
      <c r="N35" s="847">
        <v>28</v>
      </c>
      <c r="O35" s="848">
        <v>0</v>
      </c>
      <c r="P35" s="849">
        <f t="shared" si="34"/>
        <v>28</v>
      </c>
      <c r="Q35" s="850">
        <f t="shared" si="37"/>
        <v>28</v>
      </c>
      <c r="R35" s="851"/>
      <c r="S35" s="849">
        <f t="shared" si="35"/>
        <v>0</v>
      </c>
      <c r="T35" s="374"/>
      <c r="U35" s="451">
        <f t="shared" si="36"/>
        <v>28</v>
      </c>
      <c r="V35" s="451"/>
      <c r="W35" s="405" t="s">
        <v>381</v>
      </c>
      <c r="X35" s="1">
        <v>1</v>
      </c>
      <c r="Y35" s="857">
        <v>0</v>
      </c>
      <c r="Z35" s="857">
        <v>1</v>
      </c>
      <c r="AA35" s="857">
        <v>1</v>
      </c>
      <c r="AB35" s="857">
        <v>0</v>
      </c>
      <c r="AC35" s="857">
        <v>16</v>
      </c>
      <c r="AD35" s="857">
        <v>0</v>
      </c>
      <c r="AE35" s="857">
        <v>1</v>
      </c>
      <c r="AF35" s="857">
        <v>0</v>
      </c>
      <c r="AG35" s="857">
        <v>0</v>
      </c>
      <c r="AH35" s="858">
        <v>3</v>
      </c>
      <c r="AI35" s="1771">
        <f t="shared" si="27"/>
        <v>23</v>
      </c>
      <c r="AJ35" s="1">
        <v>4</v>
      </c>
      <c r="AK35" s="857">
        <v>0</v>
      </c>
      <c r="AL35" s="857">
        <v>0</v>
      </c>
      <c r="AM35" s="857">
        <v>0</v>
      </c>
      <c r="AN35" s="857">
        <v>0</v>
      </c>
      <c r="AO35" s="857">
        <v>0</v>
      </c>
      <c r="AP35" s="857">
        <v>0</v>
      </c>
      <c r="AQ35" s="858">
        <v>0</v>
      </c>
      <c r="AR35" s="1780">
        <f t="shared" si="28"/>
        <v>4</v>
      </c>
    </row>
    <row r="36" spans="1:44" s="8" customFormat="1" ht="16.5" customHeight="1">
      <c r="A36" s="395"/>
      <c r="B36" s="2326" t="s">
        <v>836</v>
      </c>
      <c r="C36" s="2327"/>
      <c r="D36" s="847">
        <v>0</v>
      </c>
      <c r="E36" s="1815">
        <v>0</v>
      </c>
      <c r="F36" s="2361">
        <v>1</v>
      </c>
      <c r="G36" s="2350">
        <f>SUM(E36:F37)</f>
        <v>1</v>
      </c>
      <c r="H36" s="847">
        <v>0</v>
      </c>
      <c r="I36" s="848">
        <v>0</v>
      </c>
      <c r="J36" s="849">
        <f t="shared" si="38"/>
        <v>0</v>
      </c>
      <c r="K36" s="847">
        <v>0</v>
      </c>
      <c r="L36" s="848">
        <v>0</v>
      </c>
      <c r="M36" s="849">
        <f t="shared" si="33"/>
        <v>0</v>
      </c>
      <c r="N36" s="847">
        <v>24</v>
      </c>
      <c r="O36" s="848">
        <v>2</v>
      </c>
      <c r="P36" s="849">
        <f t="shared" si="34"/>
        <v>26</v>
      </c>
      <c r="Q36" s="850">
        <f t="shared" si="37"/>
        <v>24</v>
      </c>
      <c r="R36" s="851"/>
      <c r="S36" s="849">
        <f t="shared" si="35"/>
        <v>2</v>
      </c>
      <c r="T36" s="374"/>
      <c r="U36" s="451">
        <f t="shared" si="36"/>
        <v>26</v>
      </c>
      <c r="V36" s="451"/>
      <c r="W36" s="154" t="s">
        <v>383</v>
      </c>
      <c r="X36" s="863">
        <v>1</v>
      </c>
      <c r="Y36" s="864">
        <v>0</v>
      </c>
      <c r="Z36" s="864">
        <v>2</v>
      </c>
      <c r="AA36" s="864">
        <v>0</v>
      </c>
      <c r="AB36" s="864">
        <v>0</v>
      </c>
      <c r="AC36" s="864">
        <v>33</v>
      </c>
      <c r="AD36" s="864">
        <v>0</v>
      </c>
      <c r="AE36" s="864">
        <v>1</v>
      </c>
      <c r="AF36" s="864">
        <v>0</v>
      </c>
      <c r="AG36" s="864">
        <v>0</v>
      </c>
      <c r="AH36" s="866">
        <v>6</v>
      </c>
      <c r="AI36" s="1849">
        <f t="shared" si="27"/>
        <v>43</v>
      </c>
      <c r="AJ36" s="863">
        <v>7</v>
      </c>
      <c r="AK36" s="864">
        <v>0</v>
      </c>
      <c r="AL36" s="864">
        <v>0</v>
      </c>
      <c r="AM36" s="864">
        <v>1</v>
      </c>
      <c r="AN36" s="864">
        <v>0</v>
      </c>
      <c r="AO36" s="864">
        <v>0</v>
      </c>
      <c r="AP36" s="864">
        <v>0</v>
      </c>
      <c r="AQ36" s="866">
        <v>0</v>
      </c>
      <c r="AR36" s="1851">
        <f t="shared" si="28"/>
        <v>8</v>
      </c>
    </row>
    <row r="37" spans="1:44" s="8" customFormat="1" ht="16.5" customHeight="1" thickBot="1">
      <c r="A37" s="395"/>
      <c r="B37" s="2326" t="s">
        <v>837</v>
      </c>
      <c r="C37" s="2327"/>
      <c r="D37" s="847">
        <v>0</v>
      </c>
      <c r="E37" s="1815">
        <v>0</v>
      </c>
      <c r="F37" s="2361"/>
      <c r="G37" s="2350"/>
      <c r="H37" s="847">
        <v>0</v>
      </c>
      <c r="I37" s="848">
        <v>0</v>
      </c>
      <c r="J37" s="849">
        <f t="shared" si="38"/>
        <v>0</v>
      </c>
      <c r="K37" s="847">
        <v>0</v>
      </c>
      <c r="L37" s="848">
        <v>0</v>
      </c>
      <c r="M37" s="849">
        <f t="shared" si="33"/>
        <v>0</v>
      </c>
      <c r="N37" s="847">
        <v>12</v>
      </c>
      <c r="O37" s="848">
        <v>1</v>
      </c>
      <c r="P37" s="849">
        <f t="shared" si="34"/>
        <v>13</v>
      </c>
      <c r="Q37" s="850">
        <f t="shared" si="37"/>
        <v>12</v>
      </c>
      <c r="R37" s="851"/>
      <c r="S37" s="849">
        <f t="shared" si="35"/>
        <v>1</v>
      </c>
      <c r="T37" s="374"/>
      <c r="U37" s="451">
        <f t="shared" si="36"/>
        <v>13</v>
      </c>
      <c r="V37" s="451"/>
      <c r="W37" s="406" t="s">
        <v>410</v>
      </c>
      <c r="X37" s="1773">
        <f>SUM(X28:X36)</f>
        <v>9</v>
      </c>
      <c r="Y37" s="1774">
        <f t="shared" ref="Y37:AH37" si="39">SUM(Y28:Y36)</f>
        <v>1</v>
      </c>
      <c r="Z37" s="1774">
        <f t="shared" si="39"/>
        <v>11</v>
      </c>
      <c r="AA37" s="1774">
        <f t="shared" si="39"/>
        <v>2</v>
      </c>
      <c r="AB37" s="1774">
        <f t="shared" si="39"/>
        <v>0</v>
      </c>
      <c r="AC37" s="1774">
        <f t="shared" si="39"/>
        <v>319</v>
      </c>
      <c r="AD37" s="868">
        <f t="shared" si="39"/>
        <v>5</v>
      </c>
      <c r="AE37" s="1774">
        <f t="shared" si="39"/>
        <v>11</v>
      </c>
      <c r="AF37" s="1774">
        <f t="shared" si="39"/>
        <v>1</v>
      </c>
      <c r="AG37" s="1774">
        <f t="shared" si="39"/>
        <v>0</v>
      </c>
      <c r="AH37" s="1775">
        <f t="shared" si="39"/>
        <v>78</v>
      </c>
      <c r="AI37" s="1775">
        <f t="shared" si="27"/>
        <v>437</v>
      </c>
      <c r="AJ37" s="1773">
        <f t="shared" ref="AJ37:AQ37" si="40">SUM(AJ28:AJ36)</f>
        <v>71</v>
      </c>
      <c r="AK37" s="1774">
        <f t="shared" si="40"/>
        <v>5</v>
      </c>
      <c r="AL37" s="1774">
        <f t="shared" si="40"/>
        <v>10</v>
      </c>
      <c r="AM37" s="1774">
        <f t="shared" si="40"/>
        <v>5</v>
      </c>
      <c r="AN37" s="1774">
        <f t="shared" si="40"/>
        <v>0</v>
      </c>
      <c r="AO37" s="1774">
        <f t="shared" si="40"/>
        <v>0</v>
      </c>
      <c r="AP37" s="1774">
        <f t="shared" si="40"/>
        <v>2</v>
      </c>
      <c r="AQ37" s="1775">
        <f t="shared" si="40"/>
        <v>17</v>
      </c>
      <c r="AR37" s="1852">
        <f t="shared" si="28"/>
        <v>110</v>
      </c>
    </row>
    <row r="38" spans="1:44" s="8" customFormat="1" ht="16.5" customHeight="1">
      <c r="A38" s="395"/>
      <c r="B38" s="2326" t="s">
        <v>409</v>
      </c>
      <c r="C38" s="2327"/>
      <c r="D38" s="847">
        <v>0</v>
      </c>
      <c r="E38" s="1815">
        <v>0</v>
      </c>
      <c r="F38" s="2361">
        <v>3</v>
      </c>
      <c r="G38" s="2350">
        <f>SUM(E38:F39)</f>
        <v>3</v>
      </c>
      <c r="H38" s="847">
        <v>0</v>
      </c>
      <c r="I38" s="848">
        <v>0</v>
      </c>
      <c r="J38" s="849">
        <f>SUM(H38:I38)</f>
        <v>0</v>
      </c>
      <c r="K38" s="847">
        <v>0</v>
      </c>
      <c r="L38" s="848">
        <v>0</v>
      </c>
      <c r="M38" s="1817">
        <f t="shared" si="33"/>
        <v>0</v>
      </c>
      <c r="N38" s="847">
        <v>38</v>
      </c>
      <c r="O38" s="848">
        <v>1</v>
      </c>
      <c r="P38" s="849">
        <f t="shared" si="34"/>
        <v>39</v>
      </c>
      <c r="Q38" s="850">
        <f t="shared" si="37"/>
        <v>38</v>
      </c>
      <c r="R38" s="851">
        <f>SUM(R27:R33)</f>
        <v>0</v>
      </c>
      <c r="S38" s="849">
        <f t="shared" si="35"/>
        <v>1</v>
      </c>
      <c r="T38" s="1818"/>
      <c r="U38" s="451">
        <f t="shared" si="36"/>
        <v>39</v>
      </c>
      <c r="V38" s="451"/>
      <c r="W38" s="404" t="s">
        <v>412</v>
      </c>
      <c r="X38" s="879"/>
      <c r="Y38" s="880"/>
      <c r="Z38" s="880"/>
      <c r="AA38" s="880"/>
      <c r="AB38" s="880"/>
      <c r="AC38" s="880"/>
      <c r="AD38" s="881"/>
      <c r="AE38" s="880"/>
      <c r="AF38" s="880"/>
      <c r="AG38" s="880"/>
      <c r="AH38" s="882"/>
      <c r="AI38" s="1853"/>
      <c r="AJ38" s="883"/>
      <c r="AK38" s="880"/>
      <c r="AL38" s="880"/>
      <c r="AM38" s="880"/>
      <c r="AN38" s="880"/>
      <c r="AO38" s="880"/>
      <c r="AP38" s="880"/>
      <c r="AQ38" s="884"/>
      <c r="AR38" s="1855"/>
    </row>
    <row r="39" spans="1:44" s="8" customFormat="1" ht="16.2" customHeight="1" thickBot="1">
      <c r="A39" s="395"/>
      <c r="B39" s="2326" t="s">
        <v>411</v>
      </c>
      <c r="C39" s="2327"/>
      <c r="D39" s="847">
        <v>0</v>
      </c>
      <c r="E39" s="1815">
        <v>0</v>
      </c>
      <c r="F39" s="2361"/>
      <c r="G39" s="2350"/>
      <c r="H39" s="847">
        <v>0</v>
      </c>
      <c r="I39" s="848">
        <v>0</v>
      </c>
      <c r="J39" s="849">
        <f>SUM(H39:I39)</f>
        <v>0</v>
      </c>
      <c r="K39" s="847">
        <v>0</v>
      </c>
      <c r="L39" s="848">
        <v>0</v>
      </c>
      <c r="M39" s="1817">
        <f t="shared" si="33"/>
        <v>0</v>
      </c>
      <c r="N39" s="847">
        <v>6</v>
      </c>
      <c r="O39" s="848">
        <v>1</v>
      </c>
      <c r="P39" s="1817">
        <f t="shared" si="34"/>
        <v>7</v>
      </c>
      <c r="Q39" s="885">
        <f>SUM(H39,K39,N39)</f>
        <v>6</v>
      </c>
      <c r="R39" s="851"/>
      <c r="S39" s="849">
        <f>SUM(I39,L39,O39)</f>
        <v>1</v>
      </c>
      <c r="T39" s="374"/>
      <c r="U39" s="451">
        <f>SUM(J39,M39,P39)</f>
        <v>7</v>
      </c>
      <c r="V39" s="452"/>
      <c r="W39" s="406" t="s">
        <v>413</v>
      </c>
      <c r="X39" s="886">
        <v>0</v>
      </c>
      <c r="Y39" s="887">
        <v>0</v>
      </c>
      <c r="Z39" s="887">
        <v>1</v>
      </c>
      <c r="AA39" s="887">
        <v>0</v>
      </c>
      <c r="AB39" s="887">
        <v>0</v>
      </c>
      <c r="AC39" s="887">
        <v>2</v>
      </c>
      <c r="AD39" s="887">
        <v>0</v>
      </c>
      <c r="AE39" s="887">
        <v>0</v>
      </c>
      <c r="AF39" s="887">
        <v>0</v>
      </c>
      <c r="AG39" s="888">
        <v>0</v>
      </c>
      <c r="AH39" s="889">
        <v>1</v>
      </c>
      <c r="AI39" s="1854">
        <f>SUM(X39:AH39)</f>
        <v>4</v>
      </c>
      <c r="AJ39" s="890">
        <v>0</v>
      </c>
      <c r="AK39" s="888">
        <v>0</v>
      </c>
      <c r="AL39" s="888">
        <v>0</v>
      </c>
      <c r="AM39" s="888">
        <v>0</v>
      </c>
      <c r="AN39" s="888">
        <v>0</v>
      </c>
      <c r="AO39" s="888">
        <v>0</v>
      </c>
      <c r="AP39" s="888">
        <v>0</v>
      </c>
      <c r="AQ39" s="891">
        <v>0</v>
      </c>
      <c r="AR39" s="1856">
        <f>SUM(AJ39:AQ39)</f>
        <v>0</v>
      </c>
    </row>
    <row r="40" spans="1:44" s="8" customFormat="1" ht="16.5" customHeight="1">
      <c r="A40" s="395"/>
      <c r="B40" s="2362" t="s">
        <v>838</v>
      </c>
      <c r="C40" s="2363"/>
      <c r="D40" s="847">
        <v>0</v>
      </c>
      <c r="E40" s="1815">
        <v>0</v>
      </c>
      <c r="F40" s="846">
        <v>1</v>
      </c>
      <c r="G40" s="1814">
        <f t="shared" si="31"/>
        <v>1</v>
      </c>
      <c r="H40" s="847">
        <v>0</v>
      </c>
      <c r="I40" s="871">
        <v>0</v>
      </c>
      <c r="J40" s="892">
        <f>SUM(H40:I40)</f>
        <v>0</v>
      </c>
      <c r="K40" s="847">
        <v>0</v>
      </c>
      <c r="L40" s="848">
        <v>0</v>
      </c>
      <c r="M40" s="892">
        <f t="shared" si="33"/>
        <v>0</v>
      </c>
      <c r="N40" s="847">
        <v>11</v>
      </c>
      <c r="O40" s="848">
        <v>18</v>
      </c>
      <c r="P40" s="892">
        <f t="shared" si="34"/>
        <v>29</v>
      </c>
      <c r="Q40" s="893">
        <f>SUM(H40,K40,N40)</f>
        <v>11</v>
      </c>
      <c r="R40" s="894"/>
      <c r="S40" s="892">
        <f>SUM(I40,L40,O40)</f>
        <v>18</v>
      </c>
      <c r="T40" s="1819"/>
      <c r="U40" s="452">
        <f>SUM(J40,M40,P40)</f>
        <v>29</v>
      </c>
      <c r="V40" s="383"/>
    </row>
    <row r="41" spans="1:44" s="8" customFormat="1" ht="16.5" customHeight="1">
      <c r="A41" s="152"/>
      <c r="B41" s="2315" t="s">
        <v>11</v>
      </c>
      <c r="C41" s="2316"/>
      <c r="D41" s="1816">
        <f t="shared" ref="D41:Q41" si="41">SUM(D30:D40)</f>
        <v>7</v>
      </c>
      <c r="E41" s="1787">
        <f t="shared" si="41"/>
        <v>6</v>
      </c>
      <c r="F41" s="1788">
        <f t="shared" si="41"/>
        <v>7</v>
      </c>
      <c r="G41" s="1789">
        <f t="shared" si="41"/>
        <v>20</v>
      </c>
      <c r="H41" s="1797">
        <f t="shared" si="41"/>
        <v>184</v>
      </c>
      <c r="I41" s="1798">
        <f t="shared" si="41"/>
        <v>16</v>
      </c>
      <c r="J41" s="1799">
        <f t="shared" si="41"/>
        <v>200</v>
      </c>
      <c r="K41" s="1797">
        <f t="shared" si="41"/>
        <v>159</v>
      </c>
      <c r="L41" s="1798">
        <f t="shared" si="41"/>
        <v>21</v>
      </c>
      <c r="M41" s="1799">
        <f t="shared" si="41"/>
        <v>180</v>
      </c>
      <c r="N41" s="1797">
        <f t="shared" si="41"/>
        <v>155</v>
      </c>
      <c r="O41" s="1798">
        <f t="shared" si="41"/>
        <v>24</v>
      </c>
      <c r="P41" s="1799">
        <f t="shared" si="41"/>
        <v>179</v>
      </c>
      <c r="Q41" s="1797">
        <f t="shared" si="41"/>
        <v>498</v>
      </c>
      <c r="R41" s="1800">
        <f t="shared" ref="R41" si="42">SUM(R30:R40)</f>
        <v>0</v>
      </c>
      <c r="S41" s="1799">
        <f>SUM(S30:S40)</f>
        <v>61</v>
      </c>
      <c r="T41" s="1801"/>
      <c r="U41" s="1802">
        <f>SUM(U30:U40)</f>
        <v>559</v>
      </c>
      <c r="V41" s="383"/>
      <c r="W41" s="155"/>
      <c r="X41" s="156"/>
      <c r="Y41" s="156"/>
      <c r="Z41" s="156"/>
      <c r="AA41" s="156"/>
      <c r="AB41" s="157"/>
      <c r="AC41" s="157"/>
      <c r="AD41" s="156"/>
      <c r="AE41" s="156"/>
      <c r="AF41" s="157"/>
    </row>
    <row r="42" spans="1:44" s="8" customFormat="1" ht="16.5" customHeight="1">
      <c r="A42" s="395" t="s">
        <v>408</v>
      </c>
      <c r="B42" s="2371" t="s">
        <v>52</v>
      </c>
      <c r="C42" s="2372"/>
      <c r="D42" s="844">
        <v>1</v>
      </c>
      <c r="E42" s="845">
        <v>1</v>
      </c>
      <c r="F42" s="846">
        <v>1</v>
      </c>
      <c r="G42" s="1785">
        <f>SUM(D42:F42)</f>
        <v>3</v>
      </c>
      <c r="H42" s="847">
        <v>73</v>
      </c>
      <c r="I42" s="848">
        <v>59</v>
      </c>
      <c r="J42" s="849">
        <f>SUM(H42:I42)</f>
        <v>132</v>
      </c>
      <c r="K42" s="847">
        <v>73</v>
      </c>
      <c r="L42" s="848">
        <v>62</v>
      </c>
      <c r="M42" s="849">
        <f>SUM(K42:L42)</f>
        <v>135</v>
      </c>
      <c r="N42" s="847">
        <v>51</v>
      </c>
      <c r="O42" s="848">
        <v>53</v>
      </c>
      <c r="P42" s="849">
        <f>SUM(N42:O42)</f>
        <v>104</v>
      </c>
      <c r="Q42" s="850">
        <f>SUM(H42,K42,N42)</f>
        <v>197</v>
      </c>
      <c r="R42" s="895"/>
      <c r="S42" s="849">
        <f>SUM(I42,L42,O42)</f>
        <v>174</v>
      </c>
      <c r="T42" s="1822"/>
      <c r="U42" s="451">
        <f>SUM(J42,M42,P42)</f>
        <v>371</v>
      </c>
      <c r="V42" s="383"/>
      <c r="W42" s="155"/>
      <c r="X42" s="156"/>
      <c r="Y42" s="156"/>
      <c r="Z42" s="156"/>
      <c r="AA42" s="156"/>
      <c r="AB42" s="157"/>
      <c r="AC42" s="157"/>
      <c r="AD42" s="156"/>
      <c r="AE42" s="156"/>
      <c r="AF42" s="157"/>
    </row>
    <row r="43" spans="1:44" s="8" customFormat="1" ht="22.2" customHeight="1">
      <c r="A43" s="395"/>
      <c r="B43" s="2373" t="s">
        <v>414</v>
      </c>
      <c r="C43" s="2374"/>
      <c r="D43" s="1805">
        <v>4</v>
      </c>
      <c r="E43" s="1806">
        <v>4</v>
      </c>
      <c r="F43" s="1807">
        <v>4</v>
      </c>
      <c r="G43" s="1820">
        <f>SUM(D43:F43)</f>
        <v>12</v>
      </c>
      <c r="H43" s="870">
        <v>40</v>
      </c>
      <c r="I43" s="871">
        <v>1</v>
      </c>
      <c r="J43" s="1811">
        <f>SUM(H43:I43)</f>
        <v>41</v>
      </c>
      <c r="K43" s="870">
        <v>24</v>
      </c>
      <c r="L43" s="871">
        <v>1</v>
      </c>
      <c r="M43" s="1811">
        <f>SUM(K43:L43)</f>
        <v>25</v>
      </c>
      <c r="N43" s="870">
        <v>41</v>
      </c>
      <c r="O43" s="871">
        <v>2</v>
      </c>
      <c r="P43" s="1811">
        <f>SUM(N43:O43)</f>
        <v>43</v>
      </c>
      <c r="Q43" s="896">
        <f>SUM(H43,K43,N43)</f>
        <v>105</v>
      </c>
      <c r="R43" s="874"/>
      <c r="S43" s="872">
        <f>SUM(I43,L43,O43)</f>
        <v>4</v>
      </c>
      <c r="T43" s="1823"/>
      <c r="U43" s="1813">
        <f>SUM(J43,M43,P43)</f>
        <v>109</v>
      </c>
      <c r="V43" s="383"/>
      <c r="W43" s="155"/>
      <c r="X43" s="156"/>
      <c r="Y43" s="156"/>
      <c r="Z43" s="156"/>
      <c r="AA43" s="156"/>
      <c r="AB43" s="157"/>
      <c r="AC43" s="157"/>
      <c r="AD43" s="156"/>
      <c r="AE43" s="156"/>
      <c r="AF43" s="157"/>
    </row>
    <row r="44" spans="1:44" s="8" customFormat="1" ht="16.5" customHeight="1">
      <c r="A44" s="152"/>
      <c r="B44" s="2315" t="s">
        <v>11</v>
      </c>
      <c r="C44" s="2316"/>
      <c r="D44" s="1580">
        <f t="shared" ref="D44:O44" si="43">SUM(D42:D43)</f>
        <v>5</v>
      </c>
      <c r="E44" s="1787">
        <f t="shared" si="43"/>
        <v>5</v>
      </c>
      <c r="F44" s="745">
        <f t="shared" si="43"/>
        <v>5</v>
      </c>
      <c r="G44" s="1821">
        <f>SUM(G42:G43)</f>
        <v>15</v>
      </c>
      <c r="H44" s="875">
        <f t="shared" si="43"/>
        <v>113</v>
      </c>
      <c r="I44" s="876">
        <f t="shared" si="43"/>
        <v>60</v>
      </c>
      <c r="J44" s="843">
        <f>SUM(J42:J43)</f>
        <v>173</v>
      </c>
      <c r="K44" s="875">
        <f t="shared" si="43"/>
        <v>97</v>
      </c>
      <c r="L44" s="876">
        <f t="shared" si="43"/>
        <v>63</v>
      </c>
      <c r="M44" s="843">
        <f>SUM(M42:M43)</f>
        <v>160</v>
      </c>
      <c r="N44" s="875">
        <f t="shared" si="43"/>
        <v>92</v>
      </c>
      <c r="O44" s="876">
        <f t="shared" si="43"/>
        <v>55</v>
      </c>
      <c r="P44" s="843">
        <f>SUM(P42:P43)</f>
        <v>147</v>
      </c>
      <c r="Q44" s="1793">
        <f>SUM(Q42:Q43)</f>
        <v>302</v>
      </c>
      <c r="R44" s="1794"/>
      <c r="S44" s="843">
        <f>SUM(S42:S43)</f>
        <v>178</v>
      </c>
      <c r="T44" s="1824"/>
      <c r="U44" s="1796">
        <f>SUM(U42:U43)</f>
        <v>480</v>
      </c>
      <c r="V44" s="457"/>
      <c r="W44" s="155"/>
      <c r="X44" s="156"/>
      <c r="Y44" s="156"/>
      <c r="Z44" s="156"/>
      <c r="AA44" s="156"/>
      <c r="AB44" s="157"/>
      <c r="AC44" s="157"/>
      <c r="AD44" s="156"/>
      <c r="AE44" s="156"/>
      <c r="AF44" s="157"/>
    </row>
    <row r="45" spans="1:44" s="8" customFormat="1" ht="16.5" customHeight="1">
      <c r="A45" s="152" t="s">
        <v>379</v>
      </c>
      <c r="B45" s="2375" t="s">
        <v>52</v>
      </c>
      <c r="C45" s="2376"/>
      <c r="D45" s="844">
        <v>4</v>
      </c>
      <c r="E45" s="845">
        <v>4</v>
      </c>
      <c r="F45" s="846">
        <v>4</v>
      </c>
      <c r="G45" s="1825">
        <f>SUM(D45:F45)</f>
        <v>12</v>
      </c>
      <c r="H45" s="897">
        <v>70</v>
      </c>
      <c r="I45" s="898">
        <v>62</v>
      </c>
      <c r="J45" s="1827">
        <f>SUM(H45:I45)</f>
        <v>132</v>
      </c>
      <c r="K45" s="897">
        <v>78</v>
      </c>
      <c r="L45" s="898">
        <v>60</v>
      </c>
      <c r="M45" s="1827">
        <f>SUM(K45:L45)</f>
        <v>138</v>
      </c>
      <c r="N45" s="897">
        <v>83</v>
      </c>
      <c r="O45" s="898">
        <v>48</v>
      </c>
      <c r="P45" s="899">
        <f>SUM(N45:O45)</f>
        <v>131</v>
      </c>
      <c r="Q45" s="900">
        <f>SUM(H45,K45,N45)</f>
        <v>231</v>
      </c>
      <c r="R45" s="901"/>
      <c r="S45" s="899">
        <f>SUM(I45,L45,O45)</f>
        <v>170</v>
      </c>
      <c r="T45" s="1833"/>
      <c r="U45" s="1834">
        <f>SUM(J45,M45,P45)</f>
        <v>401</v>
      </c>
      <c r="V45" s="5"/>
      <c r="W45" s="155"/>
      <c r="X45" s="156"/>
      <c r="Y45" s="156"/>
      <c r="Z45" s="156"/>
      <c r="AA45" s="156"/>
      <c r="AB45" s="157"/>
      <c r="AC45" s="157"/>
      <c r="AD45" s="156"/>
      <c r="AE45" s="156"/>
      <c r="AF45" s="157"/>
    </row>
    <row r="46" spans="1:44" s="8" customFormat="1" ht="16.5" customHeight="1">
      <c r="A46" s="152" t="s">
        <v>381</v>
      </c>
      <c r="B46" s="2375" t="s">
        <v>52</v>
      </c>
      <c r="C46" s="2376"/>
      <c r="D46" s="877">
        <v>6</v>
      </c>
      <c r="E46" s="902">
        <v>4</v>
      </c>
      <c r="F46" s="903">
        <v>6</v>
      </c>
      <c r="G46" s="1826">
        <f>SUM(D46:F46)</f>
        <v>16</v>
      </c>
      <c r="H46" s="875">
        <v>52</v>
      </c>
      <c r="I46" s="876">
        <v>35</v>
      </c>
      <c r="J46" s="1828">
        <f>SUM(H46:I46)</f>
        <v>87</v>
      </c>
      <c r="K46" s="875">
        <v>48</v>
      </c>
      <c r="L46" s="876">
        <v>29</v>
      </c>
      <c r="M46" s="1830">
        <f>SUM(K46:L46)</f>
        <v>77</v>
      </c>
      <c r="N46" s="875">
        <v>90</v>
      </c>
      <c r="O46" s="876">
        <v>37</v>
      </c>
      <c r="P46" s="1831">
        <f>SUM(N46:O46)</f>
        <v>127</v>
      </c>
      <c r="Q46" s="904">
        <f>SUM(H46,K46,N46)</f>
        <v>190</v>
      </c>
      <c r="R46" s="905"/>
      <c r="S46" s="843">
        <f>SUM(I46,L46,O46)</f>
        <v>101</v>
      </c>
      <c r="T46" s="1835"/>
      <c r="U46" s="1836">
        <f>SUM(J46,M46,P46)</f>
        <v>291</v>
      </c>
      <c r="V46" s="5"/>
      <c r="W46" s="155"/>
      <c r="X46" s="156"/>
      <c r="Y46" s="156"/>
      <c r="Z46" s="156"/>
      <c r="AA46" s="156"/>
      <c r="AB46" s="157"/>
      <c r="AC46" s="157"/>
      <c r="AD46" s="156"/>
      <c r="AE46" s="156"/>
      <c r="AF46" s="157"/>
    </row>
    <row r="47" spans="1:44" s="8" customFormat="1" ht="16.5" customHeight="1">
      <c r="A47" s="9" t="s">
        <v>383</v>
      </c>
      <c r="B47" s="2375" t="s">
        <v>52</v>
      </c>
      <c r="C47" s="2376"/>
      <c r="D47" s="877">
        <v>6</v>
      </c>
      <c r="E47" s="906">
        <v>6</v>
      </c>
      <c r="F47" s="907">
        <v>6</v>
      </c>
      <c r="G47" s="1826">
        <f>SUM(D47:F47)</f>
        <v>18</v>
      </c>
      <c r="H47" s="875">
        <v>171</v>
      </c>
      <c r="I47" s="876">
        <v>81</v>
      </c>
      <c r="J47" s="1829">
        <f>SUM(H47:I47)</f>
        <v>252</v>
      </c>
      <c r="K47" s="875">
        <v>145</v>
      </c>
      <c r="L47" s="876">
        <v>64</v>
      </c>
      <c r="M47" s="1830">
        <f>SUM(K47:L47)</f>
        <v>209</v>
      </c>
      <c r="N47" s="875">
        <v>146</v>
      </c>
      <c r="O47" s="876">
        <v>67</v>
      </c>
      <c r="P47" s="1832">
        <f>SUM(N47:O47)</f>
        <v>213</v>
      </c>
      <c r="Q47" s="908">
        <f>SUM(H47,K47,N47)</f>
        <v>462</v>
      </c>
      <c r="R47" s="383"/>
      <c r="S47" s="849">
        <f>SUM(I47,L47,O47)</f>
        <v>212</v>
      </c>
      <c r="T47" s="383"/>
      <c r="U47" s="451">
        <f>SUM(J47,M47,P47)</f>
        <v>674</v>
      </c>
      <c r="V47" s="5"/>
      <c r="W47" s="155"/>
      <c r="X47" s="156"/>
      <c r="Y47" s="156"/>
      <c r="Z47" s="156"/>
      <c r="AA47" s="156"/>
      <c r="AB47" s="157"/>
      <c r="AC47" s="157"/>
      <c r="AD47" s="156"/>
      <c r="AE47" s="156"/>
      <c r="AF47" s="157"/>
    </row>
    <row r="48" spans="1:44" s="8" customFormat="1" ht="16.5" customHeight="1" thickBot="1">
      <c r="A48" s="1900" t="s">
        <v>47</v>
      </c>
      <c r="B48" s="2015"/>
      <c r="C48" s="1901"/>
      <c r="D48" s="1837">
        <f>SUM(D18,D21,D26,D29,D41,D44,D45,D46,D47)</f>
        <v>67</v>
      </c>
      <c r="E48" s="1838">
        <f>SUM(E18,E21,E26,E29,E41,E44,E45,E46,E47)</f>
        <v>65</v>
      </c>
      <c r="F48" s="1778">
        <f>SUM(F18,F21,F26,F29,F41,F44,F45,F46,F47)</f>
        <v>65</v>
      </c>
      <c r="G48" s="1775">
        <f>SUM(D48:F48)</f>
        <v>197</v>
      </c>
      <c r="H48" s="1839">
        <f>SUM(H18,H21,H26,H29,H41,H44,H45,H46,H47)</f>
        <v>1031</v>
      </c>
      <c r="I48" s="1777">
        <f>SUM(I18,I21,I26,I29,I41,I44,I45,I46,I47)</f>
        <v>936</v>
      </c>
      <c r="J48" s="1783">
        <f>SUM(H48:I48)</f>
        <v>1967</v>
      </c>
      <c r="K48" s="1839">
        <f>SUM(K18,K21,K26,K29,K41,K44,K45,K46,K47)</f>
        <v>969</v>
      </c>
      <c r="L48" s="1777">
        <f>SUM(L18,L21,L26,L29,L41,L44,L45,L46,L47)</f>
        <v>953</v>
      </c>
      <c r="M48" s="1783">
        <f>SUM(K48:L48)</f>
        <v>1922</v>
      </c>
      <c r="N48" s="1840">
        <f>SUM(N18,N21,N26,N29,N41,N44,N45,N46,N47)</f>
        <v>983</v>
      </c>
      <c r="O48" s="1841">
        <f>SUM(O18,O21,O26,O29,O41,O44,O45,O46,O47)</f>
        <v>847</v>
      </c>
      <c r="P48" s="1842">
        <f>SUM(N48:O48)</f>
        <v>1830</v>
      </c>
      <c r="Q48" s="1843">
        <f>SUM(H48,K48,N48)</f>
        <v>2983</v>
      </c>
      <c r="R48" s="1844">
        <f>SUM(R18,R21,R26,R29,R41,R44,R45,R46,R47)</f>
        <v>132</v>
      </c>
      <c r="S48" s="1845">
        <f>SUM(I48,L48,O48)</f>
        <v>2736</v>
      </c>
      <c r="T48" s="1846">
        <f>SUM(T18,T21,T26,T29,T41,T44,T45,T46,T47)</f>
        <v>132</v>
      </c>
      <c r="U48" s="1847">
        <f>SUM(J48,M48,P48)</f>
        <v>5719</v>
      </c>
      <c r="V48" s="5"/>
      <c r="W48" s="155"/>
      <c r="X48" s="156"/>
      <c r="Y48" s="156"/>
      <c r="Z48" s="156"/>
      <c r="AA48" s="156"/>
      <c r="AB48" s="157"/>
      <c r="AC48" s="157"/>
      <c r="AD48" s="156"/>
      <c r="AE48" s="156"/>
      <c r="AF48" s="157"/>
    </row>
    <row r="49" spans="1:44" s="8" customFormat="1" ht="16.5" customHeight="1">
      <c r="A49" s="3" t="s">
        <v>415</v>
      </c>
      <c r="B49" s="5"/>
      <c r="C49" s="4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155"/>
      <c r="X49" s="156"/>
      <c r="Y49" s="156"/>
      <c r="Z49" s="156"/>
      <c r="AA49" s="156"/>
      <c r="AB49" s="157"/>
      <c r="AC49" s="157"/>
      <c r="AD49" s="156"/>
      <c r="AE49" s="156"/>
      <c r="AF49" s="157"/>
    </row>
    <row r="50" spans="1:44" s="8" customFormat="1" ht="16.5" customHeight="1">
      <c r="A50" s="38"/>
      <c r="B50" s="2370"/>
      <c r="C50" s="2370"/>
      <c r="D50" s="382"/>
      <c r="E50" s="382"/>
      <c r="F50" s="383"/>
      <c r="G50" s="382"/>
      <c r="H50" s="382"/>
      <c r="I50" s="383"/>
      <c r="J50" s="382"/>
      <c r="K50" s="382"/>
      <c r="L50" s="383"/>
      <c r="M50" s="383"/>
      <c r="N50" s="374"/>
      <c r="O50" s="383"/>
      <c r="P50" s="384"/>
      <c r="Q50" s="383"/>
      <c r="R50" s="383"/>
      <c r="S50" s="383"/>
      <c r="T50" s="383"/>
      <c r="U50" s="383"/>
      <c r="V50" s="383"/>
      <c r="W50" s="155"/>
      <c r="X50" s="156"/>
      <c r="Y50" s="156"/>
      <c r="Z50" s="156"/>
      <c r="AA50" s="156"/>
      <c r="AB50" s="157"/>
      <c r="AC50" s="157"/>
      <c r="AD50" s="156"/>
      <c r="AE50" s="156"/>
      <c r="AF50" s="157"/>
    </row>
    <row r="51" spans="1:44" s="8" customFormat="1" ht="16.5" customHeight="1">
      <c r="A51" s="2369"/>
      <c r="B51" s="2369"/>
      <c r="C51" s="2369"/>
      <c r="D51" s="2369"/>
      <c r="E51" s="2369"/>
      <c r="F51" s="2369"/>
      <c r="G51" s="2369"/>
      <c r="H51" s="2369"/>
      <c r="I51" s="2369"/>
      <c r="J51" s="2369"/>
      <c r="K51" s="2369"/>
      <c r="L51" s="2369"/>
      <c r="M51" s="2369"/>
      <c r="N51" s="2369"/>
      <c r="O51" s="2369"/>
      <c r="P51" s="2369"/>
      <c r="Q51" s="2369"/>
      <c r="R51" s="474"/>
      <c r="S51" s="474"/>
      <c r="T51" s="474"/>
      <c r="U51" s="474"/>
      <c r="V51" s="474"/>
      <c r="W51" s="38"/>
      <c r="X51" s="1"/>
      <c r="Y51" s="1"/>
      <c r="Z51" s="1"/>
      <c r="AA51" s="1"/>
      <c r="AB51" s="1"/>
      <c r="AC51" s="1"/>
      <c r="AD51" s="1"/>
      <c r="AE51" s="1"/>
      <c r="AF51" s="1"/>
    </row>
    <row r="52" spans="1:44" s="8" customFormat="1" ht="16.5" customHeight="1">
      <c r="A52" s="2369"/>
      <c r="B52" s="2369"/>
      <c r="C52" s="2369"/>
      <c r="D52" s="2369"/>
      <c r="E52" s="2369"/>
      <c r="F52" s="2369"/>
      <c r="G52" s="2369"/>
      <c r="H52" s="2369"/>
      <c r="I52" s="2369"/>
      <c r="J52" s="2369"/>
      <c r="K52" s="2369"/>
      <c r="L52" s="2369"/>
      <c r="M52" s="2369"/>
      <c r="N52" s="2369"/>
      <c r="O52" s="2369"/>
      <c r="P52" s="2369"/>
      <c r="Q52" s="2369"/>
      <c r="R52" s="474"/>
      <c r="S52" s="474"/>
      <c r="T52" s="474"/>
      <c r="U52" s="474"/>
      <c r="V52" s="474"/>
      <c r="W52" s="38"/>
      <c r="X52" s="1"/>
      <c r="Y52" s="1"/>
      <c r="Z52" s="1"/>
      <c r="AA52" s="1"/>
      <c r="AB52" s="1"/>
      <c r="AC52" s="1"/>
      <c r="AD52" s="1"/>
      <c r="AE52" s="1"/>
      <c r="AF52" s="1"/>
    </row>
    <row r="53" spans="1:44" s="8" customFormat="1" ht="16.5" customHeight="1">
      <c r="A53" s="3"/>
      <c r="B53" s="5"/>
      <c r="C53" s="4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38"/>
      <c r="X53" s="1"/>
      <c r="Y53" s="1"/>
      <c r="Z53" s="1"/>
      <c r="AA53" s="1"/>
      <c r="AB53" s="1"/>
      <c r="AC53" s="1"/>
      <c r="AD53" s="1"/>
      <c r="AE53" s="1"/>
      <c r="AF53" s="1"/>
    </row>
    <row r="54" spans="1:44" ht="16.5" customHeight="1">
      <c r="W54" s="38"/>
      <c r="X54" s="1"/>
      <c r="Y54" s="1"/>
      <c r="Z54" s="1"/>
      <c r="AA54" s="1"/>
      <c r="AB54" s="1"/>
      <c r="AC54" s="1"/>
      <c r="AD54" s="1"/>
      <c r="AE54" s="1"/>
      <c r="AF54" s="1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</row>
    <row r="55" spans="1:44" ht="17.25" customHeight="1">
      <c r="W55" s="38"/>
      <c r="X55" s="1"/>
      <c r="Y55" s="1"/>
      <c r="Z55" s="1"/>
      <c r="AA55" s="1"/>
      <c r="AB55" s="1"/>
      <c r="AC55" s="1"/>
      <c r="AD55" s="1"/>
      <c r="AE55" s="1"/>
      <c r="AF55" s="1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</row>
    <row r="56" spans="1:44">
      <c r="W56" s="38"/>
      <c r="X56" s="1"/>
      <c r="Y56" s="1"/>
      <c r="Z56" s="1"/>
      <c r="AA56" s="1"/>
      <c r="AB56" s="1"/>
      <c r="AC56" s="1"/>
      <c r="AD56" s="1"/>
      <c r="AE56" s="1"/>
      <c r="AF56" s="1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</row>
    <row r="57" spans="1:44">
      <c r="W57" s="38"/>
      <c r="X57" s="1"/>
      <c r="Y57" s="1"/>
      <c r="Z57" s="1"/>
      <c r="AA57" s="1"/>
      <c r="AB57" s="1"/>
      <c r="AC57" s="1"/>
      <c r="AD57" s="1"/>
      <c r="AE57" s="1"/>
      <c r="AF57" s="1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</row>
    <row r="58" spans="1:44">
      <c r="W58" s="38"/>
      <c r="X58" s="1"/>
      <c r="Y58" s="1"/>
      <c r="Z58" s="1"/>
      <c r="AA58" s="1"/>
      <c r="AB58" s="1"/>
      <c r="AC58" s="1"/>
      <c r="AD58" s="1"/>
      <c r="AE58" s="1"/>
      <c r="AF58" s="1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</row>
    <row r="59" spans="1:44">
      <c r="W59" s="38"/>
      <c r="X59" s="1"/>
      <c r="Y59" s="1"/>
      <c r="Z59" s="1"/>
      <c r="AA59" s="1"/>
      <c r="AB59" s="1"/>
      <c r="AC59" s="1"/>
      <c r="AD59" s="1"/>
      <c r="AE59" s="1"/>
      <c r="AF59" s="1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</row>
    <row r="60" spans="1:44">
      <c r="W60" s="38"/>
      <c r="X60" s="1"/>
      <c r="Y60" s="1"/>
      <c r="Z60" s="1"/>
      <c r="AA60" s="1"/>
      <c r="AB60" s="1"/>
      <c r="AC60" s="1"/>
      <c r="AD60" s="1"/>
      <c r="AE60" s="1"/>
      <c r="AF60" s="1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</row>
    <row r="61" spans="1:44" ht="58.5" customHeight="1">
      <c r="W61" s="38"/>
      <c r="X61" s="1"/>
      <c r="Y61" s="1"/>
      <c r="Z61" s="1"/>
      <c r="AA61" s="1"/>
      <c r="AB61" s="1"/>
      <c r="AC61" s="1"/>
      <c r="AD61" s="1"/>
      <c r="AE61" s="1"/>
      <c r="AF61" s="1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</row>
    <row r="62" spans="1:44">
      <c r="W62" s="38"/>
      <c r="X62" s="1"/>
      <c r="Y62" s="1"/>
      <c r="Z62" s="1"/>
      <c r="AA62" s="1"/>
      <c r="AB62" s="1"/>
      <c r="AC62" s="1"/>
      <c r="AD62" s="1"/>
      <c r="AE62" s="1"/>
      <c r="AF62" s="1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</row>
    <row r="63" spans="1:44">
      <c r="W63" s="38"/>
      <c r="X63" s="1"/>
      <c r="Y63" s="1"/>
      <c r="Z63" s="1"/>
      <c r="AA63" s="1"/>
      <c r="AB63" s="1"/>
      <c r="AC63" s="1"/>
      <c r="AD63" s="1"/>
      <c r="AE63" s="1"/>
      <c r="AF63" s="1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</row>
    <row r="64" spans="1:44">
      <c r="W64" s="38"/>
      <c r="X64" s="1"/>
      <c r="Y64" s="1"/>
      <c r="Z64" s="1"/>
      <c r="AA64" s="1"/>
      <c r="AB64" s="1"/>
      <c r="AC64" s="1"/>
      <c r="AD64" s="1"/>
      <c r="AE64" s="1"/>
      <c r="AF64" s="1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</row>
    <row r="65" spans="23:44">
      <c r="W65" s="38"/>
      <c r="X65" s="1"/>
      <c r="Y65" s="1"/>
      <c r="Z65" s="1"/>
      <c r="AA65" s="1"/>
      <c r="AB65" s="1"/>
      <c r="AC65" s="1"/>
      <c r="AD65" s="1"/>
      <c r="AE65" s="1"/>
      <c r="AF65" s="1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</row>
    <row r="66" spans="23:44">
      <c r="W66" s="38"/>
      <c r="X66" s="1"/>
      <c r="Y66" s="1"/>
      <c r="Z66" s="1"/>
      <c r="AA66" s="1"/>
      <c r="AB66" s="1"/>
      <c r="AC66" s="1"/>
      <c r="AD66" s="1"/>
      <c r="AE66" s="1"/>
      <c r="AF66" s="1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</row>
    <row r="67" spans="23:44">
      <c r="W67" s="8"/>
      <c r="X67" s="8"/>
      <c r="Y67" s="8"/>
      <c r="Z67" s="8"/>
      <c r="AA67" s="8"/>
      <c r="AB67" s="8"/>
      <c r="AC67" s="8"/>
      <c r="AD67" s="8"/>
      <c r="AE67" s="8"/>
      <c r="AF67" s="8"/>
    </row>
    <row r="68" spans="23:44">
      <c r="W68" s="8"/>
      <c r="X68" s="8"/>
      <c r="Y68" s="8"/>
      <c r="Z68" s="8"/>
      <c r="AA68" s="8"/>
      <c r="AB68" s="8"/>
      <c r="AC68" s="8"/>
      <c r="AD68" s="8"/>
      <c r="AE68" s="8"/>
      <c r="AF68" s="8"/>
    </row>
    <row r="69" spans="23:44">
      <c r="W69" s="8"/>
      <c r="X69" s="8"/>
      <c r="Y69" s="8"/>
      <c r="Z69" s="8"/>
      <c r="AA69" s="8"/>
      <c r="AB69" s="8"/>
      <c r="AC69" s="8"/>
      <c r="AD69" s="8"/>
      <c r="AE69" s="8"/>
      <c r="AF69" s="8"/>
    </row>
    <row r="101" spans="36:37">
      <c r="AJ101" s="385"/>
      <c r="AK101" s="385"/>
    </row>
    <row r="174" spans="11:11">
      <c r="K174" s="2"/>
    </row>
  </sheetData>
  <mergeCells count="100">
    <mergeCell ref="B44:C44"/>
    <mergeCell ref="B45:C45"/>
    <mergeCell ref="B32:C32"/>
    <mergeCell ref="B33:C33"/>
    <mergeCell ref="B29:C29"/>
    <mergeCell ref="A51:Q52"/>
    <mergeCell ref="B34:C34"/>
    <mergeCell ref="B35:C35"/>
    <mergeCell ref="B36:C36"/>
    <mergeCell ref="B50:C50"/>
    <mergeCell ref="B38:C38"/>
    <mergeCell ref="B39:C39"/>
    <mergeCell ref="B41:C41"/>
    <mergeCell ref="B42:C42"/>
    <mergeCell ref="B43:C43"/>
    <mergeCell ref="F36:F37"/>
    <mergeCell ref="G36:G37"/>
    <mergeCell ref="B37:C37"/>
    <mergeCell ref="B47:C47"/>
    <mergeCell ref="A48:C48"/>
    <mergeCell ref="B46:C46"/>
    <mergeCell ref="F38:F39"/>
    <mergeCell ref="B40:C40"/>
    <mergeCell ref="B22:C22"/>
    <mergeCell ref="B23:C23"/>
    <mergeCell ref="B25:C25"/>
    <mergeCell ref="B24:C24"/>
    <mergeCell ref="B27:C27"/>
    <mergeCell ref="B26:C26"/>
    <mergeCell ref="B28:C28"/>
    <mergeCell ref="B30:C30"/>
    <mergeCell ref="B31:C31"/>
    <mergeCell ref="G38:G39"/>
    <mergeCell ref="AO13:AO18"/>
    <mergeCell ref="AK13:AK18"/>
    <mergeCell ref="AL13:AL18"/>
    <mergeCell ref="AM13:AM18"/>
    <mergeCell ref="AN13:AN18"/>
    <mergeCell ref="AE13:AE18"/>
    <mergeCell ref="AF13:AF18"/>
    <mergeCell ref="AG13:AG18"/>
    <mergeCell ref="T17:U17"/>
    <mergeCell ref="Q16:U16"/>
    <mergeCell ref="R17:S17"/>
    <mergeCell ref="AP13:AP18"/>
    <mergeCell ref="H15:U15"/>
    <mergeCell ref="D16:D17"/>
    <mergeCell ref="E16:E17"/>
    <mergeCell ref="F16:F17"/>
    <mergeCell ref="G16:G17"/>
    <mergeCell ref="N16:P16"/>
    <mergeCell ref="AL4:AL5"/>
    <mergeCell ref="AM4:AN6"/>
    <mergeCell ref="W7:W9"/>
    <mergeCell ref="X7:Z9"/>
    <mergeCell ref="AM7:AN7"/>
    <mergeCell ref="AM8:AN8"/>
    <mergeCell ref="AM9:AN9"/>
    <mergeCell ref="AC4:AC5"/>
    <mergeCell ref="AB4:AB5"/>
    <mergeCell ref="AD4:AD5"/>
    <mergeCell ref="AE4:AE5"/>
    <mergeCell ref="AF4:AF5"/>
    <mergeCell ref="B21:C21"/>
    <mergeCell ref="AJ13:AJ18"/>
    <mergeCell ref="W12:W18"/>
    <mergeCell ref="X12:AI12"/>
    <mergeCell ref="B15:C17"/>
    <mergeCell ref="AJ12:AR12"/>
    <mergeCell ref="X13:X18"/>
    <mergeCell ref="Y13:Y18"/>
    <mergeCell ref="Z13:Z18"/>
    <mergeCell ref="AA13:AA18"/>
    <mergeCell ref="AB13:AB18"/>
    <mergeCell ref="AC13:AC18"/>
    <mergeCell ref="AD13:AD18"/>
    <mergeCell ref="AH13:AH18"/>
    <mergeCell ref="AI13:AI18"/>
    <mergeCell ref="B18:C18"/>
    <mergeCell ref="B19:C19"/>
    <mergeCell ref="B20:C20"/>
    <mergeCell ref="D15:G15"/>
    <mergeCell ref="H16:J16"/>
    <mergeCell ref="K16:M16"/>
    <mergeCell ref="AQ13:AQ18"/>
    <mergeCell ref="AR13:AR18"/>
    <mergeCell ref="B3:E3"/>
    <mergeCell ref="F3:Q3"/>
    <mergeCell ref="W3:W6"/>
    <mergeCell ref="X3:Z6"/>
    <mergeCell ref="AA3:AA6"/>
    <mergeCell ref="AB3:AN3"/>
    <mergeCell ref="B4:B5"/>
    <mergeCell ref="C4:C5"/>
    <mergeCell ref="D4:D5"/>
    <mergeCell ref="E4:E5"/>
    <mergeCell ref="F4:H4"/>
    <mergeCell ref="I4:K4"/>
    <mergeCell ref="L4:N4"/>
    <mergeCell ref="O4:Q4"/>
  </mergeCells>
  <phoneticPr fontId="4"/>
  <pageMargins left="0.70866141732283461" right="0.70866141732283461" top="0.55118110236220474" bottom="0.55118110236220474" header="0.31496062992125984" footer="0.31496062992125984"/>
  <pageSetup paperSize="9" scale="75" fitToWidth="0" orientation="portrait" r:id="rId1"/>
  <headerFooter alignWithMargins="0"/>
  <colBreaks count="1" manualBreakCount="1">
    <brk id="21" max="4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Q179"/>
  <sheetViews>
    <sheetView view="pageBreakPreview" zoomScale="90" zoomScaleNormal="85" zoomScaleSheetLayoutView="90" workbookViewId="0">
      <pane xSplit="2" ySplit="4" topLeftCell="C5" activePane="bottomRight" state="frozenSplit"/>
      <selection activeCell="Z35" sqref="Z35"/>
      <selection pane="topRight" activeCell="Z35" sqref="Z35"/>
      <selection pane="bottomLeft" activeCell="Z35" sqref="Z35"/>
      <selection pane="bottomRight"/>
    </sheetView>
  </sheetViews>
  <sheetFormatPr defaultColWidth="9" defaultRowHeight="13.2"/>
  <cols>
    <col min="1" max="1" width="8.109375" style="202" customWidth="1"/>
    <col min="2" max="2" width="11.109375" style="202" customWidth="1"/>
    <col min="3" max="7" width="3.88671875" style="161" customWidth="1"/>
    <col min="8" max="8" width="5.77734375" style="161" customWidth="1"/>
    <col min="9" max="13" width="3.88671875" style="161" customWidth="1"/>
    <col min="14" max="14" width="6" style="1063" customWidth="1"/>
    <col min="15" max="19" width="3.88671875" style="161" customWidth="1"/>
    <col min="20" max="20" width="4" style="161" customWidth="1"/>
    <col min="21" max="24" width="3.88671875" style="161" customWidth="1"/>
    <col min="25" max="25" width="4.44140625" style="1063" customWidth="1"/>
    <col min="26" max="39" width="3.88671875" style="161" customWidth="1"/>
    <col min="40" max="40" width="10.77734375" style="202" customWidth="1"/>
    <col min="41" max="16384" width="9" style="161"/>
  </cols>
  <sheetData>
    <row r="1" spans="1:43" ht="13.8" thickBot="1">
      <c r="A1" s="4" t="s">
        <v>676</v>
      </c>
      <c r="B1" s="38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3" t="s">
        <v>19</v>
      </c>
    </row>
    <row r="2" spans="1:43">
      <c r="A2" s="203"/>
      <c r="B2" s="204"/>
      <c r="C2" s="1904" t="s">
        <v>677</v>
      </c>
      <c r="D2" s="1887"/>
      <c r="E2" s="1887"/>
      <c r="F2" s="1887"/>
      <c r="G2" s="1887"/>
      <c r="H2" s="1887"/>
      <c r="I2" s="1887"/>
      <c r="J2" s="1887"/>
      <c r="K2" s="1887"/>
      <c r="L2" s="1887"/>
      <c r="M2" s="1887"/>
      <c r="N2" s="1888"/>
      <c r="O2" s="1886" t="s">
        <v>678</v>
      </c>
      <c r="P2" s="1887"/>
      <c r="Q2" s="1887"/>
      <c r="R2" s="1887"/>
      <c r="S2" s="1887"/>
      <c r="T2" s="1887"/>
      <c r="U2" s="1887"/>
      <c r="V2" s="1887"/>
      <c r="W2" s="1887"/>
      <c r="X2" s="1887"/>
      <c r="Y2" s="1888"/>
      <c r="Z2" s="1886" t="s">
        <v>679</v>
      </c>
      <c r="AA2" s="1887"/>
      <c r="AB2" s="1888"/>
      <c r="AC2" s="1886" t="s">
        <v>680</v>
      </c>
      <c r="AD2" s="1887"/>
      <c r="AE2" s="1888"/>
      <c r="AF2" s="26" t="s">
        <v>681</v>
      </c>
      <c r="AG2" s="27"/>
      <c r="AH2" s="27"/>
      <c r="AI2" s="27"/>
      <c r="AJ2" s="27"/>
      <c r="AK2" s="1892" t="s">
        <v>682</v>
      </c>
      <c r="AL2" s="1893"/>
      <c r="AM2" s="1894"/>
      <c r="AN2" s="204"/>
    </row>
    <row r="3" spans="1:43">
      <c r="A3" s="205"/>
      <c r="B3" s="79"/>
      <c r="C3" s="1905"/>
      <c r="D3" s="1890"/>
      <c r="E3" s="1890"/>
      <c r="F3" s="1890"/>
      <c r="G3" s="1890"/>
      <c r="H3" s="1890"/>
      <c r="I3" s="1890"/>
      <c r="J3" s="1890"/>
      <c r="K3" s="1890"/>
      <c r="L3" s="1890"/>
      <c r="M3" s="1890"/>
      <c r="N3" s="1906"/>
      <c r="O3" s="1898" t="s">
        <v>20</v>
      </c>
      <c r="P3" s="1899"/>
      <c r="Q3" s="206" t="s">
        <v>683</v>
      </c>
      <c r="R3" s="106"/>
      <c r="S3" s="106"/>
      <c r="T3" s="106"/>
      <c r="U3" s="106"/>
      <c r="V3" s="106"/>
      <c r="W3" s="106"/>
      <c r="X3" s="107"/>
      <c r="Y3" s="1204"/>
      <c r="Z3" s="1889"/>
      <c r="AA3" s="1890"/>
      <c r="AB3" s="1891"/>
      <c r="AC3" s="28" t="s">
        <v>684</v>
      </c>
      <c r="AD3" s="29"/>
      <c r="AE3" s="29"/>
      <c r="AF3" s="28" t="s">
        <v>685</v>
      </c>
      <c r="AG3" s="29"/>
      <c r="AH3" s="29"/>
      <c r="AI3" s="29"/>
      <c r="AJ3" s="29"/>
      <c r="AK3" s="1895"/>
      <c r="AL3" s="1896"/>
      <c r="AM3" s="1897"/>
      <c r="AN3" s="207"/>
    </row>
    <row r="4" spans="1:43" ht="104.25" customHeight="1" thickBot="1">
      <c r="A4" s="208" t="s">
        <v>686</v>
      </c>
      <c r="B4" s="981" t="s">
        <v>21</v>
      </c>
      <c r="C4" s="209" t="s">
        <v>687</v>
      </c>
      <c r="D4" s="210" t="s">
        <v>22</v>
      </c>
      <c r="E4" s="210" t="s">
        <v>688</v>
      </c>
      <c r="F4" s="210" t="s">
        <v>23</v>
      </c>
      <c r="G4" s="210" t="s">
        <v>24</v>
      </c>
      <c r="H4" s="210" t="s">
        <v>25</v>
      </c>
      <c r="I4" s="210" t="s">
        <v>26</v>
      </c>
      <c r="J4" s="210" t="s">
        <v>390</v>
      </c>
      <c r="K4" s="210" t="s">
        <v>391</v>
      </c>
      <c r="L4" s="210" t="s">
        <v>27</v>
      </c>
      <c r="M4" s="211" t="s">
        <v>689</v>
      </c>
      <c r="N4" s="402" t="s">
        <v>18</v>
      </c>
      <c r="O4" s="212" t="s">
        <v>28</v>
      </c>
      <c r="P4" s="213" t="s">
        <v>394</v>
      </c>
      <c r="Q4" s="30" t="s">
        <v>690</v>
      </c>
      <c r="R4" s="214" t="s">
        <v>312</v>
      </c>
      <c r="S4" s="408" t="s">
        <v>691</v>
      </c>
      <c r="T4" s="214" t="s">
        <v>60</v>
      </c>
      <c r="U4" s="215" t="s">
        <v>61</v>
      </c>
      <c r="V4" s="408" t="s">
        <v>59</v>
      </c>
      <c r="W4" s="214" t="s">
        <v>692</v>
      </c>
      <c r="X4" s="216" t="s">
        <v>693</v>
      </c>
      <c r="Y4" s="1203" t="s">
        <v>18</v>
      </c>
      <c r="Z4" s="217" t="s">
        <v>29</v>
      </c>
      <c r="AA4" s="210" t="s">
        <v>30</v>
      </c>
      <c r="AB4" s="211" t="s">
        <v>31</v>
      </c>
      <c r="AC4" s="217" t="s">
        <v>32</v>
      </c>
      <c r="AD4" s="210" t="s">
        <v>33</v>
      </c>
      <c r="AE4" s="211" t="s">
        <v>34</v>
      </c>
      <c r="AF4" s="30" t="s">
        <v>314</v>
      </c>
      <c r="AG4" s="214" t="s">
        <v>694</v>
      </c>
      <c r="AH4" s="31" t="s">
        <v>35</v>
      </c>
      <c r="AI4" s="401" t="s">
        <v>36</v>
      </c>
      <c r="AJ4" s="214" t="s">
        <v>695</v>
      </c>
      <c r="AK4" s="217" t="s">
        <v>37</v>
      </c>
      <c r="AL4" s="218" t="s">
        <v>696</v>
      </c>
      <c r="AM4" s="219" t="s">
        <v>38</v>
      </c>
      <c r="AN4" s="323" t="s">
        <v>21</v>
      </c>
    </row>
    <row r="5" spans="1:43" ht="14.25" customHeight="1">
      <c r="A5" s="395" t="s">
        <v>487</v>
      </c>
      <c r="B5" s="399" t="s">
        <v>488</v>
      </c>
      <c r="C5" s="982">
        <v>1</v>
      </c>
      <c r="D5" s="503">
        <v>0</v>
      </c>
      <c r="E5" s="503">
        <v>1</v>
      </c>
      <c r="F5" s="503">
        <v>0</v>
      </c>
      <c r="G5" s="503">
        <v>1</v>
      </c>
      <c r="H5" s="503">
        <v>20</v>
      </c>
      <c r="I5" s="503">
        <v>0</v>
      </c>
      <c r="J5" s="503">
        <v>1</v>
      </c>
      <c r="K5" s="503">
        <v>0</v>
      </c>
      <c r="L5" s="503">
        <v>0</v>
      </c>
      <c r="M5" s="504">
        <v>3</v>
      </c>
      <c r="N5" s="1193">
        <f t="shared" ref="N5:N39" si="0">SUM(C5:M5)</f>
        <v>27</v>
      </c>
      <c r="O5" s="505">
        <v>1</v>
      </c>
      <c r="P5" s="504">
        <v>0</v>
      </c>
      <c r="Q5" s="505">
        <v>0</v>
      </c>
      <c r="R5" s="503">
        <v>0</v>
      </c>
      <c r="S5" s="503">
        <v>0</v>
      </c>
      <c r="T5" s="503">
        <v>0</v>
      </c>
      <c r="U5" s="506">
        <v>0</v>
      </c>
      <c r="V5" s="503">
        <v>0</v>
      </c>
      <c r="W5" s="503">
        <v>1</v>
      </c>
      <c r="X5" s="504">
        <v>0</v>
      </c>
      <c r="Y5" s="1193">
        <f>SUM(O5:X5)</f>
        <v>2</v>
      </c>
      <c r="Z5" s="505">
        <v>3</v>
      </c>
      <c r="AA5" s="503">
        <v>1</v>
      </c>
      <c r="AB5" s="504">
        <v>1</v>
      </c>
      <c r="AC5" s="505">
        <v>1</v>
      </c>
      <c r="AD5" s="503">
        <v>6</v>
      </c>
      <c r="AE5" s="504">
        <v>1</v>
      </c>
      <c r="AF5" s="505">
        <v>0</v>
      </c>
      <c r="AG5" s="503">
        <v>0</v>
      </c>
      <c r="AH5" s="507">
        <v>1</v>
      </c>
      <c r="AI5" s="508">
        <v>1</v>
      </c>
      <c r="AJ5" s="503">
        <v>0</v>
      </c>
      <c r="AK5" s="505">
        <v>0</v>
      </c>
      <c r="AL5" s="503">
        <v>0</v>
      </c>
      <c r="AM5" s="509">
        <v>0</v>
      </c>
      <c r="AN5" s="399" t="s">
        <v>488</v>
      </c>
    </row>
    <row r="6" spans="1:43" ht="14.25" customHeight="1">
      <c r="A6" s="1194">
        <v>35</v>
      </c>
      <c r="B6" s="399" t="s">
        <v>489</v>
      </c>
      <c r="C6" s="982">
        <v>1</v>
      </c>
      <c r="D6" s="503">
        <v>0</v>
      </c>
      <c r="E6" s="503">
        <v>1</v>
      </c>
      <c r="F6" s="503">
        <v>0</v>
      </c>
      <c r="G6" s="503">
        <v>1</v>
      </c>
      <c r="H6" s="503">
        <v>18</v>
      </c>
      <c r="I6" s="503">
        <v>0</v>
      </c>
      <c r="J6" s="503">
        <v>1</v>
      </c>
      <c r="K6" s="503">
        <v>0</v>
      </c>
      <c r="L6" s="503">
        <v>0</v>
      </c>
      <c r="M6" s="504">
        <v>1</v>
      </c>
      <c r="N6" s="1193">
        <f t="shared" si="0"/>
        <v>23</v>
      </c>
      <c r="O6" s="505">
        <v>1</v>
      </c>
      <c r="P6" s="504">
        <v>1</v>
      </c>
      <c r="Q6" s="505">
        <v>0</v>
      </c>
      <c r="R6" s="503">
        <v>1</v>
      </c>
      <c r="S6" s="503">
        <v>1</v>
      </c>
      <c r="T6" s="503">
        <v>0</v>
      </c>
      <c r="U6" s="503">
        <v>1</v>
      </c>
      <c r="V6" s="503">
        <v>0</v>
      </c>
      <c r="W6" s="503">
        <v>0</v>
      </c>
      <c r="X6" s="504">
        <v>2</v>
      </c>
      <c r="Y6" s="1193">
        <f t="shared" ref="Y6:Y63" si="1">SUM(O6:X6)</f>
        <v>7</v>
      </c>
      <c r="Z6" s="505">
        <v>3</v>
      </c>
      <c r="AA6" s="503">
        <v>1</v>
      </c>
      <c r="AB6" s="504">
        <v>1</v>
      </c>
      <c r="AC6" s="505">
        <v>1</v>
      </c>
      <c r="AD6" s="503">
        <v>6</v>
      </c>
      <c r="AE6" s="504">
        <v>1</v>
      </c>
      <c r="AF6" s="505">
        <v>0</v>
      </c>
      <c r="AG6" s="503">
        <v>0</v>
      </c>
      <c r="AH6" s="507">
        <v>0</v>
      </c>
      <c r="AI6" s="508">
        <v>2</v>
      </c>
      <c r="AJ6" s="503">
        <v>0</v>
      </c>
      <c r="AK6" s="505">
        <v>1</v>
      </c>
      <c r="AL6" s="503">
        <v>0</v>
      </c>
      <c r="AM6" s="509">
        <v>0</v>
      </c>
      <c r="AN6" s="399" t="s">
        <v>489</v>
      </c>
    </row>
    <row r="7" spans="1:43" ht="14.25" customHeight="1">
      <c r="A7" s="395"/>
      <c r="B7" s="399" t="s">
        <v>490</v>
      </c>
      <c r="C7" s="982">
        <v>1</v>
      </c>
      <c r="D7" s="503">
        <v>0</v>
      </c>
      <c r="E7" s="503">
        <v>1</v>
      </c>
      <c r="F7" s="503">
        <v>0</v>
      </c>
      <c r="G7" s="503">
        <v>1</v>
      </c>
      <c r="H7" s="503">
        <v>25</v>
      </c>
      <c r="I7" s="503">
        <v>0</v>
      </c>
      <c r="J7" s="503">
        <v>1</v>
      </c>
      <c r="K7" s="503">
        <v>0</v>
      </c>
      <c r="L7" s="503">
        <v>1</v>
      </c>
      <c r="M7" s="504">
        <v>2</v>
      </c>
      <c r="N7" s="1193">
        <f t="shared" si="0"/>
        <v>32</v>
      </c>
      <c r="O7" s="505">
        <v>1</v>
      </c>
      <c r="P7" s="504">
        <v>0</v>
      </c>
      <c r="Q7" s="505">
        <v>0</v>
      </c>
      <c r="R7" s="503">
        <v>0</v>
      </c>
      <c r="S7" s="503">
        <v>0</v>
      </c>
      <c r="T7" s="503">
        <v>0</v>
      </c>
      <c r="U7" s="503">
        <v>0</v>
      </c>
      <c r="V7" s="503">
        <v>0</v>
      </c>
      <c r="W7" s="503">
        <v>1</v>
      </c>
      <c r="X7" s="504">
        <v>0</v>
      </c>
      <c r="Y7" s="1193">
        <f t="shared" si="1"/>
        <v>2</v>
      </c>
      <c r="Z7" s="505">
        <v>3</v>
      </c>
      <c r="AA7" s="503">
        <v>1</v>
      </c>
      <c r="AB7" s="504">
        <v>1</v>
      </c>
      <c r="AC7" s="505">
        <v>1</v>
      </c>
      <c r="AD7" s="503">
        <v>6</v>
      </c>
      <c r="AE7" s="504">
        <v>1</v>
      </c>
      <c r="AF7" s="505">
        <v>0</v>
      </c>
      <c r="AG7" s="503">
        <v>0</v>
      </c>
      <c r="AH7" s="507">
        <v>0</v>
      </c>
      <c r="AI7" s="508">
        <v>2</v>
      </c>
      <c r="AJ7" s="503">
        <v>0</v>
      </c>
      <c r="AK7" s="505">
        <v>0</v>
      </c>
      <c r="AL7" s="503">
        <v>0</v>
      </c>
      <c r="AM7" s="509">
        <v>0</v>
      </c>
      <c r="AN7" s="399" t="s">
        <v>490</v>
      </c>
    </row>
    <row r="8" spans="1:43" ht="14.25" customHeight="1">
      <c r="A8" s="395"/>
      <c r="B8" s="399" t="s">
        <v>491</v>
      </c>
      <c r="C8" s="982">
        <v>1</v>
      </c>
      <c r="D8" s="503">
        <v>0</v>
      </c>
      <c r="E8" s="503">
        <v>1</v>
      </c>
      <c r="F8" s="503">
        <v>1</v>
      </c>
      <c r="G8" s="503">
        <v>1</v>
      </c>
      <c r="H8" s="503">
        <v>28</v>
      </c>
      <c r="I8" s="503">
        <v>0</v>
      </c>
      <c r="J8" s="503">
        <v>1</v>
      </c>
      <c r="K8" s="503">
        <v>1</v>
      </c>
      <c r="L8" s="503">
        <v>1</v>
      </c>
      <c r="M8" s="504">
        <v>4</v>
      </c>
      <c r="N8" s="1193">
        <f t="shared" si="0"/>
        <v>39</v>
      </c>
      <c r="O8" s="505">
        <v>2</v>
      </c>
      <c r="P8" s="504">
        <v>0</v>
      </c>
      <c r="Q8" s="505">
        <v>0</v>
      </c>
      <c r="R8" s="503">
        <v>0</v>
      </c>
      <c r="S8" s="503">
        <v>0</v>
      </c>
      <c r="T8" s="503">
        <v>0</v>
      </c>
      <c r="U8" s="503">
        <v>0</v>
      </c>
      <c r="V8" s="503">
        <v>0</v>
      </c>
      <c r="W8" s="503">
        <v>0</v>
      </c>
      <c r="X8" s="504">
        <v>0</v>
      </c>
      <c r="Y8" s="1193">
        <f t="shared" si="1"/>
        <v>2</v>
      </c>
      <c r="Z8" s="505">
        <v>3</v>
      </c>
      <c r="AA8" s="503">
        <v>1</v>
      </c>
      <c r="AB8" s="504">
        <v>1</v>
      </c>
      <c r="AC8" s="505">
        <v>1</v>
      </c>
      <c r="AD8" s="503">
        <v>6</v>
      </c>
      <c r="AE8" s="504">
        <v>1</v>
      </c>
      <c r="AF8" s="505">
        <v>0</v>
      </c>
      <c r="AG8" s="503">
        <v>0</v>
      </c>
      <c r="AH8" s="507">
        <v>0</v>
      </c>
      <c r="AI8" s="508">
        <v>2</v>
      </c>
      <c r="AJ8" s="503">
        <v>0</v>
      </c>
      <c r="AK8" s="505">
        <v>0</v>
      </c>
      <c r="AL8" s="503">
        <v>0</v>
      </c>
      <c r="AM8" s="509">
        <v>0</v>
      </c>
      <c r="AN8" s="399" t="s">
        <v>491</v>
      </c>
    </row>
    <row r="9" spans="1:43" ht="14.25" customHeight="1">
      <c r="A9" s="395"/>
      <c r="B9" s="399" t="s">
        <v>492</v>
      </c>
      <c r="C9" s="982">
        <v>1</v>
      </c>
      <c r="D9" s="503">
        <v>0</v>
      </c>
      <c r="E9" s="503">
        <v>1</v>
      </c>
      <c r="F9" s="503">
        <v>1</v>
      </c>
      <c r="G9" s="503">
        <v>1</v>
      </c>
      <c r="H9" s="503">
        <v>35</v>
      </c>
      <c r="I9" s="503">
        <v>0</v>
      </c>
      <c r="J9" s="503">
        <v>1</v>
      </c>
      <c r="K9" s="503">
        <v>1</v>
      </c>
      <c r="L9" s="503">
        <v>1</v>
      </c>
      <c r="M9" s="504">
        <v>6</v>
      </c>
      <c r="N9" s="1193">
        <f t="shared" si="0"/>
        <v>48</v>
      </c>
      <c r="O9" s="505">
        <v>2</v>
      </c>
      <c r="P9" s="504">
        <v>0</v>
      </c>
      <c r="Q9" s="505">
        <v>0</v>
      </c>
      <c r="R9" s="503">
        <v>0</v>
      </c>
      <c r="S9" s="503">
        <v>0</v>
      </c>
      <c r="T9" s="503">
        <v>0</v>
      </c>
      <c r="U9" s="503">
        <v>0</v>
      </c>
      <c r="V9" s="503">
        <v>0</v>
      </c>
      <c r="W9" s="503">
        <v>0</v>
      </c>
      <c r="X9" s="504">
        <v>0</v>
      </c>
      <c r="Y9" s="1193">
        <f t="shared" si="1"/>
        <v>2</v>
      </c>
      <c r="Z9" s="505">
        <v>3</v>
      </c>
      <c r="AA9" s="503">
        <v>1</v>
      </c>
      <c r="AB9" s="504">
        <v>1</v>
      </c>
      <c r="AC9" s="505">
        <v>1</v>
      </c>
      <c r="AD9" s="503">
        <v>6</v>
      </c>
      <c r="AE9" s="504">
        <v>1</v>
      </c>
      <c r="AF9" s="505">
        <v>0</v>
      </c>
      <c r="AG9" s="503">
        <v>0</v>
      </c>
      <c r="AH9" s="507">
        <v>0</v>
      </c>
      <c r="AI9" s="508">
        <v>4</v>
      </c>
      <c r="AJ9" s="503">
        <v>0</v>
      </c>
      <c r="AK9" s="505">
        <v>0</v>
      </c>
      <c r="AL9" s="503">
        <v>0</v>
      </c>
      <c r="AM9" s="509">
        <v>0</v>
      </c>
      <c r="AN9" s="399" t="s">
        <v>492</v>
      </c>
    </row>
    <row r="10" spans="1:43" ht="14.25" customHeight="1">
      <c r="A10" s="395"/>
      <c r="B10" s="399" t="s">
        <v>493</v>
      </c>
      <c r="C10" s="982">
        <v>1</v>
      </c>
      <c r="D10" s="503">
        <v>0</v>
      </c>
      <c r="E10" s="503">
        <v>1</v>
      </c>
      <c r="F10" s="503">
        <v>0</v>
      </c>
      <c r="G10" s="503">
        <v>1</v>
      </c>
      <c r="H10" s="503">
        <v>20</v>
      </c>
      <c r="I10" s="503">
        <v>0</v>
      </c>
      <c r="J10" s="503">
        <v>1</v>
      </c>
      <c r="K10" s="503">
        <v>1</v>
      </c>
      <c r="L10" s="503">
        <v>0</v>
      </c>
      <c r="M10" s="504">
        <v>3</v>
      </c>
      <c r="N10" s="1193">
        <f t="shared" si="0"/>
        <v>28</v>
      </c>
      <c r="O10" s="505">
        <v>1</v>
      </c>
      <c r="P10" s="504">
        <v>0</v>
      </c>
      <c r="Q10" s="505">
        <v>0</v>
      </c>
      <c r="R10" s="503">
        <v>0</v>
      </c>
      <c r="S10" s="503">
        <v>0</v>
      </c>
      <c r="T10" s="503">
        <v>0</v>
      </c>
      <c r="U10" s="503">
        <v>0</v>
      </c>
      <c r="V10" s="503">
        <v>0</v>
      </c>
      <c r="W10" s="503">
        <v>0</v>
      </c>
      <c r="X10" s="504">
        <v>0</v>
      </c>
      <c r="Y10" s="1193">
        <f t="shared" si="1"/>
        <v>1</v>
      </c>
      <c r="Z10" s="505">
        <v>3</v>
      </c>
      <c r="AA10" s="503">
        <v>1</v>
      </c>
      <c r="AB10" s="504">
        <v>1</v>
      </c>
      <c r="AC10" s="505">
        <v>1</v>
      </c>
      <c r="AD10" s="503">
        <v>6</v>
      </c>
      <c r="AE10" s="504">
        <v>1</v>
      </c>
      <c r="AF10" s="505">
        <v>0</v>
      </c>
      <c r="AG10" s="503">
        <v>0</v>
      </c>
      <c r="AH10" s="507">
        <v>1</v>
      </c>
      <c r="AI10" s="508">
        <v>2</v>
      </c>
      <c r="AJ10" s="503">
        <v>0</v>
      </c>
      <c r="AK10" s="505">
        <v>0</v>
      </c>
      <c r="AL10" s="503">
        <v>0</v>
      </c>
      <c r="AM10" s="509">
        <v>1</v>
      </c>
      <c r="AN10" s="399" t="s">
        <v>493</v>
      </c>
    </row>
    <row r="11" spans="1:43" ht="14.25" customHeight="1">
      <c r="A11" s="395"/>
      <c r="B11" s="399" t="s">
        <v>494</v>
      </c>
      <c r="C11" s="982">
        <v>1</v>
      </c>
      <c r="D11" s="503">
        <v>0</v>
      </c>
      <c r="E11" s="503">
        <v>1</v>
      </c>
      <c r="F11" s="503">
        <v>0</v>
      </c>
      <c r="G11" s="503">
        <v>1</v>
      </c>
      <c r="H11" s="503">
        <v>19</v>
      </c>
      <c r="I11" s="503">
        <v>0</v>
      </c>
      <c r="J11" s="503">
        <v>1</v>
      </c>
      <c r="K11" s="503">
        <v>0</v>
      </c>
      <c r="L11" s="503">
        <v>0</v>
      </c>
      <c r="M11" s="504">
        <v>1</v>
      </c>
      <c r="N11" s="1193">
        <f t="shared" si="0"/>
        <v>24</v>
      </c>
      <c r="O11" s="505">
        <v>1</v>
      </c>
      <c r="P11" s="504">
        <v>0</v>
      </c>
      <c r="Q11" s="505">
        <v>0</v>
      </c>
      <c r="R11" s="503">
        <v>0</v>
      </c>
      <c r="S11" s="503">
        <v>0</v>
      </c>
      <c r="T11" s="503">
        <v>0</v>
      </c>
      <c r="U11" s="503">
        <v>0</v>
      </c>
      <c r="V11" s="503">
        <v>3</v>
      </c>
      <c r="W11" s="503">
        <v>0</v>
      </c>
      <c r="X11" s="504">
        <v>0</v>
      </c>
      <c r="Y11" s="1193">
        <f t="shared" si="1"/>
        <v>4</v>
      </c>
      <c r="Z11" s="505">
        <v>3</v>
      </c>
      <c r="AA11" s="503">
        <v>1</v>
      </c>
      <c r="AB11" s="504">
        <v>1</v>
      </c>
      <c r="AC11" s="505">
        <v>1</v>
      </c>
      <c r="AD11" s="503">
        <v>6</v>
      </c>
      <c r="AE11" s="504">
        <v>1</v>
      </c>
      <c r="AF11" s="505">
        <v>0</v>
      </c>
      <c r="AG11" s="503">
        <v>0</v>
      </c>
      <c r="AH11" s="507">
        <v>1</v>
      </c>
      <c r="AI11" s="508">
        <v>0</v>
      </c>
      <c r="AJ11" s="503">
        <v>0</v>
      </c>
      <c r="AK11" s="505">
        <v>0</v>
      </c>
      <c r="AL11" s="503">
        <v>0</v>
      </c>
      <c r="AM11" s="509">
        <v>0</v>
      </c>
      <c r="AN11" s="399" t="s">
        <v>494</v>
      </c>
      <c r="AP11" s="25"/>
      <c r="AQ11" s="25"/>
    </row>
    <row r="12" spans="1:43" ht="14.25" customHeight="1">
      <c r="A12" s="395"/>
      <c r="B12" s="399" t="s">
        <v>495</v>
      </c>
      <c r="C12" s="982">
        <v>1</v>
      </c>
      <c r="D12" s="503">
        <v>0</v>
      </c>
      <c r="E12" s="503">
        <v>1</v>
      </c>
      <c r="F12" s="503">
        <v>0</v>
      </c>
      <c r="G12" s="503">
        <v>1</v>
      </c>
      <c r="H12" s="503">
        <v>24</v>
      </c>
      <c r="I12" s="503">
        <v>0</v>
      </c>
      <c r="J12" s="503">
        <v>1</v>
      </c>
      <c r="K12" s="503">
        <v>0</v>
      </c>
      <c r="L12" s="503">
        <v>0</v>
      </c>
      <c r="M12" s="504">
        <v>1</v>
      </c>
      <c r="N12" s="1193">
        <f t="shared" si="0"/>
        <v>29</v>
      </c>
      <c r="O12" s="505">
        <v>1</v>
      </c>
      <c r="P12" s="504">
        <v>0</v>
      </c>
      <c r="Q12" s="505">
        <v>0</v>
      </c>
      <c r="R12" s="503">
        <v>0</v>
      </c>
      <c r="S12" s="503">
        <v>0</v>
      </c>
      <c r="T12" s="503">
        <v>0</v>
      </c>
      <c r="U12" s="503">
        <v>0</v>
      </c>
      <c r="V12" s="503">
        <v>0</v>
      </c>
      <c r="W12" s="503">
        <v>0</v>
      </c>
      <c r="X12" s="504">
        <v>0</v>
      </c>
      <c r="Y12" s="1193">
        <f t="shared" si="1"/>
        <v>1</v>
      </c>
      <c r="Z12" s="505">
        <v>3</v>
      </c>
      <c r="AA12" s="503">
        <v>1</v>
      </c>
      <c r="AB12" s="504">
        <v>1</v>
      </c>
      <c r="AC12" s="505">
        <v>1</v>
      </c>
      <c r="AD12" s="503">
        <v>6</v>
      </c>
      <c r="AE12" s="504">
        <v>1</v>
      </c>
      <c r="AF12" s="505">
        <v>0</v>
      </c>
      <c r="AG12" s="503">
        <v>0</v>
      </c>
      <c r="AH12" s="507">
        <v>0</v>
      </c>
      <c r="AI12" s="508">
        <v>0</v>
      </c>
      <c r="AJ12" s="503">
        <v>0</v>
      </c>
      <c r="AK12" s="505">
        <v>0</v>
      </c>
      <c r="AL12" s="503">
        <v>0</v>
      </c>
      <c r="AM12" s="509">
        <v>0</v>
      </c>
      <c r="AN12" s="399" t="s">
        <v>495</v>
      </c>
    </row>
    <row r="13" spans="1:43" ht="14.25" customHeight="1">
      <c r="A13" s="395"/>
      <c r="B13" s="399" t="s">
        <v>496</v>
      </c>
      <c r="C13" s="982">
        <v>1</v>
      </c>
      <c r="D13" s="503">
        <v>0</v>
      </c>
      <c r="E13" s="503">
        <v>2</v>
      </c>
      <c r="F13" s="503">
        <v>1</v>
      </c>
      <c r="G13" s="503">
        <v>1</v>
      </c>
      <c r="H13" s="503">
        <v>35</v>
      </c>
      <c r="I13" s="503">
        <v>0</v>
      </c>
      <c r="J13" s="503">
        <v>2</v>
      </c>
      <c r="K13" s="503">
        <v>1</v>
      </c>
      <c r="L13" s="503">
        <v>1</v>
      </c>
      <c r="M13" s="504">
        <v>7</v>
      </c>
      <c r="N13" s="1193">
        <f t="shared" si="0"/>
        <v>51</v>
      </c>
      <c r="O13" s="505">
        <v>2</v>
      </c>
      <c r="P13" s="504">
        <v>0</v>
      </c>
      <c r="Q13" s="505">
        <v>0</v>
      </c>
      <c r="R13" s="503">
        <v>0</v>
      </c>
      <c r="S13" s="503">
        <v>0</v>
      </c>
      <c r="T13" s="503">
        <v>0</v>
      </c>
      <c r="U13" s="503">
        <v>0</v>
      </c>
      <c r="V13" s="503">
        <v>0</v>
      </c>
      <c r="W13" s="503">
        <v>1</v>
      </c>
      <c r="X13" s="504">
        <v>0</v>
      </c>
      <c r="Y13" s="1193">
        <f t="shared" si="1"/>
        <v>3</v>
      </c>
      <c r="Z13" s="505">
        <v>3</v>
      </c>
      <c r="AA13" s="503">
        <v>1</v>
      </c>
      <c r="AB13" s="504">
        <v>1</v>
      </c>
      <c r="AC13" s="505">
        <v>1</v>
      </c>
      <c r="AD13" s="503">
        <v>6</v>
      </c>
      <c r="AE13" s="504">
        <v>1</v>
      </c>
      <c r="AF13" s="505">
        <v>0</v>
      </c>
      <c r="AG13" s="503">
        <v>0</v>
      </c>
      <c r="AH13" s="507">
        <v>0</v>
      </c>
      <c r="AI13" s="508">
        <v>5</v>
      </c>
      <c r="AJ13" s="503">
        <v>1</v>
      </c>
      <c r="AK13" s="505">
        <v>1</v>
      </c>
      <c r="AL13" s="503">
        <v>0</v>
      </c>
      <c r="AM13" s="509">
        <v>0</v>
      </c>
      <c r="AN13" s="399" t="s">
        <v>496</v>
      </c>
      <c r="AP13" s="375"/>
      <c r="AQ13" s="25"/>
    </row>
    <row r="14" spans="1:43" ht="14.25" customHeight="1">
      <c r="A14" s="395"/>
      <c r="B14" s="399" t="s">
        <v>497</v>
      </c>
      <c r="C14" s="982">
        <v>1</v>
      </c>
      <c r="D14" s="503">
        <v>0</v>
      </c>
      <c r="E14" s="503">
        <v>2</v>
      </c>
      <c r="F14" s="503">
        <v>1</v>
      </c>
      <c r="G14" s="503">
        <v>1</v>
      </c>
      <c r="H14" s="503">
        <v>42</v>
      </c>
      <c r="I14" s="503">
        <v>0</v>
      </c>
      <c r="J14" s="503">
        <v>2</v>
      </c>
      <c r="K14" s="503">
        <v>0</v>
      </c>
      <c r="L14" s="503">
        <v>1</v>
      </c>
      <c r="M14" s="504">
        <v>4</v>
      </c>
      <c r="N14" s="1193">
        <f t="shared" si="0"/>
        <v>54</v>
      </c>
      <c r="O14" s="505">
        <v>2</v>
      </c>
      <c r="P14" s="504">
        <v>0</v>
      </c>
      <c r="Q14" s="505">
        <v>0</v>
      </c>
      <c r="R14" s="503">
        <v>0</v>
      </c>
      <c r="S14" s="503">
        <v>0</v>
      </c>
      <c r="T14" s="503">
        <v>0</v>
      </c>
      <c r="U14" s="503">
        <v>0</v>
      </c>
      <c r="V14" s="503">
        <v>0</v>
      </c>
      <c r="W14" s="503">
        <v>0</v>
      </c>
      <c r="X14" s="504">
        <v>0</v>
      </c>
      <c r="Y14" s="1193">
        <f t="shared" si="1"/>
        <v>2</v>
      </c>
      <c r="Z14" s="505">
        <v>3</v>
      </c>
      <c r="AA14" s="503">
        <v>2</v>
      </c>
      <c r="AB14" s="504">
        <v>1</v>
      </c>
      <c r="AC14" s="505">
        <v>1</v>
      </c>
      <c r="AD14" s="503">
        <v>6</v>
      </c>
      <c r="AE14" s="504">
        <v>1</v>
      </c>
      <c r="AF14" s="505">
        <v>0</v>
      </c>
      <c r="AG14" s="503">
        <v>0</v>
      </c>
      <c r="AH14" s="507">
        <v>0</v>
      </c>
      <c r="AI14" s="508">
        <v>1</v>
      </c>
      <c r="AJ14" s="503">
        <v>0</v>
      </c>
      <c r="AK14" s="505">
        <v>0</v>
      </c>
      <c r="AL14" s="503">
        <v>0</v>
      </c>
      <c r="AM14" s="509">
        <v>1</v>
      </c>
      <c r="AN14" s="399" t="s">
        <v>497</v>
      </c>
    </row>
    <row r="15" spans="1:43" ht="14.25" customHeight="1">
      <c r="A15" s="395"/>
      <c r="B15" s="399" t="s">
        <v>498</v>
      </c>
      <c r="C15" s="982">
        <v>1</v>
      </c>
      <c r="D15" s="503">
        <v>0</v>
      </c>
      <c r="E15" s="503">
        <v>1</v>
      </c>
      <c r="F15" s="503">
        <v>1</v>
      </c>
      <c r="G15" s="503">
        <v>1</v>
      </c>
      <c r="H15" s="503">
        <v>40</v>
      </c>
      <c r="I15" s="503">
        <v>0</v>
      </c>
      <c r="J15" s="503">
        <v>1</v>
      </c>
      <c r="K15" s="503">
        <v>0</v>
      </c>
      <c r="L15" s="503">
        <v>1</v>
      </c>
      <c r="M15" s="504">
        <v>5</v>
      </c>
      <c r="N15" s="1193">
        <f t="shared" si="0"/>
        <v>51</v>
      </c>
      <c r="O15" s="505">
        <v>2</v>
      </c>
      <c r="P15" s="504">
        <v>0</v>
      </c>
      <c r="Q15" s="505">
        <v>0</v>
      </c>
      <c r="R15" s="503">
        <v>0</v>
      </c>
      <c r="S15" s="503">
        <v>0</v>
      </c>
      <c r="T15" s="503">
        <v>0</v>
      </c>
      <c r="U15" s="503">
        <v>0</v>
      </c>
      <c r="V15" s="503">
        <v>0</v>
      </c>
      <c r="W15" s="503">
        <v>0</v>
      </c>
      <c r="X15" s="504">
        <v>0</v>
      </c>
      <c r="Y15" s="1193">
        <f t="shared" si="1"/>
        <v>2</v>
      </c>
      <c r="Z15" s="505">
        <v>3</v>
      </c>
      <c r="AA15" s="503">
        <v>1</v>
      </c>
      <c r="AB15" s="504">
        <v>1</v>
      </c>
      <c r="AC15" s="505">
        <v>1</v>
      </c>
      <c r="AD15" s="503">
        <v>6</v>
      </c>
      <c r="AE15" s="504">
        <v>1</v>
      </c>
      <c r="AF15" s="505">
        <v>0</v>
      </c>
      <c r="AG15" s="503">
        <v>0</v>
      </c>
      <c r="AH15" s="507">
        <v>0</v>
      </c>
      <c r="AI15" s="508">
        <v>3</v>
      </c>
      <c r="AJ15" s="503">
        <v>0</v>
      </c>
      <c r="AK15" s="505">
        <v>0</v>
      </c>
      <c r="AL15" s="503">
        <v>0</v>
      </c>
      <c r="AM15" s="509">
        <v>1</v>
      </c>
      <c r="AN15" s="399" t="s">
        <v>498</v>
      </c>
      <c r="AP15" s="375"/>
      <c r="AQ15" s="25"/>
    </row>
    <row r="16" spans="1:43" ht="14.25" customHeight="1">
      <c r="A16" s="395"/>
      <c r="B16" s="399" t="s">
        <v>499</v>
      </c>
      <c r="C16" s="982">
        <v>1</v>
      </c>
      <c r="D16" s="503">
        <v>0</v>
      </c>
      <c r="E16" s="503">
        <v>1</v>
      </c>
      <c r="F16" s="503">
        <v>0</v>
      </c>
      <c r="G16" s="503">
        <v>1</v>
      </c>
      <c r="H16" s="503">
        <v>26</v>
      </c>
      <c r="I16" s="503">
        <v>0</v>
      </c>
      <c r="J16" s="503">
        <v>1</v>
      </c>
      <c r="K16" s="503">
        <v>0</v>
      </c>
      <c r="L16" s="503">
        <v>1</v>
      </c>
      <c r="M16" s="504">
        <v>2</v>
      </c>
      <c r="N16" s="1193">
        <f t="shared" si="0"/>
        <v>33</v>
      </c>
      <c r="O16" s="505">
        <v>2</v>
      </c>
      <c r="P16" s="504">
        <v>0</v>
      </c>
      <c r="Q16" s="505">
        <v>0</v>
      </c>
      <c r="R16" s="503">
        <v>0</v>
      </c>
      <c r="S16" s="503">
        <v>0</v>
      </c>
      <c r="T16" s="503">
        <v>0</v>
      </c>
      <c r="U16" s="503">
        <v>0</v>
      </c>
      <c r="V16" s="503">
        <v>0</v>
      </c>
      <c r="W16" s="503">
        <v>0</v>
      </c>
      <c r="X16" s="504">
        <v>0</v>
      </c>
      <c r="Y16" s="1193">
        <f t="shared" si="1"/>
        <v>2</v>
      </c>
      <c r="Z16" s="505">
        <v>3</v>
      </c>
      <c r="AA16" s="503">
        <v>1</v>
      </c>
      <c r="AB16" s="504">
        <v>1</v>
      </c>
      <c r="AC16" s="505">
        <v>1</v>
      </c>
      <c r="AD16" s="503">
        <v>6</v>
      </c>
      <c r="AE16" s="504">
        <v>1</v>
      </c>
      <c r="AF16" s="505">
        <v>0</v>
      </c>
      <c r="AG16" s="503">
        <v>0</v>
      </c>
      <c r="AH16" s="507">
        <v>1</v>
      </c>
      <c r="AI16" s="508">
        <v>0</v>
      </c>
      <c r="AJ16" s="503">
        <v>0</v>
      </c>
      <c r="AK16" s="505">
        <v>0</v>
      </c>
      <c r="AL16" s="503">
        <v>0</v>
      </c>
      <c r="AM16" s="509">
        <v>2</v>
      </c>
      <c r="AN16" s="399" t="s">
        <v>499</v>
      </c>
    </row>
    <row r="17" spans="1:43" ht="14.25" customHeight="1">
      <c r="A17" s="395"/>
      <c r="B17" s="399" t="s">
        <v>500</v>
      </c>
      <c r="C17" s="982">
        <v>1</v>
      </c>
      <c r="D17" s="503">
        <v>0</v>
      </c>
      <c r="E17" s="503">
        <v>1</v>
      </c>
      <c r="F17" s="503">
        <v>1</v>
      </c>
      <c r="G17" s="503">
        <v>2</v>
      </c>
      <c r="H17" s="503">
        <v>37</v>
      </c>
      <c r="I17" s="503">
        <v>0</v>
      </c>
      <c r="J17" s="503">
        <v>1</v>
      </c>
      <c r="K17" s="503">
        <v>1</v>
      </c>
      <c r="L17" s="503">
        <v>1</v>
      </c>
      <c r="M17" s="504">
        <v>4</v>
      </c>
      <c r="N17" s="1193">
        <f t="shared" si="0"/>
        <v>49</v>
      </c>
      <c r="O17" s="505">
        <v>2</v>
      </c>
      <c r="P17" s="504">
        <v>0</v>
      </c>
      <c r="Q17" s="505">
        <v>0</v>
      </c>
      <c r="R17" s="503">
        <v>0</v>
      </c>
      <c r="S17" s="503">
        <v>0</v>
      </c>
      <c r="T17" s="503">
        <v>0</v>
      </c>
      <c r="U17" s="503">
        <v>0</v>
      </c>
      <c r="V17" s="503">
        <v>0</v>
      </c>
      <c r="W17" s="503">
        <v>0</v>
      </c>
      <c r="X17" s="504">
        <v>0</v>
      </c>
      <c r="Y17" s="1193">
        <f t="shared" si="1"/>
        <v>2</v>
      </c>
      <c r="Z17" s="505">
        <v>3</v>
      </c>
      <c r="AA17" s="503">
        <v>1</v>
      </c>
      <c r="AB17" s="504">
        <v>1</v>
      </c>
      <c r="AC17" s="505">
        <v>1</v>
      </c>
      <c r="AD17" s="503">
        <v>6</v>
      </c>
      <c r="AE17" s="504">
        <v>1</v>
      </c>
      <c r="AF17" s="505">
        <v>0</v>
      </c>
      <c r="AG17" s="503">
        <v>0</v>
      </c>
      <c r="AH17" s="507">
        <v>1</v>
      </c>
      <c r="AI17" s="508">
        <v>3</v>
      </c>
      <c r="AJ17" s="503">
        <v>0</v>
      </c>
      <c r="AK17" s="505">
        <v>0</v>
      </c>
      <c r="AL17" s="503">
        <v>0</v>
      </c>
      <c r="AM17" s="509">
        <v>0</v>
      </c>
      <c r="AN17" s="399" t="s">
        <v>500</v>
      </c>
      <c r="AP17" s="375"/>
      <c r="AQ17" s="240"/>
    </row>
    <row r="18" spans="1:43" ht="14.25" customHeight="1">
      <c r="A18" s="395"/>
      <c r="B18" s="399" t="s">
        <v>501</v>
      </c>
      <c r="C18" s="982">
        <v>1</v>
      </c>
      <c r="D18" s="503">
        <v>0</v>
      </c>
      <c r="E18" s="503">
        <v>1</v>
      </c>
      <c r="F18" s="503">
        <v>0</v>
      </c>
      <c r="G18" s="503">
        <v>1</v>
      </c>
      <c r="H18" s="503">
        <v>17</v>
      </c>
      <c r="I18" s="503">
        <v>0</v>
      </c>
      <c r="J18" s="503">
        <v>1</v>
      </c>
      <c r="K18" s="503">
        <v>0</v>
      </c>
      <c r="L18" s="503">
        <v>0</v>
      </c>
      <c r="M18" s="504">
        <v>3</v>
      </c>
      <c r="N18" s="1193">
        <f t="shared" si="0"/>
        <v>24</v>
      </c>
      <c r="O18" s="505">
        <v>0</v>
      </c>
      <c r="P18" s="504">
        <v>0</v>
      </c>
      <c r="Q18" s="505">
        <v>0</v>
      </c>
      <c r="R18" s="503">
        <v>0</v>
      </c>
      <c r="S18" s="503">
        <v>0</v>
      </c>
      <c r="T18" s="503">
        <v>0</v>
      </c>
      <c r="U18" s="503">
        <v>0</v>
      </c>
      <c r="V18" s="503">
        <v>3</v>
      </c>
      <c r="W18" s="503">
        <v>1</v>
      </c>
      <c r="X18" s="504">
        <v>0</v>
      </c>
      <c r="Y18" s="1193">
        <f t="shared" si="1"/>
        <v>4</v>
      </c>
      <c r="Z18" s="505">
        <v>3</v>
      </c>
      <c r="AA18" s="503">
        <v>1</v>
      </c>
      <c r="AB18" s="504">
        <v>1</v>
      </c>
      <c r="AC18" s="505">
        <v>1</v>
      </c>
      <c r="AD18" s="503">
        <v>6</v>
      </c>
      <c r="AE18" s="504">
        <v>1</v>
      </c>
      <c r="AF18" s="505">
        <v>0</v>
      </c>
      <c r="AG18" s="503">
        <v>0</v>
      </c>
      <c r="AH18" s="507">
        <v>0</v>
      </c>
      <c r="AI18" s="508">
        <v>1</v>
      </c>
      <c r="AJ18" s="503">
        <v>0</v>
      </c>
      <c r="AK18" s="505">
        <v>0</v>
      </c>
      <c r="AL18" s="503">
        <v>0</v>
      </c>
      <c r="AM18" s="509">
        <v>0</v>
      </c>
      <c r="AN18" s="399" t="s">
        <v>501</v>
      </c>
    </row>
    <row r="19" spans="1:43" ht="14.25" customHeight="1">
      <c r="A19" s="395"/>
      <c r="B19" s="399" t="s">
        <v>502</v>
      </c>
      <c r="C19" s="982">
        <v>1</v>
      </c>
      <c r="D19" s="503">
        <v>0</v>
      </c>
      <c r="E19" s="503">
        <v>1</v>
      </c>
      <c r="F19" s="503">
        <v>0</v>
      </c>
      <c r="G19" s="503">
        <v>1</v>
      </c>
      <c r="H19" s="503">
        <v>10</v>
      </c>
      <c r="I19" s="503">
        <v>0</v>
      </c>
      <c r="J19" s="503">
        <v>1</v>
      </c>
      <c r="K19" s="503">
        <v>0</v>
      </c>
      <c r="L19" s="503">
        <v>0</v>
      </c>
      <c r="M19" s="504">
        <v>1</v>
      </c>
      <c r="N19" s="1193">
        <f t="shared" si="0"/>
        <v>15</v>
      </c>
      <c r="O19" s="505">
        <v>1</v>
      </c>
      <c r="P19" s="504">
        <v>0</v>
      </c>
      <c r="Q19" s="505">
        <v>0</v>
      </c>
      <c r="R19" s="503">
        <v>0</v>
      </c>
      <c r="S19" s="503">
        <v>0</v>
      </c>
      <c r="T19" s="503">
        <v>0</v>
      </c>
      <c r="U19" s="503">
        <v>0</v>
      </c>
      <c r="V19" s="503">
        <v>0</v>
      </c>
      <c r="W19" s="503">
        <v>0</v>
      </c>
      <c r="X19" s="504">
        <v>0</v>
      </c>
      <c r="Y19" s="1193">
        <f t="shared" si="1"/>
        <v>1</v>
      </c>
      <c r="Z19" s="505">
        <v>3</v>
      </c>
      <c r="AA19" s="503">
        <v>1</v>
      </c>
      <c r="AB19" s="504">
        <v>1</v>
      </c>
      <c r="AC19" s="505">
        <v>1</v>
      </c>
      <c r="AD19" s="503">
        <v>6</v>
      </c>
      <c r="AE19" s="504">
        <v>1</v>
      </c>
      <c r="AF19" s="505">
        <v>0</v>
      </c>
      <c r="AG19" s="503">
        <v>0</v>
      </c>
      <c r="AH19" s="507">
        <v>0</v>
      </c>
      <c r="AI19" s="508">
        <v>0</v>
      </c>
      <c r="AJ19" s="503">
        <v>0</v>
      </c>
      <c r="AK19" s="505">
        <v>0</v>
      </c>
      <c r="AL19" s="503">
        <v>0</v>
      </c>
      <c r="AM19" s="509">
        <v>0</v>
      </c>
      <c r="AN19" s="399" t="s">
        <v>502</v>
      </c>
      <c r="AP19" s="375"/>
      <c r="AQ19" s="25"/>
    </row>
    <row r="20" spans="1:43" ht="14.25" customHeight="1">
      <c r="A20" s="395"/>
      <c r="B20" s="399" t="s">
        <v>503</v>
      </c>
      <c r="C20" s="982">
        <v>0</v>
      </c>
      <c r="D20" s="503">
        <v>1</v>
      </c>
      <c r="E20" s="503">
        <v>0</v>
      </c>
      <c r="F20" s="503">
        <v>0</v>
      </c>
      <c r="G20" s="503">
        <v>1</v>
      </c>
      <c r="H20" s="503">
        <v>10</v>
      </c>
      <c r="I20" s="503">
        <v>0</v>
      </c>
      <c r="J20" s="503">
        <v>0</v>
      </c>
      <c r="K20" s="503">
        <v>0</v>
      </c>
      <c r="L20" s="503">
        <v>0</v>
      </c>
      <c r="M20" s="504">
        <v>1</v>
      </c>
      <c r="N20" s="1193">
        <f t="shared" si="0"/>
        <v>13</v>
      </c>
      <c r="O20" s="505">
        <v>1</v>
      </c>
      <c r="P20" s="504">
        <v>0</v>
      </c>
      <c r="Q20" s="505">
        <v>0</v>
      </c>
      <c r="R20" s="503">
        <v>0</v>
      </c>
      <c r="S20" s="503">
        <v>0</v>
      </c>
      <c r="T20" s="503">
        <v>0</v>
      </c>
      <c r="U20" s="503">
        <v>1</v>
      </c>
      <c r="V20" s="503">
        <v>0</v>
      </c>
      <c r="W20" s="503">
        <v>0</v>
      </c>
      <c r="X20" s="504">
        <v>0</v>
      </c>
      <c r="Y20" s="1193">
        <f t="shared" si="1"/>
        <v>2</v>
      </c>
      <c r="Z20" s="505">
        <v>3</v>
      </c>
      <c r="AA20" s="503">
        <v>1</v>
      </c>
      <c r="AB20" s="504">
        <v>1</v>
      </c>
      <c r="AC20" s="505">
        <v>1</v>
      </c>
      <c r="AD20" s="503">
        <v>6</v>
      </c>
      <c r="AE20" s="504">
        <v>1</v>
      </c>
      <c r="AF20" s="505">
        <v>0</v>
      </c>
      <c r="AG20" s="503">
        <v>0</v>
      </c>
      <c r="AH20" s="507">
        <v>0</v>
      </c>
      <c r="AI20" s="508">
        <v>1</v>
      </c>
      <c r="AJ20" s="503">
        <v>0</v>
      </c>
      <c r="AK20" s="505">
        <v>0</v>
      </c>
      <c r="AL20" s="503">
        <v>0</v>
      </c>
      <c r="AM20" s="509">
        <v>0</v>
      </c>
      <c r="AN20" s="399" t="s">
        <v>503</v>
      </c>
    </row>
    <row r="21" spans="1:43" ht="14.25" customHeight="1">
      <c r="A21" s="395"/>
      <c r="B21" s="399" t="s">
        <v>504</v>
      </c>
      <c r="C21" s="982">
        <v>1</v>
      </c>
      <c r="D21" s="503">
        <v>0</v>
      </c>
      <c r="E21" s="503">
        <v>1</v>
      </c>
      <c r="F21" s="503">
        <v>0</v>
      </c>
      <c r="G21" s="503">
        <v>1</v>
      </c>
      <c r="H21" s="503">
        <v>19</v>
      </c>
      <c r="I21" s="503">
        <v>0</v>
      </c>
      <c r="J21" s="503">
        <v>1</v>
      </c>
      <c r="K21" s="503">
        <v>0</v>
      </c>
      <c r="L21" s="503">
        <v>1</v>
      </c>
      <c r="M21" s="504">
        <v>5</v>
      </c>
      <c r="N21" s="1193">
        <f t="shared" si="0"/>
        <v>29</v>
      </c>
      <c r="O21" s="505">
        <v>1</v>
      </c>
      <c r="P21" s="504">
        <v>0</v>
      </c>
      <c r="Q21" s="505">
        <v>0</v>
      </c>
      <c r="R21" s="503">
        <v>0</v>
      </c>
      <c r="S21" s="503">
        <v>0</v>
      </c>
      <c r="T21" s="503">
        <v>0</v>
      </c>
      <c r="U21" s="503">
        <v>0</v>
      </c>
      <c r="V21" s="503">
        <v>0</v>
      </c>
      <c r="W21" s="503">
        <v>0</v>
      </c>
      <c r="X21" s="504">
        <v>0</v>
      </c>
      <c r="Y21" s="1193">
        <f t="shared" si="1"/>
        <v>1</v>
      </c>
      <c r="Z21" s="505">
        <v>3</v>
      </c>
      <c r="AA21" s="503">
        <v>1</v>
      </c>
      <c r="AB21" s="504">
        <v>1</v>
      </c>
      <c r="AC21" s="505">
        <v>1</v>
      </c>
      <c r="AD21" s="503">
        <v>6</v>
      </c>
      <c r="AE21" s="504">
        <v>1</v>
      </c>
      <c r="AF21" s="505">
        <v>0</v>
      </c>
      <c r="AG21" s="503">
        <v>1</v>
      </c>
      <c r="AH21" s="507">
        <v>0</v>
      </c>
      <c r="AI21" s="508">
        <v>0</v>
      </c>
      <c r="AJ21" s="503">
        <v>0</v>
      </c>
      <c r="AK21" s="505">
        <v>0</v>
      </c>
      <c r="AL21" s="503">
        <v>0</v>
      </c>
      <c r="AM21" s="509">
        <v>2</v>
      </c>
      <c r="AN21" s="399" t="s">
        <v>504</v>
      </c>
      <c r="AP21" s="377"/>
      <c r="AQ21" s="25"/>
    </row>
    <row r="22" spans="1:43" ht="14.25" customHeight="1">
      <c r="A22" s="395"/>
      <c r="B22" s="399" t="s">
        <v>505</v>
      </c>
      <c r="C22" s="982">
        <v>1</v>
      </c>
      <c r="D22" s="503">
        <v>0</v>
      </c>
      <c r="E22" s="503">
        <v>1</v>
      </c>
      <c r="F22" s="503">
        <v>0</v>
      </c>
      <c r="G22" s="503">
        <v>2</v>
      </c>
      <c r="H22" s="503">
        <v>19</v>
      </c>
      <c r="I22" s="503">
        <v>0</v>
      </c>
      <c r="J22" s="503">
        <v>1</v>
      </c>
      <c r="K22" s="503">
        <v>0</v>
      </c>
      <c r="L22" s="503">
        <v>0</v>
      </c>
      <c r="M22" s="504">
        <v>1</v>
      </c>
      <c r="N22" s="1193">
        <f t="shared" si="0"/>
        <v>25</v>
      </c>
      <c r="O22" s="505">
        <v>1</v>
      </c>
      <c r="P22" s="504">
        <v>0</v>
      </c>
      <c r="Q22" s="505">
        <v>0</v>
      </c>
      <c r="R22" s="503">
        <v>1</v>
      </c>
      <c r="S22" s="503">
        <v>1</v>
      </c>
      <c r="T22" s="503">
        <v>0</v>
      </c>
      <c r="U22" s="503">
        <v>1</v>
      </c>
      <c r="V22" s="503">
        <v>0</v>
      </c>
      <c r="W22" s="503">
        <v>1</v>
      </c>
      <c r="X22" s="504">
        <v>0</v>
      </c>
      <c r="Y22" s="1193">
        <f t="shared" si="1"/>
        <v>5</v>
      </c>
      <c r="Z22" s="505">
        <v>3</v>
      </c>
      <c r="AA22" s="503">
        <v>1</v>
      </c>
      <c r="AB22" s="504">
        <v>1</v>
      </c>
      <c r="AC22" s="505">
        <v>1</v>
      </c>
      <c r="AD22" s="503">
        <v>6</v>
      </c>
      <c r="AE22" s="504">
        <v>1</v>
      </c>
      <c r="AF22" s="505">
        <v>0</v>
      </c>
      <c r="AG22" s="503">
        <v>0</v>
      </c>
      <c r="AH22" s="507">
        <v>0</v>
      </c>
      <c r="AI22" s="508">
        <v>0</v>
      </c>
      <c r="AJ22" s="503">
        <v>0</v>
      </c>
      <c r="AK22" s="505">
        <v>0</v>
      </c>
      <c r="AL22" s="503">
        <v>0</v>
      </c>
      <c r="AM22" s="509">
        <v>0</v>
      </c>
      <c r="AN22" s="399" t="s">
        <v>505</v>
      </c>
      <c r="AQ22" s="25"/>
    </row>
    <row r="23" spans="1:43" ht="14.25" customHeight="1">
      <c r="A23" s="395"/>
      <c r="B23" s="399" t="s">
        <v>506</v>
      </c>
      <c r="C23" s="982">
        <v>1</v>
      </c>
      <c r="D23" s="503">
        <v>0</v>
      </c>
      <c r="E23" s="503">
        <v>1</v>
      </c>
      <c r="F23" s="503">
        <v>1</v>
      </c>
      <c r="G23" s="503">
        <v>1</v>
      </c>
      <c r="H23" s="503">
        <v>26</v>
      </c>
      <c r="I23" s="503">
        <v>0</v>
      </c>
      <c r="J23" s="503">
        <v>1</v>
      </c>
      <c r="K23" s="503">
        <v>0</v>
      </c>
      <c r="L23" s="503">
        <v>0</v>
      </c>
      <c r="M23" s="504">
        <v>3</v>
      </c>
      <c r="N23" s="1193">
        <f t="shared" si="0"/>
        <v>34</v>
      </c>
      <c r="O23" s="505">
        <v>1</v>
      </c>
      <c r="P23" s="504">
        <v>0</v>
      </c>
      <c r="Q23" s="505">
        <v>0</v>
      </c>
      <c r="R23" s="503">
        <v>0</v>
      </c>
      <c r="S23" s="503">
        <v>0</v>
      </c>
      <c r="T23" s="503">
        <v>0</v>
      </c>
      <c r="U23" s="503">
        <v>0</v>
      </c>
      <c r="V23" s="503">
        <v>0</v>
      </c>
      <c r="W23" s="503">
        <v>0</v>
      </c>
      <c r="X23" s="504">
        <v>0</v>
      </c>
      <c r="Y23" s="1193">
        <f t="shared" si="1"/>
        <v>1</v>
      </c>
      <c r="Z23" s="505">
        <v>3</v>
      </c>
      <c r="AA23" s="503">
        <v>1</v>
      </c>
      <c r="AB23" s="504">
        <v>1</v>
      </c>
      <c r="AC23" s="505">
        <v>1</v>
      </c>
      <c r="AD23" s="503">
        <v>6</v>
      </c>
      <c r="AE23" s="504">
        <v>1</v>
      </c>
      <c r="AF23" s="505">
        <v>0</v>
      </c>
      <c r="AG23" s="503">
        <v>0</v>
      </c>
      <c r="AH23" s="507">
        <v>0</v>
      </c>
      <c r="AI23" s="508">
        <v>1</v>
      </c>
      <c r="AJ23" s="503">
        <v>0</v>
      </c>
      <c r="AK23" s="505">
        <v>1</v>
      </c>
      <c r="AL23" s="503">
        <v>0</v>
      </c>
      <c r="AM23" s="509">
        <v>0</v>
      </c>
      <c r="AN23" s="399" t="s">
        <v>506</v>
      </c>
    </row>
    <row r="24" spans="1:43" ht="14.25" customHeight="1">
      <c r="A24" s="395"/>
      <c r="B24" s="399" t="s">
        <v>507</v>
      </c>
      <c r="C24" s="982">
        <v>1</v>
      </c>
      <c r="D24" s="503">
        <v>0</v>
      </c>
      <c r="E24" s="503">
        <v>1</v>
      </c>
      <c r="F24" s="503">
        <v>0</v>
      </c>
      <c r="G24" s="503">
        <v>1</v>
      </c>
      <c r="H24" s="503">
        <v>16</v>
      </c>
      <c r="I24" s="503">
        <v>0</v>
      </c>
      <c r="J24" s="503">
        <v>1</v>
      </c>
      <c r="K24" s="503">
        <v>0</v>
      </c>
      <c r="L24" s="503">
        <v>0</v>
      </c>
      <c r="M24" s="504">
        <v>1</v>
      </c>
      <c r="N24" s="1193">
        <f t="shared" si="0"/>
        <v>21</v>
      </c>
      <c r="O24" s="505">
        <v>2</v>
      </c>
      <c r="P24" s="504">
        <v>0</v>
      </c>
      <c r="Q24" s="505">
        <v>0</v>
      </c>
      <c r="R24" s="503">
        <v>0</v>
      </c>
      <c r="S24" s="503">
        <v>0</v>
      </c>
      <c r="T24" s="503">
        <v>0</v>
      </c>
      <c r="U24" s="503">
        <v>0</v>
      </c>
      <c r="V24" s="503">
        <v>0</v>
      </c>
      <c r="W24" s="503">
        <v>0</v>
      </c>
      <c r="X24" s="504">
        <v>0</v>
      </c>
      <c r="Y24" s="1193">
        <f t="shared" si="1"/>
        <v>2</v>
      </c>
      <c r="Z24" s="505">
        <v>3</v>
      </c>
      <c r="AA24" s="503">
        <v>1</v>
      </c>
      <c r="AB24" s="504">
        <v>1</v>
      </c>
      <c r="AC24" s="505">
        <v>1</v>
      </c>
      <c r="AD24" s="503">
        <v>6</v>
      </c>
      <c r="AE24" s="504">
        <v>1</v>
      </c>
      <c r="AF24" s="505">
        <v>0</v>
      </c>
      <c r="AG24" s="503">
        <v>0</v>
      </c>
      <c r="AH24" s="507">
        <v>0</v>
      </c>
      <c r="AI24" s="508">
        <v>0</v>
      </c>
      <c r="AJ24" s="503">
        <v>0</v>
      </c>
      <c r="AK24" s="505">
        <v>0</v>
      </c>
      <c r="AL24" s="503">
        <v>0</v>
      </c>
      <c r="AM24" s="509">
        <v>0</v>
      </c>
      <c r="AN24" s="399" t="s">
        <v>507</v>
      </c>
    </row>
    <row r="25" spans="1:43" ht="14.25" customHeight="1">
      <c r="A25" s="395"/>
      <c r="B25" s="399" t="s">
        <v>508</v>
      </c>
      <c r="C25" s="982">
        <v>1</v>
      </c>
      <c r="D25" s="503">
        <v>0</v>
      </c>
      <c r="E25" s="503">
        <v>1</v>
      </c>
      <c r="F25" s="503">
        <v>0</v>
      </c>
      <c r="G25" s="503">
        <v>1</v>
      </c>
      <c r="H25" s="503">
        <v>18</v>
      </c>
      <c r="I25" s="503">
        <v>0</v>
      </c>
      <c r="J25" s="503">
        <v>1</v>
      </c>
      <c r="K25" s="503">
        <v>1</v>
      </c>
      <c r="L25" s="503">
        <v>0</v>
      </c>
      <c r="M25" s="504">
        <v>3</v>
      </c>
      <c r="N25" s="1193">
        <f t="shared" si="0"/>
        <v>26</v>
      </c>
      <c r="O25" s="505">
        <v>1</v>
      </c>
      <c r="P25" s="504">
        <v>0</v>
      </c>
      <c r="Q25" s="505">
        <v>0</v>
      </c>
      <c r="R25" s="503">
        <v>0</v>
      </c>
      <c r="S25" s="503">
        <v>0</v>
      </c>
      <c r="T25" s="503">
        <v>0</v>
      </c>
      <c r="U25" s="503">
        <v>0</v>
      </c>
      <c r="V25" s="503">
        <v>0</v>
      </c>
      <c r="W25" s="503">
        <v>1</v>
      </c>
      <c r="X25" s="504">
        <v>0</v>
      </c>
      <c r="Y25" s="1193">
        <f t="shared" si="1"/>
        <v>2</v>
      </c>
      <c r="Z25" s="505">
        <v>3</v>
      </c>
      <c r="AA25" s="503">
        <v>1</v>
      </c>
      <c r="AB25" s="504">
        <v>1</v>
      </c>
      <c r="AC25" s="505">
        <v>1</v>
      </c>
      <c r="AD25" s="503">
        <v>6</v>
      </c>
      <c r="AE25" s="504">
        <v>1</v>
      </c>
      <c r="AF25" s="505">
        <v>0</v>
      </c>
      <c r="AG25" s="503">
        <v>0</v>
      </c>
      <c r="AH25" s="507">
        <v>0</v>
      </c>
      <c r="AI25" s="508">
        <v>2</v>
      </c>
      <c r="AJ25" s="503">
        <v>0</v>
      </c>
      <c r="AK25" s="505">
        <v>0</v>
      </c>
      <c r="AL25" s="503">
        <v>0</v>
      </c>
      <c r="AM25" s="509">
        <v>1</v>
      </c>
      <c r="AN25" s="399" t="s">
        <v>508</v>
      </c>
    </row>
    <row r="26" spans="1:43" ht="14.25" customHeight="1">
      <c r="A26" s="395"/>
      <c r="B26" s="399" t="s">
        <v>509</v>
      </c>
      <c r="C26" s="982">
        <v>1</v>
      </c>
      <c r="D26" s="503">
        <v>0</v>
      </c>
      <c r="E26" s="503">
        <v>1</v>
      </c>
      <c r="F26" s="503">
        <v>0</v>
      </c>
      <c r="G26" s="503">
        <v>1</v>
      </c>
      <c r="H26" s="503">
        <v>8</v>
      </c>
      <c r="I26" s="503">
        <v>0</v>
      </c>
      <c r="J26" s="503">
        <v>1</v>
      </c>
      <c r="K26" s="503">
        <v>0</v>
      </c>
      <c r="L26" s="503">
        <v>1</v>
      </c>
      <c r="M26" s="504">
        <v>2</v>
      </c>
      <c r="N26" s="1193">
        <f t="shared" si="0"/>
        <v>15</v>
      </c>
      <c r="O26" s="505">
        <v>1</v>
      </c>
      <c r="P26" s="504">
        <v>0</v>
      </c>
      <c r="Q26" s="505">
        <v>0</v>
      </c>
      <c r="R26" s="503">
        <v>0</v>
      </c>
      <c r="S26" s="503">
        <v>0</v>
      </c>
      <c r="T26" s="503">
        <v>0</v>
      </c>
      <c r="U26" s="503">
        <v>0</v>
      </c>
      <c r="V26" s="503">
        <v>0</v>
      </c>
      <c r="W26" s="503">
        <v>0</v>
      </c>
      <c r="X26" s="504">
        <v>0</v>
      </c>
      <c r="Y26" s="1193">
        <f t="shared" si="1"/>
        <v>1</v>
      </c>
      <c r="Z26" s="505">
        <v>3</v>
      </c>
      <c r="AA26" s="503">
        <v>1</v>
      </c>
      <c r="AB26" s="504">
        <v>1</v>
      </c>
      <c r="AC26" s="505">
        <v>1</v>
      </c>
      <c r="AD26" s="503">
        <v>6</v>
      </c>
      <c r="AE26" s="504">
        <v>1</v>
      </c>
      <c r="AF26" s="505">
        <v>0</v>
      </c>
      <c r="AG26" s="503">
        <v>0</v>
      </c>
      <c r="AH26" s="507">
        <v>1</v>
      </c>
      <c r="AI26" s="508">
        <v>0</v>
      </c>
      <c r="AJ26" s="503">
        <v>0</v>
      </c>
      <c r="AK26" s="505">
        <v>0</v>
      </c>
      <c r="AL26" s="503">
        <v>0</v>
      </c>
      <c r="AM26" s="509">
        <v>0</v>
      </c>
      <c r="AN26" s="399" t="s">
        <v>509</v>
      </c>
    </row>
    <row r="27" spans="1:43" ht="14.25" customHeight="1">
      <c r="A27" s="395"/>
      <c r="B27" s="399" t="s">
        <v>510</v>
      </c>
      <c r="C27" s="982">
        <v>1</v>
      </c>
      <c r="D27" s="503">
        <v>0</v>
      </c>
      <c r="E27" s="503">
        <v>1</v>
      </c>
      <c r="F27" s="503">
        <v>0</v>
      </c>
      <c r="G27" s="503">
        <v>2</v>
      </c>
      <c r="H27" s="503">
        <v>8</v>
      </c>
      <c r="I27" s="503">
        <v>0</v>
      </c>
      <c r="J27" s="503">
        <v>1</v>
      </c>
      <c r="K27" s="503">
        <v>0</v>
      </c>
      <c r="L27" s="503">
        <v>0</v>
      </c>
      <c r="M27" s="504">
        <v>0</v>
      </c>
      <c r="N27" s="1193">
        <f t="shared" si="0"/>
        <v>13</v>
      </c>
      <c r="O27" s="505">
        <v>2</v>
      </c>
      <c r="P27" s="504">
        <v>0</v>
      </c>
      <c r="Q27" s="505">
        <v>0</v>
      </c>
      <c r="R27" s="503">
        <v>0</v>
      </c>
      <c r="S27" s="503">
        <v>0</v>
      </c>
      <c r="T27" s="503">
        <v>0</v>
      </c>
      <c r="U27" s="503">
        <v>0</v>
      </c>
      <c r="V27" s="503">
        <v>0</v>
      </c>
      <c r="W27" s="503">
        <v>0</v>
      </c>
      <c r="X27" s="504">
        <v>0</v>
      </c>
      <c r="Y27" s="1193">
        <f t="shared" si="1"/>
        <v>2</v>
      </c>
      <c r="Z27" s="505">
        <v>3</v>
      </c>
      <c r="AA27" s="503">
        <v>1</v>
      </c>
      <c r="AB27" s="504">
        <v>1</v>
      </c>
      <c r="AC27" s="505">
        <v>1</v>
      </c>
      <c r="AD27" s="503">
        <v>6</v>
      </c>
      <c r="AE27" s="504">
        <v>1</v>
      </c>
      <c r="AF27" s="505">
        <v>0</v>
      </c>
      <c r="AG27" s="503">
        <v>0</v>
      </c>
      <c r="AH27" s="507">
        <v>0</v>
      </c>
      <c r="AI27" s="508">
        <v>0</v>
      </c>
      <c r="AJ27" s="503">
        <v>0</v>
      </c>
      <c r="AK27" s="505">
        <v>1</v>
      </c>
      <c r="AL27" s="503">
        <v>0</v>
      </c>
      <c r="AM27" s="509">
        <v>0</v>
      </c>
      <c r="AN27" s="399" t="s">
        <v>510</v>
      </c>
    </row>
    <row r="28" spans="1:43" ht="14.25" customHeight="1">
      <c r="A28" s="395"/>
      <c r="B28" s="399" t="s">
        <v>511</v>
      </c>
      <c r="C28" s="982">
        <v>1</v>
      </c>
      <c r="D28" s="503">
        <v>0</v>
      </c>
      <c r="E28" s="503">
        <v>1</v>
      </c>
      <c r="F28" s="503">
        <v>0</v>
      </c>
      <c r="G28" s="503">
        <v>3</v>
      </c>
      <c r="H28" s="503">
        <v>13</v>
      </c>
      <c r="I28" s="503">
        <v>0</v>
      </c>
      <c r="J28" s="503">
        <v>1</v>
      </c>
      <c r="K28" s="503">
        <v>0</v>
      </c>
      <c r="L28" s="503">
        <v>0</v>
      </c>
      <c r="M28" s="504">
        <v>1</v>
      </c>
      <c r="N28" s="1193">
        <f t="shared" si="0"/>
        <v>20</v>
      </c>
      <c r="O28" s="505">
        <v>1</v>
      </c>
      <c r="P28" s="504">
        <v>0</v>
      </c>
      <c r="Q28" s="505">
        <v>0</v>
      </c>
      <c r="R28" s="503">
        <v>0</v>
      </c>
      <c r="S28" s="503">
        <v>0</v>
      </c>
      <c r="T28" s="503">
        <v>0</v>
      </c>
      <c r="U28" s="503">
        <v>0</v>
      </c>
      <c r="V28" s="503">
        <v>0</v>
      </c>
      <c r="W28" s="503">
        <v>0</v>
      </c>
      <c r="X28" s="504">
        <v>0</v>
      </c>
      <c r="Y28" s="1193">
        <f t="shared" si="1"/>
        <v>1</v>
      </c>
      <c r="Z28" s="505">
        <v>3</v>
      </c>
      <c r="AA28" s="503">
        <v>1</v>
      </c>
      <c r="AB28" s="504">
        <v>1</v>
      </c>
      <c r="AC28" s="505">
        <v>1</v>
      </c>
      <c r="AD28" s="503">
        <v>6</v>
      </c>
      <c r="AE28" s="504">
        <v>1</v>
      </c>
      <c r="AF28" s="505">
        <v>0</v>
      </c>
      <c r="AG28" s="503">
        <v>0</v>
      </c>
      <c r="AH28" s="507">
        <v>0</v>
      </c>
      <c r="AI28" s="508">
        <v>0</v>
      </c>
      <c r="AJ28" s="503">
        <v>0</v>
      </c>
      <c r="AK28" s="505">
        <v>1</v>
      </c>
      <c r="AL28" s="503">
        <v>0</v>
      </c>
      <c r="AM28" s="509">
        <v>0</v>
      </c>
      <c r="AN28" s="399" t="s">
        <v>511</v>
      </c>
    </row>
    <row r="29" spans="1:43" ht="14.25" customHeight="1">
      <c r="A29" s="395"/>
      <c r="B29" s="399" t="s">
        <v>512</v>
      </c>
      <c r="C29" s="982">
        <v>1</v>
      </c>
      <c r="D29" s="503">
        <v>0</v>
      </c>
      <c r="E29" s="503">
        <v>1</v>
      </c>
      <c r="F29" s="503">
        <v>0</v>
      </c>
      <c r="G29" s="503">
        <v>1</v>
      </c>
      <c r="H29" s="503">
        <v>20</v>
      </c>
      <c r="I29" s="503">
        <v>0</v>
      </c>
      <c r="J29" s="503">
        <v>1</v>
      </c>
      <c r="K29" s="503">
        <v>0</v>
      </c>
      <c r="L29" s="503">
        <v>0</v>
      </c>
      <c r="M29" s="504">
        <v>3</v>
      </c>
      <c r="N29" s="1193">
        <f t="shared" si="0"/>
        <v>27</v>
      </c>
      <c r="O29" s="505">
        <v>1</v>
      </c>
      <c r="P29" s="504">
        <v>0</v>
      </c>
      <c r="Q29" s="505">
        <v>0</v>
      </c>
      <c r="R29" s="503">
        <v>0</v>
      </c>
      <c r="S29" s="503">
        <v>0</v>
      </c>
      <c r="T29" s="503">
        <v>0</v>
      </c>
      <c r="U29" s="503">
        <v>0</v>
      </c>
      <c r="V29" s="503">
        <v>0</v>
      </c>
      <c r="W29" s="503">
        <v>0</v>
      </c>
      <c r="X29" s="504">
        <v>0</v>
      </c>
      <c r="Y29" s="1193">
        <f t="shared" si="1"/>
        <v>1</v>
      </c>
      <c r="Z29" s="505">
        <v>3</v>
      </c>
      <c r="AA29" s="503">
        <v>1</v>
      </c>
      <c r="AB29" s="504">
        <v>1</v>
      </c>
      <c r="AC29" s="505">
        <v>1</v>
      </c>
      <c r="AD29" s="503">
        <v>6</v>
      </c>
      <c r="AE29" s="504">
        <v>1</v>
      </c>
      <c r="AF29" s="505">
        <v>0</v>
      </c>
      <c r="AG29" s="503">
        <v>0</v>
      </c>
      <c r="AH29" s="507">
        <v>0</v>
      </c>
      <c r="AI29" s="508">
        <v>2</v>
      </c>
      <c r="AJ29" s="503">
        <v>0</v>
      </c>
      <c r="AK29" s="505">
        <v>0</v>
      </c>
      <c r="AL29" s="503">
        <v>0</v>
      </c>
      <c r="AM29" s="509">
        <v>0</v>
      </c>
      <c r="AN29" s="399" t="s">
        <v>512</v>
      </c>
    </row>
    <row r="30" spans="1:43" ht="14.25" customHeight="1">
      <c r="A30" s="395"/>
      <c r="B30" s="399" t="s">
        <v>513</v>
      </c>
      <c r="C30" s="982">
        <v>1</v>
      </c>
      <c r="D30" s="503">
        <v>0</v>
      </c>
      <c r="E30" s="503">
        <v>1</v>
      </c>
      <c r="F30" s="503">
        <v>0</v>
      </c>
      <c r="G30" s="503">
        <v>1</v>
      </c>
      <c r="H30" s="503">
        <v>23</v>
      </c>
      <c r="I30" s="503">
        <v>0</v>
      </c>
      <c r="J30" s="503">
        <v>1</v>
      </c>
      <c r="K30" s="503">
        <v>0</v>
      </c>
      <c r="L30" s="503">
        <v>0</v>
      </c>
      <c r="M30" s="504">
        <v>5</v>
      </c>
      <c r="N30" s="1193">
        <f t="shared" si="0"/>
        <v>32</v>
      </c>
      <c r="O30" s="505">
        <v>1</v>
      </c>
      <c r="P30" s="504">
        <v>0</v>
      </c>
      <c r="Q30" s="505">
        <v>0</v>
      </c>
      <c r="R30" s="503">
        <v>0</v>
      </c>
      <c r="S30" s="503">
        <v>0</v>
      </c>
      <c r="T30" s="503">
        <v>0</v>
      </c>
      <c r="U30" s="503">
        <v>0</v>
      </c>
      <c r="V30" s="503">
        <v>0</v>
      </c>
      <c r="W30" s="503">
        <v>0</v>
      </c>
      <c r="X30" s="504">
        <v>0</v>
      </c>
      <c r="Y30" s="1193">
        <f t="shared" si="1"/>
        <v>1</v>
      </c>
      <c r="Z30" s="505">
        <v>3</v>
      </c>
      <c r="AA30" s="503">
        <v>1</v>
      </c>
      <c r="AB30" s="504">
        <v>1</v>
      </c>
      <c r="AC30" s="505">
        <v>1</v>
      </c>
      <c r="AD30" s="503">
        <v>6</v>
      </c>
      <c r="AE30" s="504">
        <v>1</v>
      </c>
      <c r="AF30" s="505">
        <v>0</v>
      </c>
      <c r="AG30" s="503">
        <v>0</v>
      </c>
      <c r="AH30" s="507">
        <v>0</v>
      </c>
      <c r="AI30" s="508">
        <v>2</v>
      </c>
      <c r="AJ30" s="503">
        <v>0</v>
      </c>
      <c r="AK30" s="505">
        <v>0</v>
      </c>
      <c r="AL30" s="503">
        <v>0</v>
      </c>
      <c r="AM30" s="509">
        <v>0</v>
      </c>
      <c r="AN30" s="399" t="s">
        <v>513</v>
      </c>
    </row>
    <row r="31" spans="1:43" ht="14.25" customHeight="1">
      <c r="A31" s="395"/>
      <c r="B31" s="399" t="s">
        <v>514</v>
      </c>
      <c r="C31" s="982">
        <v>1</v>
      </c>
      <c r="D31" s="503">
        <v>0</v>
      </c>
      <c r="E31" s="503">
        <v>1</v>
      </c>
      <c r="F31" s="503">
        <v>0</v>
      </c>
      <c r="G31" s="503">
        <v>1</v>
      </c>
      <c r="H31" s="503">
        <v>18</v>
      </c>
      <c r="I31" s="503">
        <v>0</v>
      </c>
      <c r="J31" s="503">
        <v>1</v>
      </c>
      <c r="K31" s="503">
        <v>0</v>
      </c>
      <c r="L31" s="503">
        <v>0</v>
      </c>
      <c r="M31" s="504">
        <v>3</v>
      </c>
      <c r="N31" s="1193">
        <f t="shared" si="0"/>
        <v>25</v>
      </c>
      <c r="O31" s="505">
        <v>1</v>
      </c>
      <c r="P31" s="504">
        <v>1</v>
      </c>
      <c r="Q31" s="505">
        <v>0</v>
      </c>
      <c r="R31" s="503">
        <v>0</v>
      </c>
      <c r="S31" s="503">
        <v>0</v>
      </c>
      <c r="T31" s="503">
        <v>0</v>
      </c>
      <c r="U31" s="503">
        <v>0</v>
      </c>
      <c r="V31" s="503">
        <v>0</v>
      </c>
      <c r="W31" s="503">
        <v>2</v>
      </c>
      <c r="X31" s="504">
        <v>0</v>
      </c>
      <c r="Y31" s="1193">
        <f t="shared" si="1"/>
        <v>4</v>
      </c>
      <c r="Z31" s="505">
        <v>3</v>
      </c>
      <c r="AA31" s="503">
        <v>1</v>
      </c>
      <c r="AB31" s="504">
        <v>1</v>
      </c>
      <c r="AC31" s="505">
        <v>1</v>
      </c>
      <c r="AD31" s="503">
        <v>6</v>
      </c>
      <c r="AE31" s="504">
        <v>1</v>
      </c>
      <c r="AF31" s="505">
        <v>0</v>
      </c>
      <c r="AG31" s="503">
        <v>0</v>
      </c>
      <c r="AH31" s="507">
        <v>1</v>
      </c>
      <c r="AI31" s="508">
        <v>1</v>
      </c>
      <c r="AJ31" s="503">
        <v>0</v>
      </c>
      <c r="AK31" s="505">
        <v>1</v>
      </c>
      <c r="AL31" s="503">
        <v>0</v>
      </c>
      <c r="AM31" s="509">
        <v>0</v>
      </c>
      <c r="AN31" s="399" t="s">
        <v>514</v>
      </c>
    </row>
    <row r="32" spans="1:43" ht="14.25" customHeight="1">
      <c r="A32" s="395"/>
      <c r="B32" s="399" t="s">
        <v>515</v>
      </c>
      <c r="C32" s="982">
        <v>1</v>
      </c>
      <c r="D32" s="503">
        <v>0</v>
      </c>
      <c r="E32" s="503">
        <v>1</v>
      </c>
      <c r="F32" s="503">
        <v>1</v>
      </c>
      <c r="G32" s="503">
        <v>1</v>
      </c>
      <c r="H32" s="503">
        <v>27</v>
      </c>
      <c r="I32" s="503">
        <v>0</v>
      </c>
      <c r="J32" s="503">
        <v>1</v>
      </c>
      <c r="K32" s="503">
        <v>1</v>
      </c>
      <c r="L32" s="503">
        <v>1</v>
      </c>
      <c r="M32" s="504">
        <v>2</v>
      </c>
      <c r="N32" s="1193">
        <f t="shared" si="0"/>
        <v>36</v>
      </c>
      <c r="O32" s="505">
        <v>2</v>
      </c>
      <c r="P32" s="504">
        <v>0</v>
      </c>
      <c r="Q32" s="505">
        <v>0</v>
      </c>
      <c r="R32" s="503">
        <v>0</v>
      </c>
      <c r="S32" s="503">
        <v>0</v>
      </c>
      <c r="T32" s="503">
        <v>0</v>
      </c>
      <c r="U32" s="503">
        <v>0</v>
      </c>
      <c r="V32" s="503">
        <v>0</v>
      </c>
      <c r="W32" s="503">
        <v>0</v>
      </c>
      <c r="X32" s="504">
        <v>0</v>
      </c>
      <c r="Y32" s="1193">
        <f t="shared" si="1"/>
        <v>2</v>
      </c>
      <c r="Z32" s="505">
        <v>3</v>
      </c>
      <c r="AA32" s="503">
        <v>1</v>
      </c>
      <c r="AB32" s="504">
        <v>1</v>
      </c>
      <c r="AC32" s="505">
        <v>1</v>
      </c>
      <c r="AD32" s="503">
        <v>6</v>
      </c>
      <c r="AE32" s="504">
        <v>1</v>
      </c>
      <c r="AF32" s="505">
        <v>0</v>
      </c>
      <c r="AG32" s="503">
        <v>0</v>
      </c>
      <c r="AH32" s="507">
        <v>1</v>
      </c>
      <c r="AI32" s="508">
        <v>1</v>
      </c>
      <c r="AJ32" s="503">
        <v>0</v>
      </c>
      <c r="AK32" s="505">
        <v>0</v>
      </c>
      <c r="AL32" s="503">
        <v>0</v>
      </c>
      <c r="AM32" s="509">
        <v>0</v>
      </c>
      <c r="AN32" s="399" t="s">
        <v>515</v>
      </c>
    </row>
    <row r="33" spans="1:40" ht="14.25" customHeight="1">
      <c r="A33" s="395"/>
      <c r="B33" s="399" t="s">
        <v>516</v>
      </c>
      <c r="C33" s="982">
        <v>1</v>
      </c>
      <c r="D33" s="503">
        <v>0</v>
      </c>
      <c r="E33" s="503">
        <v>1</v>
      </c>
      <c r="F33" s="503">
        <v>0</v>
      </c>
      <c r="G33" s="503">
        <v>2</v>
      </c>
      <c r="H33" s="503">
        <v>19</v>
      </c>
      <c r="I33" s="503">
        <v>0</v>
      </c>
      <c r="J33" s="503">
        <v>1</v>
      </c>
      <c r="K33" s="503">
        <v>0</v>
      </c>
      <c r="L33" s="503">
        <v>0</v>
      </c>
      <c r="M33" s="504">
        <v>2</v>
      </c>
      <c r="N33" s="1193">
        <f t="shared" si="0"/>
        <v>26</v>
      </c>
      <c r="O33" s="505">
        <v>0</v>
      </c>
      <c r="P33" s="504">
        <v>0</v>
      </c>
      <c r="Q33" s="505">
        <v>0</v>
      </c>
      <c r="R33" s="503">
        <v>0</v>
      </c>
      <c r="S33" s="503">
        <v>0</v>
      </c>
      <c r="T33" s="503">
        <v>0</v>
      </c>
      <c r="U33" s="503">
        <v>0</v>
      </c>
      <c r="V33" s="503">
        <v>0</v>
      </c>
      <c r="W33" s="503">
        <v>0</v>
      </c>
      <c r="X33" s="504">
        <v>0</v>
      </c>
      <c r="Y33" s="1193">
        <f t="shared" si="1"/>
        <v>0</v>
      </c>
      <c r="Z33" s="505">
        <v>3</v>
      </c>
      <c r="AA33" s="503">
        <v>1</v>
      </c>
      <c r="AB33" s="504">
        <v>1</v>
      </c>
      <c r="AC33" s="505">
        <v>1</v>
      </c>
      <c r="AD33" s="503">
        <v>6</v>
      </c>
      <c r="AE33" s="504">
        <v>1</v>
      </c>
      <c r="AF33" s="505">
        <v>0</v>
      </c>
      <c r="AG33" s="503">
        <v>0</v>
      </c>
      <c r="AH33" s="507">
        <v>0</v>
      </c>
      <c r="AI33" s="508">
        <v>1</v>
      </c>
      <c r="AJ33" s="503">
        <v>0</v>
      </c>
      <c r="AK33" s="505">
        <v>1</v>
      </c>
      <c r="AL33" s="503">
        <v>0</v>
      </c>
      <c r="AM33" s="509">
        <v>0</v>
      </c>
      <c r="AN33" s="399" t="s">
        <v>516</v>
      </c>
    </row>
    <row r="34" spans="1:40" ht="14.25" customHeight="1">
      <c r="A34" s="395"/>
      <c r="B34" s="399" t="s">
        <v>517</v>
      </c>
      <c r="C34" s="982">
        <v>0</v>
      </c>
      <c r="D34" s="503">
        <v>1</v>
      </c>
      <c r="E34" s="503">
        <v>0</v>
      </c>
      <c r="F34" s="503">
        <v>0</v>
      </c>
      <c r="G34" s="503">
        <v>0</v>
      </c>
      <c r="H34" s="503">
        <v>7</v>
      </c>
      <c r="I34" s="503">
        <v>0</v>
      </c>
      <c r="J34" s="503">
        <v>1</v>
      </c>
      <c r="K34" s="503">
        <v>1</v>
      </c>
      <c r="L34" s="503">
        <v>0</v>
      </c>
      <c r="M34" s="504">
        <v>2</v>
      </c>
      <c r="N34" s="1193">
        <f t="shared" si="0"/>
        <v>12</v>
      </c>
      <c r="O34" s="505">
        <v>1</v>
      </c>
      <c r="P34" s="504">
        <v>0</v>
      </c>
      <c r="Q34" s="505">
        <v>0</v>
      </c>
      <c r="R34" s="503">
        <v>0</v>
      </c>
      <c r="S34" s="503">
        <v>0</v>
      </c>
      <c r="T34" s="503">
        <v>0</v>
      </c>
      <c r="U34" s="503">
        <v>0</v>
      </c>
      <c r="V34" s="503">
        <v>0</v>
      </c>
      <c r="W34" s="503">
        <v>0</v>
      </c>
      <c r="X34" s="504">
        <v>0</v>
      </c>
      <c r="Y34" s="1193">
        <f t="shared" si="1"/>
        <v>1</v>
      </c>
      <c r="Z34" s="505">
        <v>3</v>
      </c>
      <c r="AA34" s="503">
        <v>1</v>
      </c>
      <c r="AB34" s="504">
        <v>1</v>
      </c>
      <c r="AC34" s="505">
        <v>1</v>
      </c>
      <c r="AD34" s="503">
        <v>5</v>
      </c>
      <c r="AE34" s="504">
        <v>1</v>
      </c>
      <c r="AF34" s="505">
        <v>0</v>
      </c>
      <c r="AG34" s="503">
        <v>0</v>
      </c>
      <c r="AH34" s="507">
        <v>1</v>
      </c>
      <c r="AI34" s="508">
        <v>1</v>
      </c>
      <c r="AJ34" s="503">
        <v>0</v>
      </c>
      <c r="AK34" s="505">
        <v>0</v>
      </c>
      <c r="AL34" s="503">
        <v>0</v>
      </c>
      <c r="AM34" s="509">
        <v>0</v>
      </c>
      <c r="AN34" s="399" t="s">
        <v>517</v>
      </c>
    </row>
    <row r="35" spans="1:40" ht="14.25" customHeight="1">
      <c r="A35" s="395"/>
      <c r="B35" s="79" t="s">
        <v>518</v>
      </c>
      <c r="C35" s="982">
        <v>1</v>
      </c>
      <c r="D35" s="503">
        <v>0</v>
      </c>
      <c r="E35" s="503">
        <v>1</v>
      </c>
      <c r="F35" s="503">
        <v>1</v>
      </c>
      <c r="G35" s="503">
        <v>2</v>
      </c>
      <c r="H35" s="503">
        <v>28</v>
      </c>
      <c r="I35" s="503">
        <v>0</v>
      </c>
      <c r="J35" s="503">
        <v>1</v>
      </c>
      <c r="K35" s="503">
        <v>0</v>
      </c>
      <c r="L35" s="503">
        <v>1</v>
      </c>
      <c r="M35" s="504">
        <v>4</v>
      </c>
      <c r="N35" s="1193">
        <f t="shared" si="0"/>
        <v>39</v>
      </c>
      <c r="O35" s="505">
        <v>2</v>
      </c>
      <c r="P35" s="504">
        <v>0</v>
      </c>
      <c r="Q35" s="505">
        <v>0</v>
      </c>
      <c r="R35" s="503">
        <v>0</v>
      </c>
      <c r="S35" s="503">
        <v>0</v>
      </c>
      <c r="T35" s="503">
        <v>0</v>
      </c>
      <c r="U35" s="503">
        <v>0</v>
      </c>
      <c r="V35" s="503">
        <v>0</v>
      </c>
      <c r="W35" s="503">
        <v>0</v>
      </c>
      <c r="X35" s="504">
        <v>0</v>
      </c>
      <c r="Y35" s="1193">
        <f t="shared" si="1"/>
        <v>2</v>
      </c>
      <c r="Z35" s="505">
        <v>3</v>
      </c>
      <c r="AA35" s="503">
        <v>1</v>
      </c>
      <c r="AB35" s="504">
        <v>1</v>
      </c>
      <c r="AC35" s="505">
        <v>1</v>
      </c>
      <c r="AD35" s="503">
        <v>6</v>
      </c>
      <c r="AE35" s="504">
        <v>1</v>
      </c>
      <c r="AF35" s="505">
        <v>0</v>
      </c>
      <c r="AG35" s="503">
        <v>0</v>
      </c>
      <c r="AH35" s="507">
        <v>0</v>
      </c>
      <c r="AI35" s="508">
        <v>2</v>
      </c>
      <c r="AJ35" s="503">
        <v>0</v>
      </c>
      <c r="AK35" s="505">
        <v>1</v>
      </c>
      <c r="AL35" s="503">
        <v>0</v>
      </c>
      <c r="AM35" s="509">
        <v>0</v>
      </c>
      <c r="AN35" s="399" t="s">
        <v>518</v>
      </c>
    </row>
    <row r="36" spans="1:40" ht="14.25" customHeight="1">
      <c r="A36" s="395"/>
      <c r="B36" s="79" t="s">
        <v>519</v>
      </c>
      <c r="C36" s="982">
        <v>1</v>
      </c>
      <c r="D36" s="503">
        <v>0</v>
      </c>
      <c r="E36" s="503">
        <v>1</v>
      </c>
      <c r="F36" s="503">
        <v>0</v>
      </c>
      <c r="G36" s="503">
        <v>2</v>
      </c>
      <c r="H36" s="503">
        <v>8</v>
      </c>
      <c r="I36" s="503">
        <v>0</v>
      </c>
      <c r="J36" s="503">
        <v>0</v>
      </c>
      <c r="K36" s="503">
        <v>1</v>
      </c>
      <c r="L36" s="503">
        <v>0</v>
      </c>
      <c r="M36" s="504">
        <v>0</v>
      </c>
      <c r="N36" s="1193">
        <f t="shared" si="0"/>
        <v>13</v>
      </c>
      <c r="O36" s="505">
        <v>2</v>
      </c>
      <c r="P36" s="504">
        <v>0</v>
      </c>
      <c r="Q36" s="505">
        <v>0</v>
      </c>
      <c r="R36" s="503">
        <v>0</v>
      </c>
      <c r="S36" s="503">
        <v>0</v>
      </c>
      <c r="T36" s="503">
        <v>0</v>
      </c>
      <c r="U36" s="503">
        <v>0</v>
      </c>
      <c r="V36" s="503">
        <v>0</v>
      </c>
      <c r="W36" s="503">
        <v>0</v>
      </c>
      <c r="X36" s="504">
        <v>0</v>
      </c>
      <c r="Y36" s="1193">
        <f t="shared" si="1"/>
        <v>2</v>
      </c>
      <c r="Z36" s="505">
        <v>3</v>
      </c>
      <c r="AA36" s="503">
        <v>1</v>
      </c>
      <c r="AB36" s="504">
        <v>1</v>
      </c>
      <c r="AC36" s="505">
        <v>1</v>
      </c>
      <c r="AD36" s="503">
        <v>6</v>
      </c>
      <c r="AE36" s="504">
        <v>1</v>
      </c>
      <c r="AF36" s="505">
        <v>0</v>
      </c>
      <c r="AG36" s="503">
        <v>0</v>
      </c>
      <c r="AH36" s="507">
        <v>0</v>
      </c>
      <c r="AI36" s="508">
        <v>0</v>
      </c>
      <c r="AJ36" s="503">
        <v>0</v>
      </c>
      <c r="AK36" s="505">
        <v>0</v>
      </c>
      <c r="AL36" s="503">
        <v>0</v>
      </c>
      <c r="AM36" s="509">
        <v>0</v>
      </c>
      <c r="AN36" s="399" t="s">
        <v>519</v>
      </c>
    </row>
    <row r="37" spans="1:40" ht="14.25" customHeight="1">
      <c r="A37" s="977"/>
      <c r="B37" s="79" t="s">
        <v>520</v>
      </c>
      <c r="C37" s="982">
        <v>0</v>
      </c>
      <c r="D37" s="503">
        <v>1</v>
      </c>
      <c r="E37" s="503">
        <v>0</v>
      </c>
      <c r="F37" s="503">
        <v>0</v>
      </c>
      <c r="G37" s="503">
        <v>2</v>
      </c>
      <c r="H37" s="503">
        <v>5</v>
      </c>
      <c r="I37" s="503">
        <v>0</v>
      </c>
      <c r="J37" s="503">
        <v>1</v>
      </c>
      <c r="K37" s="503">
        <v>1</v>
      </c>
      <c r="L37" s="503">
        <v>0</v>
      </c>
      <c r="M37" s="504">
        <v>1</v>
      </c>
      <c r="N37" s="1193">
        <f t="shared" si="0"/>
        <v>11</v>
      </c>
      <c r="O37" s="505">
        <v>1</v>
      </c>
      <c r="P37" s="504">
        <v>0</v>
      </c>
      <c r="Q37" s="505">
        <v>0</v>
      </c>
      <c r="R37" s="503">
        <v>0</v>
      </c>
      <c r="S37" s="503">
        <v>0</v>
      </c>
      <c r="T37" s="503">
        <v>0</v>
      </c>
      <c r="U37" s="503">
        <v>0</v>
      </c>
      <c r="V37" s="503">
        <v>0</v>
      </c>
      <c r="W37" s="503">
        <v>0</v>
      </c>
      <c r="X37" s="504">
        <v>0</v>
      </c>
      <c r="Y37" s="1193">
        <f t="shared" si="1"/>
        <v>1</v>
      </c>
      <c r="Z37" s="505">
        <v>3</v>
      </c>
      <c r="AA37" s="503">
        <v>1</v>
      </c>
      <c r="AB37" s="504">
        <v>1</v>
      </c>
      <c r="AC37" s="505">
        <v>1</v>
      </c>
      <c r="AD37" s="503">
        <v>3</v>
      </c>
      <c r="AE37" s="504">
        <v>0</v>
      </c>
      <c r="AF37" s="505">
        <v>0</v>
      </c>
      <c r="AG37" s="503">
        <v>0</v>
      </c>
      <c r="AH37" s="507">
        <v>0</v>
      </c>
      <c r="AI37" s="508">
        <v>2</v>
      </c>
      <c r="AJ37" s="503">
        <v>0</v>
      </c>
      <c r="AK37" s="505">
        <v>0</v>
      </c>
      <c r="AL37" s="503">
        <v>0</v>
      </c>
      <c r="AM37" s="509">
        <v>0</v>
      </c>
      <c r="AN37" s="399" t="s">
        <v>520</v>
      </c>
    </row>
    <row r="38" spans="1:40" ht="14.25" customHeight="1">
      <c r="A38" s="395"/>
      <c r="B38" s="79" t="s">
        <v>521</v>
      </c>
      <c r="C38" s="982">
        <v>1</v>
      </c>
      <c r="D38" s="503">
        <v>0</v>
      </c>
      <c r="E38" s="503">
        <v>1</v>
      </c>
      <c r="F38" s="503">
        <v>0</v>
      </c>
      <c r="G38" s="503">
        <v>0</v>
      </c>
      <c r="H38" s="503">
        <v>4</v>
      </c>
      <c r="I38" s="503">
        <v>0</v>
      </c>
      <c r="J38" s="503">
        <v>1</v>
      </c>
      <c r="K38" s="503">
        <v>0</v>
      </c>
      <c r="L38" s="503">
        <v>0</v>
      </c>
      <c r="M38" s="504">
        <v>0</v>
      </c>
      <c r="N38" s="1193">
        <f t="shared" si="0"/>
        <v>7</v>
      </c>
      <c r="O38" s="505">
        <v>1</v>
      </c>
      <c r="P38" s="504">
        <v>0</v>
      </c>
      <c r="Q38" s="505">
        <v>0</v>
      </c>
      <c r="R38" s="503">
        <v>0</v>
      </c>
      <c r="S38" s="503">
        <v>0</v>
      </c>
      <c r="T38" s="503">
        <v>0</v>
      </c>
      <c r="U38" s="503">
        <v>0</v>
      </c>
      <c r="V38" s="503">
        <v>0</v>
      </c>
      <c r="W38" s="503">
        <v>0</v>
      </c>
      <c r="X38" s="504">
        <v>0</v>
      </c>
      <c r="Y38" s="1193">
        <f t="shared" si="1"/>
        <v>1</v>
      </c>
      <c r="Z38" s="505">
        <v>3</v>
      </c>
      <c r="AA38" s="503">
        <v>1</v>
      </c>
      <c r="AB38" s="504">
        <v>1</v>
      </c>
      <c r="AC38" s="505">
        <v>1</v>
      </c>
      <c r="AD38" s="503">
        <v>4</v>
      </c>
      <c r="AE38" s="504">
        <v>1</v>
      </c>
      <c r="AF38" s="505">
        <v>0</v>
      </c>
      <c r="AG38" s="503">
        <v>0</v>
      </c>
      <c r="AH38" s="507">
        <v>0</v>
      </c>
      <c r="AI38" s="508">
        <v>0</v>
      </c>
      <c r="AJ38" s="503">
        <v>0</v>
      </c>
      <c r="AK38" s="505">
        <v>0</v>
      </c>
      <c r="AL38" s="503">
        <v>0</v>
      </c>
      <c r="AM38" s="509">
        <v>0</v>
      </c>
      <c r="AN38" s="399" t="s">
        <v>521</v>
      </c>
    </row>
    <row r="39" spans="1:40" ht="14.25" customHeight="1">
      <c r="A39" s="395"/>
      <c r="B39" s="79" t="s">
        <v>697</v>
      </c>
      <c r="C39" s="983">
        <v>1</v>
      </c>
      <c r="D39" s="510">
        <v>0</v>
      </c>
      <c r="E39" s="510">
        <v>1</v>
      </c>
      <c r="F39" s="510">
        <v>0</v>
      </c>
      <c r="G39" s="510">
        <v>1</v>
      </c>
      <c r="H39" s="510">
        <v>5</v>
      </c>
      <c r="I39" s="510">
        <v>0</v>
      </c>
      <c r="J39" s="510">
        <v>1</v>
      </c>
      <c r="K39" s="510">
        <v>0</v>
      </c>
      <c r="L39" s="510">
        <v>0</v>
      </c>
      <c r="M39" s="511">
        <v>1</v>
      </c>
      <c r="N39" s="1191">
        <f t="shared" si="0"/>
        <v>10</v>
      </c>
      <c r="O39" s="512">
        <v>1</v>
      </c>
      <c r="P39" s="511">
        <v>0</v>
      </c>
      <c r="Q39" s="505">
        <v>0</v>
      </c>
      <c r="R39" s="503">
        <v>0</v>
      </c>
      <c r="S39" s="503">
        <v>0</v>
      </c>
      <c r="T39" s="503">
        <v>0</v>
      </c>
      <c r="U39" s="510">
        <v>0</v>
      </c>
      <c r="V39" s="510">
        <v>0</v>
      </c>
      <c r="W39" s="510">
        <v>0</v>
      </c>
      <c r="X39" s="511">
        <v>0</v>
      </c>
      <c r="Y39" s="1191">
        <f t="shared" si="1"/>
        <v>1</v>
      </c>
      <c r="Z39" s="512">
        <v>3</v>
      </c>
      <c r="AA39" s="510">
        <v>1</v>
      </c>
      <c r="AB39" s="511">
        <v>1</v>
      </c>
      <c r="AC39" s="512">
        <v>1</v>
      </c>
      <c r="AD39" s="510">
        <v>4</v>
      </c>
      <c r="AE39" s="511">
        <v>1</v>
      </c>
      <c r="AF39" s="512">
        <v>0</v>
      </c>
      <c r="AG39" s="510">
        <v>0</v>
      </c>
      <c r="AH39" s="513">
        <v>0</v>
      </c>
      <c r="AI39" s="514">
        <v>0</v>
      </c>
      <c r="AJ39" s="510">
        <v>0</v>
      </c>
      <c r="AK39" s="512">
        <v>0</v>
      </c>
      <c r="AL39" s="510">
        <v>0</v>
      </c>
      <c r="AM39" s="515">
        <v>0</v>
      </c>
      <c r="AN39" s="115" t="s">
        <v>522</v>
      </c>
    </row>
    <row r="40" spans="1:40" s="1063" customFormat="1" ht="14.25" customHeight="1" thickBot="1">
      <c r="A40" s="1195" t="s">
        <v>523</v>
      </c>
      <c r="B40" s="11"/>
      <c r="C40" s="1196">
        <f t="shared" ref="C40:X40" si="2">SUM(C5:C39)</f>
        <v>32</v>
      </c>
      <c r="D40" s="1197">
        <f t="shared" si="2"/>
        <v>3</v>
      </c>
      <c r="E40" s="1197">
        <f t="shared" si="2"/>
        <v>34</v>
      </c>
      <c r="F40" s="1197">
        <f t="shared" si="2"/>
        <v>9</v>
      </c>
      <c r="G40" s="1197">
        <f t="shared" si="2"/>
        <v>42</v>
      </c>
      <c r="H40" s="1197">
        <f t="shared" si="2"/>
        <v>697</v>
      </c>
      <c r="I40" s="1197">
        <f t="shared" si="2"/>
        <v>0</v>
      </c>
      <c r="J40" s="1197">
        <f t="shared" si="2"/>
        <v>35</v>
      </c>
      <c r="K40" s="1197">
        <f t="shared" si="2"/>
        <v>10</v>
      </c>
      <c r="L40" s="1197">
        <f t="shared" si="2"/>
        <v>12</v>
      </c>
      <c r="M40" s="1198">
        <f t="shared" si="2"/>
        <v>87</v>
      </c>
      <c r="N40" s="1199">
        <f t="shared" si="2"/>
        <v>961</v>
      </c>
      <c r="O40" s="1200">
        <f t="shared" si="2"/>
        <v>45</v>
      </c>
      <c r="P40" s="1198">
        <f t="shared" si="2"/>
        <v>2</v>
      </c>
      <c r="Q40" s="1201">
        <f t="shared" si="2"/>
        <v>0</v>
      </c>
      <c r="R40" s="1202">
        <f t="shared" si="2"/>
        <v>2</v>
      </c>
      <c r="S40" s="1202">
        <f t="shared" si="2"/>
        <v>2</v>
      </c>
      <c r="T40" s="1202">
        <f t="shared" si="2"/>
        <v>0</v>
      </c>
      <c r="U40" s="1197">
        <f t="shared" si="2"/>
        <v>3</v>
      </c>
      <c r="V40" s="1197">
        <f t="shared" si="2"/>
        <v>6</v>
      </c>
      <c r="W40" s="1197">
        <f t="shared" si="2"/>
        <v>8</v>
      </c>
      <c r="X40" s="1198">
        <f t="shared" si="2"/>
        <v>2</v>
      </c>
      <c r="Y40" s="1199">
        <f t="shared" si="1"/>
        <v>70</v>
      </c>
      <c r="Z40" s="1200">
        <f t="shared" ref="Z40:AM40" si="3">SUM(Z5:Z39)</f>
        <v>105</v>
      </c>
      <c r="AA40" s="1197">
        <f t="shared" si="3"/>
        <v>36</v>
      </c>
      <c r="AB40" s="1198">
        <f t="shared" si="3"/>
        <v>35</v>
      </c>
      <c r="AC40" s="1200">
        <f t="shared" si="3"/>
        <v>35</v>
      </c>
      <c r="AD40" s="1197">
        <f t="shared" si="3"/>
        <v>202</v>
      </c>
      <c r="AE40" s="1198">
        <f t="shared" si="3"/>
        <v>34</v>
      </c>
      <c r="AF40" s="1200">
        <f t="shared" si="3"/>
        <v>0</v>
      </c>
      <c r="AG40" s="1197">
        <f t="shared" si="3"/>
        <v>1</v>
      </c>
      <c r="AH40" s="1205">
        <f t="shared" si="3"/>
        <v>9</v>
      </c>
      <c r="AI40" s="1206">
        <f t="shared" si="3"/>
        <v>42</v>
      </c>
      <c r="AJ40" s="1197">
        <f>SUM(AJ5:AJ39)</f>
        <v>1</v>
      </c>
      <c r="AK40" s="1200">
        <f t="shared" si="3"/>
        <v>8</v>
      </c>
      <c r="AL40" s="1197">
        <f t="shared" si="3"/>
        <v>0</v>
      </c>
      <c r="AM40" s="1207">
        <f t="shared" si="3"/>
        <v>8</v>
      </c>
      <c r="AN40" s="486" t="s">
        <v>523</v>
      </c>
    </row>
    <row r="41" spans="1:40" ht="14.25" customHeight="1">
      <c r="A41" s="395" t="s">
        <v>524</v>
      </c>
      <c r="B41" s="204" t="s">
        <v>526</v>
      </c>
      <c r="C41" s="984">
        <v>1</v>
      </c>
      <c r="D41" s="506">
        <v>0</v>
      </c>
      <c r="E41" s="506">
        <v>1</v>
      </c>
      <c r="F41" s="506">
        <v>0</v>
      </c>
      <c r="G41" s="506">
        <v>0</v>
      </c>
      <c r="H41" s="506">
        <v>8</v>
      </c>
      <c r="I41" s="506">
        <v>0</v>
      </c>
      <c r="J41" s="506">
        <v>1</v>
      </c>
      <c r="K41" s="506">
        <v>1</v>
      </c>
      <c r="L41" s="506">
        <v>0</v>
      </c>
      <c r="M41" s="516">
        <v>0</v>
      </c>
      <c r="N41" s="1211">
        <f t="shared" ref="N41:N71" si="4">SUM(C41:M41)</f>
        <v>12</v>
      </c>
      <c r="O41" s="517">
        <v>2</v>
      </c>
      <c r="P41" s="516">
        <v>0</v>
      </c>
      <c r="Q41" s="517">
        <v>0</v>
      </c>
      <c r="R41" s="506">
        <v>0</v>
      </c>
      <c r="S41" s="506">
        <v>1</v>
      </c>
      <c r="T41" s="506">
        <v>0</v>
      </c>
      <c r="U41" s="506">
        <v>0</v>
      </c>
      <c r="V41" s="506">
        <v>0</v>
      </c>
      <c r="W41" s="506">
        <v>1</v>
      </c>
      <c r="X41" s="516">
        <v>0</v>
      </c>
      <c r="Y41" s="1211">
        <f t="shared" si="1"/>
        <v>4</v>
      </c>
      <c r="Z41" s="517">
        <v>3</v>
      </c>
      <c r="AA41" s="506">
        <v>1</v>
      </c>
      <c r="AB41" s="516">
        <v>1</v>
      </c>
      <c r="AC41" s="517">
        <v>1</v>
      </c>
      <c r="AD41" s="506">
        <v>5</v>
      </c>
      <c r="AE41" s="516">
        <v>1</v>
      </c>
      <c r="AF41" s="517">
        <v>0</v>
      </c>
      <c r="AG41" s="506">
        <v>0</v>
      </c>
      <c r="AH41" s="518">
        <v>0</v>
      </c>
      <c r="AI41" s="519">
        <v>0</v>
      </c>
      <c r="AJ41" s="506">
        <v>0</v>
      </c>
      <c r="AK41" s="517">
        <v>0</v>
      </c>
      <c r="AL41" s="503">
        <v>0</v>
      </c>
      <c r="AM41" s="509">
        <v>0</v>
      </c>
      <c r="AN41" s="399" t="s">
        <v>526</v>
      </c>
    </row>
    <row r="42" spans="1:40" ht="14.25" customHeight="1">
      <c r="A42" s="177">
        <v>31</v>
      </c>
      <c r="B42" s="399" t="s">
        <v>527</v>
      </c>
      <c r="C42" s="982">
        <v>1</v>
      </c>
      <c r="D42" s="503">
        <v>0</v>
      </c>
      <c r="E42" s="503">
        <v>1</v>
      </c>
      <c r="F42" s="503">
        <v>0</v>
      </c>
      <c r="G42" s="503">
        <v>1</v>
      </c>
      <c r="H42" s="503">
        <v>24</v>
      </c>
      <c r="I42" s="503">
        <v>0</v>
      </c>
      <c r="J42" s="503">
        <v>1</v>
      </c>
      <c r="K42" s="503">
        <v>0</v>
      </c>
      <c r="L42" s="503">
        <v>0</v>
      </c>
      <c r="M42" s="504">
        <v>7</v>
      </c>
      <c r="N42" s="1193">
        <f t="shared" si="4"/>
        <v>35</v>
      </c>
      <c r="O42" s="505">
        <v>2</v>
      </c>
      <c r="P42" s="504">
        <v>0</v>
      </c>
      <c r="Q42" s="505">
        <v>0</v>
      </c>
      <c r="R42" s="503">
        <v>1</v>
      </c>
      <c r="S42" s="503">
        <v>1</v>
      </c>
      <c r="T42" s="503">
        <v>0</v>
      </c>
      <c r="U42" s="503">
        <v>0</v>
      </c>
      <c r="V42" s="503">
        <v>0</v>
      </c>
      <c r="W42" s="503">
        <v>1</v>
      </c>
      <c r="X42" s="504">
        <v>0</v>
      </c>
      <c r="Y42" s="1193">
        <f t="shared" si="1"/>
        <v>5</v>
      </c>
      <c r="Z42" s="505">
        <v>3</v>
      </c>
      <c r="AA42" s="503">
        <v>1</v>
      </c>
      <c r="AB42" s="504">
        <v>1</v>
      </c>
      <c r="AC42" s="505">
        <v>1</v>
      </c>
      <c r="AD42" s="503">
        <v>2</v>
      </c>
      <c r="AE42" s="504">
        <v>1</v>
      </c>
      <c r="AF42" s="505">
        <v>0</v>
      </c>
      <c r="AG42" s="503">
        <v>0</v>
      </c>
      <c r="AH42" s="507">
        <v>0</v>
      </c>
      <c r="AI42" s="508">
        <v>2</v>
      </c>
      <c r="AJ42" s="503">
        <v>0</v>
      </c>
      <c r="AK42" s="505">
        <v>0</v>
      </c>
      <c r="AL42" s="520">
        <v>0</v>
      </c>
      <c r="AM42" s="509">
        <v>0</v>
      </c>
      <c r="AN42" s="399" t="s">
        <v>527</v>
      </c>
    </row>
    <row r="43" spans="1:40" ht="14.25" customHeight="1">
      <c r="A43" s="180" t="s">
        <v>528</v>
      </c>
      <c r="B43" s="399" t="s">
        <v>529</v>
      </c>
      <c r="C43" s="982">
        <v>1</v>
      </c>
      <c r="D43" s="503">
        <v>0</v>
      </c>
      <c r="E43" s="503">
        <v>1</v>
      </c>
      <c r="F43" s="503">
        <v>1</v>
      </c>
      <c r="G43" s="503">
        <v>1</v>
      </c>
      <c r="H43" s="503">
        <v>32</v>
      </c>
      <c r="I43" s="503">
        <v>0</v>
      </c>
      <c r="J43" s="503">
        <v>2</v>
      </c>
      <c r="K43" s="503">
        <v>0</v>
      </c>
      <c r="L43" s="503">
        <v>0</v>
      </c>
      <c r="M43" s="504">
        <v>6</v>
      </c>
      <c r="N43" s="1193">
        <f t="shared" si="4"/>
        <v>44</v>
      </c>
      <c r="O43" s="505">
        <v>2</v>
      </c>
      <c r="P43" s="504">
        <v>0</v>
      </c>
      <c r="Q43" s="505">
        <v>0</v>
      </c>
      <c r="R43" s="503">
        <v>1</v>
      </c>
      <c r="S43" s="503">
        <v>1</v>
      </c>
      <c r="T43" s="503">
        <v>0</v>
      </c>
      <c r="U43" s="503">
        <v>0</v>
      </c>
      <c r="V43" s="503">
        <v>0</v>
      </c>
      <c r="W43" s="503">
        <v>1</v>
      </c>
      <c r="X43" s="504">
        <v>0</v>
      </c>
      <c r="Y43" s="1193">
        <f t="shared" si="1"/>
        <v>5</v>
      </c>
      <c r="Z43" s="505">
        <v>2</v>
      </c>
      <c r="AA43" s="503">
        <v>2</v>
      </c>
      <c r="AB43" s="504">
        <v>1</v>
      </c>
      <c r="AC43" s="505">
        <v>1</v>
      </c>
      <c r="AD43" s="503">
        <v>6</v>
      </c>
      <c r="AE43" s="504">
        <v>1</v>
      </c>
      <c r="AF43" s="505">
        <v>0</v>
      </c>
      <c r="AG43" s="503">
        <v>0</v>
      </c>
      <c r="AH43" s="507">
        <v>0</v>
      </c>
      <c r="AI43" s="508">
        <v>3</v>
      </c>
      <c r="AJ43" s="503">
        <v>0</v>
      </c>
      <c r="AK43" s="505">
        <v>0</v>
      </c>
      <c r="AL43" s="520">
        <v>0</v>
      </c>
      <c r="AM43" s="509">
        <v>0</v>
      </c>
      <c r="AN43" s="399" t="s">
        <v>529</v>
      </c>
    </row>
    <row r="44" spans="1:40" ht="14.25" customHeight="1">
      <c r="A44" s="395"/>
      <c r="B44" s="399" t="s">
        <v>530</v>
      </c>
      <c r="C44" s="982">
        <v>1</v>
      </c>
      <c r="D44" s="503">
        <v>0</v>
      </c>
      <c r="E44" s="503">
        <v>1</v>
      </c>
      <c r="F44" s="503">
        <v>0</v>
      </c>
      <c r="G44" s="503">
        <v>1</v>
      </c>
      <c r="H44" s="503">
        <v>18</v>
      </c>
      <c r="I44" s="503">
        <v>0</v>
      </c>
      <c r="J44" s="503">
        <v>1</v>
      </c>
      <c r="K44" s="503">
        <v>0</v>
      </c>
      <c r="L44" s="503">
        <v>0</v>
      </c>
      <c r="M44" s="504">
        <v>3</v>
      </c>
      <c r="N44" s="1193">
        <f t="shared" si="4"/>
        <v>25</v>
      </c>
      <c r="O44" s="505">
        <v>1</v>
      </c>
      <c r="P44" s="504">
        <v>0</v>
      </c>
      <c r="Q44" s="505">
        <v>0</v>
      </c>
      <c r="R44" s="503">
        <v>1</v>
      </c>
      <c r="S44" s="503">
        <v>1</v>
      </c>
      <c r="T44" s="503">
        <v>0</v>
      </c>
      <c r="U44" s="503">
        <v>0</v>
      </c>
      <c r="V44" s="503">
        <v>0</v>
      </c>
      <c r="W44" s="503">
        <v>1</v>
      </c>
      <c r="X44" s="504">
        <v>4</v>
      </c>
      <c r="Y44" s="1193">
        <f t="shared" si="1"/>
        <v>8</v>
      </c>
      <c r="Z44" s="505">
        <v>3</v>
      </c>
      <c r="AA44" s="503">
        <v>1</v>
      </c>
      <c r="AB44" s="504">
        <v>1</v>
      </c>
      <c r="AC44" s="505">
        <v>1</v>
      </c>
      <c r="AD44" s="503">
        <v>6</v>
      </c>
      <c r="AE44" s="504">
        <v>1</v>
      </c>
      <c r="AF44" s="505">
        <v>0</v>
      </c>
      <c r="AG44" s="503">
        <v>0</v>
      </c>
      <c r="AH44" s="507">
        <v>1</v>
      </c>
      <c r="AI44" s="508">
        <v>1</v>
      </c>
      <c r="AJ44" s="503">
        <v>0</v>
      </c>
      <c r="AK44" s="505">
        <v>0</v>
      </c>
      <c r="AL44" s="520">
        <v>0</v>
      </c>
      <c r="AM44" s="509">
        <v>0</v>
      </c>
      <c r="AN44" s="399" t="s">
        <v>530</v>
      </c>
    </row>
    <row r="45" spans="1:40" ht="14.25" customHeight="1">
      <c r="A45" s="395"/>
      <c r="B45" s="399" t="s">
        <v>531</v>
      </c>
      <c r="C45" s="982">
        <v>1</v>
      </c>
      <c r="D45" s="503">
        <v>0</v>
      </c>
      <c r="E45" s="503">
        <v>1</v>
      </c>
      <c r="F45" s="503">
        <v>0</v>
      </c>
      <c r="G45" s="503">
        <v>0</v>
      </c>
      <c r="H45" s="503">
        <v>3</v>
      </c>
      <c r="I45" s="503">
        <v>0</v>
      </c>
      <c r="J45" s="503">
        <v>0</v>
      </c>
      <c r="K45" s="503">
        <v>1</v>
      </c>
      <c r="L45" s="503">
        <v>0</v>
      </c>
      <c r="M45" s="504">
        <v>0</v>
      </c>
      <c r="N45" s="1193">
        <f t="shared" si="4"/>
        <v>6</v>
      </c>
      <c r="O45" s="505">
        <v>1</v>
      </c>
      <c r="P45" s="504">
        <v>0</v>
      </c>
      <c r="Q45" s="505">
        <v>0</v>
      </c>
      <c r="R45" s="503">
        <v>0</v>
      </c>
      <c r="S45" s="503">
        <v>0</v>
      </c>
      <c r="T45" s="503">
        <v>0</v>
      </c>
      <c r="U45" s="503">
        <v>0</v>
      </c>
      <c r="V45" s="503">
        <v>1</v>
      </c>
      <c r="W45" s="503">
        <v>1</v>
      </c>
      <c r="X45" s="504">
        <v>1</v>
      </c>
      <c r="Y45" s="1193">
        <f t="shared" si="1"/>
        <v>4</v>
      </c>
      <c r="Z45" s="505">
        <v>3</v>
      </c>
      <c r="AA45" s="503">
        <v>1</v>
      </c>
      <c r="AB45" s="504">
        <v>1</v>
      </c>
      <c r="AC45" s="505">
        <v>1</v>
      </c>
      <c r="AD45" s="503">
        <v>0</v>
      </c>
      <c r="AE45" s="504">
        <v>1</v>
      </c>
      <c r="AF45" s="505">
        <v>0</v>
      </c>
      <c r="AG45" s="503">
        <v>0</v>
      </c>
      <c r="AH45" s="507">
        <v>0</v>
      </c>
      <c r="AI45" s="508">
        <v>0</v>
      </c>
      <c r="AJ45" s="503">
        <v>0</v>
      </c>
      <c r="AK45" s="505">
        <v>0</v>
      </c>
      <c r="AL45" s="520">
        <v>0</v>
      </c>
      <c r="AM45" s="509">
        <v>0</v>
      </c>
      <c r="AN45" s="399" t="s">
        <v>531</v>
      </c>
    </row>
    <row r="46" spans="1:40" ht="14.25" customHeight="1">
      <c r="A46" s="395"/>
      <c r="B46" s="399" t="s">
        <v>532</v>
      </c>
      <c r="C46" s="982">
        <v>1</v>
      </c>
      <c r="D46" s="503">
        <v>0</v>
      </c>
      <c r="E46" s="503">
        <v>1</v>
      </c>
      <c r="F46" s="503">
        <v>0</v>
      </c>
      <c r="G46" s="503">
        <v>0</v>
      </c>
      <c r="H46" s="503">
        <v>16</v>
      </c>
      <c r="I46" s="503">
        <v>0</v>
      </c>
      <c r="J46" s="503">
        <v>1</v>
      </c>
      <c r="K46" s="503">
        <v>0</v>
      </c>
      <c r="L46" s="503">
        <v>0</v>
      </c>
      <c r="M46" s="504">
        <v>3</v>
      </c>
      <c r="N46" s="1193">
        <f t="shared" si="4"/>
        <v>22</v>
      </c>
      <c r="O46" s="505">
        <v>2</v>
      </c>
      <c r="P46" s="504">
        <v>0</v>
      </c>
      <c r="Q46" s="505">
        <v>0</v>
      </c>
      <c r="R46" s="503">
        <v>1</v>
      </c>
      <c r="S46" s="503">
        <v>1</v>
      </c>
      <c r="T46" s="503">
        <v>0</v>
      </c>
      <c r="U46" s="503">
        <v>1</v>
      </c>
      <c r="V46" s="503">
        <v>0</v>
      </c>
      <c r="W46" s="503">
        <v>1</v>
      </c>
      <c r="X46" s="504">
        <v>2</v>
      </c>
      <c r="Y46" s="1193">
        <f t="shared" si="1"/>
        <v>8</v>
      </c>
      <c r="Z46" s="505">
        <v>3</v>
      </c>
      <c r="AA46" s="503">
        <v>1</v>
      </c>
      <c r="AB46" s="504">
        <v>1</v>
      </c>
      <c r="AC46" s="505">
        <v>1</v>
      </c>
      <c r="AD46" s="503">
        <v>6</v>
      </c>
      <c r="AE46" s="504">
        <v>1</v>
      </c>
      <c r="AF46" s="505">
        <v>0</v>
      </c>
      <c r="AG46" s="503">
        <v>0</v>
      </c>
      <c r="AH46" s="507">
        <v>0</v>
      </c>
      <c r="AI46" s="508">
        <v>0</v>
      </c>
      <c r="AJ46" s="503">
        <v>0</v>
      </c>
      <c r="AK46" s="505">
        <v>0</v>
      </c>
      <c r="AL46" s="520">
        <v>0</v>
      </c>
      <c r="AM46" s="509">
        <v>0</v>
      </c>
      <c r="AN46" s="399" t="s">
        <v>532</v>
      </c>
    </row>
    <row r="47" spans="1:40" ht="14.25" customHeight="1">
      <c r="A47" s="395"/>
      <c r="B47" s="399" t="s">
        <v>533</v>
      </c>
      <c r="C47" s="982">
        <v>1</v>
      </c>
      <c r="D47" s="503">
        <v>0</v>
      </c>
      <c r="E47" s="503">
        <v>2</v>
      </c>
      <c r="F47" s="503">
        <v>1</v>
      </c>
      <c r="G47" s="503">
        <v>1</v>
      </c>
      <c r="H47" s="503">
        <v>50</v>
      </c>
      <c r="I47" s="503">
        <v>0</v>
      </c>
      <c r="J47" s="503">
        <v>2</v>
      </c>
      <c r="K47" s="503">
        <v>0</v>
      </c>
      <c r="L47" s="503">
        <v>0</v>
      </c>
      <c r="M47" s="504">
        <v>8</v>
      </c>
      <c r="N47" s="1193">
        <f t="shared" si="4"/>
        <v>65</v>
      </c>
      <c r="O47" s="505">
        <v>2</v>
      </c>
      <c r="P47" s="504">
        <v>0</v>
      </c>
      <c r="Q47" s="505">
        <v>0</v>
      </c>
      <c r="R47" s="503">
        <v>1</v>
      </c>
      <c r="S47" s="503">
        <v>1</v>
      </c>
      <c r="T47" s="503">
        <v>0</v>
      </c>
      <c r="U47" s="503">
        <v>0</v>
      </c>
      <c r="V47" s="503">
        <v>0</v>
      </c>
      <c r="W47" s="503">
        <v>1</v>
      </c>
      <c r="X47" s="504">
        <v>0</v>
      </c>
      <c r="Y47" s="1193">
        <f t="shared" si="1"/>
        <v>5</v>
      </c>
      <c r="Z47" s="505">
        <v>4</v>
      </c>
      <c r="AA47" s="503">
        <v>2</v>
      </c>
      <c r="AB47" s="504">
        <v>1</v>
      </c>
      <c r="AC47" s="505">
        <v>1</v>
      </c>
      <c r="AD47" s="503">
        <v>6</v>
      </c>
      <c r="AE47" s="504">
        <v>1</v>
      </c>
      <c r="AF47" s="505">
        <v>0</v>
      </c>
      <c r="AG47" s="503">
        <v>0</v>
      </c>
      <c r="AH47" s="507">
        <v>0</v>
      </c>
      <c r="AI47" s="508">
        <v>3</v>
      </c>
      <c r="AJ47" s="503">
        <v>0</v>
      </c>
      <c r="AK47" s="505">
        <v>0</v>
      </c>
      <c r="AL47" s="520">
        <v>0</v>
      </c>
      <c r="AM47" s="509">
        <v>0</v>
      </c>
      <c r="AN47" s="399" t="s">
        <v>533</v>
      </c>
    </row>
    <row r="48" spans="1:40" ht="14.25" customHeight="1">
      <c r="A48" s="395"/>
      <c r="B48" s="399" t="s">
        <v>534</v>
      </c>
      <c r="C48" s="982">
        <v>1</v>
      </c>
      <c r="D48" s="503">
        <v>0</v>
      </c>
      <c r="E48" s="503">
        <v>1</v>
      </c>
      <c r="F48" s="503">
        <v>0</v>
      </c>
      <c r="G48" s="503">
        <v>1</v>
      </c>
      <c r="H48" s="503">
        <v>17</v>
      </c>
      <c r="I48" s="503">
        <v>0</v>
      </c>
      <c r="J48" s="503">
        <v>1</v>
      </c>
      <c r="K48" s="503">
        <v>0</v>
      </c>
      <c r="L48" s="503">
        <v>0</v>
      </c>
      <c r="M48" s="504">
        <v>3</v>
      </c>
      <c r="N48" s="1193">
        <f t="shared" si="4"/>
        <v>24</v>
      </c>
      <c r="O48" s="505">
        <v>1</v>
      </c>
      <c r="P48" s="504">
        <v>0</v>
      </c>
      <c r="Q48" s="505">
        <v>0</v>
      </c>
      <c r="R48" s="503">
        <v>1</v>
      </c>
      <c r="S48" s="503">
        <v>1</v>
      </c>
      <c r="T48" s="503">
        <v>0</v>
      </c>
      <c r="U48" s="503">
        <v>0</v>
      </c>
      <c r="V48" s="503">
        <v>0</v>
      </c>
      <c r="W48" s="503">
        <v>1</v>
      </c>
      <c r="X48" s="504">
        <v>0</v>
      </c>
      <c r="Y48" s="1193">
        <f t="shared" si="1"/>
        <v>4</v>
      </c>
      <c r="Z48" s="505">
        <v>3</v>
      </c>
      <c r="AA48" s="503">
        <v>1</v>
      </c>
      <c r="AB48" s="504">
        <v>1</v>
      </c>
      <c r="AC48" s="505">
        <v>1</v>
      </c>
      <c r="AD48" s="503">
        <v>5</v>
      </c>
      <c r="AE48" s="504">
        <v>1</v>
      </c>
      <c r="AF48" s="505">
        <v>0</v>
      </c>
      <c r="AG48" s="503">
        <v>0</v>
      </c>
      <c r="AH48" s="507">
        <v>0</v>
      </c>
      <c r="AI48" s="508">
        <v>0</v>
      </c>
      <c r="AJ48" s="503">
        <v>0</v>
      </c>
      <c r="AK48" s="505">
        <v>0</v>
      </c>
      <c r="AL48" s="520">
        <v>0</v>
      </c>
      <c r="AM48" s="509">
        <v>0</v>
      </c>
      <c r="AN48" s="399" t="s">
        <v>534</v>
      </c>
    </row>
    <row r="49" spans="1:41" ht="14.25" customHeight="1">
      <c r="A49" s="395"/>
      <c r="B49" s="399" t="s">
        <v>535</v>
      </c>
      <c r="C49" s="982">
        <v>1</v>
      </c>
      <c r="D49" s="503">
        <v>0</v>
      </c>
      <c r="E49" s="503">
        <v>1</v>
      </c>
      <c r="F49" s="503">
        <v>0</v>
      </c>
      <c r="G49" s="503">
        <v>1</v>
      </c>
      <c r="H49" s="503">
        <v>19</v>
      </c>
      <c r="I49" s="503">
        <v>0</v>
      </c>
      <c r="J49" s="503">
        <v>1</v>
      </c>
      <c r="K49" s="503">
        <v>0</v>
      </c>
      <c r="L49" s="503">
        <v>0</v>
      </c>
      <c r="M49" s="504">
        <v>0</v>
      </c>
      <c r="N49" s="1193">
        <f t="shared" si="4"/>
        <v>23</v>
      </c>
      <c r="O49" s="505">
        <v>1</v>
      </c>
      <c r="P49" s="504">
        <v>0</v>
      </c>
      <c r="Q49" s="505">
        <v>0</v>
      </c>
      <c r="R49" s="503">
        <v>1</v>
      </c>
      <c r="S49" s="503">
        <v>1</v>
      </c>
      <c r="T49" s="503">
        <v>0</v>
      </c>
      <c r="U49" s="503">
        <v>0</v>
      </c>
      <c r="V49" s="503">
        <v>0</v>
      </c>
      <c r="W49" s="503">
        <v>1</v>
      </c>
      <c r="X49" s="504">
        <v>0</v>
      </c>
      <c r="Y49" s="1193">
        <f t="shared" si="1"/>
        <v>4</v>
      </c>
      <c r="Z49" s="505">
        <v>3</v>
      </c>
      <c r="AA49" s="503">
        <v>1</v>
      </c>
      <c r="AB49" s="504">
        <v>1</v>
      </c>
      <c r="AC49" s="505">
        <v>1</v>
      </c>
      <c r="AD49" s="503">
        <v>6</v>
      </c>
      <c r="AE49" s="504">
        <v>1</v>
      </c>
      <c r="AF49" s="505">
        <v>0</v>
      </c>
      <c r="AG49" s="503">
        <v>0</v>
      </c>
      <c r="AH49" s="507">
        <v>0</v>
      </c>
      <c r="AI49" s="508">
        <v>1</v>
      </c>
      <c r="AJ49" s="503">
        <v>0</v>
      </c>
      <c r="AK49" s="505">
        <v>0</v>
      </c>
      <c r="AL49" s="520">
        <v>0</v>
      </c>
      <c r="AM49" s="509">
        <v>0</v>
      </c>
      <c r="AN49" s="399" t="s">
        <v>535</v>
      </c>
    </row>
    <row r="50" spans="1:41" ht="14.25" customHeight="1">
      <c r="A50" s="395"/>
      <c r="B50" s="79" t="s">
        <v>536</v>
      </c>
      <c r="C50" s="982">
        <v>1</v>
      </c>
      <c r="D50" s="503">
        <v>0</v>
      </c>
      <c r="E50" s="503">
        <v>1</v>
      </c>
      <c r="F50" s="503">
        <v>0</v>
      </c>
      <c r="G50" s="503">
        <v>1</v>
      </c>
      <c r="H50" s="503">
        <v>9</v>
      </c>
      <c r="I50" s="503">
        <v>0</v>
      </c>
      <c r="J50" s="503">
        <v>1</v>
      </c>
      <c r="K50" s="503">
        <v>0</v>
      </c>
      <c r="L50" s="503">
        <v>0</v>
      </c>
      <c r="M50" s="504">
        <v>0</v>
      </c>
      <c r="N50" s="1193">
        <f t="shared" si="4"/>
        <v>13</v>
      </c>
      <c r="O50" s="505">
        <v>1</v>
      </c>
      <c r="P50" s="504">
        <v>0</v>
      </c>
      <c r="Q50" s="505">
        <v>0</v>
      </c>
      <c r="R50" s="503">
        <v>0</v>
      </c>
      <c r="S50" s="503">
        <v>1</v>
      </c>
      <c r="T50" s="503">
        <v>0</v>
      </c>
      <c r="U50" s="503">
        <v>0</v>
      </c>
      <c r="V50" s="503">
        <v>0</v>
      </c>
      <c r="W50" s="503">
        <v>1</v>
      </c>
      <c r="X50" s="504">
        <v>0</v>
      </c>
      <c r="Y50" s="1193">
        <f t="shared" si="1"/>
        <v>3</v>
      </c>
      <c r="Z50" s="505">
        <v>1</v>
      </c>
      <c r="AA50" s="503">
        <v>1</v>
      </c>
      <c r="AB50" s="504">
        <v>1</v>
      </c>
      <c r="AC50" s="505">
        <v>1</v>
      </c>
      <c r="AD50" s="503">
        <v>0</v>
      </c>
      <c r="AE50" s="504">
        <v>1</v>
      </c>
      <c r="AF50" s="505">
        <v>0</v>
      </c>
      <c r="AG50" s="503">
        <v>0</v>
      </c>
      <c r="AH50" s="507">
        <v>0</v>
      </c>
      <c r="AI50" s="508">
        <v>0</v>
      </c>
      <c r="AJ50" s="503">
        <v>0</v>
      </c>
      <c r="AK50" s="505">
        <v>0</v>
      </c>
      <c r="AL50" s="520">
        <v>0</v>
      </c>
      <c r="AM50" s="509">
        <v>0</v>
      </c>
      <c r="AN50" s="399" t="s">
        <v>536</v>
      </c>
    </row>
    <row r="51" spans="1:41" ht="14.25" customHeight="1" thickBot="1">
      <c r="A51" s="1136"/>
      <c r="B51" s="220" t="s">
        <v>537</v>
      </c>
      <c r="C51" s="985">
        <v>1</v>
      </c>
      <c r="D51" s="521">
        <v>0</v>
      </c>
      <c r="E51" s="521">
        <v>1</v>
      </c>
      <c r="F51" s="521">
        <v>0</v>
      </c>
      <c r="G51" s="521">
        <v>1</v>
      </c>
      <c r="H51" s="521">
        <v>14</v>
      </c>
      <c r="I51" s="521">
        <v>0</v>
      </c>
      <c r="J51" s="521">
        <v>1</v>
      </c>
      <c r="K51" s="521">
        <v>0</v>
      </c>
      <c r="L51" s="521">
        <v>1</v>
      </c>
      <c r="M51" s="522">
        <v>3</v>
      </c>
      <c r="N51" s="1199">
        <f t="shared" si="4"/>
        <v>22</v>
      </c>
      <c r="O51" s="523">
        <v>1</v>
      </c>
      <c r="P51" s="522">
        <v>1</v>
      </c>
      <c r="Q51" s="523">
        <v>0</v>
      </c>
      <c r="R51" s="521">
        <v>1</v>
      </c>
      <c r="S51" s="521">
        <v>1</v>
      </c>
      <c r="T51" s="521">
        <v>0</v>
      </c>
      <c r="U51" s="521">
        <v>0</v>
      </c>
      <c r="V51" s="521">
        <v>0</v>
      </c>
      <c r="W51" s="521">
        <v>1</v>
      </c>
      <c r="X51" s="522">
        <v>0</v>
      </c>
      <c r="Y51" s="1199">
        <f t="shared" si="1"/>
        <v>5</v>
      </c>
      <c r="Z51" s="523">
        <v>3</v>
      </c>
      <c r="AA51" s="521">
        <v>1</v>
      </c>
      <c r="AB51" s="522">
        <v>1</v>
      </c>
      <c r="AC51" s="523">
        <v>1</v>
      </c>
      <c r="AD51" s="521">
        <v>6</v>
      </c>
      <c r="AE51" s="522">
        <v>1</v>
      </c>
      <c r="AF51" s="523">
        <v>0</v>
      </c>
      <c r="AG51" s="521">
        <v>0</v>
      </c>
      <c r="AH51" s="524">
        <v>0</v>
      </c>
      <c r="AI51" s="525">
        <v>0</v>
      </c>
      <c r="AJ51" s="521">
        <v>0</v>
      </c>
      <c r="AK51" s="523">
        <v>0</v>
      </c>
      <c r="AL51" s="521">
        <v>0</v>
      </c>
      <c r="AM51" s="526">
        <v>0</v>
      </c>
      <c r="AN51" s="73" t="s">
        <v>537</v>
      </c>
    </row>
    <row r="52" spans="1:41" ht="14.25" customHeight="1">
      <c r="A52" s="395"/>
      <c r="B52" s="204" t="s">
        <v>538</v>
      </c>
      <c r="C52" s="982">
        <v>1</v>
      </c>
      <c r="D52" s="503">
        <v>0</v>
      </c>
      <c r="E52" s="503">
        <v>1</v>
      </c>
      <c r="F52" s="503">
        <v>0</v>
      </c>
      <c r="G52" s="503">
        <v>2</v>
      </c>
      <c r="H52" s="503">
        <v>24</v>
      </c>
      <c r="I52" s="503">
        <v>0</v>
      </c>
      <c r="J52" s="506">
        <v>1</v>
      </c>
      <c r="K52" s="506">
        <v>0</v>
      </c>
      <c r="L52" s="506">
        <v>0</v>
      </c>
      <c r="M52" s="516">
        <v>5</v>
      </c>
      <c r="N52" s="1211">
        <f t="shared" si="4"/>
        <v>34</v>
      </c>
      <c r="O52" s="517">
        <v>1</v>
      </c>
      <c r="P52" s="516">
        <v>0</v>
      </c>
      <c r="Q52" s="517">
        <v>0</v>
      </c>
      <c r="R52" s="506">
        <v>0</v>
      </c>
      <c r="S52" s="506">
        <v>1</v>
      </c>
      <c r="T52" s="506">
        <v>0</v>
      </c>
      <c r="U52" s="506">
        <v>0</v>
      </c>
      <c r="V52" s="506">
        <v>0</v>
      </c>
      <c r="W52" s="506">
        <v>1</v>
      </c>
      <c r="X52" s="516">
        <v>8</v>
      </c>
      <c r="Y52" s="1211">
        <f t="shared" si="1"/>
        <v>11</v>
      </c>
      <c r="Z52" s="517">
        <v>3</v>
      </c>
      <c r="AA52" s="506">
        <v>1</v>
      </c>
      <c r="AB52" s="516">
        <v>1</v>
      </c>
      <c r="AC52" s="517">
        <v>1</v>
      </c>
      <c r="AD52" s="506">
        <v>6</v>
      </c>
      <c r="AE52" s="516">
        <v>1</v>
      </c>
      <c r="AF52" s="517">
        <v>0</v>
      </c>
      <c r="AG52" s="506">
        <v>0</v>
      </c>
      <c r="AH52" s="518">
        <v>0</v>
      </c>
      <c r="AI52" s="519">
        <v>3</v>
      </c>
      <c r="AJ52" s="506">
        <v>0</v>
      </c>
      <c r="AK52" s="517">
        <v>1</v>
      </c>
      <c r="AL52" s="506">
        <v>0</v>
      </c>
      <c r="AM52" s="527">
        <v>0</v>
      </c>
      <c r="AN52" s="488" t="s">
        <v>538</v>
      </c>
    </row>
    <row r="53" spans="1:41" ht="14.25" customHeight="1">
      <c r="A53" s="395"/>
      <c r="B53" s="399" t="s">
        <v>841</v>
      </c>
      <c r="C53" s="982">
        <v>0</v>
      </c>
      <c r="D53" s="503">
        <v>0</v>
      </c>
      <c r="E53" s="503">
        <v>1</v>
      </c>
      <c r="F53" s="503">
        <v>0</v>
      </c>
      <c r="G53" s="503">
        <v>1</v>
      </c>
      <c r="H53" s="503">
        <v>10</v>
      </c>
      <c r="I53" s="503">
        <v>0</v>
      </c>
      <c r="J53" s="503">
        <v>0</v>
      </c>
      <c r="K53" s="503">
        <v>0</v>
      </c>
      <c r="L53" s="503">
        <v>0</v>
      </c>
      <c r="M53" s="504">
        <v>2</v>
      </c>
      <c r="N53" s="1193">
        <f t="shared" ref="N53" si="5">SUM(C53:M53)</f>
        <v>14</v>
      </c>
      <c r="O53" s="505">
        <v>1</v>
      </c>
      <c r="P53" s="504">
        <v>0</v>
      </c>
      <c r="Q53" s="505">
        <v>0</v>
      </c>
      <c r="R53" s="503">
        <v>1</v>
      </c>
      <c r="S53" s="503">
        <v>1</v>
      </c>
      <c r="T53" s="503">
        <v>0</v>
      </c>
      <c r="U53" s="503">
        <v>0</v>
      </c>
      <c r="V53" s="503">
        <v>0</v>
      </c>
      <c r="W53" s="503">
        <v>1</v>
      </c>
      <c r="X53" s="504">
        <v>1</v>
      </c>
      <c r="Y53" s="1193">
        <f t="shared" ref="Y53" si="6">SUM(O53:X53)</f>
        <v>5</v>
      </c>
      <c r="Z53" s="505">
        <v>3</v>
      </c>
      <c r="AA53" s="503">
        <v>1</v>
      </c>
      <c r="AB53" s="504">
        <v>1</v>
      </c>
      <c r="AC53" s="505">
        <v>1</v>
      </c>
      <c r="AD53" s="503">
        <v>0</v>
      </c>
      <c r="AE53" s="504">
        <v>0</v>
      </c>
      <c r="AF53" s="505">
        <v>0</v>
      </c>
      <c r="AG53" s="503">
        <v>0</v>
      </c>
      <c r="AH53" s="507">
        <v>0</v>
      </c>
      <c r="AI53" s="508">
        <v>2</v>
      </c>
      <c r="AJ53" s="503">
        <v>0</v>
      </c>
      <c r="AK53" s="505">
        <v>0</v>
      </c>
      <c r="AL53" s="503">
        <v>0</v>
      </c>
      <c r="AM53" s="509">
        <v>0</v>
      </c>
      <c r="AN53" s="399" t="s">
        <v>841</v>
      </c>
      <c r="AO53" s="375"/>
    </row>
    <row r="54" spans="1:41" ht="14.25" customHeight="1">
      <c r="A54" s="395"/>
      <c r="B54" s="399" t="s">
        <v>539</v>
      </c>
      <c r="C54" s="982">
        <v>1</v>
      </c>
      <c r="D54" s="503">
        <v>0</v>
      </c>
      <c r="E54" s="503">
        <v>1</v>
      </c>
      <c r="F54" s="503">
        <v>1</v>
      </c>
      <c r="G54" s="503">
        <v>1</v>
      </c>
      <c r="H54" s="503">
        <v>36</v>
      </c>
      <c r="I54" s="503">
        <v>0</v>
      </c>
      <c r="J54" s="503">
        <v>2</v>
      </c>
      <c r="K54" s="503">
        <v>0</v>
      </c>
      <c r="L54" s="503">
        <v>0</v>
      </c>
      <c r="M54" s="504">
        <v>5</v>
      </c>
      <c r="N54" s="1193">
        <f t="shared" si="4"/>
        <v>47</v>
      </c>
      <c r="O54" s="505">
        <v>2</v>
      </c>
      <c r="P54" s="504">
        <v>0</v>
      </c>
      <c r="Q54" s="505">
        <v>0</v>
      </c>
      <c r="R54" s="503">
        <v>1</v>
      </c>
      <c r="S54" s="503">
        <v>1</v>
      </c>
      <c r="T54" s="503">
        <v>0</v>
      </c>
      <c r="U54" s="503">
        <v>0</v>
      </c>
      <c r="V54" s="503">
        <v>0</v>
      </c>
      <c r="W54" s="503">
        <v>1</v>
      </c>
      <c r="X54" s="504">
        <v>0</v>
      </c>
      <c r="Y54" s="1193">
        <f t="shared" si="1"/>
        <v>5</v>
      </c>
      <c r="Z54" s="505">
        <v>4</v>
      </c>
      <c r="AA54" s="503">
        <v>2</v>
      </c>
      <c r="AB54" s="504">
        <v>1</v>
      </c>
      <c r="AC54" s="505">
        <v>1</v>
      </c>
      <c r="AD54" s="503">
        <v>6</v>
      </c>
      <c r="AE54" s="504">
        <v>1</v>
      </c>
      <c r="AF54" s="505">
        <v>0</v>
      </c>
      <c r="AG54" s="503">
        <v>0</v>
      </c>
      <c r="AH54" s="507">
        <v>0</v>
      </c>
      <c r="AI54" s="508">
        <v>3</v>
      </c>
      <c r="AJ54" s="503">
        <v>0</v>
      </c>
      <c r="AK54" s="505">
        <v>1</v>
      </c>
      <c r="AL54" s="503">
        <v>0</v>
      </c>
      <c r="AM54" s="509">
        <v>0</v>
      </c>
      <c r="AN54" s="399" t="s">
        <v>539</v>
      </c>
    </row>
    <row r="55" spans="1:41" s="186" customFormat="1" ht="14.25" customHeight="1">
      <c r="A55" s="978"/>
      <c r="B55" s="1208" t="s">
        <v>540</v>
      </c>
      <c r="C55" s="986">
        <v>0</v>
      </c>
      <c r="D55" s="528">
        <v>0</v>
      </c>
      <c r="E55" s="528">
        <v>0</v>
      </c>
      <c r="F55" s="528">
        <v>0</v>
      </c>
      <c r="G55" s="528">
        <v>0</v>
      </c>
      <c r="H55" s="528">
        <v>2</v>
      </c>
      <c r="I55" s="528">
        <v>0</v>
      </c>
      <c r="J55" s="528">
        <v>0</v>
      </c>
      <c r="K55" s="528">
        <v>0</v>
      </c>
      <c r="L55" s="528">
        <v>0</v>
      </c>
      <c r="M55" s="529">
        <v>0</v>
      </c>
      <c r="N55" s="1212">
        <f t="shared" si="4"/>
        <v>2</v>
      </c>
      <c r="O55" s="530">
        <v>0</v>
      </c>
      <c r="P55" s="529">
        <v>0</v>
      </c>
      <c r="Q55" s="530">
        <v>0</v>
      </c>
      <c r="R55" s="528">
        <v>0</v>
      </c>
      <c r="S55" s="528">
        <v>0</v>
      </c>
      <c r="T55" s="528">
        <v>0</v>
      </c>
      <c r="U55" s="528">
        <v>0</v>
      </c>
      <c r="V55" s="528">
        <v>0</v>
      </c>
      <c r="W55" s="528">
        <v>0</v>
      </c>
      <c r="X55" s="529">
        <v>0</v>
      </c>
      <c r="Y55" s="1212">
        <f t="shared" si="1"/>
        <v>0</v>
      </c>
      <c r="Z55" s="530">
        <v>1</v>
      </c>
      <c r="AA55" s="528">
        <v>1</v>
      </c>
      <c r="AB55" s="529">
        <v>0</v>
      </c>
      <c r="AC55" s="530">
        <v>0</v>
      </c>
      <c r="AD55" s="528">
        <v>0</v>
      </c>
      <c r="AE55" s="529">
        <v>0</v>
      </c>
      <c r="AF55" s="530">
        <v>0</v>
      </c>
      <c r="AG55" s="528">
        <v>0</v>
      </c>
      <c r="AH55" s="531">
        <v>0</v>
      </c>
      <c r="AI55" s="532">
        <v>0</v>
      </c>
      <c r="AJ55" s="528">
        <v>0</v>
      </c>
      <c r="AK55" s="530">
        <v>0</v>
      </c>
      <c r="AL55" s="528">
        <v>0</v>
      </c>
      <c r="AM55" s="533">
        <v>0</v>
      </c>
      <c r="AN55" s="221" t="s">
        <v>540</v>
      </c>
    </row>
    <row r="56" spans="1:41" ht="14.25" customHeight="1">
      <c r="A56" s="395"/>
      <c r="B56" s="501" t="s">
        <v>698</v>
      </c>
      <c r="C56" s="982">
        <v>1</v>
      </c>
      <c r="D56" s="503">
        <v>0</v>
      </c>
      <c r="E56" s="503">
        <v>1</v>
      </c>
      <c r="F56" s="503">
        <v>0</v>
      </c>
      <c r="G56" s="503">
        <v>1</v>
      </c>
      <c r="H56" s="503">
        <v>5</v>
      </c>
      <c r="I56" s="503">
        <v>0</v>
      </c>
      <c r="J56" s="503">
        <v>1</v>
      </c>
      <c r="K56" s="503">
        <v>0</v>
      </c>
      <c r="L56" s="503">
        <v>0</v>
      </c>
      <c r="M56" s="504">
        <v>1</v>
      </c>
      <c r="N56" s="1193">
        <f t="shared" si="4"/>
        <v>10</v>
      </c>
      <c r="O56" s="505">
        <v>1</v>
      </c>
      <c r="P56" s="504">
        <v>0</v>
      </c>
      <c r="Q56" s="505">
        <v>0</v>
      </c>
      <c r="R56" s="503">
        <v>0</v>
      </c>
      <c r="S56" s="503">
        <v>1</v>
      </c>
      <c r="T56" s="528">
        <v>0</v>
      </c>
      <c r="U56" s="528">
        <v>0</v>
      </c>
      <c r="V56" s="503">
        <v>0</v>
      </c>
      <c r="W56" s="503">
        <v>1</v>
      </c>
      <c r="X56" s="504">
        <v>1</v>
      </c>
      <c r="Y56" s="1193">
        <f t="shared" si="1"/>
        <v>4</v>
      </c>
      <c r="Z56" s="505">
        <v>3</v>
      </c>
      <c r="AA56" s="503">
        <v>1</v>
      </c>
      <c r="AB56" s="504">
        <v>1</v>
      </c>
      <c r="AC56" s="505">
        <v>1</v>
      </c>
      <c r="AD56" s="503">
        <v>4</v>
      </c>
      <c r="AE56" s="504">
        <v>1</v>
      </c>
      <c r="AF56" s="505">
        <v>0</v>
      </c>
      <c r="AG56" s="503">
        <v>0</v>
      </c>
      <c r="AH56" s="507">
        <v>0</v>
      </c>
      <c r="AI56" s="508">
        <v>0</v>
      </c>
      <c r="AJ56" s="503">
        <v>0</v>
      </c>
      <c r="AK56" s="505">
        <v>0</v>
      </c>
      <c r="AL56" s="503">
        <v>0</v>
      </c>
      <c r="AM56" s="509">
        <v>0</v>
      </c>
      <c r="AN56" s="501" t="s">
        <v>541</v>
      </c>
    </row>
    <row r="57" spans="1:41" ht="14.25" customHeight="1">
      <c r="A57" s="395"/>
      <c r="B57" s="399" t="s">
        <v>542</v>
      </c>
      <c r="C57" s="982">
        <v>1</v>
      </c>
      <c r="D57" s="503">
        <v>0</v>
      </c>
      <c r="E57" s="503">
        <v>1</v>
      </c>
      <c r="F57" s="503">
        <v>0</v>
      </c>
      <c r="G57" s="503">
        <v>1</v>
      </c>
      <c r="H57" s="503">
        <v>4</v>
      </c>
      <c r="I57" s="503">
        <v>0</v>
      </c>
      <c r="J57" s="503">
        <v>1</v>
      </c>
      <c r="K57" s="503">
        <v>0</v>
      </c>
      <c r="L57" s="503">
        <v>0</v>
      </c>
      <c r="M57" s="504">
        <v>1</v>
      </c>
      <c r="N57" s="1193">
        <f t="shared" si="4"/>
        <v>9</v>
      </c>
      <c r="O57" s="505">
        <v>1</v>
      </c>
      <c r="P57" s="504">
        <v>0</v>
      </c>
      <c r="Q57" s="505">
        <v>1</v>
      </c>
      <c r="R57" s="503">
        <v>0</v>
      </c>
      <c r="S57" s="503">
        <v>1</v>
      </c>
      <c r="T57" s="528">
        <v>0</v>
      </c>
      <c r="U57" s="528">
        <v>0</v>
      </c>
      <c r="V57" s="503">
        <v>0</v>
      </c>
      <c r="W57" s="503">
        <v>1</v>
      </c>
      <c r="X57" s="504">
        <v>0</v>
      </c>
      <c r="Y57" s="1193">
        <f t="shared" si="1"/>
        <v>4</v>
      </c>
      <c r="Z57" s="505">
        <v>1</v>
      </c>
      <c r="AA57" s="503">
        <v>1</v>
      </c>
      <c r="AB57" s="504">
        <v>1</v>
      </c>
      <c r="AC57" s="505">
        <v>1</v>
      </c>
      <c r="AD57" s="503">
        <v>0</v>
      </c>
      <c r="AE57" s="504">
        <v>0</v>
      </c>
      <c r="AF57" s="505">
        <v>0</v>
      </c>
      <c r="AG57" s="503">
        <v>0</v>
      </c>
      <c r="AH57" s="507">
        <v>0</v>
      </c>
      <c r="AI57" s="508">
        <v>1</v>
      </c>
      <c r="AJ57" s="503">
        <v>0</v>
      </c>
      <c r="AK57" s="505">
        <v>0</v>
      </c>
      <c r="AL57" s="503">
        <v>0</v>
      </c>
      <c r="AM57" s="509">
        <v>0</v>
      </c>
      <c r="AN57" s="399" t="s">
        <v>542</v>
      </c>
    </row>
    <row r="58" spans="1:41" ht="14.25" customHeight="1">
      <c r="A58" s="395"/>
      <c r="B58" s="399" t="s">
        <v>12</v>
      </c>
      <c r="C58" s="982">
        <v>0</v>
      </c>
      <c r="D58" s="503">
        <v>0</v>
      </c>
      <c r="E58" s="503">
        <v>1</v>
      </c>
      <c r="F58" s="503">
        <v>0</v>
      </c>
      <c r="G58" s="503">
        <v>1</v>
      </c>
      <c r="H58" s="503">
        <v>9</v>
      </c>
      <c r="I58" s="503">
        <v>0</v>
      </c>
      <c r="J58" s="503">
        <v>1</v>
      </c>
      <c r="K58" s="503">
        <v>1</v>
      </c>
      <c r="L58" s="503">
        <v>0</v>
      </c>
      <c r="M58" s="504">
        <v>0</v>
      </c>
      <c r="N58" s="1193">
        <f t="shared" si="4"/>
        <v>13</v>
      </c>
      <c r="O58" s="505">
        <v>1</v>
      </c>
      <c r="P58" s="504">
        <v>0</v>
      </c>
      <c r="Q58" s="505">
        <v>0</v>
      </c>
      <c r="R58" s="503">
        <v>1</v>
      </c>
      <c r="S58" s="503">
        <v>0</v>
      </c>
      <c r="T58" s="528">
        <v>0</v>
      </c>
      <c r="U58" s="528">
        <v>0</v>
      </c>
      <c r="V58" s="503">
        <v>0</v>
      </c>
      <c r="W58" s="503">
        <v>0</v>
      </c>
      <c r="X58" s="504">
        <v>0</v>
      </c>
      <c r="Y58" s="1193">
        <f t="shared" si="1"/>
        <v>2</v>
      </c>
      <c r="Z58" s="505">
        <v>3</v>
      </c>
      <c r="AA58" s="503">
        <v>1</v>
      </c>
      <c r="AB58" s="504">
        <v>1</v>
      </c>
      <c r="AC58" s="505">
        <v>1</v>
      </c>
      <c r="AD58" s="503">
        <v>6</v>
      </c>
      <c r="AE58" s="504">
        <v>1</v>
      </c>
      <c r="AF58" s="505">
        <v>0</v>
      </c>
      <c r="AG58" s="503">
        <v>0</v>
      </c>
      <c r="AH58" s="507">
        <v>0</v>
      </c>
      <c r="AI58" s="508">
        <v>1</v>
      </c>
      <c r="AJ58" s="503">
        <v>0</v>
      </c>
      <c r="AK58" s="505">
        <v>0</v>
      </c>
      <c r="AL58" s="503">
        <v>0</v>
      </c>
      <c r="AM58" s="509">
        <v>0</v>
      </c>
      <c r="AN58" s="399" t="s">
        <v>12</v>
      </c>
      <c r="AO58" s="25"/>
    </row>
    <row r="59" spans="1:41" ht="14.25" customHeight="1">
      <c r="A59" s="395"/>
      <c r="B59" s="399" t="s">
        <v>543</v>
      </c>
      <c r="C59" s="982">
        <v>1</v>
      </c>
      <c r="D59" s="503">
        <v>0</v>
      </c>
      <c r="E59" s="503">
        <v>1</v>
      </c>
      <c r="F59" s="503">
        <v>0</v>
      </c>
      <c r="G59" s="503">
        <v>1</v>
      </c>
      <c r="H59" s="503">
        <v>16</v>
      </c>
      <c r="I59" s="503">
        <v>0</v>
      </c>
      <c r="J59" s="503">
        <v>1</v>
      </c>
      <c r="K59" s="503">
        <v>0</v>
      </c>
      <c r="L59" s="503">
        <v>1</v>
      </c>
      <c r="M59" s="504">
        <v>2</v>
      </c>
      <c r="N59" s="1193">
        <f t="shared" si="4"/>
        <v>23</v>
      </c>
      <c r="O59" s="505">
        <v>1</v>
      </c>
      <c r="P59" s="504">
        <v>0</v>
      </c>
      <c r="Q59" s="505">
        <v>0</v>
      </c>
      <c r="R59" s="503">
        <v>1</v>
      </c>
      <c r="S59" s="503">
        <v>1</v>
      </c>
      <c r="T59" s="528">
        <v>1</v>
      </c>
      <c r="U59" s="528">
        <v>0</v>
      </c>
      <c r="V59" s="503">
        <v>0</v>
      </c>
      <c r="W59" s="503">
        <v>1</v>
      </c>
      <c r="X59" s="504">
        <v>4</v>
      </c>
      <c r="Y59" s="1193">
        <f t="shared" si="1"/>
        <v>9</v>
      </c>
      <c r="Z59" s="505">
        <v>3</v>
      </c>
      <c r="AA59" s="503">
        <v>1</v>
      </c>
      <c r="AB59" s="504">
        <v>1</v>
      </c>
      <c r="AC59" s="505">
        <v>1</v>
      </c>
      <c r="AD59" s="503">
        <v>6</v>
      </c>
      <c r="AE59" s="504">
        <v>1</v>
      </c>
      <c r="AF59" s="505">
        <v>0</v>
      </c>
      <c r="AG59" s="503">
        <v>0</v>
      </c>
      <c r="AH59" s="507">
        <v>0</v>
      </c>
      <c r="AI59" s="508">
        <v>1</v>
      </c>
      <c r="AJ59" s="503">
        <v>0</v>
      </c>
      <c r="AK59" s="505">
        <v>0</v>
      </c>
      <c r="AL59" s="503">
        <v>0</v>
      </c>
      <c r="AM59" s="509">
        <v>1</v>
      </c>
      <c r="AN59" s="399" t="s">
        <v>543</v>
      </c>
    </row>
    <row r="60" spans="1:41" ht="14.25" customHeight="1">
      <c r="A60" s="395"/>
      <c r="B60" s="399" t="s">
        <v>544</v>
      </c>
      <c r="C60" s="982">
        <v>1</v>
      </c>
      <c r="D60" s="503">
        <v>0</v>
      </c>
      <c r="E60" s="503">
        <v>1</v>
      </c>
      <c r="F60" s="503">
        <v>0</v>
      </c>
      <c r="G60" s="503">
        <v>1</v>
      </c>
      <c r="H60" s="503">
        <v>4</v>
      </c>
      <c r="I60" s="503">
        <v>0</v>
      </c>
      <c r="J60" s="503">
        <v>1</v>
      </c>
      <c r="K60" s="503">
        <v>0</v>
      </c>
      <c r="L60" s="503">
        <v>0</v>
      </c>
      <c r="M60" s="504">
        <v>0</v>
      </c>
      <c r="N60" s="1193">
        <f t="shared" si="4"/>
        <v>8</v>
      </c>
      <c r="O60" s="505">
        <v>1</v>
      </c>
      <c r="P60" s="504">
        <v>0</v>
      </c>
      <c r="Q60" s="505">
        <v>1</v>
      </c>
      <c r="R60" s="503">
        <v>0</v>
      </c>
      <c r="S60" s="503">
        <v>1</v>
      </c>
      <c r="T60" s="528">
        <v>0</v>
      </c>
      <c r="U60" s="528">
        <v>0</v>
      </c>
      <c r="V60" s="503">
        <v>0</v>
      </c>
      <c r="W60" s="503">
        <v>1</v>
      </c>
      <c r="X60" s="504">
        <v>0</v>
      </c>
      <c r="Y60" s="1193">
        <f t="shared" si="1"/>
        <v>4</v>
      </c>
      <c r="Z60" s="505">
        <v>3</v>
      </c>
      <c r="AA60" s="503">
        <v>1</v>
      </c>
      <c r="AB60" s="504">
        <v>1</v>
      </c>
      <c r="AC60" s="505">
        <v>1</v>
      </c>
      <c r="AD60" s="503">
        <v>0</v>
      </c>
      <c r="AE60" s="504">
        <v>1</v>
      </c>
      <c r="AF60" s="505">
        <v>0</v>
      </c>
      <c r="AG60" s="503">
        <v>0</v>
      </c>
      <c r="AH60" s="507">
        <v>0</v>
      </c>
      <c r="AI60" s="508">
        <v>0</v>
      </c>
      <c r="AJ60" s="503">
        <v>0</v>
      </c>
      <c r="AK60" s="505">
        <v>0</v>
      </c>
      <c r="AL60" s="503">
        <v>0</v>
      </c>
      <c r="AM60" s="509">
        <v>0</v>
      </c>
      <c r="AN60" s="399" t="s">
        <v>544</v>
      </c>
    </row>
    <row r="61" spans="1:41" ht="14.25" customHeight="1">
      <c r="A61" s="395"/>
      <c r="B61" s="399" t="s">
        <v>699</v>
      </c>
      <c r="C61" s="982">
        <v>1</v>
      </c>
      <c r="D61" s="503">
        <v>0</v>
      </c>
      <c r="E61" s="503">
        <v>1</v>
      </c>
      <c r="F61" s="503">
        <v>0</v>
      </c>
      <c r="G61" s="503">
        <v>1</v>
      </c>
      <c r="H61" s="503">
        <v>13</v>
      </c>
      <c r="I61" s="503">
        <v>0</v>
      </c>
      <c r="J61" s="503">
        <v>1</v>
      </c>
      <c r="K61" s="503">
        <v>0</v>
      </c>
      <c r="L61" s="503">
        <v>0</v>
      </c>
      <c r="M61" s="504">
        <v>2</v>
      </c>
      <c r="N61" s="1193">
        <f t="shared" si="4"/>
        <v>19</v>
      </c>
      <c r="O61" s="505">
        <v>1</v>
      </c>
      <c r="P61" s="504">
        <v>0</v>
      </c>
      <c r="Q61" s="505">
        <v>0</v>
      </c>
      <c r="R61" s="503">
        <v>1</v>
      </c>
      <c r="S61" s="503">
        <v>1</v>
      </c>
      <c r="T61" s="528">
        <v>0</v>
      </c>
      <c r="U61" s="528">
        <v>0</v>
      </c>
      <c r="V61" s="503">
        <v>0</v>
      </c>
      <c r="W61" s="503">
        <v>1</v>
      </c>
      <c r="X61" s="504">
        <v>2</v>
      </c>
      <c r="Y61" s="1193">
        <f t="shared" si="1"/>
        <v>6</v>
      </c>
      <c r="Z61" s="505">
        <v>3</v>
      </c>
      <c r="AA61" s="503">
        <v>1</v>
      </c>
      <c r="AB61" s="504">
        <v>1</v>
      </c>
      <c r="AC61" s="505">
        <v>1</v>
      </c>
      <c r="AD61" s="503">
        <v>0</v>
      </c>
      <c r="AE61" s="504">
        <v>1</v>
      </c>
      <c r="AF61" s="505">
        <v>0</v>
      </c>
      <c r="AG61" s="503">
        <v>0</v>
      </c>
      <c r="AH61" s="507">
        <v>0</v>
      </c>
      <c r="AI61" s="508">
        <v>1</v>
      </c>
      <c r="AJ61" s="503">
        <v>0</v>
      </c>
      <c r="AK61" s="505">
        <v>0</v>
      </c>
      <c r="AL61" s="503">
        <v>0</v>
      </c>
      <c r="AM61" s="509">
        <v>1</v>
      </c>
      <c r="AN61" s="399" t="s">
        <v>545</v>
      </c>
    </row>
    <row r="62" spans="1:41" ht="14.25" customHeight="1">
      <c r="A62" s="395"/>
      <c r="B62" s="399" t="s">
        <v>830</v>
      </c>
      <c r="C62" s="982">
        <v>1</v>
      </c>
      <c r="D62" s="503">
        <v>0</v>
      </c>
      <c r="E62" s="503">
        <v>1</v>
      </c>
      <c r="F62" s="503">
        <v>0</v>
      </c>
      <c r="G62" s="503">
        <v>0</v>
      </c>
      <c r="H62" s="503">
        <v>9</v>
      </c>
      <c r="I62" s="503">
        <v>0</v>
      </c>
      <c r="J62" s="503">
        <v>1</v>
      </c>
      <c r="K62" s="503">
        <v>0</v>
      </c>
      <c r="L62" s="503">
        <v>0</v>
      </c>
      <c r="M62" s="504">
        <v>0</v>
      </c>
      <c r="N62" s="1193">
        <f t="shared" si="4"/>
        <v>12</v>
      </c>
      <c r="O62" s="505">
        <v>1</v>
      </c>
      <c r="P62" s="504">
        <v>0</v>
      </c>
      <c r="Q62" s="505">
        <v>0</v>
      </c>
      <c r="R62" s="503">
        <v>0</v>
      </c>
      <c r="S62" s="503">
        <v>1</v>
      </c>
      <c r="T62" s="528">
        <v>0</v>
      </c>
      <c r="U62" s="528">
        <v>0</v>
      </c>
      <c r="V62" s="503">
        <v>0</v>
      </c>
      <c r="W62" s="503">
        <v>1</v>
      </c>
      <c r="X62" s="504">
        <v>1</v>
      </c>
      <c r="Y62" s="1193">
        <f t="shared" si="1"/>
        <v>4</v>
      </c>
      <c r="Z62" s="505">
        <v>3</v>
      </c>
      <c r="AA62" s="503">
        <v>1</v>
      </c>
      <c r="AB62" s="504">
        <v>1</v>
      </c>
      <c r="AC62" s="505">
        <v>1</v>
      </c>
      <c r="AD62" s="503">
        <v>0</v>
      </c>
      <c r="AE62" s="504">
        <v>1</v>
      </c>
      <c r="AF62" s="505">
        <v>0</v>
      </c>
      <c r="AG62" s="503">
        <v>0</v>
      </c>
      <c r="AH62" s="507">
        <v>0</v>
      </c>
      <c r="AI62" s="508">
        <v>0</v>
      </c>
      <c r="AJ62" s="503">
        <v>0</v>
      </c>
      <c r="AK62" s="505">
        <v>0</v>
      </c>
      <c r="AL62" s="503">
        <v>0</v>
      </c>
      <c r="AM62" s="509">
        <v>0</v>
      </c>
      <c r="AN62" s="399" t="s">
        <v>830</v>
      </c>
      <c r="AO62" s="375"/>
    </row>
    <row r="63" spans="1:41" s="186" customFormat="1" ht="14.25" customHeight="1">
      <c r="A63" s="978"/>
      <c r="B63" s="489" t="s">
        <v>546</v>
      </c>
      <c r="C63" s="986">
        <v>0</v>
      </c>
      <c r="D63" s="528">
        <v>0</v>
      </c>
      <c r="E63" s="528">
        <v>0</v>
      </c>
      <c r="F63" s="528">
        <v>0</v>
      </c>
      <c r="G63" s="528">
        <v>0</v>
      </c>
      <c r="H63" s="528">
        <v>0</v>
      </c>
      <c r="I63" s="528">
        <v>0</v>
      </c>
      <c r="J63" s="528">
        <v>0</v>
      </c>
      <c r="K63" s="528">
        <v>0</v>
      </c>
      <c r="L63" s="528">
        <v>0</v>
      </c>
      <c r="M63" s="529">
        <v>0</v>
      </c>
      <c r="N63" s="1212">
        <f t="shared" si="4"/>
        <v>0</v>
      </c>
      <c r="O63" s="530">
        <v>0</v>
      </c>
      <c r="P63" s="529">
        <v>0</v>
      </c>
      <c r="Q63" s="530">
        <v>0</v>
      </c>
      <c r="R63" s="528">
        <v>0</v>
      </c>
      <c r="S63" s="528">
        <v>0</v>
      </c>
      <c r="T63" s="528">
        <v>0</v>
      </c>
      <c r="U63" s="528">
        <v>0</v>
      </c>
      <c r="V63" s="528">
        <v>0</v>
      </c>
      <c r="W63" s="528">
        <v>0</v>
      </c>
      <c r="X63" s="529">
        <v>0</v>
      </c>
      <c r="Y63" s="1212">
        <f t="shared" si="1"/>
        <v>0</v>
      </c>
      <c r="Z63" s="530">
        <v>0</v>
      </c>
      <c r="AA63" s="528">
        <v>0</v>
      </c>
      <c r="AB63" s="529">
        <v>0</v>
      </c>
      <c r="AC63" s="530">
        <v>0</v>
      </c>
      <c r="AD63" s="528">
        <v>0</v>
      </c>
      <c r="AE63" s="529">
        <v>0</v>
      </c>
      <c r="AF63" s="530">
        <v>0</v>
      </c>
      <c r="AG63" s="528">
        <v>0</v>
      </c>
      <c r="AH63" s="531">
        <v>0</v>
      </c>
      <c r="AI63" s="532">
        <v>0</v>
      </c>
      <c r="AJ63" s="528">
        <v>0</v>
      </c>
      <c r="AK63" s="530">
        <v>0</v>
      </c>
      <c r="AL63" s="528">
        <v>0</v>
      </c>
      <c r="AM63" s="533">
        <v>0</v>
      </c>
      <c r="AN63" s="489" t="s">
        <v>546</v>
      </c>
    </row>
    <row r="64" spans="1:41" ht="14.25" customHeight="1">
      <c r="A64" s="395"/>
      <c r="B64" s="399" t="s">
        <v>547</v>
      </c>
      <c r="C64" s="982">
        <v>1</v>
      </c>
      <c r="D64" s="503">
        <v>0</v>
      </c>
      <c r="E64" s="503">
        <v>1</v>
      </c>
      <c r="F64" s="503">
        <v>0</v>
      </c>
      <c r="G64" s="503">
        <v>0</v>
      </c>
      <c r="H64" s="503">
        <v>7</v>
      </c>
      <c r="I64" s="503">
        <v>0</v>
      </c>
      <c r="J64" s="503">
        <v>1</v>
      </c>
      <c r="K64" s="503">
        <v>0</v>
      </c>
      <c r="L64" s="503">
        <v>0</v>
      </c>
      <c r="M64" s="504">
        <v>1</v>
      </c>
      <c r="N64" s="1193">
        <f t="shared" si="4"/>
        <v>11</v>
      </c>
      <c r="O64" s="505">
        <v>1</v>
      </c>
      <c r="P64" s="504">
        <v>0</v>
      </c>
      <c r="Q64" s="505">
        <v>1</v>
      </c>
      <c r="R64" s="503">
        <v>0</v>
      </c>
      <c r="S64" s="503">
        <v>1</v>
      </c>
      <c r="T64" s="528">
        <v>0</v>
      </c>
      <c r="U64" s="528">
        <v>0</v>
      </c>
      <c r="V64" s="503">
        <v>0</v>
      </c>
      <c r="W64" s="503">
        <v>1</v>
      </c>
      <c r="X64" s="504">
        <v>1</v>
      </c>
      <c r="Y64" s="1193">
        <f t="shared" ref="Y64:Y92" si="7">SUM(O64:X64)</f>
        <v>5</v>
      </c>
      <c r="Z64" s="505">
        <v>3</v>
      </c>
      <c r="AA64" s="503">
        <v>1</v>
      </c>
      <c r="AB64" s="504">
        <v>1</v>
      </c>
      <c r="AC64" s="505">
        <v>1</v>
      </c>
      <c r="AD64" s="503">
        <v>5</v>
      </c>
      <c r="AE64" s="504">
        <v>1</v>
      </c>
      <c r="AF64" s="505">
        <v>0</v>
      </c>
      <c r="AG64" s="503">
        <v>0</v>
      </c>
      <c r="AH64" s="507">
        <v>0</v>
      </c>
      <c r="AI64" s="508">
        <v>0</v>
      </c>
      <c r="AJ64" s="503">
        <v>0</v>
      </c>
      <c r="AK64" s="505">
        <v>0</v>
      </c>
      <c r="AL64" s="503">
        <v>0</v>
      </c>
      <c r="AM64" s="509">
        <v>0</v>
      </c>
      <c r="AN64" s="399" t="s">
        <v>547</v>
      </c>
    </row>
    <row r="65" spans="1:40" ht="14.25" customHeight="1">
      <c r="A65" s="395"/>
      <c r="B65" s="399" t="s">
        <v>548</v>
      </c>
      <c r="C65" s="982">
        <v>0</v>
      </c>
      <c r="D65" s="503">
        <v>0</v>
      </c>
      <c r="E65" s="503">
        <v>1</v>
      </c>
      <c r="F65" s="503">
        <v>0</v>
      </c>
      <c r="G65" s="503">
        <v>1</v>
      </c>
      <c r="H65" s="503">
        <v>2</v>
      </c>
      <c r="I65" s="503">
        <v>0</v>
      </c>
      <c r="J65" s="503">
        <v>0</v>
      </c>
      <c r="K65" s="503">
        <v>0</v>
      </c>
      <c r="L65" s="503">
        <v>0</v>
      </c>
      <c r="M65" s="504">
        <v>1</v>
      </c>
      <c r="N65" s="1193">
        <f t="shared" si="4"/>
        <v>5</v>
      </c>
      <c r="O65" s="505">
        <v>1</v>
      </c>
      <c r="P65" s="504">
        <v>0</v>
      </c>
      <c r="Q65" s="505">
        <v>0</v>
      </c>
      <c r="R65" s="503">
        <v>0</v>
      </c>
      <c r="S65" s="503">
        <v>0</v>
      </c>
      <c r="T65" s="528">
        <v>0</v>
      </c>
      <c r="U65" s="528">
        <v>0</v>
      </c>
      <c r="V65" s="503">
        <v>2</v>
      </c>
      <c r="W65" s="503">
        <v>1</v>
      </c>
      <c r="X65" s="504">
        <v>0</v>
      </c>
      <c r="Y65" s="1193">
        <f t="shared" si="7"/>
        <v>4</v>
      </c>
      <c r="Z65" s="505">
        <v>1</v>
      </c>
      <c r="AA65" s="503">
        <v>1</v>
      </c>
      <c r="AB65" s="504">
        <v>1</v>
      </c>
      <c r="AC65" s="505">
        <v>1</v>
      </c>
      <c r="AD65" s="503">
        <v>3</v>
      </c>
      <c r="AE65" s="504">
        <v>1</v>
      </c>
      <c r="AF65" s="505">
        <v>0</v>
      </c>
      <c r="AG65" s="503">
        <v>0</v>
      </c>
      <c r="AH65" s="507">
        <v>0</v>
      </c>
      <c r="AI65" s="508">
        <v>0</v>
      </c>
      <c r="AJ65" s="503">
        <v>0</v>
      </c>
      <c r="AK65" s="505">
        <v>0</v>
      </c>
      <c r="AL65" s="503">
        <v>0</v>
      </c>
      <c r="AM65" s="509">
        <v>0</v>
      </c>
      <c r="AN65" s="399" t="s">
        <v>548</v>
      </c>
    </row>
    <row r="66" spans="1:40" ht="14.25" customHeight="1">
      <c r="A66" s="395"/>
      <c r="B66" s="399" t="s">
        <v>549</v>
      </c>
      <c r="C66" s="982">
        <v>0</v>
      </c>
      <c r="D66" s="503">
        <v>0</v>
      </c>
      <c r="E66" s="503">
        <v>1</v>
      </c>
      <c r="F66" s="503">
        <v>0</v>
      </c>
      <c r="G66" s="503">
        <v>0</v>
      </c>
      <c r="H66" s="503">
        <v>3</v>
      </c>
      <c r="I66" s="503">
        <v>0</v>
      </c>
      <c r="J66" s="503">
        <v>0</v>
      </c>
      <c r="K66" s="503">
        <v>0</v>
      </c>
      <c r="L66" s="503">
        <v>0</v>
      </c>
      <c r="M66" s="504">
        <v>0</v>
      </c>
      <c r="N66" s="1193">
        <f t="shared" si="4"/>
        <v>4</v>
      </c>
      <c r="O66" s="505">
        <v>1</v>
      </c>
      <c r="P66" s="504">
        <v>0</v>
      </c>
      <c r="Q66" s="505">
        <v>1</v>
      </c>
      <c r="R66" s="503">
        <v>0</v>
      </c>
      <c r="S66" s="503">
        <v>0</v>
      </c>
      <c r="T66" s="528">
        <v>0</v>
      </c>
      <c r="U66" s="528">
        <v>0</v>
      </c>
      <c r="V66" s="503">
        <v>2</v>
      </c>
      <c r="W66" s="503">
        <v>1</v>
      </c>
      <c r="X66" s="504">
        <v>0</v>
      </c>
      <c r="Y66" s="1193">
        <f t="shared" si="7"/>
        <v>5</v>
      </c>
      <c r="Z66" s="505">
        <v>3</v>
      </c>
      <c r="AA66" s="503">
        <v>1</v>
      </c>
      <c r="AB66" s="504">
        <v>1</v>
      </c>
      <c r="AC66" s="505">
        <v>1</v>
      </c>
      <c r="AD66" s="503">
        <v>0</v>
      </c>
      <c r="AE66" s="504">
        <v>0</v>
      </c>
      <c r="AF66" s="505">
        <v>0</v>
      </c>
      <c r="AG66" s="503">
        <v>0</v>
      </c>
      <c r="AH66" s="507">
        <v>0</v>
      </c>
      <c r="AI66" s="508">
        <v>0</v>
      </c>
      <c r="AJ66" s="503">
        <v>0</v>
      </c>
      <c r="AK66" s="505">
        <v>0</v>
      </c>
      <c r="AL66" s="503">
        <v>0</v>
      </c>
      <c r="AM66" s="509">
        <v>0</v>
      </c>
      <c r="AN66" s="399" t="s">
        <v>549</v>
      </c>
    </row>
    <row r="67" spans="1:40" s="186" customFormat="1" ht="14.25" customHeight="1">
      <c r="A67" s="978"/>
      <c r="B67" s="489" t="s">
        <v>550</v>
      </c>
      <c r="C67" s="986">
        <v>0</v>
      </c>
      <c r="D67" s="528">
        <v>0</v>
      </c>
      <c r="E67" s="528">
        <v>0</v>
      </c>
      <c r="F67" s="528">
        <v>0</v>
      </c>
      <c r="G67" s="528">
        <v>0</v>
      </c>
      <c r="H67" s="528">
        <v>0</v>
      </c>
      <c r="I67" s="528">
        <v>0</v>
      </c>
      <c r="J67" s="528">
        <v>0</v>
      </c>
      <c r="K67" s="528">
        <v>0</v>
      </c>
      <c r="L67" s="528">
        <v>0</v>
      </c>
      <c r="M67" s="529">
        <v>0</v>
      </c>
      <c r="N67" s="1212">
        <f t="shared" si="4"/>
        <v>0</v>
      </c>
      <c r="O67" s="530">
        <v>0</v>
      </c>
      <c r="P67" s="529">
        <v>0</v>
      </c>
      <c r="Q67" s="530">
        <v>0</v>
      </c>
      <c r="R67" s="528">
        <v>0</v>
      </c>
      <c r="S67" s="528">
        <v>0</v>
      </c>
      <c r="T67" s="528">
        <v>0</v>
      </c>
      <c r="U67" s="528">
        <v>0</v>
      </c>
      <c r="V67" s="528">
        <v>0</v>
      </c>
      <c r="W67" s="528">
        <v>0</v>
      </c>
      <c r="X67" s="529">
        <v>0</v>
      </c>
      <c r="Y67" s="1212">
        <f t="shared" si="7"/>
        <v>0</v>
      </c>
      <c r="Z67" s="530">
        <v>0</v>
      </c>
      <c r="AA67" s="528">
        <v>0</v>
      </c>
      <c r="AB67" s="529">
        <v>0</v>
      </c>
      <c r="AC67" s="530">
        <v>0</v>
      </c>
      <c r="AD67" s="528">
        <v>0</v>
      </c>
      <c r="AE67" s="529">
        <v>0</v>
      </c>
      <c r="AF67" s="530">
        <v>0</v>
      </c>
      <c r="AG67" s="528">
        <v>0</v>
      </c>
      <c r="AH67" s="531">
        <v>0</v>
      </c>
      <c r="AI67" s="532">
        <v>0</v>
      </c>
      <c r="AJ67" s="528">
        <v>0</v>
      </c>
      <c r="AK67" s="530">
        <v>0</v>
      </c>
      <c r="AL67" s="528">
        <v>0</v>
      </c>
      <c r="AM67" s="533">
        <v>0</v>
      </c>
      <c r="AN67" s="489" t="s">
        <v>550</v>
      </c>
    </row>
    <row r="68" spans="1:40" ht="14.25" customHeight="1">
      <c r="A68" s="395"/>
      <c r="B68" s="399" t="s">
        <v>551</v>
      </c>
      <c r="C68" s="982">
        <v>1</v>
      </c>
      <c r="D68" s="503">
        <v>0</v>
      </c>
      <c r="E68" s="503">
        <v>1</v>
      </c>
      <c r="F68" s="503">
        <v>0</v>
      </c>
      <c r="G68" s="503">
        <v>1</v>
      </c>
      <c r="H68" s="503">
        <v>7</v>
      </c>
      <c r="I68" s="503">
        <v>0</v>
      </c>
      <c r="J68" s="503">
        <v>1</v>
      </c>
      <c r="K68" s="503">
        <v>0</v>
      </c>
      <c r="L68" s="503">
        <v>1</v>
      </c>
      <c r="M68" s="504">
        <v>1</v>
      </c>
      <c r="N68" s="1193">
        <f t="shared" si="4"/>
        <v>13</v>
      </c>
      <c r="O68" s="505">
        <v>1</v>
      </c>
      <c r="P68" s="504">
        <v>1</v>
      </c>
      <c r="Q68" s="505">
        <v>0</v>
      </c>
      <c r="R68" s="503">
        <v>0</v>
      </c>
      <c r="S68" s="503">
        <v>1</v>
      </c>
      <c r="T68" s="528">
        <v>0</v>
      </c>
      <c r="U68" s="528">
        <v>0</v>
      </c>
      <c r="V68" s="503">
        <v>0</v>
      </c>
      <c r="W68" s="503">
        <v>1</v>
      </c>
      <c r="X68" s="504">
        <v>0</v>
      </c>
      <c r="Y68" s="1193">
        <f t="shared" si="7"/>
        <v>4</v>
      </c>
      <c r="Z68" s="505">
        <v>1</v>
      </c>
      <c r="AA68" s="503">
        <v>1</v>
      </c>
      <c r="AB68" s="504">
        <v>1</v>
      </c>
      <c r="AC68" s="505">
        <v>1</v>
      </c>
      <c r="AD68" s="503">
        <v>0</v>
      </c>
      <c r="AE68" s="504">
        <v>1</v>
      </c>
      <c r="AF68" s="505">
        <v>0</v>
      </c>
      <c r="AG68" s="503">
        <v>0</v>
      </c>
      <c r="AH68" s="507">
        <v>0</v>
      </c>
      <c r="AI68" s="508">
        <v>2</v>
      </c>
      <c r="AJ68" s="503">
        <v>0</v>
      </c>
      <c r="AK68" s="505">
        <v>0</v>
      </c>
      <c r="AL68" s="503">
        <v>0</v>
      </c>
      <c r="AM68" s="509">
        <v>0</v>
      </c>
      <c r="AN68" s="399" t="s">
        <v>551</v>
      </c>
    </row>
    <row r="69" spans="1:40" ht="14.25" customHeight="1">
      <c r="A69" s="395"/>
      <c r="B69" s="399" t="s">
        <v>552</v>
      </c>
      <c r="C69" s="982">
        <v>1</v>
      </c>
      <c r="D69" s="503">
        <v>0</v>
      </c>
      <c r="E69" s="503">
        <v>1</v>
      </c>
      <c r="F69" s="503">
        <v>0</v>
      </c>
      <c r="G69" s="503">
        <v>1</v>
      </c>
      <c r="H69" s="503">
        <v>9</v>
      </c>
      <c r="I69" s="503">
        <v>0</v>
      </c>
      <c r="J69" s="503">
        <v>1</v>
      </c>
      <c r="K69" s="503">
        <v>1</v>
      </c>
      <c r="L69" s="503">
        <v>1</v>
      </c>
      <c r="M69" s="504">
        <v>1</v>
      </c>
      <c r="N69" s="1193">
        <f t="shared" si="4"/>
        <v>16</v>
      </c>
      <c r="O69" s="505">
        <v>1</v>
      </c>
      <c r="P69" s="504">
        <v>0</v>
      </c>
      <c r="Q69" s="505">
        <v>0</v>
      </c>
      <c r="R69" s="503">
        <v>0</v>
      </c>
      <c r="S69" s="503">
        <v>1</v>
      </c>
      <c r="T69" s="528">
        <v>0</v>
      </c>
      <c r="U69" s="528">
        <v>0</v>
      </c>
      <c r="V69" s="503">
        <v>0</v>
      </c>
      <c r="W69" s="503">
        <v>1</v>
      </c>
      <c r="X69" s="504">
        <v>2</v>
      </c>
      <c r="Y69" s="1193">
        <f t="shared" si="7"/>
        <v>5</v>
      </c>
      <c r="Z69" s="505">
        <v>3</v>
      </c>
      <c r="AA69" s="503">
        <v>1</v>
      </c>
      <c r="AB69" s="504">
        <v>1</v>
      </c>
      <c r="AC69" s="505">
        <v>1</v>
      </c>
      <c r="AD69" s="503">
        <v>0</v>
      </c>
      <c r="AE69" s="504">
        <v>0</v>
      </c>
      <c r="AF69" s="505">
        <v>0</v>
      </c>
      <c r="AG69" s="503">
        <v>0</v>
      </c>
      <c r="AH69" s="507">
        <v>0</v>
      </c>
      <c r="AI69" s="508">
        <v>1</v>
      </c>
      <c r="AJ69" s="503">
        <v>0</v>
      </c>
      <c r="AK69" s="505">
        <v>0</v>
      </c>
      <c r="AL69" s="503">
        <v>0</v>
      </c>
      <c r="AM69" s="509">
        <v>0</v>
      </c>
      <c r="AN69" s="399" t="s">
        <v>552</v>
      </c>
    </row>
    <row r="70" spans="1:40" ht="14.25" customHeight="1">
      <c r="A70" s="395"/>
      <c r="B70" s="399" t="s">
        <v>553</v>
      </c>
      <c r="C70" s="982">
        <v>0</v>
      </c>
      <c r="D70" s="503">
        <v>0</v>
      </c>
      <c r="E70" s="503">
        <v>1</v>
      </c>
      <c r="F70" s="503">
        <v>0</v>
      </c>
      <c r="G70" s="503">
        <v>0</v>
      </c>
      <c r="H70" s="503">
        <v>4</v>
      </c>
      <c r="I70" s="503">
        <v>0</v>
      </c>
      <c r="J70" s="503">
        <v>0</v>
      </c>
      <c r="K70" s="503">
        <v>0</v>
      </c>
      <c r="L70" s="503">
        <v>0</v>
      </c>
      <c r="M70" s="504">
        <v>0</v>
      </c>
      <c r="N70" s="1193">
        <f t="shared" si="4"/>
        <v>5</v>
      </c>
      <c r="O70" s="505">
        <v>1</v>
      </c>
      <c r="P70" s="504">
        <v>0</v>
      </c>
      <c r="Q70" s="505">
        <v>0</v>
      </c>
      <c r="R70" s="503">
        <v>0</v>
      </c>
      <c r="S70" s="503">
        <v>0</v>
      </c>
      <c r="T70" s="528">
        <v>0</v>
      </c>
      <c r="U70" s="528">
        <v>0</v>
      </c>
      <c r="V70" s="503">
        <v>2</v>
      </c>
      <c r="W70" s="503">
        <v>1</v>
      </c>
      <c r="X70" s="504">
        <v>0</v>
      </c>
      <c r="Y70" s="1193">
        <f t="shared" si="7"/>
        <v>4</v>
      </c>
      <c r="Z70" s="505">
        <v>2</v>
      </c>
      <c r="AA70" s="503">
        <v>1</v>
      </c>
      <c r="AB70" s="504">
        <v>1</v>
      </c>
      <c r="AC70" s="505">
        <v>1</v>
      </c>
      <c r="AD70" s="503">
        <v>0</v>
      </c>
      <c r="AE70" s="504">
        <v>0</v>
      </c>
      <c r="AF70" s="505">
        <v>0</v>
      </c>
      <c r="AG70" s="503">
        <v>0</v>
      </c>
      <c r="AH70" s="507">
        <v>0</v>
      </c>
      <c r="AI70" s="508">
        <v>0</v>
      </c>
      <c r="AJ70" s="503">
        <v>0</v>
      </c>
      <c r="AK70" s="505">
        <v>0</v>
      </c>
      <c r="AL70" s="503">
        <v>0</v>
      </c>
      <c r="AM70" s="509">
        <v>0</v>
      </c>
      <c r="AN70" s="399" t="s">
        <v>553</v>
      </c>
    </row>
    <row r="71" spans="1:40" ht="14.25" customHeight="1">
      <c r="A71" s="152"/>
      <c r="B71" s="115" t="s">
        <v>554</v>
      </c>
      <c r="C71" s="983">
        <v>0</v>
      </c>
      <c r="D71" s="510">
        <v>0</v>
      </c>
      <c r="E71" s="510">
        <v>1</v>
      </c>
      <c r="F71" s="510">
        <v>0</v>
      </c>
      <c r="G71" s="510">
        <v>1</v>
      </c>
      <c r="H71" s="510">
        <v>8</v>
      </c>
      <c r="I71" s="510">
        <v>0</v>
      </c>
      <c r="J71" s="510">
        <v>1</v>
      </c>
      <c r="K71" s="510">
        <v>0</v>
      </c>
      <c r="L71" s="510">
        <v>0</v>
      </c>
      <c r="M71" s="511">
        <v>1</v>
      </c>
      <c r="N71" s="1191">
        <f t="shared" si="4"/>
        <v>12</v>
      </c>
      <c r="O71" s="512">
        <v>0</v>
      </c>
      <c r="P71" s="511">
        <v>0</v>
      </c>
      <c r="Q71" s="512">
        <v>0</v>
      </c>
      <c r="R71" s="510">
        <v>1</v>
      </c>
      <c r="S71" s="510">
        <v>1</v>
      </c>
      <c r="T71" s="510">
        <v>0</v>
      </c>
      <c r="U71" s="510">
        <v>0</v>
      </c>
      <c r="V71" s="510">
        <v>0</v>
      </c>
      <c r="W71" s="510">
        <v>1</v>
      </c>
      <c r="X71" s="511">
        <v>1</v>
      </c>
      <c r="Y71" s="1191">
        <f t="shared" si="7"/>
        <v>4</v>
      </c>
      <c r="Z71" s="512">
        <v>3</v>
      </c>
      <c r="AA71" s="510">
        <v>1</v>
      </c>
      <c r="AB71" s="511">
        <v>1</v>
      </c>
      <c r="AC71" s="512">
        <v>1</v>
      </c>
      <c r="AD71" s="510">
        <v>0</v>
      </c>
      <c r="AE71" s="511">
        <v>1</v>
      </c>
      <c r="AF71" s="512">
        <v>0</v>
      </c>
      <c r="AG71" s="510">
        <v>0</v>
      </c>
      <c r="AH71" s="513">
        <v>0</v>
      </c>
      <c r="AI71" s="514">
        <v>1</v>
      </c>
      <c r="AJ71" s="510">
        <v>0</v>
      </c>
      <c r="AK71" s="512">
        <v>0</v>
      </c>
      <c r="AL71" s="510">
        <v>0</v>
      </c>
      <c r="AM71" s="515">
        <v>0</v>
      </c>
      <c r="AN71" s="115" t="s">
        <v>554</v>
      </c>
    </row>
    <row r="72" spans="1:40" s="1063" customFormat="1" ht="14.25" customHeight="1" thickBot="1">
      <c r="A72" s="1209" t="s">
        <v>555</v>
      </c>
      <c r="B72" s="1210"/>
      <c r="C72" s="1196">
        <f t="shared" ref="C72:X72" si="8">SUM(C41:C71)</f>
        <v>22</v>
      </c>
      <c r="D72" s="1197">
        <f t="shared" si="8"/>
        <v>0</v>
      </c>
      <c r="E72" s="1197">
        <f t="shared" si="8"/>
        <v>29</v>
      </c>
      <c r="F72" s="1197">
        <f t="shared" si="8"/>
        <v>3</v>
      </c>
      <c r="G72" s="1197">
        <f t="shared" si="8"/>
        <v>22</v>
      </c>
      <c r="H72" s="1197">
        <f t="shared" si="8"/>
        <v>382</v>
      </c>
      <c r="I72" s="1197">
        <f t="shared" si="8"/>
        <v>0</v>
      </c>
      <c r="J72" s="1197">
        <f t="shared" si="8"/>
        <v>26</v>
      </c>
      <c r="K72" s="1197">
        <f t="shared" si="8"/>
        <v>4</v>
      </c>
      <c r="L72" s="1197">
        <f t="shared" si="8"/>
        <v>4</v>
      </c>
      <c r="M72" s="1198">
        <f t="shared" si="8"/>
        <v>56</v>
      </c>
      <c r="N72" s="1199">
        <f t="shared" si="8"/>
        <v>548</v>
      </c>
      <c r="O72" s="1200">
        <f t="shared" si="8"/>
        <v>33</v>
      </c>
      <c r="P72" s="1198">
        <f t="shared" si="8"/>
        <v>2</v>
      </c>
      <c r="Q72" s="1200">
        <f t="shared" si="8"/>
        <v>4</v>
      </c>
      <c r="R72" s="1197">
        <f t="shared" si="8"/>
        <v>14</v>
      </c>
      <c r="S72" s="1197">
        <f t="shared" si="8"/>
        <v>23</v>
      </c>
      <c r="T72" s="1197">
        <f t="shared" si="8"/>
        <v>1</v>
      </c>
      <c r="U72" s="1197">
        <f t="shared" si="8"/>
        <v>1</v>
      </c>
      <c r="V72" s="1197">
        <f t="shared" si="8"/>
        <v>7</v>
      </c>
      <c r="W72" s="1197">
        <f t="shared" si="8"/>
        <v>27</v>
      </c>
      <c r="X72" s="1198">
        <f t="shared" si="8"/>
        <v>28</v>
      </c>
      <c r="Y72" s="1199">
        <f t="shared" si="7"/>
        <v>140</v>
      </c>
      <c r="Z72" s="1200">
        <f t="shared" ref="Z72:AM72" si="9">SUM(Z41:Z71)</f>
        <v>77</v>
      </c>
      <c r="AA72" s="1197">
        <f t="shared" si="9"/>
        <v>32</v>
      </c>
      <c r="AB72" s="1198">
        <f t="shared" si="9"/>
        <v>28</v>
      </c>
      <c r="AC72" s="1200">
        <f t="shared" si="9"/>
        <v>28</v>
      </c>
      <c r="AD72" s="1197">
        <f t="shared" si="9"/>
        <v>84</v>
      </c>
      <c r="AE72" s="1198">
        <f t="shared" si="9"/>
        <v>23</v>
      </c>
      <c r="AF72" s="1200">
        <f t="shared" si="9"/>
        <v>0</v>
      </c>
      <c r="AG72" s="1197">
        <f t="shared" si="9"/>
        <v>0</v>
      </c>
      <c r="AH72" s="1205">
        <f t="shared" si="9"/>
        <v>1</v>
      </c>
      <c r="AI72" s="1206">
        <f t="shared" si="9"/>
        <v>26</v>
      </c>
      <c r="AJ72" s="1197">
        <f t="shared" si="9"/>
        <v>0</v>
      </c>
      <c r="AK72" s="1200">
        <f t="shared" si="9"/>
        <v>2</v>
      </c>
      <c r="AL72" s="1197">
        <f t="shared" si="9"/>
        <v>0</v>
      </c>
      <c r="AM72" s="1207">
        <f t="shared" si="9"/>
        <v>2</v>
      </c>
      <c r="AN72" s="486" t="s">
        <v>555</v>
      </c>
    </row>
    <row r="73" spans="1:40" ht="14.25" customHeight="1">
      <c r="A73" s="395" t="s">
        <v>556</v>
      </c>
      <c r="B73" s="399" t="s">
        <v>13</v>
      </c>
      <c r="C73" s="982">
        <v>1</v>
      </c>
      <c r="D73" s="503">
        <v>0</v>
      </c>
      <c r="E73" s="503">
        <v>1</v>
      </c>
      <c r="F73" s="503">
        <v>1</v>
      </c>
      <c r="G73" s="503">
        <v>0</v>
      </c>
      <c r="H73" s="503">
        <v>35</v>
      </c>
      <c r="I73" s="503">
        <v>0</v>
      </c>
      <c r="J73" s="503">
        <v>1</v>
      </c>
      <c r="K73" s="503">
        <v>0</v>
      </c>
      <c r="L73" s="503">
        <v>1</v>
      </c>
      <c r="M73" s="504">
        <v>7</v>
      </c>
      <c r="N73" s="1193">
        <f t="shared" ref="N73:N80" si="10">SUM(C73:M73)</f>
        <v>47</v>
      </c>
      <c r="O73" s="505">
        <v>2</v>
      </c>
      <c r="P73" s="504">
        <v>0</v>
      </c>
      <c r="Q73" s="505">
        <v>0</v>
      </c>
      <c r="R73" s="503">
        <v>1</v>
      </c>
      <c r="S73" s="503">
        <v>1</v>
      </c>
      <c r="T73" s="503">
        <v>0</v>
      </c>
      <c r="U73" s="503">
        <v>0</v>
      </c>
      <c r="V73" s="503">
        <v>0</v>
      </c>
      <c r="W73" s="503">
        <v>1</v>
      </c>
      <c r="X73" s="504">
        <v>0</v>
      </c>
      <c r="Y73" s="1193">
        <f t="shared" si="7"/>
        <v>5</v>
      </c>
      <c r="Z73" s="505">
        <v>2</v>
      </c>
      <c r="AA73" s="503">
        <v>2</v>
      </c>
      <c r="AB73" s="504">
        <v>1</v>
      </c>
      <c r="AC73" s="505">
        <v>1</v>
      </c>
      <c r="AD73" s="503">
        <v>6</v>
      </c>
      <c r="AE73" s="504">
        <v>1</v>
      </c>
      <c r="AF73" s="505">
        <v>0</v>
      </c>
      <c r="AG73" s="503">
        <v>0</v>
      </c>
      <c r="AH73" s="507">
        <v>0</v>
      </c>
      <c r="AI73" s="508">
        <v>4</v>
      </c>
      <c r="AJ73" s="503">
        <v>0</v>
      </c>
      <c r="AK73" s="505">
        <v>0</v>
      </c>
      <c r="AL73" s="503">
        <v>0</v>
      </c>
      <c r="AM73" s="509">
        <v>0</v>
      </c>
      <c r="AN73" s="399" t="s">
        <v>13</v>
      </c>
    </row>
    <row r="74" spans="1:40" ht="14.25" customHeight="1">
      <c r="A74" s="1194">
        <v>8</v>
      </c>
      <c r="B74" s="399" t="s">
        <v>557</v>
      </c>
      <c r="C74" s="982">
        <v>1</v>
      </c>
      <c r="D74" s="503">
        <v>0</v>
      </c>
      <c r="E74" s="503">
        <v>2</v>
      </c>
      <c r="F74" s="503">
        <v>1</v>
      </c>
      <c r="G74" s="503">
        <v>3</v>
      </c>
      <c r="H74" s="503">
        <v>41</v>
      </c>
      <c r="I74" s="503">
        <v>0</v>
      </c>
      <c r="J74" s="503">
        <v>1</v>
      </c>
      <c r="K74" s="503">
        <v>0</v>
      </c>
      <c r="L74" s="503">
        <v>1</v>
      </c>
      <c r="M74" s="504">
        <v>7</v>
      </c>
      <c r="N74" s="1193">
        <f t="shared" si="10"/>
        <v>57</v>
      </c>
      <c r="O74" s="505">
        <v>3</v>
      </c>
      <c r="P74" s="504">
        <v>0</v>
      </c>
      <c r="Q74" s="505">
        <v>0</v>
      </c>
      <c r="R74" s="503">
        <v>1</v>
      </c>
      <c r="S74" s="503">
        <v>1</v>
      </c>
      <c r="T74" s="503">
        <v>0</v>
      </c>
      <c r="U74" s="503">
        <v>0</v>
      </c>
      <c r="V74" s="503">
        <v>0</v>
      </c>
      <c r="W74" s="503">
        <v>1</v>
      </c>
      <c r="X74" s="504">
        <v>0</v>
      </c>
      <c r="Y74" s="1193">
        <f t="shared" si="7"/>
        <v>6</v>
      </c>
      <c r="Z74" s="505">
        <v>2</v>
      </c>
      <c r="AA74" s="503">
        <v>2</v>
      </c>
      <c r="AB74" s="504">
        <v>1</v>
      </c>
      <c r="AC74" s="505">
        <v>1</v>
      </c>
      <c r="AD74" s="503">
        <v>6</v>
      </c>
      <c r="AE74" s="504">
        <v>1</v>
      </c>
      <c r="AF74" s="505">
        <v>0</v>
      </c>
      <c r="AG74" s="503">
        <v>0</v>
      </c>
      <c r="AH74" s="507">
        <v>0</v>
      </c>
      <c r="AI74" s="508">
        <v>1</v>
      </c>
      <c r="AJ74" s="503">
        <v>0</v>
      </c>
      <c r="AK74" s="505">
        <v>1</v>
      </c>
      <c r="AL74" s="503">
        <v>0</v>
      </c>
      <c r="AM74" s="509">
        <v>0</v>
      </c>
      <c r="AN74" s="399" t="s">
        <v>557</v>
      </c>
    </row>
    <row r="75" spans="1:40" ht="14.25" customHeight="1">
      <c r="A75" s="395"/>
      <c r="B75" s="399" t="s">
        <v>558</v>
      </c>
      <c r="C75" s="982">
        <v>1</v>
      </c>
      <c r="D75" s="503">
        <v>0</v>
      </c>
      <c r="E75" s="503">
        <v>1</v>
      </c>
      <c r="F75" s="503">
        <v>0</v>
      </c>
      <c r="G75" s="503">
        <v>2</v>
      </c>
      <c r="H75" s="503">
        <v>27</v>
      </c>
      <c r="I75" s="503">
        <v>0</v>
      </c>
      <c r="J75" s="503">
        <v>1</v>
      </c>
      <c r="K75" s="503">
        <v>0</v>
      </c>
      <c r="L75" s="503">
        <v>1</v>
      </c>
      <c r="M75" s="504">
        <v>3</v>
      </c>
      <c r="N75" s="1193">
        <f t="shared" si="10"/>
        <v>36</v>
      </c>
      <c r="O75" s="505">
        <v>2</v>
      </c>
      <c r="P75" s="504">
        <v>0</v>
      </c>
      <c r="Q75" s="505">
        <v>0</v>
      </c>
      <c r="R75" s="503">
        <v>1</v>
      </c>
      <c r="S75" s="503">
        <v>1</v>
      </c>
      <c r="T75" s="503">
        <v>0</v>
      </c>
      <c r="U75" s="503">
        <v>0</v>
      </c>
      <c r="V75" s="503">
        <v>0</v>
      </c>
      <c r="W75" s="503">
        <v>1</v>
      </c>
      <c r="X75" s="504">
        <v>0</v>
      </c>
      <c r="Y75" s="1193">
        <f t="shared" si="7"/>
        <v>5</v>
      </c>
      <c r="Z75" s="505">
        <v>1</v>
      </c>
      <c r="AA75" s="503">
        <v>1</v>
      </c>
      <c r="AB75" s="504">
        <v>1</v>
      </c>
      <c r="AC75" s="505">
        <v>1</v>
      </c>
      <c r="AD75" s="503">
        <v>6</v>
      </c>
      <c r="AE75" s="504">
        <v>1</v>
      </c>
      <c r="AF75" s="505">
        <v>0</v>
      </c>
      <c r="AG75" s="503">
        <v>0</v>
      </c>
      <c r="AH75" s="507">
        <v>0</v>
      </c>
      <c r="AI75" s="508">
        <v>2</v>
      </c>
      <c r="AJ75" s="503">
        <v>0</v>
      </c>
      <c r="AK75" s="505">
        <v>0</v>
      </c>
      <c r="AL75" s="503">
        <v>0</v>
      </c>
      <c r="AM75" s="509">
        <v>0</v>
      </c>
      <c r="AN75" s="399" t="s">
        <v>558</v>
      </c>
    </row>
    <row r="76" spans="1:40" ht="14.25" customHeight="1">
      <c r="A76" s="395"/>
      <c r="B76" s="399" t="s">
        <v>559</v>
      </c>
      <c r="C76" s="982">
        <v>1</v>
      </c>
      <c r="D76" s="503">
        <v>0</v>
      </c>
      <c r="E76" s="503">
        <v>1</v>
      </c>
      <c r="F76" s="503">
        <v>0</v>
      </c>
      <c r="G76" s="503">
        <v>1</v>
      </c>
      <c r="H76" s="503">
        <v>21</v>
      </c>
      <c r="I76" s="503">
        <v>0</v>
      </c>
      <c r="J76" s="503">
        <v>1</v>
      </c>
      <c r="K76" s="503">
        <v>0</v>
      </c>
      <c r="L76" s="503">
        <v>0</v>
      </c>
      <c r="M76" s="504">
        <v>1</v>
      </c>
      <c r="N76" s="1193">
        <f t="shared" si="10"/>
        <v>26</v>
      </c>
      <c r="O76" s="505">
        <v>1</v>
      </c>
      <c r="P76" s="504">
        <v>0</v>
      </c>
      <c r="Q76" s="505">
        <v>0</v>
      </c>
      <c r="R76" s="503">
        <v>1</v>
      </c>
      <c r="S76" s="503">
        <v>1</v>
      </c>
      <c r="T76" s="503">
        <v>0</v>
      </c>
      <c r="U76" s="503">
        <v>0</v>
      </c>
      <c r="V76" s="503">
        <v>0</v>
      </c>
      <c r="W76" s="503">
        <v>1</v>
      </c>
      <c r="X76" s="504">
        <v>0</v>
      </c>
      <c r="Y76" s="1193">
        <f t="shared" si="7"/>
        <v>4</v>
      </c>
      <c r="Z76" s="505">
        <v>2</v>
      </c>
      <c r="AA76" s="503">
        <v>1</v>
      </c>
      <c r="AB76" s="504">
        <v>1</v>
      </c>
      <c r="AC76" s="505">
        <v>1</v>
      </c>
      <c r="AD76" s="503">
        <v>6</v>
      </c>
      <c r="AE76" s="504">
        <v>1</v>
      </c>
      <c r="AF76" s="505">
        <v>0</v>
      </c>
      <c r="AG76" s="503">
        <v>0</v>
      </c>
      <c r="AH76" s="507">
        <v>0</v>
      </c>
      <c r="AI76" s="508">
        <v>0</v>
      </c>
      <c r="AJ76" s="503">
        <v>0</v>
      </c>
      <c r="AK76" s="505">
        <v>0</v>
      </c>
      <c r="AL76" s="503">
        <v>0</v>
      </c>
      <c r="AM76" s="509">
        <v>0</v>
      </c>
      <c r="AN76" s="399" t="s">
        <v>559</v>
      </c>
    </row>
    <row r="77" spans="1:40" ht="14.25" customHeight="1">
      <c r="A77" s="395"/>
      <c r="B77" s="399" t="s">
        <v>560</v>
      </c>
      <c r="C77" s="982">
        <v>1</v>
      </c>
      <c r="D77" s="503">
        <v>0</v>
      </c>
      <c r="E77" s="503">
        <v>1</v>
      </c>
      <c r="F77" s="503">
        <v>1</v>
      </c>
      <c r="G77" s="503">
        <v>2</v>
      </c>
      <c r="H77" s="503">
        <v>30</v>
      </c>
      <c r="I77" s="503">
        <v>0</v>
      </c>
      <c r="J77" s="503">
        <v>1</v>
      </c>
      <c r="K77" s="503">
        <v>0</v>
      </c>
      <c r="L77" s="503">
        <v>0</v>
      </c>
      <c r="M77" s="504">
        <v>2</v>
      </c>
      <c r="N77" s="1193">
        <f t="shared" si="10"/>
        <v>38</v>
      </c>
      <c r="O77" s="505">
        <v>2</v>
      </c>
      <c r="P77" s="504">
        <v>0</v>
      </c>
      <c r="Q77" s="505">
        <v>0</v>
      </c>
      <c r="R77" s="503">
        <v>1</v>
      </c>
      <c r="S77" s="503">
        <v>1</v>
      </c>
      <c r="T77" s="503">
        <v>0</v>
      </c>
      <c r="U77" s="503">
        <v>0</v>
      </c>
      <c r="V77" s="503">
        <v>0</v>
      </c>
      <c r="W77" s="503">
        <v>1</v>
      </c>
      <c r="X77" s="504">
        <v>0</v>
      </c>
      <c r="Y77" s="1193">
        <f t="shared" si="7"/>
        <v>5</v>
      </c>
      <c r="Z77" s="505">
        <v>2</v>
      </c>
      <c r="AA77" s="503">
        <v>1</v>
      </c>
      <c r="AB77" s="504">
        <v>1</v>
      </c>
      <c r="AC77" s="505">
        <v>1</v>
      </c>
      <c r="AD77" s="503">
        <v>6</v>
      </c>
      <c r="AE77" s="504">
        <v>1</v>
      </c>
      <c r="AF77" s="505">
        <v>0</v>
      </c>
      <c r="AG77" s="503">
        <v>0</v>
      </c>
      <c r="AH77" s="507">
        <v>0</v>
      </c>
      <c r="AI77" s="508">
        <v>1</v>
      </c>
      <c r="AJ77" s="503">
        <v>0</v>
      </c>
      <c r="AK77" s="505">
        <v>0</v>
      </c>
      <c r="AL77" s="503">
        <v>0</v>
      </c>
      <c r="AM77" s="509">
        <v>0</v>
      </c>
      <c r="AN77" s="399" t="s">
        <v>560</v>
      </c>
    </row>
    <row r="78" spans="1:40" ht="14.25" customHeight="1">
      <c r="A78" s="395"/>
      <c r="B78" s="399" t="s">
        <v>561</v>
      </c>
      <c r="C78" s="982">
        <v>1</v>
      </c>
      <c r="D78" s="503">
        <v>0</v>
      </c>
      <c r="E78" s="503">
        <v>2</v>
      </c>
      <c r="F78" s="503">
        <v>1</v>
      </c>
      <c r="G78" s="503">
        <v>1</v>
      </c>
      <c r="H78" s="503">
        <v>42</v>
      </c>
      <c r="I78" s="503">
        <v>0</v>
      </c>
      <c r="J78" s="503">
        <v>1</v>
      </c>
      <c r="K78" s="503">
        <v>0</v>
      </c>
      <c r="L78" s="503">
        <v>1</v>
      </c>
      <c r="M78" s="504">
        <v>3</v>
      </c>
      <c r="N78" s="1193">
        <f t="shared" si="10"/>
        <v>52</v>
      </c>
      <c r="O78" s="505">
        <v>2</v>
      </c>
      <c r="P78" s="504">
        <v>0</v>
      </c>
      <c r="Q78" s="505">
        <v>0</v>
      </c>
      <c r="R78" s="503">
        <v>1</v>
      </c>
      <c r="S78" s="503">
        <v>1</v>
      </c>
      <c r="T78" s="503">
        <v>0</v>
      </c>
      <c r="U78" s="503">
        <v>0</v>
      </c>
      <c r="V78" s="503">
        <v>0</v>
      </c>
      <c r="W78" s="503">
        <v>1</v>
      </c>
      <c r="X78" s="504">
        <v>0</v>
      </c>
      <c r="Y78" s="1193">
        <f t="shared" si="7"/>
        <v>5</v>
      </c>
      <c r="Z78" s="505">
        <v>2</v>
      </c>
      <c r="AA78" s="503">
        <v>2</v>
      </c>
      <c r="AB78" s="504">
        <v>1</v>
      </c>
      <c r="AC78" s="505">
        <v>1</v>
      </c>
      <c r="AD78" s="503">
        <v>6</v>
      </c>
      <c r="AE78" s="504">
        <v>1</v>
      </c>
      <c r="AF78" s="505">
        <v>0</v>
      </c>
      <c r="AG78" s="503">
        <v>0</v>
      </c>
      <c r="AH78" s="507">
        <v>0</v>
      </c>
      <c r="AI78" s="508">
        <v>0</v>
      </c>
      <c r="AJ78" s="503">
        <v>0</v>
      </c>
      <c r="AK78" s="505">
        <v>0</v>
      </c>
      <c r="AL78" s="503">
        <v>0</v>
      </c>
      <c r="AM78" s="509">
        <v>0</v>
      </c>
      <c r="AN78" s="399" t="s">
        <v>561</v>
      </c>
    </row>
    <row r="79" spans="1:40" ht="14.25" customHeight="1">
      <c r="A79" s="395"/>
      <c r="B79" s="399" t="s">
        <v>562</v>
      </c>
      <c r="C79" s="982">
        <v>1</v>
      </c>
      <c r="D79" s="503">
        <v>0</v>
      </c>
      <c r="E79" s="503">
        <v>1</v>
      </c>
      <c r="F79" s="503">
        <v>0</v>
      </c>
      <c r="G79" s="503">
        <v>1</v>
      </c>
      <c r="H79" s="503">
        <v>22</v>
      </c>
      <c r="I79" s="503">
        <v>0</v>
      </c>
      <c r="J79" s="503">
        <v>1</v>
      </c>
      <c r="K79" s="503">
        <v>1</v>
      </c>
      <c r="L79" s="503">
        <v>0</v>
      </c>
      <c r="M79" s="504">
        <v>5</v>
      </c>
      <c r="N79" s="1193">
        <f t="shared" si="10"/>
        <v>32</v>
      </c>
      <c r="O79" s="505">
        <v>2</v>
      </c>
      <c r="P79" s="504">
        <v>0</v>
      </c>
      <c r="Q79" s="505">
        <v>0</v>
      </c>
      <c r="R79" s="503">
        <v>1</v>
      </c>
      <c r="S79" s="503">
        <v>1</v>
      </c>
      <c r="T79" s="503">
        <v>0</v>
      </c>
      <c r="U79" s="503">
        <v>0</v>
      </c>
      <c r="V79" s="503">
        <v>0</v>
      </c>
      <c r="W79" s="503">
        <v>1</v>
      </c>
      <c r="X79" s="504">
        <v>0</v>
      </c>
      <c r="Y79" s="1193">
        <f t="shared" si="7"/>
        <v>5</v>
      </c>
      <c r="Z79" s="505">
        <v>2</v>
      </c>
      <c r="AA79" s="503">
        <v>1</v>
      </c>
      <c r="AB79" s="504">
        <v>1</v>
      </c>
      <c r="AC79" s="505">
        <v>1</v>
      </c>
      <c r="AD79" s="503">
        <v>6</v>
      </c>
      <c r="AE79" s="504">
        <v>1</v>
      </c>
      <c r="AF79" s="505">
        <v>0</v>
      </c>
      <c r="AG79" s="503">
        <v>0</v>
      </c>
      <c r="AH79" s="507">
        <v>1</v>
      </c>
      <c r="AI79" s="508">
        <v>2</v>
      </c>
      <c r="AJ79" s="503">
        <v>0</v>
      </c>
      <c r="AK79" s="505">
        <v>0</v>
      </c>
      <c r="AL79" s="503">
        <v>0</v>
      </c>
      <c r="AM79" s="509">
        <v>0</v>
      </c>
      <c r="AN79" s="399" t="s">
        <v>562</v>
      </c>
    </row>
    <row r="80" spans="1:40" ht="14.25" customHeight="1">
      <c r="A80" s="152"/>
      <c r="B80" s="115" t="s">
        <v>563</v>
      </c>
      <c r="C80" s="983">
        <v>1</v>
      </c>
      <c r="D80" s="510">
        <v>0</v>
      </c>
      <c r="E80" s="510">
        <v>1</v>
      </c>
      <c r="F80" s="510">
        <v>1</v>
      </c>
      <c r="G80" s="510">
        <v>2</v>
      </c>
      <c r="H80" s="510">
        <v>27</v>
      </c>
      <c r="I80" s="510">
        <v>0</v>
      </c>
      <c r="J80" s="510">
        <v>1</v>
      </c>
      <c r="K80" s="510">
        <v>0</v>
      </c>
      <c r="L80" s="510">
        <v>0</v>
      </c>
      <c r="M80" s="511">
        <v>3</v>
      </c>
      <c r="N80" s="1191">
        <f t="shared" si="10"/>
        <v>36</v>
      </c>
      <c r="O80" s="512">
        <v>1</v>
      </c>
      <c r="P80" s="511">
        <v>0</v>
      </c>
      <c r="Q80" s="512">
        <v>0</v>
      </c>
      <c r="R80" s="510">
        <v>1</v>
      </c>
      <c r="S80" s="510">
        <v>1</v>
      </c>
      <c r="T80" s="510">
        <v>0</v>
      </c>
      <c r="U80" s="510">
        <v>0</v>
      </c>
      <c r="V80" s="510">
        <v>0</v>
      </c>
      <c r="W80" s="510">
        <v>1</v>
      </c>
      <c r="X80" s="511">
        <v>0</v>
      </c>
      <c r="Y80" s="1191">
        <f t="shared" si="7"/>
        <v>4</v>
      </c>
      <c r="Z80" s="512">
        <v>2</v>
      </c>
      <c r="AA80" s="510">
        <v>2</v>
      </c>
      <c r="AB80" s="511">
        <v>1</v>
      </c>
      <c r="AC80" s="512">
        <v>1</v>
      </c>
      <c r="AD80" s="510">
        <v>6</v>
      </c>
      <c r="AE80" s="511">
        <v>1</v>
      </c>
      <c r="AF80" s="512">
        <v>0</v>
      </c>
      <c r="AG80" s="510">
        <v>0</v>
      </c>
      <c r="AH80" s="513">
        <v>0</v>
      </c>
      <c r="AI80" s="514">
        <v>2</v>
      </c>
      <c r="AJ80" s="510">
        <v>0</v>
      </c>
      <c r="AK80" s="512">
        <v>0</v>
      </c>
      <c r="AL80" s="510">
        <v>0</v>
      </c>
      <c r="AM80" s="515">
        <v>0</v>
      </c>
      <c r="AN80" s="115" t="s">
        <v>563</v>
      </c>
    </row>
    <row r="81" spans="1:41" s="1063" customFormat="1" ht="14.25" customHeight="1" thickBot="1">
      <c r="A81" s="1195" t="s">
        <v>564</v>
      </c>
      <c r="B81" s="11"/>
      <c r="C81" s="1196">
        <f t="shared" ref="C81:X81" si="11">SUM(C73:C80)</f>
        <v>8</v>
      </c>
      <c r="D81" s="1197">
        <f t="shared" si="11"/>
        <v>0</v>
      </c>
      <c r="E81" s="1197">
        <f t="shared" si="11"/>
        <v>10</v>
      </c>
      <c r="F81" s="1197">
        <f t="shared" si="11"/>
        <v>5</v>
      </c>
      <c r="G81" s="1197">
        <f t="shared" si="11"/>
        <v>12</v>
      </c>
      <c r="H81" s="1197">
        <f t="shared" si="11"/>
        <v>245</v>
      </c>
      <c r="I81" s="1197">
        <f t="shared" si="11"/>
        <v>0</v>
      </c>
      <c r="J81" s="1197">
        <f t="shared" si="11"/>
        <v>8</v>
      </c>
      <c r="K81" s="1197">
        <f t="shared" si="11"/>
        <v>1</v>
      </c>
      <c r="L81" s="1197">
        <f t="shared" si="11"/>
        <v>4</v>
      </c>
      <c r="M81" s="1198">
        <f t="shared" si="11"/>
        <v>31</v>
      </c>
      <c r="N81" s="1199">
        <f t="shared" si="11"/>
        <v>324</v>
      </c>
      <c r="O81" s="1200">
        <f t="shared" si="11"/>
        <v>15</v>
      </c>
      <c r="P81" s="1198">
        <f t="shared" si="11"/>
        <v>0</v>
      </c>
      <c r="Q81" s="1200">
        <f t="shared" si="11"/>
        <v>0</v>
      </c>
      <c r="R81" s="1197">
        <f t="shared" si="11"/>
        <v>8</v>
      </c>
      <c r="S81" s="1197">
        <f t="shared" si="11"/>
        <v>8</v>
      </c>
      <c r="T81" s="1197">
        <f t="shared" si="11"/>
        <v>0</v>
      </c>
      <c r="U81" s="1197">
        <f t="shared" si="11"/>
        <v>0</v>
      </c>
      <c r="V81" s="1197">
        <f t="shared" si="11"/>
        <v>0</v>
      </c>
      <c r="W81" s="1197">
        <f t="shared" si="11"/>
        <v>8</v>
      </c>
      <c r="X81" s="1198">
        <f t="shared" si="11"/>
        <v>0</v>
      </c>
      <c r="Y81" s="1199">
        <f t="shared" si="7"/>
        <v>39</v>
      </c>
      <c r="Z81" s="1200">
        <f t="shared" ref="Z81:AM81" si="12">SUM(Z73:Z80)</f>
        <v>15</v>
      </c>
      <c r="AA81" s="1197">
        <f t="shared" si="12"/>
        <v>12</v>
      </c>
      <c r="AB81" s="1198">
        <f t="shared" si="12"/>
        <v>8</v>
      </c>
      <c r="AC81" s="1200">
        <f t="shared" si="12"/>
        <v>8</v>
      </c>
      <c r="AD81" s="1197">
        <f t="shared" si="12"/>
        <v>48</v>
      </c>
      <c r="AE81" s="1198">
        <f t="shared" si="12"/>
        <v>8</v>
      </c>
      <c r="AF81" s="1200">
        <f t="shared" si="12"/>
        <v>0</v>
      </c>
      <c r="AG81" s="1197">
        <f t="shared" si="12"/>
        <v>0</v>
      </c>
      <c r="AH81" s="1205">
        <f t="shared" si="12"/>
        <v>1</v>
      </c>
      <c r="AI81" s="1206">
        <f t="shared" si="12"/>
        <v>12</v>
      </c>
      <c r="AJ81" s="1197">
        <f>SUM(AJ73:AJ80)</f>
        <v>0</v>
      </c>
      <c r="AK81" s="1200">
        <f t="shared" si="12"/>
        <v>1</v>
      </c>
      <c r="AL81" s="1197">
        <f t="shared" si="12"/>
        <v>0</v>
      </c>
      <c r="AM81" s="1207">
        <f t="shared" si="12"/>
        <v>0</v>
      </c>
      <c r="AN81" s="486" t="s">
        <v>564</v>
      </c>
    </row>
    <row r="82" spans="1:41" ht="14.25" customHeight="1">
      <c r="A82" s="974" t="s">
        <v>565</v>
      </c>
      <c r="B82" s="204" t="s">
        <v>14</v>
      </c>
      <c r="C82" s="984">
        <v>1</v>
      </c>
      <c r="D82" s="506">
        <v>0</v>
      </c>
      <c r="E82" s="506">
        <v>1</v>
      </c>
      <c r="F82" s="506">
        <v>1</v>
      </c>
      <c r="G82" s="506">
        <v>1</v>
      </c>
      <c r="H82" s="506">
        <v>29</v>
      </c>
      <c r="I82" s="506">
        <v>0</v>
      </c>
      <c r="J82" s="506">
        <v>1</v>
      </c>
      <c r="K82" s="506">
        <v>0</v>
      </c>
      <c r="L82" s="506">
        <v>0</v>
      </c>
      <c r="M82" s="516">
        <v>4</v>
      </c>
      <c r="N82" s="1211">
        <f t="shared" ref="N82:N92" si="13">SUM(C82:M82)</f>
        <v>38</v>
      </c>
      <c r="O82" s="517">
        <v>2</v>
      </c>
      <c r="P82" s="516">
        <v>1</v>
      </c>
      <c r="Q82" s="517">
        <v>0</v>
      </c>
      <c r="R82" s="506">
        <v>0</v>
      </c>
      <c r="S82" s="506">
        <v>0</v>
      </c>
      <c r="T82" s="506">
        <v>0</v>
      </c>
      <c r="U82" s="506">
        <v>0</v>
      </c>
      <c r="V82" s="506">
        <v>0</v>
      </c>
      <c r="W82" s="506">
        <v>2</v>
      </c>
      <c r="X82" s="516">
        <v>0</v>
      </c>
      <c r="Y82" s="1211">
        <f t="shared" si="7"/>
        <v>5</v>
      </c>
      <c r="Z82" s="517">
        <v>1</v>
      </c>
      <c r="AA82" s="506">
        <v>1</v>
      </c>
      <c r="AB82" s="516">
        <v>1</v>
      </c>
      <c r="AC82" s="517">
        <v>1</v>
      </c>
      <c r="AD82" s="506">
        <v>5</v>
      </c>
      <c r="AE82" s="516">
        <v>1</v>
      </c>
      <c r="AF82" s="534">
        <v>0</v>
      </c>
      <c r="AG82" s="535">
        <v>0</v>
      </c>
      <c r="AH82" s="518">
        <v>0</v>
      </c>
      <c r="AI82" s="519">
        <v>1</v>
      </c>
      <c r="AJ82" s="535">
        <v>0</v>
      </c>
      <c r="AK82" s="517">
        <v>0</v>
      </c>
      <c r="AL82" s="503">
        <v>0</v>
      </c>
      <c r="AM82" s="509">
        <v>0</v>
      </c>
      <c r="AN82" s="399" t="s">
        <v>14</v>
      </c>
      <c r="AO82" s="25"/>
    </row>
    <row r="83" spans="1:41" ht="14.25" customHeight="1">
      <c r="A83" s="1194">
        <v>11</v>
      </c>
      <c r="B83" s="399" t="s">
        <v>700</v>
      </c>
      <c r="C83" s="982">
        <v>1</v>
      </c>
      <c r="D83" s="503">
        <v>0</v>
      </c>
      <c r="E83" s="503">
        <v>1</v>
      </c>
      <c r="F83" s="503">
        <v>0</v>
      </c>
      <c r="G83" s="503">
        <v>1</v>
      </c>
      <c r="H83" s="503">
        <v>6</v>
      </c>
      <c r="I83" s="503">
        <v>0</v>
      </c>
      <c r="J83" s="503">
        <v>1</v>
      </c>
      <c r="K83" s="503">
        <v>0</v>
      </c>
      <c r="L83" s="503">
        <v>0</v>
      </c>
      <c r="M83" s="504">
        <v>3</v>
      </c>
      <c r="N83" s="1193">
        <f t="shared" si="13"/>
        <v>13</v>
      </c>
      <c r="O83" s="505">
        <v>1</v>
      </c>
      <c r="P83" s="504">
        <v>1</v>
      </c>
      <c r="Q83" s="505">
        <v>0</v>
      </c>
      <c r="R83" s="503">
        <v>0</v>
      </c>
      <c r="S83" s="503">
        <v>0</v>
      </c>
      <c r="T83" s="503">
        <v>0</v>
      </c>
      <c r="U83" s="503">
        <v>0</v>
      </c>
      <c r="V83" s="503">
        <v>0</v>
      </c>
      <c r="W83" s="503">
        <v>1</v>
      </c>
      <c r="X83" s="504">
        <v>0</v>
      </c>
      <c r="Y83" s="1193">
        <f t="shared" si="7"/>
        <v>3</v>
      </c>
      <c r="Z83" s="505">
        <v>1</v>
      </c>
      <c r="AA83" s="503">
        <v>1</v>
      </c>
      <c r="AB83" s="504">
        <v>1</v>
      </c>
      <c r="AC83" s="505">
        <v>1</v>
      </c>
      <c r="AD83" s="503">
        <v>0</v>
      </c>
      <c r="AE83" s="504">
        <v>1</v>
      </c>
      <c r="AF83" s="536">
        <v>0</v>
      </c>
      <c r="AG83" s="537">
        <v>0</v>
      </c>
      <c r="AH83" s="507">
        <v>0</v>
      </c>
      <c r="AI83" s="508">
        <v>0</v>
      </c>
      <c r="AJ83" s="537">
        <v>0</v>
      </c>
      <c r="AK83" s="538">
        <v>0</v>
      </c>
      <c r="AL83" s="503">
        <v>0</v>
      </c>
      <c r="AM83" s="509">
        <v>0</v>
      </c>
      <c r="AN83" s="399" t="s">
        <v>566</v>
      </c>
    </row>
    <row r="84" spans="1:41" ht="14.25" customHeight="1">
      <c r="A84" s="395"/>
      <c r="B84" s="399" t="s">
        <v>567</v>
      </c>
      <c r="C84" s="982">
        <v>1</v>
      </c>
      <c r="D84" s="503">
        <v>0</v>
      </c>
      <c r="E84" s="503">
        <v>1</v>
      </c>
      <c r="F84" s="503">
        <v>0</v>
      </c>
      <c r="G84" s="503">
        <v>2</v>
      </c>
      <c r="H84" s="503">
        <v>24</v>
      </c>
      <c r="I84" s="503">
        <v>0</v>
      </c>
      <c r="J84" s="503">
        <v>1</v>
      </c>
      <c r="K84" s="503">
        <v>0</v>
      </c>
      <c r="L84" s="503">
        <v>0</v>
      </c>
      <c r="M84" s="504">
        <v>2</v>
      </c>
      <c r="N84" s="1193">
        <f t="shared" si="13"/>
        <v>31</v>
      </c>
      <c r="O84" s="505">
        <v>1</v>
      </c>
      <c r="P84" s="504">
        <v>0</v>
      </c>
      <c r="Q84" s="505">
        <v>0</v>
      </c>
      <c r="R84" s="503">
        <v>0</v>
      </c>
      <c r="S84" s="503">
        <v>0</v>
      </c>
      <c r="T84" s="503">
        <v>0</v>
      </c>
      <c r="U84" s="503">
        <v>0</v>
      </c>
      <c r="V84" s="503">
        <v>0</v>
      </c>
      <c r="W84" s="503">
        <v>2</v>
      </c>
      <c r="X84" s="504">
        <v>0</v>
      </c>
      <c r="Y84" s="1193">
        <f t="shared" si="7"/>
        <v>3</v>
      </c>
      <c r="Z84" s="505">
        <v>1</v>
      </c>
      <c r="AA84" s="503">
        <v>1</v>
      </c>
      <c r="AB84" s="504">
        <v>1</v>
      </c>
      <c r="AC84" s="505">
        <v>1</v>
      </c>
      <c r="AD84" s="503">
        <v>3</v>
      </c>
      <c r="AE84" s="504">
        <v>1</v>
      </c>
      <c r="AF84" s="536">
        <v>0</v>
      </c>
      <c r="AG84" s="537">
        <v>0</v>
      </c>
      <c r="AH84" s="507">
        <v>0</v>
      </c>
      <c r="AI84" s="508">
        <v>0</v>
      </c>
      <c r="AJ84" s="537">
        <v>0</v>
      </c>
      <c r="AK84" s="538">
        <v>0</v>
      </c>
      <c r="AL84" s="503">
        <v>0</v>
      </c>
      <c r="AM84" s="509">
        <v>0</v>
      </c>
      <c r="AN84" s="399" t="s">
        <v>567</v>
      </c>
    </row>
    <row r="85" spans="1:41" ht="14.25" customHeight="1">
      <c r="A85" s="395"/>
      <c r="B85" s="399" t="s">
        <v>568</v>
      </c>
      <c r="C85" s="982">
        <v>1</v>
      </c>
      <c r="D85" s="503">
        <v>0</v>
      </c>
      <c r="E85" s="503">
        <v>1</v>
      </c>
      <c r="F85" s="503">
        <v>0</v>
      </c>
      <c r="G85" s="503">
        <v>0</v>
      </c>
      <c r="H85" s="503">
        <v>7</v>
      </c>
      <c r="I85" s="503">
        <v>0</v>
      </c>
      <c r="J85" s="503">
        <v>1</v>
      </c>
      <c r="K85" s="503">
        <v>0</v>
      </c>
      <c r="L85" s="503">
        <v>0</v>
      </c>
      <c r="M85" s="504">
        <v>2</v>
      </c>
      <c r="N85" s="1193">
        <f t="shared" si="13"/>
        <v>12</v>
      </c>
      <c r="O85" s="505">
        <v>1</v>
      </c>
      <c r="P85" s="504">
        <v>0</v>
      </c>
      <c r="Q85" s="505">
        <v>0</v>
      </c>
      <c r="R85" s="503">
        <v>0</v>
      </c>
      <c r="S85" s="503">
        <v>0</v>
      </c>
      <c r="T85" s="503">
        <v>0</v>
      </c>
      <c r="U85" s="503">
        <v>0</v>
      </c>
      <c r="V85" s="503">
        <v>0</v>
      </c>
      <c r="W85" s="503">
        <v>1</v>
      </c>
      <c r="X85" s="504">
        <v>0</v>
      </c>
      <c r="Y85" s="1193">
        <f t="shared" si="7"/>
        <v>2</v>
      </c>
      <c r="Z85" s="505">
        <v>1</v>
      </c>
      <c r="AA85" s="503">
        <v>1</v>
      </c>
      <c r="AB85" s="504">
        <v>1</v>
      </c>
      <c r="AC85" s="505">
        <v>1</v>
      </c>
      <c r="AD85" s="503">
        <v>0</v>
      </c>
      <c r="AE85" s="504">
        <v>1</v>
      </c>
      <c r="AF85" s="536">
        <v>0</v>
      </c>
      <c r="AG85" s="537">
        <v>0</v>
      </c>
      <c r="AH85" s="507">
        <v>0</v>
      </c>
      <c r="AI85" s="508">
        <v>0</v>
      </c>
      <c r="AJ85" s="537">
        <v>0</v>
      </c>
      <c r="AK85" s="538">
        <v>0</v>
      </c>
      <c r="AL85" s="503">
        <v>0</v>
      </c>
      <c r="AM85" s="509">
        <v>0</v>
      </c>
      <c r="AN85" s="399" t="s">
        <v>568</v>
      </c>
    </row>
    <row r="86" spans="1:41" ht="14.25" customHeight="1">
      <c r="A86" s="395"/>
      <c r="B86" s="399" t="s">
        <v>569</v>
      </c>
      <c r="C86" s="982">
        <v>1</v>
      </c>
      <c r="D86" s="503">
        <v>0</v>
      </c>
      <c r="E86" s="503">
        <v>1</v>
      </c>
      <c r="F86" s="503">
        <v>0</v>
      </c>
      <c r="G86" s="503">
        <v>1</v>
      </c>
      <c r="H86" s="503">
        <v>7</v>
      </c>
      <c r="I86" s="503">
        <v>0</v>
      </c>
      <c r="J86" s="503">
        <v>1</v>
      </c>
      <c r="K86" s="503">
        <v>0</v>
      </c>
      <c r="L86" s="503">
        <v>0</v>
      </c>
      <c r="M86" s="504">
        <v>2</v>
      </c>
      <c r="N86" s="1193">
        <f t="shared" si="13"/>
        <v>13</v>
      </c>
      <c r="O86" s="505">
        <v>1</v>
      </c>
      <c r="P86" s="504">
        <v>0</v>
      </c>
      <c r="Q86" s="536">
        <v>0</v>
      </c>
      <c r="R86" s="537">
        <v>0</v>
      </c>
      <c r="S86" s="537">
        <v>0</v>
      </c>
      <c r="T86" s="537">
        <v>0</v>
      </c>
      <c r="U86" s="537">
        <v>0</v>
      </c>
      <c r="V86" s="537">
        <v>0</v>
      </c>
      <c r="W86" s="503">
        <v>1</v>
      </c>
      <c r="X86" s="504">
        <v>0</v>
      </c>
      <c r="Y86" s="1193">
        <f t="shared" si="7"/>
        <v>2</v>
      </c>
      <c r="Z86" s="505">
        <v>1</v>
      </c>
      <c r="AA86" s="503">
        <v>1</v>
      </c>
      <c r="AB86" s="504">
        <v>1</v>
      </c>
      <c r="AC86" s="505">
        <v>1</v>
      </c>
      <c r="AD86" s="503">
        <v>0</v>
      </c>
      <c r="AE86" s="504">
        <v>1</v>
      </c>
      <c r="AF86" s="536">
        <v>0</v>
      </c>
      <c r="AG86" s="537">
        <v>0</v>
      </c>
      <c r="AH86" s="507">
        <v>0</v>
      </c>
      <c r="AI86" s="508">
        <v>0</v>
      </c>
      <c r="AJ86" s="537">
        <v>0</v>
      </c>
      <c r="AK86" s="505">
        <v>0</v>
      </c>
      <c r="AL86" s="520">
        <v>0</v>
      </c>
      <c r="AM86" s="509">
        <v>0</v>
      </c>
      <c r="AN86" s="399" t="s">
        <v>569</v>
      </c>
    </row>
    <row r="87" spans="1:41" ht="14.25" customHeight="1">
      <c r="A87" s="395"/>
      <c r="B87" s="399" t="s">
        <v>570</v>
      </c>
      <c r="C87" s="982">
        <v>1</v>
      </c>
      <c r="D87" s="503">
        <v>0</v>
      </c>
      <c r="E87" s="503">
        <v>1</v>
      </c>
      <c r="F87" s="503">
        <v>0</v>
      </c>
      <c r="G87" s="503">
        <v>1</v>
      </c>
      <c r="H87" s="503">
        <v>7</v>
      </c>
      <c r="I87" s="503">
        <v>0</v>
      </c>
      <c r="J87" s="503">
        <v>1</v>
      </c>
      <c r="K87" s="503">
        <v>0</v>
      </c>
      <c r="L87" s="503">
        <v>0</v>
      </c>
      <c r="M87" s="504">
        <v>2</v>
      </c>
      <c r="N87" s="1193">
        <f t="shared" si="13"/>
        <v>13</v>
      </c>
      <c r="O87" s="505">
        <v>1</v>
      </c>
      <c r="P87" s="504">
        <v>0</v>
      </c>
      <c r="Q87" s="536">
        <v>0</v>
      </c>
      <c r="R87" s="537">
        <v>0</v>
      </c>
      <c r="S87" s="537">
        <v>0</v>
      </c>
      <c r="T87" s="537">
        <v>0</v>
      </c>
      <c r="U87" s="537">
        <v>0</v>
      </c>
      <c r="V87" s="537">
        <v>0</v>
      </c>
      <c r="W87" s="503">
        <v>1</v>
      </c>
      <c r="X87" s="504">
        <v>0</v>
      </c>
      <c r="Y87" s="1193">
        <f t="shared" si="7"/>
        <v>2</v>
      </c>
      <c r="Z87" s="505">
        <v>1</v>
      </c>
      <c r="AA87" s="503">
        <v>1</v>
      </c>
      <c r="AB87" s="504">
        <v>1</v>
      </c>
      <c r="AC87" s="505">
        <v>1</v>
      </c>
      <c r="AD87" s="503">
        <v>0</v>
      </c>
      <c r="AE87" s="504">
        <v>1</v>
      </c>
      <c r="AF87" s="536">
        <v>0</v>
      </c>
      <c r="AG87" s="537">
        <v>0</v>
      </c>
      <c r="AH87" s="507">
        <v>0</v>
      </c>
      <c r="AI87" s="508">
        <v>1</v>
      </c>
      <c r="AJ87" s="537">
        <v>0</v>
      </c>
      <c r="AK87" s="505">
        <v>0</v>
      </c>
      <c r="AL87" s="520">
        <v>0</v>
      </c>
      <c r="AM87" s="509">
        <v>0</v>
      </c>
      <c r="AN87" s="405" t="s">
        <v>570</v>
      </c>
    </row>
    <row r="88" spans="1:41" ht="14.25" customHeight="1">
      <c r="A88" s="395"/>
      <c r="B88" s="79" t="s">
        <v>571</v>
      </c>
      <c r="C88" s="982">
        <v>1</v>
      </c>
      <c r="D88" s="503">
        <v>0</v>
      </c>
      <c r="E88" s="503">
        <v>1</v>
      </c>
      <c r="F88" s="503">
        <v>0</v>
      </c>
      <c r="G88" s="503">
        <v>1</v>
      </c>
      <c r="H88" s="503">
        <v>13</v>
      </c>
      <c r="I88" s="503">
        <v>0</v>
      </c>
      <c r="J88" s="503">
        <v>0</v>
      </c>
      <c r="K88" s="503">
        <v>1</v>
      </c>
      <c r="L88" s="503">
        <v>0</v>
      </c>
      <c r="M88" s="504">
        <v>1</v>
      </c>
      <c r="N88" s="1193">
        <f t="shared" si="13"/>
        <v>18</v>
      </c>
      <c r="O88" s="505">
        <v>1</v>
      </c>
      <c r="P88" s="504">
        <v>0</v>
      </c>
      <c r="Q88" s="505">
        <v>0</v>
      </c>
      <c r="R88" s="503">
        <v>0</v>
      </c>
      <c r="S88" s="503">
        <v>1</v>
      </c>
      <c r="T88" s="503">
        <v>0</v>
      </c>
      <c r="U88" s="503">
        <v>0</v>
      </c>
      <c r="V88" s="503">
        <v>0</v>
      </c>
      <c r="W88" s="503">
        <v>1</v>
      </c>
      <c r="X88" s="504">
        <v>0</v>
      </c>
      <c r="Y88" s="1193">
        <f t="shared" si="7"/>
        <v>3</v>
      </c>
      <c r="Z88" s="505">
        <v>1</v>
      </c>
      <c r="AA88" s="503">
        <v>1</v>
      </c>
      <c r="AB88" s="504">
        <v>1</v>
      </c>
      <c r="AC88" s="505">
        <v>1</v>
      </c>
      <c r="AD88" s="503">
        <v>0</v>
      </c>
      <c r="AE88" s="504">
        <v>1</v>
      </c>
      <c r="AF88" s="536">
        <v>0</v>
      </c>
      <c r="AG88" s="537">
        <v>0</v>
      </c>
      <c r="AH88" s="507">
        <v>0</v>
      </c>
      <c r="AI88" s="508">
        <v>0</v>
      </c>
      <c r="AJ88" s="537">
        <v>0</v>
      </c>
      <c r="AK88" s="505">
        <v>0</v>
      </c>
      <c r="AL88" s="520">
        <v>0</v>
      </c>
      <c r="AM88" s="509">
        <v>0</v>
      </c>
      <c r="AN88" s="399" t="s">
        <v>571</v>
      </c>
    </row>
    <row r="89" spans="1:41" ht="14.25" customHeight="1">
      <c r="A89" s="395"/>
      <c r="B89" s="399" t="s">
        <v>572</v>
      </c>
      <c r="C89" s="982">
        <v>1</v>
      </c>
      <c r="D89" s="503">
        <v>0</v>
      </c>
      <c r="E89" s="503">
        <v>1</v>
      </c>
      <c r="F89" s="503">
        <v>0</v>
      </c>
      <c r="G89" s="503">
        <v>0</v>
      </c>
      <c r="H89" s="503">
        <v>19</v>
      </c>
      <c r="I89" s="503">
        <v>0</v>
      </c>
      <c r="J89" s="503">
        <v>1</v>
      </c>
      <c r="K89" s="503">
        <v>0</v>
      </c>
      <c r="L89" s="503">
        <v>1</v>
      </c>
      <c r="M89" s="504">
        <v>4</v>
      </c>
      <c r="N89" s="1193">
        <f t="shared" si="13"/>
        <v>27</v>
      </c>
      <c r="O89" s="505">
        <v>2</v>
      </c>
      <c r="P89" s="504">
        <v>0</v>
      </c>
      <c r="Q89" s="505">
        <v>0</v>
      </c>
      <c r="R89" s="503">
        <v>0</v>
      </c>
      <c r="S89" s="503">
        <v>0</v>
      </c>
      <c r="T89" s="503">
        <v>0</v>
      </c>
      <c r="U89" s="503">
        <v>0</v>
      </c>
      <c r="V89" s="503">
        <v>0</v>
      </c>
      <c r="W89" s="503">
        <v>1</v>
      </c>
      <c r="X89" s="504">
        <v>0</v>
      </c>
      <c r="Y89" s="1193">
        <f t="shared" si="7"/>
        <v>3</v>
      </c>
      <c r="Z89" s="505">
        <v>1</v>
      </c>
      <c r="AA89" s="503">
        <v>1</v>
      </c>
      <c r="AB89" s="504">
        <v>1</v>
      </c>
      <c r="AC89" s="505">
        <v>1</v>
      </c>
      <c r="AD89" s="503">
        <v>1</v>
      </c>
      <c r="AE89" s="504">
        <v>1</v>
      </c>
      <c r="AF89" s="536">
        <v>0</v>
      </c>
      <c r="AG89" s="537">
        <v>1</v>
      </c>
      <c r="AH89" s="507">
        <v>0</v>
      </c>
      <c r="AI89" s="508">
        <v>1</v>
      </c>
      <c r="AJ89" s="537">
        <v>0</v>
      </c>
      <c r="AK89" s="505">
        <v>0</v>
      </c>
      <c r="AL89" s="503">
        <v>0</v>
      </c>
      <c r="AM89" s="509">
        <v>0</v>
      </c>
      <c r="AN89" s="399" t="s">
        <v>572</v>
      </c>
    </row>
    <row r="90" spans="1:41" ht="14.25" customHeight="1">
      <c r="A90" s="395"/>
      <c r="B90" s="399" t="s">
        <v>573</v>
      </c>
      <c r="C90" s="982">
        <v>1</v>
      </c>
      <c r="D90" s="503">
        <v>0</v>
      </c>
      <c r="E90" s="503">
        <v>1</v>
      </c>
      <c r="F90" s="503">
        <v>0</v>
      </c>
      <c r="G90" s="503">
        <v>1</v>
      </c>
      <c r="H90" s="503">
        <v>10</v>
      </c>
      <c r="I90" s="503">
        <v>0</v>
      </c>
      <c r="J90" s="503">
        <v>1</v>
      </c>
      <c r="K90" s="503">
        <v>0</v>
      </c>
      <c r="L90" s="503">
        <v>0</v>
      </c>
      <c r="M90" s="504">
        <v>1</v>
      </c>
      <c r="N90" s="1193">
        <f t="shared" si="13"/>
        <v>15</v>
      </c>
      <c r="O90" s="505">
        <v>1</v>
      </c>
      <c r="P90" s="504">
        <v>0</v>
      </c>
      <c r="Q90" s="505">
        <v>0</v>
      </c>
      <c r="R90" s="503">
        <v>0</v>
      </c>
      <c r="S90" s="503">
        <v>0</v>
      </c>
      <c r="T90" s="503">
        <v>0</v>
      </c>
      <c r="U90" s="503">
        <v>0</v>
      </c>
      <c r="V90" s="503">
        <v>0</v>
      </c>
      <c r="W90" s="503">
        <v>1</v>
      </c>
      <c r="X90" s="504">
        <v>0</v>
      </c>
      <c r="Y90" s="1193">
        <f>SUM(O90:X90)</f>
        <v>2</v>
      </c>
      <c r="Z90" s="505">
        <v>1</v>
      </c>
      <c r="AA90" s="503">
        <v>1</v>
      </c>
      <c r="AB90" s="504">
        <v>1</v>
      </c>
      <c r="AC90" s="505">
        <v>1</v>
      </c>
      <c r="AD90" s="503">
        <v>0</v>
      </c>
      <c r="AE90" s="504">
        <v>1</v>
      </c>
      <c r="AF90" s="536">
        <v>0</v>
      </c>
      <c r="AG90" s="537">
        <v>0</v>
      </c>
      <c r="AH90" s="507">
        <v>0</v>
      </c>
      <c r="AI90" s="508">
        <v>0</v>
      </c>
      <c r="AJ90" s="537">
        <v>0</v>
      </c>
      <c r="AK90" s="505">
        <v>0</v>
      </c>
      <c r="AL90" s="503">
        <v>0</v>
      </c>
      <c r="AM90" s="509">
        <v>1</v>
      </c>
      <c r="AN90" s="399" t="s">
        <v>573</v>
      </c>
      <c r="AO90" s="375"/>
    </row>
    <row r="91" spans="1:41" ht="14.25" customHeight="1">
      <c r="A91" s="395"/>
      <c r="B91" s="399" t="s">
        <v>574</v>
      </c>
      <c r="C91" s="982">
        <v>1</v>
      </c>
      <c r="D91" s="503">
        <v>0</v>
      </c>
      <c r="E91" s="503">
        <v>1</v>
      </c>
      <c r="F91" s="503">
        <v>0</v>
      </c>
      <c r="G91" s="503">
        <v>1</v>
      </c>
      <c r="H91" s="503">
        <v>5</v>
      </c>
      <c r="I91" s="503">
        <v>0</v>
      </c>
      <c r="J91" s="503">
        <v>1</v>
      </c>
      <c r="K91" s="503">
        <v>0</v>
      </c>
      <c r="L91" s="503">
        <v>0</v>
      </c>
      <c r="M91" s="504">
        <v>1</v>
      </c>
      <c r="N91" s="1193">
        <f>SUM(C91:M91)</f>
        <v>10</v>
      </c>
      <c r="O91" s="505">
        <v>1</v>
      </c>
      <c r="P91" s="504">
        <v>0</v>
      </c>
      <c r="Q91" s="505">
        <v>0</v>
      </c>
      <c r="R91" s="503">
        <v>0</v>
      </c>
      <c r="S91" s="503">
        <v>0</v>
      </c>
      <c r="T91" s="503">
        <v>0</v>
      </c>
      <c r="U91" s="503">
        <v>0</v>
      </c>
      <c r="V91" s="503">
        <v>0</v>
      </c>
      <c r="W91" s="503">
        <v>1</v>
      </c>
      <c r="X91" s="504">
        <v>0</v>
      </c>
      <c r="Y91" s="1193">
        <f>SUM(O91:X91)</f>
        <v>2</v>
      </c>
      <c r="Z91" s="505">
        <v>1</v>
      </c>
      <c r="AA91" s="503">
        <v>1</v>
      </c>
      <c r="AB91" s="504">
        <v>1</v>
      </c>
      <c r="AC91" s="505">
        <v>1</v>
      </c>
      <c r="AD91" s="503">
        <v>0</v>
      </c>
      <c r="AE91" s="504">
        <v>1</v>
      </c>
      <c r="AF91" s="536">
        <v>0</v>
      </c>
      <c r="AG91" s="537">
        <v>0</v>
      </c>
      <c r="AH91" s="507">
        <v>0</v>
      </c>
      <c r="AI91" s="508">
        <v>1</v>
      </c>
      <c r="AJ91" s="537">
        <v>0</v>
      </c>
      <c r="AK91" s="505">
        <v>0</v>
      </c>
      <c r="AL91" s="503">
        <v>0</v>
      </c>
      <c r="AM91" s="509">
        <v>0</v>
      </c>
      <c r="AN91" s="399" t="s">
        <v>574</v>
      </c>
    </row>
    <row r="92" spans="1:41" ht="14.25" customHeight="1">
      <c r="A92" s="395"/>
      <c r="B92" s="399" t="s">
        <v>575</v>
      </c>
      <c r="C92" s="982">
        <v>1</v>
      </c>
      <c r="D92" s="503">
        <v>0</v>
      </c>
      <c r="E92" s="503">
        <v>1</v>
      </c>
      <c r="F92" s="503">
        <v>0</v>
      </c>
      <c r="G92" s="503">
        <v>2</v>
      </c>
      <c r="H92" s="503">
        <v>24</v>
      </c>
      <c r="I92" s="503">
        <v>0</v>
      </c>
      <c r="J92" s="503">
        <v>2</v>
      </c>
      <c r="K92" s="503">
        <v>0</v>
      </c>
      <c r="L92" s="503">
        <v>1</v>
      </c>
      <c r="M92" s="504">
        <v>1</v>
      </c>
      <c r="N92" s="1193">
        <f t="shared" si="13"/>
        <v>32</v>
      </c>
      <c r="O92" s="505">
        <v>1</v>
      </c>
      <c r="P92" s="504">
        <v>0</v>
      </c>
      <c r="Q92" s="505">
        <v>0</v>
      </c>
      <c r="R92" s="503">
        <v>0</v>
      </c>
      <c r="S92" s="503">
        <v>0</v>
      </c>
      <c r="T92" s="503">
        <v>0</v>
      </c>
      <c r="U92" s="503">
        <v>0</v>
      </c>
      <c r="V92" s="503">
        <v>0</v>
      </c>
      <c r="W92" s="503">
        <v>1</v>
      </c>
      <c r="X92" s="504">
        <v>0</v>
      </c>
      <c r="Y92" s="1193">
        <f t="shared" si="7"/>
        <v>2</v>
      </c>
      <c r="Z92" s="505">
        <v>1</v>
      </c>
      <c r="AA92" s="503">
        <v>1</v>
      </c>
      <c r="AB92" s="504">
        <v>1</v>
      </c>
      <c r="AC92" s="505">
        <v>1</v>
      </c>
      <c r="AD92" s="503">
        <v>4</v>
      </c>
      <c r="AE92" s="504">
        <v>1</v>
      </c>
      <c r="AF92" s="536">
        <v>0</v>
      </c>
      <c r="AG92" s="537">
        <v>0</v>
      </c>
      <c r="AH92" s="507">
        <v>0</v>
      </c>
      <c r="AI92" s="508">
        <v>0</v>
      </c>
      <c r="AJ92" s="537">
        <v>0</v>
      </c>
      <c r="AK92" s="505">
        <v>0</v>
      </c>
      <c r="AL92" s="503">
        <v>0</v>
      </c>
      <c r="AM92" s="509">
        <v>1</v>
      </c>
      <c r="AN92" s="154" t="s">
        <v>575</v>
      </c>
    </row>
    <row r="93" spans="1:41" s="1063" customFormat="1" ht="14.25" customHeight="1" thickBot="1">
      <c r="A93" s="1195" t="s">
        <v>576</v>
      </c>
      <c r="B93" s="11"/>
      <c r="C93" s="1213">
        <f t="shared" ref="C93:AM93" si="14">SUM(C82:C92)</f>
        <v>11</v>
      </c>
      <c r="D93" s="1202">
        <f t="shared" si="14"/>
        <v>0</v>
      </c>
      <c r="E93" s="1202">
        <f t="shared" si="14"/>
        <v>11</v>
      </c>
      <c r="F93" s="1202">
        <f t="shared" si="14"/>
        <v>1</v>
      </c>
      <c r="G93" s="1202">
        <f t="shared" si="14"/>
        <v>11</v>
      </c>
      <c r="H93" s="1202">
        <f t="shared" si="14"/>
        <v>151</v>
      </c>
      <c r="I93" s="1202">
        <f t="shared" si="14"/>
        <v>0</v>
      </c>
      <c r="J93" s="1202">
        <f t="shared" si="14"/>
        <v>11</v>
      </c>
      <c r="K93" s="1202">
        <f t="shared" si="14"/>
        <v>1</v>
      </c>
      <c r="L93" s="1202">
        <f t="shared" si="14"/>
        <v>2</v>
      </c>
      <c r="M93" s="1214">
        <f t="shared" si="14"/>
        <v>23</v>
      </c>
      <c r="N93" s="1215">
        <f t="shared" si="14"/>
        <v>222</v>
      </c>
      <c r="O93" s="1201">
        <f t="shared" si="14"/>
        <v>13</v>
      </c>
      <c r="P93" s="1214">
        <f t="shared" si="14"/>
        <v>2</v>
      </c>
      <c r="Q93" s="1201">
        <f t="shared" si="14"/>
        <v>0</v>
      </c>
      <c r="R93" s="1202">
        <f t="shared" si="14"/>
        <v>0</v>
      </c>
      <c r="S93" s="1202">
        <f t="shared" si="14"/>
        <v>1</v>
      </c>
      <c r="T93" s="1202">
        <f t="shared" si="14"/>
        <v>0</v>
      </c>
      <c r="U93" s="1202">
        <f t="shared" si="14"/>
        <v>0</v>
      </c>
      <c r="V93" s="1202">
        <f t="shared" si="14"/>
        <v>0</v>
      </c>
      <c r="W93" s="1202">
        <f t="shared" si="14"/>
        <v>13</v>
      </c>
      <c r="X93" s="1214">
        <f t="shared" si="14"/>
        <v>0</v>
      </c>
      <c r="Y93" s="1215">
        <f t="shared" si="14"/>
        <v>29</v>
      </c>
      <c r="Z93" s="1201">
        <f t="shared" si="14"/>
        <v>11</v>
      </c>
      <c r="AA93" s="1202">
        <f t="shared" si="14"/>
        <v>11</v>
      </c>
      <c r="AB93" s="1214">
        <f t="shared" si="14"/>
        <v>11</v>
      </c>
      <c r="AC93" s="1201">
        <f t="shared" si="14"/>
        <v>11</v>
      </c>
      <c r="AD93" s="1202">
        <f t="shared" si="14"/>
        <v>13</v>
      </c>
      <c r="AE93" s="1214">
        <f t="shared" si="14"/>
        <v>11</v>
      </c>
      <c r="AF93" s="1201">
        <f t="shared" si="14"/>
        <v>0</v>
      </c>
      <c r="AG93" s="1202">
        <f t="shared" si="14"/>
        <v>1</v>
      </c>
      <c r="AH93" s="1216">
        <f t="shared" si="14"/>
        <v>0</v>
      </c>
      <c r="AI93" s="1217">
        <f t="shared" si="14"/>
        <v>4</v>
      </c>
      <c r="AJ93" s="1202">
        <f t="shared" si="14"/>
        <v>0</v>
      </c>
      <c r="AK93" s="1201">
        <f t="shared" si="14"/>
        <v>0</v>
      </c>
      <c r="AL93" s="1202">
        <f t="shared" si="14"/>
        <v>0</v>
      </c>
      <c r="AM93" s="1218">
        <f t="shared" si="14"/>
        <v>2</v>
      </c>
      <c r="AN93" s="486" t="s">
        <v>576</v>
      </c>
    </row>
    <row r="94" spans="1:41" ht="14.25" customHeight="1">
      <c r="A94" s="395" t="s">
        <v>577</v>
      </c>
      <c r="B94" s="399" t="s">
        <v>15</v>
      </c>
      <c r="C94" s="982">
        <v>1</v>
      </c>
      <c r="D94" s="503">
        <v>0</v>
      </c>
      <c r="E94" s="503">
        <v>1</v>
      </c>
      <c r="F94" s="503">
        <v>0</v>
      </c>
      <c r="G94" s="503">
        <v>1</v>
      </c>
      <c r="H94" s="503">
        <v>23</v>
      </c>
      <c r="I94" s="503">
        <v>0</v>
      </c>
      <c r="J94" s="503">
        <v>1</v>
      </c>
      <c r="K94" s="503">
        <v>0</v>
      </c>
      <c r="L94" s="503">
        <v>0</v>
      </c>
      <c r="M94" s="504">
        <v>4</v>
      </c>
      <c r="N94" s="1193">
        <f>SUM(C94:M94)</f>
        <v>31</v>
      </c>
      <c r="O94" s="505">
        <v>2</v>
      </c>
      <c r="P94" s="504">
        <v>0</v>
      </c>
      <c r="Q94" s="505">
        <v>0</v>
      </c>
      <c r="R94" s="503">
        <v>0</v>
      </c>
      <c r="S94" s="503">
        <v>0</v>
      </c>
      <c r="T94" s="503">
        <v>0</v>
      </c>
      <c r="U94" s="503">
        <v>0</v>
      </c>
      <c r="V94" s="503">
        <v>0</v>
      </c>
      <c r="W94" s="503">
        <v>1</v>
      </c>
      <c r="X94" s="504">
        <v>0</v>
      </c>
      <c r="Y94" s="1193">
        <f>SUM(O94:X94)</f>
        <v>3</v>
      </c>
      <c r="Z94" s="505">
        <v>1</v>
      </c>
      <c r="AA94" s="503">
        <v>1</v>
      </c>
      <c r="AB94" s="504">
        <v>1</v>
      </c>
      <c r="AC94" s="505">
        <v>1</v>
      </c>
      <c r="AD94" s="503">
        <v>6</v>
      </c>
      <c r="AE94" s="504">
        <v>1</v>
      </c>
      <c r="AF94" s="505">
        <v>0</v>
      </c>
      <c r="AG94" s="503">
        <v>0</v>
      </c>
      <c r="AH94" s="507">
        <v>0</v>
      </c>
      <c r="AI94" s="508">
        <v>3</v>
      </c>
      <c r="AJ94" s="503">
        <v>0</v>
      </c>
      <c r="AK94" s="505">
        <v>0</v>
      </c>
      <c r="AL94" s="503">
        <v>0</v>
      </c>
      <c r="AM94" s="509">
        <v>0</v>
      </c>
      <c r="AN94" s="399" t="s">
        <v>15</v>
      </c>
    </row>
    <row r="95" spans="1:41" ht="14.25" customHeight="1">
      <c r="A95" s="1194">
        <v>14</v>
      </c>
      <c r="B95" s="399" t="s">
        <v>578</v>
      </c>
      <c r="C95" s="982">
        <v>1</v>
      </c>
      <c r="D95" s="503">
        <v>0</v>
      </c>
      <c r="E95" s="503">
        <v>1</v>
      </c>
      <c r="F95" s="503">
        <v>0</v>
      </c>
      <c r="G95" s="503">
        <v>0</v>
      </c>
      <c r="H95" s="503">
        <v>27</v>
      </c>
      <c r="I95" s="503">
        <v>0</v>
      </c>
      <c r="J95" s="503">
        <v>1</v>
      </c>
      <c r="K95" s="503">
        <v>1</v>
      </c>
      <c r="L95" s="503">
        <v>0</v>
      </c>
      <c r="M95" s="504">
        <v>4</v>
      </c>
      <c r="N95" s="1193">
        <f t="shared" ref="N95:N107" si="15">SUM(C95:M95)</f>
        <v>35</v>
      </c>
      <c r="O95" s="505">
        <v>1</v>
      </c>
      <c r="P95" s="504">
        <v>0</v>
      </c>
      <c r="Q95" s="505">
        <v>0</v>
      </c>
      <c r="R95" s="503">
        <v>0</v>
      </c>
      <c r="S95" s="503">
        <v>0</v>
      </c>
      <c r="T95" s="503">
        <v>0</v>
      </c>
      <c r="U95" s="503">
        <v>0</v>
      </c>
      <c r="V95" s="503">
        <v>0</v>
      </c>
      <c r="W95" s="503">
        <v>1</v>
      </c>
      <c r="X95" s="504">
        <v>0</v>
      </c>
      <c r="Y95" s="1193">
        <f>SUM(O95:X95)</f>
        <v>2</v>
      </c>
      <c r="Z95" s="505">
        <v>1</v>
      </c>
      <c r="AA95" s="503">
        <v>1</v>
      </c>
      <c r="AB95" s="504">
        <v>1</v>
      </c>
      <c r="AC95" s="505">
        <v>1</v>
      </c>
      <c r="AD95" s="503">
        <v>6</v>
      </c>
      <c r="AE95" s="504">
        <v>1</v>
      </c>
      <c r="AF95" s="505">
        <v>0</v>
      </c>
      <c r="AG95" s="503">
        <v>0</v>
      </c>
      <c r="AH95" s="507">
        <v>0</v>
      </c>
      <c r="AI95" s="508">
        <v>2</v>
      </c>
      <c r="AJ95" s="503">
        <v>0</v>
      </c>
      <c r="AK95" s="505">
        <v>0</v>
      </c>
      <c r="AL95" s="503">
        <v>0</v>
      </c>
      <c r="AM95" s="509">
        <v>0</v>
      </c>
      <c r="AN95" s="399" t="s">
        <v>578</v>
      </c>
    </row>
    <row r="96" spans="1:41" ht="14.25" customHeight="1">
      <c r="A96" s="180" t="s">
        <v>528</v>
      </c>
      <c r="B96" s="399" t="s">
        <v>579</v>
      </c>
      <c r="C96" s="982">
        <v>1</v>
      </c>
      <c r="D96" s="503">
        <v>0</v>
      </c>
      <c r="E96" s="503">
        <v>1</v>
      </c>
      <c r="F96" s="503">
        <v>0</v>
      </c>
      <c r="G96" s="503">
        <v>1</v>
      </c>
      <c r="H96" s="503">
        <v>8</v>
      </c>
      <c r="I96" s="503">
        <v>0</v>
      </c>
      <c r="J96" s="503">
        <v>1</v>
      </c>
      <c r="K96" s="503">
        <v>0</v>
      </c>
      <c r="L96" s="503">
        <v>0</v>
      </c>
      <c r="M96" s="504">
        <v>0</v>
      </c>
      <c r="N96" s="1193">
        <f t="shared" si="15"/>
        <v>12</v>
      </c>
      <c r="O96" s="505">
        <v>1</v>
      </c>
      <c r="P96" s="504">
        <v>1</v>
      </c>
      <c r="Q96" s="505">
        <v>0</v>
      </c>
      <c r="R96" s="503">
        <v>0</v>
      </c>
      <c r="S96" s="503">
        <v>0</v>
      </c>
      <c r="T96" s="503">
        <v>0</v>
      </c>
      <c r="U96" s="503">
        <v>0</v>
      </c>
      <c r="V96" s="503">
        <v>0</v>
      </c>
      <c r="W96" s="503">
        <v>0</v>
      </c>
      <c r="X96" s="504">
        <v>0</v>
      </c>
      <c r="Y96" s="1193">
        <f>SUM(O96:X96)</f>
        <v>2</v>
      </c>
      <c r="Z96" s="505">
        <v>1</v>
      </c>
      <c r="AA96" s="503">
        <v>1</v>
      </c>
      <c r="AB96" s="504">
        <v>1</v>
      </c>
      <c r="AC96" s="505">
        <v>1</v>
      </c>
      <c r="AD96" s="503">
        <v>0</v>
      </c>
      <c r="AE96" s="504">
        <v>1</v>
      </c>
      <c r="AF96" s="505">
        <v>0</v>
      </c>
      <c r="AG96" s="503">
        <v>0</v>
      </c>
      <c r="AH96" s="507">
        <v>0</v>
      </c>
      <c r="AI96" s="508">
        <v>0</v>
      </c>
      <c r="AJ96" s="503">
        <v>0</v>
      </c>
      <c r="AK96" s="505">
        <v>0</v>
      </c>
      <c r="AL96" s="503">
        <v>0</v>
      </c>
      <c r="AM96" s="509">
        <v>0</v>
      </c>
      <c r="AN96" s="399" t="s">
        <v>579</v>
      </c>
    </row>
    <row r="97" spans="1:40" ht="14.25" customHeight="1">
      <c r="A97" s="395"/>
      <c r="B97" s="399" t="s">
        <v>580</v>
      </c>
      <c r="C97" s="982">
        <v>1</v>
      </c>
      <c r="D97" s="503">
        <v>0</v>
      </c>
      <c r="E97" s="503">
        <v>1</v>
      </c>
      <c r="F97" s="503">
        <v>0</v>
      </c>
      <c r="G97" s="503">
        <v>1</v>
      </c>
      <c r="H97" s="503">
        <v>8</v>
      </c>
      <c r="I97" s="503">
        <v>0</v>
      </c>
      <c r="J97" s="503">
        <v>1</v>
      </c>
      <c r="K97" s="503">
        <v>0</v>
      </c>
      <c r="L97" s="503">
        <v>0</v>
      </c>
      <c r="M97" s="504">
        <v>0</v>
      </c>
      <c r="N97" s="1193">
        <f t="shared" si="15"/>
        <v>12</v>
      </c>
      <c r="O97" s="505">
        <v>2</v>
      </c>
      <c r="P97" s="504">
        <v>0</v>
      </c>
      <c r="Q97" s="505">
        <v>0</v>
      </c>
      <c r="R97" s="503">
        <v>0</v>
      </c>
      <c r="S97" s="503">
        <v>0</v>
      </c>
      <c r="T97" s="503">
        <v>0</v>
      </c>
      <c r="U97" s="503">
        <v>0</v>
      </c>
      <c r="V97" s="503">
        <v>0</v>
      </c>
      <c r="W97" s="503">
        <v>0</v>
      </c>
      <c r="X97" s="504">
        <v>0</v>
      </c>
      <c r="Y97" s="1193">
        <f t="shared" ref="Y97:Y107" si="16">SUM(O97:X97)</f>
        <v>2</v>
      </c>
      <c r="Z97" s="505">
        <v>1</v>
      </c>
      <c r="AA97" s="503">
        <v>1</v>
      </c>
      <c r="AB97" s="504">
        <v>1</v>
      </c>
      <c r="AC97" s="505">
        <v>1</v>
      </c>
      <c r="AD97" s="503">
        <v>0</v>
      </c>
      <c r="AE97" s="504">
        <v>1</v>
      </c>
      <c r="AF97" s="505">
        <v>0</v>
      </c>
      <c r="AG97" s="503">
        <v>0</v>
      </c>
      <c r="AH97" s="507">
        <v>0</v>
      </c>
      <c r="AI97" s="508">
        <v>0</v>
      </c>
      <c r="AJ97" s="503">
        <v>0</v>
      </c>
      <c r="AK97" s="505">
        <v>0</v>
      </c>
      <c r="AL97" s="503">
        <v>0</v>
      </c>
      <c r="AM97" s="509">
        <v>0</v>
      </c>
      <c r="AN97" s="399" t="s">
        <v>580</v>
      </c>
    </row>
    <row r="98" spans="1:40" ht="14.25" customHeight="1">
      <c r="A98" s="395"/>
      <c r="B98" s="399" t="s">
        <v>581</v>
      </c>
      <c r="C98" s="982">
        <v>1</v>
      </c>
      <c r="D98" s="503">
        <v>0</v>
      </c>
      <c r="E98" s="503">
        <v>1</v>
      </c>
      <c r="F98" s="503">
        <v>0</v>
      </c>
      <c r="G98" s="503">
        <v>0</v>
      </c>
      <c r="H98" s="503">
        <v>9</v>
      </c>
      <c r="I98" s="503">
        <v>0</v>
      </c>
      <c r="J98" s="503">
        <v>0</v>
      </c>
      <c r="K98" s="503">
        <v>1</v>
      </c>
      <c r="L98" s="503">
        <v>0</v>
      </c>
      <c r="M98" s="504">
        <v>0</v>
      </c>
      <c r="N98" s="1193">
        <f t="shared" si="15"/>
        <v>12</v>
      </c>
      <c r="O98" s="505">
        <v>1</v>
      </c>
      <c r="P98" s="504">
        <v>0</v>
      </c>
      <c r="Q98" s="505">
        <v>0</v>
      </c>
      <c r="R98" s="503">
        <v>0</v>
      </c>
      <c r="S98" s="503">
        <v>0</v>
      </c>
      <c r="T98" s="503">
        <v>0</v>
      </c>
      <c r="U98" s="503">
        <v>0</v>
      </c>
      <c r="V98" s="503">
        <v>0</v>
      </c>
      <c r="W98" s="503">
        <v>0</v>
      </c>
      <c r="X98" s="504">
        <v>0</v>
      </c>
      <c r="Y98" s="1193">
        <f t="shared" si="16"/>
        <v>1</v>
      </c>
      <c r="Z98" s="505">
        <v>1</v>
      </c>
      <c r="AA98" s="503">
        <v>1</v>
      </c>
      <c r="AB98" s="504">
        <v>1</v>
      </c>
      <c r="AC98" s="505">
        <v>1</v>
      </c>
      <c r="AD98" s="503">
        <v>0</v>
      </c>
      <c r="AE98" s="504">
        <v>1</v>
      </c>
      <c r="AF98" s="505">
        <v>0</v>
      </c>
      <c r="AG98" s="503">
        <v>0</v>
      </c>
      <c r="AH98" s="507">
        <v>0</v>
      </c>
      <c r="AI98" s="508">
        <v>1</v>
      </c>
      <c r="AJ98" s="503">
        <v>0</v>
      </c>
      <c r="AK98" s="505">
        <v>0</v>
      </c>
      <c r="AL98" s="503">
        <v>0</v>
      </c>
      <c r="AM98" s="509">
        <v>0</v>
      </c>
      <c r="AN98" s="399" t="s">
        <v>581</v>
      </c>
    </row>
    <row r="99" spans="1:40" ht="14.25" customHeight="1">
      <c r="A99" s="395"/>
      <c r="B99" s="399" t="s">
        <v>582</v>
      </c>
      <c r="C99" s="982">
        <v>1</v>
      </c>
      <c r="D99" s="503">
        <v>0</v>
      </c>
      <c r="E99" s="503">
        <v>1</v>
      </c>
      <c r="F99" s="503">
        <v>0</v>
      </c>
      <c r="G99" s="503">
        <v>0</v>
      </c>
      <c r="H99" s="503">
        <v>9</v>
      </c>
      <c r="I99" s="503">
        <v>0</v>
      </c>
      <c r="J99" s="503">
        <v>1</v>
      </c>
      <c r="K99" s="503">
        <v>0</v>
      </c>
      <c r="L99" s="503">
        <v>0</v>
      </c>
      <c r="M99" s="504">
        <v>1</v>
      </c>
      <c r="N99" s="1193">
        <f t="shared" si="15"/>
        <v>13</v>
      </c>
      <c r="O99" s="505">
        <v>1</v>
      </c>
      <c r="P99" s="504">
        <v>0</v>
      </c>
      <c r="Q99" s="505">
        <v>0</v>
      </c>
      <c r="R99" s="503">
        <v>0</v>
      </c>
      <c r="S99" s="503">
        <v>0</v>
      </c>
      <c r="T99" s="503">
        <v>0</v>
      </c>
      <c r="U99" s="503">
        <v>0</v>
      </c>
      <c r="V99" s="503">
        <v>0</v>
      </c>
      <c r="W99" s="503">
        <v>0</v>
      </c>
      <c r="X99" s="504">
        <v>0</v>
      </c>
      <c r="Y99" s="1193">
        <f t="shared" si="16"/>
        <v>1</v>
      </c>
      <c r="Z99" s="505">
        <v>1</v>
      </c>
      <c r="AA99" s="503">
        <v>1</v>
      </c>
      <c r="AB99" s="504">
        <v>1</v>
      </c>
      <c r="AC99" s="505">
        <v>1</v>
      </c>
      <c r="AD99" s="503">
        <v>0</v>
      </c>
      <c r="AE99" s="504">
        <v>1</v>
      </c>
      <c r="AF99" s="505">
        <v>0</v>
      </c>
      <c r="AG99" s="503">
        <v>0</v>
      </c>
      <c r="AH99" s="507">
        <v>0</v>
      </c>
      <c r="AI99" s="508">
        <v>0</v>
      </c>
      <c r="AJ99" s="503">
        <v>0</v>
      </c>
      <c r="AK99" s="505">
        <v>0</v>
      </c>
      <c r="AL99" s="503">
        <v>0</v>
      </c>
      <c r="AM99" s="509">
        <v>0</v>
      </c>
      <c r="AN99" s="399" t="s">
        <v>582</v>
      </c>
    </row>
    <row r="100" spans="1:40" ht="14.25" customHeight="1">
      <c r="A100" s="395"/>
      <c r="B100" s="399" t="s">
        <v>583</v>
      </c>
      <c r="C100" s="982">
        <v>1</v>
      </c>
      <c r="D100" s="503">
        <v>0</v>
      </c>
      <c r="E100" s="503">
        <v>1</v>
      </c>
      <c r="F100" s="503">
        <v>0</v>
      </c>
      <c r="G100" s="503">
        <v>1</v>
      </c>
      <c r="H100" s="503">
        <v>10</v>
      </c>
      <c r="I100" s="503">
        <v>0</v>
      </c>
      <c r="J100" s="503">
        <v>1</v>
      </c>
      <c r="K100" s="503">
        <v>1</v>
      </c>
      <c r="L100" s="503">
        <v>0</v>
      </c>
      <c r="M100" s="504">
        <v>1</v>
      </c>
      <c r="N100" s="1193">
        <f t="shared" si="15"/>
        <v>16</v>
      </c>
      <c r="O100" s="505">
        <v>1</v>
      </c>
      <c r="P100" s="504">
        <v>0</v>
      </c>
      <c r="Q100" s="505">
        <v>0</v>
      </c>
      <c r="R100" s="503">
        <v>0</v>
      </c>
      <c r="S100" s="503">
        <v>0</v>
      </c>
      <c r="T100" s="503">
        <v>0</v>
      </c>
      <c r="U100" s="503">
        <v>0</v>
      </c>
      <c r="V100" s="503">
        <v>0</v>
      </c>
      <c r="W100" s="503">
        <v>0</v>
      </c>
      <c r="X100" s="504">
        <v>0</v>
      </c>
      <c r="Y100" s="1193">
        <f t="shared" si="16"/>
        <v>1</v>
      </c>
      <c r="Z100" s="505">
        <v>1</v>
      </c>
      <c r="AA100" s="503">
        <v>1</v>
      </c>
      <c r="AB100" s="504">
        <v>1</v>
      </c>
      <c r="AC100" s="505">
        <v>1</v>
      </c>
      <c r="AD100" s="503">
        <v>0</v>
      </c>
      <c r="AE100" s="504">
        <v>1</v>
      </c>
      <c r="AF100" s="505">
        <v>0</v>
      </c>
      <c r="AG100" s="503">
        <v>0</v>
      </c>
      <c r="AH100" s="507">
        <v>0</v>
      </c>
      <c r="AI100" s="508">
        <v>0</v>
      </c>
      <c r="AJ100" s="503">
        <v>0</v>
      </c>
      <c r="AK100" s="505">
        <v>0</v>
      </c>
      <c r="AL100" s="503">
        <v>0</v>
      </c>
      <c r="AM100" s="509">
        <v>0</v>
      </c>
      <c r="AN100" s="399" t="s">
        <v>583</v>
      </c>
    </row>
    <row r="101" spans="1:40" ht="14.25" customHeight="1">
      <c r="A101" s="395"/>
      <c r="B101" s="79" t="s">
        <v>584</v>
      </c>
      <c r="C101" s="982">
        <v>1</v>
      </c>
      <c r="D101" s="503">
        <v>0</v>
      </c>
      <c r="E101" s="503">
        <v>1</v>
      </c>
      <c r="F101" s="503">
        <v>1</v>
      </c>
      <c r="G101" s="503">
        <v>0</v>
      </c>
      <c r="H101" s="503">
        <v>33</v>
      </c>
      <c r="I101" s="503">
        <v>0</v>
      </c>
      <c r="J101" s="503">
        <v>1</v>
      </c>
      <c r="K101" s="503">
        <v>0</v>
      </c>
      <c r="L101" s="503">
        <v>1</v>
      </c>
      <c r="M101" s="504">
        <v>3</v>
      </c>
      <c r="N101" s="1193">
        <f t="shared" si="15"/>
        <v>41</v>
      </c>
      <c r="O101" s="505">
        <v>2</v>
      </c>
      <c r="P101" s="504">
        <v>0</v>
      </c>
      <c r="Q101" s="505">
        <v>0</v>
      </c>
      <c r="R101" s="503">
        <v>0</v>
      </c>
      <c r="S101" s="503">
        <v>0</v>
      </c>
      <c r="T101" s="503">
        <v>0</v>
      </c>
      <c r="U101" s="503">
        <v>0</v>
      </c>
      <c r="V101" s="503">
        <v>0</v>
      </c>
      <c r="W101" s="503">
        <v>0</v>
      </c>
      <c r="X101" s="504">
        <v>0</v>
      </c>
      <c r="Y101" s="1193">
        <f t="shared" si="16"/>
        <v>2</v>
      </c>
      <c r="Z101" s="505">
        <v>2</v>
      </c>
      <c r="AA101" s="503">
        <v>2</v>
      </c>
      <c r="AB101" s="504">
        <v>1</v>
      </c>
      <c r="AC101" s="505">
        <v>1</v>
      </c>
      <c r="AD101" s="503">
        <v>6</v>
      </c>
      <c r="AE101" s="504">
        <v>1</v>
      </c>
      <c r="AF101" s="505">
        <v>0</v>
      </c>
      <c r="AG101" s="503">
        <v>0</v>
      </c>
      <c r="AH101" s="507">
        <v>0</v>
      </c>
      <c r="AI101" s="508">
        <v>1</v>
      </c>
      <c r="AJ101" s="503">
        <v>0</v>
      </c>
      <c r="AK101" s="505">
        <v>0</v>
      </c>
      <c r="AL101" s="503">
        <v>0</v>
      </c>
      <c r="AM101" s="509">
        <v>0</v>
      </c>
      <c r="AN101" s="399" t="s">
        <v>584</v>
      </c>
    </row>
    <row r="102" spans="1:40" ht="14.25" customHeight="1">
      <c r="A102" s="395"/>
      <c r="B102" s="399" t="s">
        <v>585</v>
      </c>
      <c r="C102" s="982">
        <v>1</v>
      </c>
      <c r="D102" s="503">
        <v>0</v>
      </c>
      <c r="E102" s="503">
        <v>1</v>
      </c>
      <c r="F102" s="503">
        <v>0</v>
      </c>
      <c r="G102" s="503">
        <v>1</v>
      </c>
      <c r="H102" s="503">
        <v>9</v>
      </c>
      <c r="I102" s="503">
        <v>0</v>
      </c>
      <c r="J102" s="503">
        <v>1</v>
      </c>
      <c r="K102" s="503">
        <v>0</v>
      </c>
      <c r="L102" s="503">
        <v>1</v>
      </c>
      <c r="M102" s="504">
        <v>2</v>
      </c>
      <c r="N102" s="1193">
        <f t="shared" si="15"/>
        <v>16</v>
      </c>
      <c r="O102" s="505">
        <v>1</v>
      </c>
      <c r="P102" s="504">
        <v>0</v>
      </c>
      <c r="Q102" s="505">
        <v>0</v>
      </c>
      <c r="R102" s="503">
        <v>0</v>
      </c>
      <c r="S102" s="503">
        <v>0</v>
      </c>
      <c r="T102" s="503">
        <v>0</v>
      </c>
      <c r="U102" s="503">
        <v>0</v>
      </c>
      <c r="V102" s="503">
        <v>0</v>
      </c>
      <c r="W102" s="503">
        <v>0</v>
      </c>
      <c r="X102" s="504">
        <v>0</v>
      </c>
      <c r="Y102" s="1193">
        <f t="shared" si="16"/>
        <v>1</v>
      </c>
      <c r="Z102" s="505">
        <v>1</v>
      </c>
      <c r="AA102" s="503">
        <v>1</v>
      </c>
      <c r="AB102" s="504">
        <v>1</v>
      </c>
      <c r="AC102" s="505">
        <v>1</v>
      </c>
      <c r="AD102" s="503">
        <v>0</v>
      </c>
      <c r="AE102" s="504">
        <v>1</v>
      </c>
      <c r="AF102" s="505">
        <v>0</v>
      </c>
      <c r="AG102" s="503">
        <v>0</v>
      </c>
      <c r="AH102" s="507">
        <v>0</v>
      </c>
      <c r="AI102" s="508">
        <v>3</v>
      </c>
      <c r="AJ102" s="503">
        <v>0</v>
      </c>
      <c r="AK102" s="505">
        <v>1</v>
      </c>
      <c r="AL102" s="503">
        <v>0</v>
      </c>
      <c r="AM102" s="509">
        <v>0</v>
      </c>
      <c r="AN102" s="399" t="s">
        <v>585</v>
      </c>
    </row>
    <row r="103" spans="1:40" s="186" customFormat="1" ht="14.25" customHeight="1">
      <c r="A103" s="978"/>
      <c r="B103" s="489" t="s">
        <v>586</v>
      </c>
      <c r="C103" s="986">
        <v>0</v>
      </c>
      <c r="D103" s="528">
        <v>0</v>
      </c>
      <c r="E103" s="528">
        <v>0</v>
      </c>
      <c r="F103" s="528">
        <v>0</v>
      </c>
      <c r="G103" s="528">
        <v>0</v>
      </c>
      <c r="H103" s="528">
        <v>1</v>
      </c>
      <c r="I103" s="528">
        <v>0</v>
      </c>
      <c r="J103" s="528">
        <v>0</v>
      </c>
      <c r="K103" s="528">
        <v>0</v>
      </c>
      <c r="L103" s="528">
        <v>0</v>
      </c>
      <c r="M103" s="529">
        <v>0</v>
      </c>
      <c r="N103" s="1212">
        <f t="shared" si="15"/>
        <v>1</v>
      </c>
      <c r="O103" s="530">
        <v>0</v>
      </c>
      <c r="P103" s="529">
        <v>0</v>
      </c>
      <c r="Q103" s="530">
        <v>0</v>
      </c>
      <c r="R103" s="528">
        <v>0</v>
      </c>
      <c r="S103" s="528">
        <v>0</v>
      </c>
      <c r="T103" s="528">
        <v>0</v>
      </c>
      <c r="U103" s="528">
        <v>0</v>
      </c>
      <c r="V103" s="528">
        <v>0</v>
      </c>
      <c r="W103" s="528">
        <v>0</v>
      </c>
      <c r="X103" s="529">
        <v>0</v>
      </c>
      <c r="Y103" s="1212">
        <f t="shared" si="16"/>
        <v>0</v>
      </c>
      <c r="Z103" s="530">
        <v>0</v>
      </c>
      <c r="AA103" s="528">
        <v>0</v>
      </c>
      <c r="AB103" s="529">
        <v>0</v>
      </c>
      <c r="AC103" s="530">
        <v>0</v>
      </c>
      <c r="AD103" s="528">
        <v>0</v>
      </c>
      <c r="AE103" s="529">
        <v>0</v>
      </c>
      <c r="AF103" s="530">
        <v>0</v>
      </c>
      <c r="AG103" s="528">
        <v>0</v>
      </c>
      <c r="AH103" s="531">
        <v>0</v>
      </c>
      <c r="AI103" s="532">
        <v>0</v>
      </c>
      <c r="AJ103" s="528">
        <v>0</v>
      </c>
      <c r="AK103" s="530">
        <v>0</v>
      </c>
      <c r="AL103" s="528">
        <v>0</v>
      </c>
      <c r="AM103" s="533">
        <v>0</v>
      </c>
      <c r="AN103" s="489" t="s">
        <v>586</v>
      </c>
    </row>
    <row r="104" spans="1:40" s="186" customFormat="1" ht="14.25" customHeight="1">
      <c r="A104" s="978"/>
      <c r="B104" s="489" t="s">
        <v>587</v>
      </c>
      <c r="C104" s="986">
        <v>0</v>
      </c>
      <c r="D104" s="528">
        <v>0</v>
      </c>
      <c r="E104" s="528">
        <v>0</v>
      </c>
      <c r="F104" s="528">
        <v>0</v>
      </c>
      <c r="G104" s="528">
        <v>0</v>
      </c>
      <c r="H104" s="528">
        <v>1</v>
      </c>
      <c r="I104" s="528">
        <v>0</v>
      </c>
      <c r="J104" s="528">
        <v>0</v>
      </c>
      <c r="K104" s="528">
        <v>0</v>
      </c>
      <c r="L104" s="528">
        <v>0</v>
      </c>
      <c r="M104" s="529">
        <v>0</v>
      </c>
      <c r="N104" s="1212">
        <f t="shared" si="15"/>
        <v>1</v>
      </c>
      <c r="O104" s="530">
        <v>0</v>
      </c>
      <c r="P104" s="529">
        <v>0</v>
      </c>
      <c r="Q104" s="530">
        <v>0</v>
      </c>
      <c r="R104" s="528">
        <v>0</v>
      </c>
      <c r="S104" s="528">
        <v>0</v>
      </c>
      <c r="T104" s="528">
        <v>0</v>
      </c>
      <c r="U104" s="528">
        <v>0</v>
      </c>
      <c r="V104" s="528">
        <v>0</v>
      </c>
      <c r="W104" s="528">
        <v>0</v>
      </c>
      <c r="X104" s="529">
        <v>0</v>
      </c>
      <c r="Y104" s="1212">
        <f t="shared" si="16"/>
        <v>0</v>
      </c>
      <c r="Z104" s="530">
        <v>0</v>
      </c>
      <c r="AA104" s="528">
        <v>0</v>
      </c>
      <c r="AB104" s="529">
        <v>0</v>
      </c>
      <c r="AC104" s="530">
        <v>0</v>
      </c>
      <c r="AD104" s="528">
        <v>0</v>
      </c>
      <c r="AE104" s="529">
        <v>0</v>
      </c>
      <c r="AF104" s="530">
        <v>0</v>
      </c>
      <c r="AG104" s="528">
        <v>0</v>
      </c>
      <c r="AH104" s="531">
        <v>0</v>
      </c>
      <c r="AI104" s="532">
        <v>0</v>
      </c>
      <c r="AJ104" s="528">
        <v>0</v>
      </c>
      <c r="AK104" s="530">
        <v>0</v>
      </c>
      <c r="AL104" s="528">
        <v>0</v>
      </c>
      <c r="AM104" s="533">
        <v>0</v>
      </c>
      <c r="AN104" s="489" t="s">
        <v>587</v>
      </c>
    </row>
    <row r="105" spans="1:40" ht="14.25" customHeight="1">
      <c r="A105" s="395"/>
      <c r="B105" s="399" t="s">
        <v>588</v>
      </c>
      <c r="C105" s="982">
        <v>1</v>
      </c>
      <c r="D105" s="503">
        <v>0</v>
      </c>
      <c r="E105" s="503">
        <v>1</v>
      </c>
      <c r="F105" s="503">
        <v>0</v>
      </c>
      <c r="G105" s="503">
        <v>0</v>
      </c>
      <c r="H105" s="503">
        <v>14</v>
      </c>
      <c r="I105" s="503">
        <v>0</v>
      </c>
      <c r="J105" s="503">
        <v>1</v>
      </c>
      <c r="K105" s="503">
        <v>0</v>
      </c>
      <c r="L105" s="503">
        <v>0</v>
      </c>
      <c r="M105" s="504">
        <v>2</v>
      </c>
      <c r="N105" s="1193">
        <f t="shared" si="15"/>
        <v>19</v>
      </c>
      <c r="O105" s="505">
        <v>1</v>
      </c>
      <c r="P105" s="504">
        <v>0</v>
      </c>
      <c r="Q105" s="505">
        <v>0</v>
      </c>
      <c r="R105" s="503">
        <v>0</v>
      </c>
      <c r="S105" s="503">
        <v>0</v>
      </c>
      <c r="T105" s="503">
        <v>0</v>
      </c>
      <c r="U105" s="503">
        <v>0</v>
      </c>
      <c r="V105" s="503">
        <v>0</v>
      </c>
      <c r="W105" s="503">
        <v>0</v>
      </c>
      <c r="X105" s="504">
        <v>0</v>
      </c>
      <c r="Y105" s="1193">
        <f t="shared" si="16"/>
        <v>1</v>
      </c>
      <c r="Z105" s="505">
        <v>1</v>
      </c>
      <c r="AA105" s="503">
        <v>1</v>
      </c>
      <c r="AB105" s="504">
        <v>1</v>
      </c>
      <c r="AC105" s="505">
        <v>1</v>
      </c>
      <c r="AD105" s="503">
        <v>1</v>
      </c>
      <c r="AE105" s="504">
        <v>1</v>
      </c>
      <c r="AF105" s="505">
        <v>0</v>
      </c>
      <c r="AG105" s="503">
        <v>0</v>
      </c>
      <c r="AH105" s="507">
        <v>0</v>
      </c>
      <c r="AI105" s="508">
        <v>2</v>
      </c>
      <c r="AJ105" s="503">
        <v>0</v>
      </c>
      <c r="AK105" s="505">
        <v>0</v>
      </c>
      <c r="AL105" s="503">
        <v>0</v>
      </c>
      <c r="AM105" s="509">
        <v>0</v>
      </c>
      <c r="AN105" s="399" t="s">
        <v>588</v>
      </c>
    </row>
    <row r="106" spans="1:40" s="186" customFormat="1" ht="14.25" customHeight="1">
      <c r="A106" s="978"/>
      <c r="B106" s="1208" t="s">
        <v>589</v>
      </c>
      <c r="C106" s="986">
        <v>0</v>
      </c>
      <c r="D106" s="528">
        <v>0</v>
      </c>
      <c r="E106" s="528">
        <v>0</v>
      </c>
      <c r="F106" s="528">
        <v>0</v>
      </c>
      <c r="G106" s="528">
        <v>0</v>
      </c>
      <c r="H106" s="528">
        <v>2</v>
      </c>
      <c r="I106" s="528">
        <v>0</v>
      </c>
      <c r="J106" s="528">
        <v>0</v>
      </c>
      <c r="K106" s="528">
        <v>0</v>
      </c>
      <c r="L106" s="528">
        <v>0</v>
      </c>
      <c r="M106" s="529">
        <v>0</v>
      </c>
      <c r="N106" s="1212">
        <f t="shared" si="15"/>
        <v>2</v>
      </c>
      <c r="O106" s="530">
        <v>0</v>
      </c>
      <c r="P106" s="529">
        <v>0</v>
      </c>
      <c r="Q106" s="530">
        <v>0</v>
      </c>
      <c r="R106" s="528">
        <v>0</v>
      </c>
      <c r="S106" s="528">
        <v>0</v>
      </c>
      <c r="T106" s="528">
        <v>0</v>
      </c>
      <c r="U106" s="528">
        <v>0</v>
      </c>
      <c r="V106" s="528">
        <v>0</v>
      </c>
      <c r="W106" s="528">
        <v>0</v>
      </c>
      <c r="X106" s="529">
        <v>0</v>
      </c>
      <c r="Y106" s="1212">
        <f t="shared" si="16"/>
        <v>0</v>
      </c>
      <c r="Z106" s="530">
        <v>0</v>
      </c>
      <c r="AA106" s="528">
        <v>0</v>
      </c>
      <c r="AB106" s="529">
        <v>0</v>
      </c>
      <c r="AC106" s="530">
        <v>0</v>
      </c>
      <c r="AD106" s="528">
        <v>0</v>
      </c>
      <c r="AE106" s="529">
        <v>0</v>
      </c>
      <c r="AF106" s="530">
        <v>0</v>
      </c>
      <c r="AG106" s="528">
        <v>0</v>
      </c>
      <c r="AH106" s="531">
        <v>0</v>
      </c>
      <c r="AI106" s="532">
        <v>0</v>
      </c>
      <c r="AJ106" s="528">
        <v>0</v>
      </c>
      <c r="AK106" s="530">
        <v>0</v>
      </c>
      <c r="AL106" s="528">
        <v>0</v>
      </c>
      <c r="AM106" s="533">
        <v>0</v>
      </c>
      <c r="AN106" s="221" t="s">
        <v>589</v>
      </c>
    </row>
    <row r="107" spans="1:40" ht="14.25" customHeight="1">
      <c r="A107" s="395"/>
      <c r="B107" s="501" t="s">
        <v>590</v>
      </c>
      <c r="C107" s="983">
        <v>1</v>
      </c>
      <c r="D107" s="510">
        <v>0</v>
      </c>
      <c r="E107" s="510">
        <v>1</v>
      </c>
      <c r="F107" s="510">
        <v>0</v>
      </c>
      <c r="G107" s="510">
        <v>0</v>
      </c>
      <c r="H107" s="510">
        <v>20</v>
      </c>
      <c r="I107" s="510">
        <v>0</v>
      </c>
      <c r="J107" s="510">
        <v>1</v>
      </c>
      <c r="K107" s="510">
        <v>0</v>
      </c>
      <c r="L107" s="510">
        <v>1</v>
      </c>
      <c r="M107" s="511">
        <v>1</v>
      </c>
      <c r="N107" s="1191">
        <f t="shared" si="15"/>
        <v>25</v>
      </c>
      <c r="O107" s="512">
        <v>1</v>
      </c>
      <c r="P107" s="511">
        <v>0</v>
      </c>
      <c r="Q107" s="512">
        <v>0</v>
      </c>
      <c r="R107" s="510">
        <v>0</v>
      </c>
      <c r="S107" s="510">
        <v>0</v>
      </c>
      <c r="T107" s="510">
        <v>0</v>
      </c>
      <c r="U107" s="510">
        <v>0</v>
      </c>
      <c r="V107" s="510">
        <v>0</v>
      </c>
      <c r="W107" s="510">
        <v>0</v>
      </c>
      <c r="X107" s="511">
        <v>0</v>
      </c>
      <c r="Y107" s="1191">
        <f t="shared" si="16"/>
        <v>1</v>
      </c>
      <c r="Z107" s="512">
        <v>1</v>
      </c>
      <c r="AA107" s="510">
        <v>1</v>
      </c>
      <c r="AB107" s="511">
        <v>1</v>
      </c>
      <c r="AC107" s="512">
        <v>1</v>
      </c>
      <c r="AD107" s="510">
        <v>6</v>
      </c>
      <c r="AE107" s="511">
        <v>1</v>
      </c>
      <c r="AF107" s="512">
        <v>0</v>
      </c>
      <c r="AG107" s="510">
        <v>0</v>
      </c>
      <c r="AH107" s="513">
        <v>0</v>
      </c>
      <c r="AI107" s="514">
        <v>0</v>
      </c>
      <c r="AJ107" s="510">
        <v>0</v>
      </c>
      <c r="AK107" s="512">
        <v>0</v>
      </c>
      <c r="AL107" s="510">
        <v>0</v>
      </c>
      <c r="AM107" s="515">
        <v>0</v>
      </c>
      <c r="AN107" s="491" t="s">
        <v>590</v>
      </c>
    </row>
    <row r="108" spans="1:40" s="1063" customFormat="1" ht="14.25" customHeight="1" thickBot="1">
      <c r="A108" s="1195" t="s">
        <v>591</v>
      </c>
      <c r="B108" s="11"/>
      <c r="C108" s="1196">
        <f t="shared" ref="C108:X108" si="17">SUM(C94:C107)</f>
        <v>11</v>
      </c>
      <c r="D108" s="1197">
        <f t="shared" si="17"/>
        <v>0</v>
      </c>
      <c r="E108" s="1197">
        <f t="shared" si="17"/>
        <v>11</v>
      </c>
      <c r="F108" s="1197">
        <f t="shared" si="17"/>
        <v>1</v>
      </c>
      <c r="G108" s="1197">
        <f t="shared" si="17"/>
        <v>5</v>
      </c>
      <c r="H108" s="1197">
        <f t="shared" si="17"/>
        <v>174</v>
      </c>
      <c r="I108" s="1197">
        <f t="shared" si="17"/>
        <v>0</v>
      </c>
      <c r="J108" s="1197">
        <f t="shared" si="17"/>
        <v>10</v>
      </c>
      <c r="K108" s="1197">
        <f t="shared" si="17"/>
        <v>3</v>
      </c>
      <c r="L108" s="1197">
        <f t="shared" si="17"/>
        <v>3</v>
      </c>
      <c r="M108" s="1198">
        <f t="shared" si="17"/>
        <v>18</v>
      </c>
      <c r="N108" s="1199">
        <f t="shared" si="17"/>
        <v>236</v>
      </c>
      <c r="O108" s="1200">
        <f t="shared" si="17"/>
        <v>14</v>
      </c>
      <c r="P108" s="1198">
        <f t="shared" si="17"/>
        <v>1</v>
      </c>
      <c r="Q108" s="1200">
        <f t="shared" si="17"/>
        <v>0</v>
      </c>
      <c r="R108" s="1197">
        <f t="shared" si="17"/>
        <v>0</v>
      </c>
      <c r="S108" s="1197">
        <f t="shared" si="17"/>
        <v>0</v>
      </c>
      <c r="T108" s="1197">
        <f t="shared" si="17"/>
        <v>0</v>
      </c>
      <c r="U108" s="1197">
        <f t="shared" si="17"/>
        <v>0</v>
      </c>
      <c r="V108" s="1197">
        <f t="shared" si="17"/>
        <v>0</v>
      </c>
      <c r="W108" s="1197">
        <f t="shared" si="17"/>
        <v>2</v>
      </c>
      <c r="X108" s="1198">
        <f t="shared" si="17"/>
        <v>0</v>
      </c>
      <c r="Y108" s="1199">
        <f>SUM(O108:X108)</f>
        <v>17</v>
      </c>
      <c r="Z108" s="1200">
        <f t="shared" ref="Z108:AM108" si="18">SUM(Z94:Z107)</f>
        <v>12</v>
      </c>
      <c r="AA108" s="1197">
        <f t="shared" si="18"/>
        <v>12</v>
      </c>
      <c r="AB108" s="1198">
        <f t="shared" si="18"/>
        <v>11</v>
      </c>
      <c r="AC108" s="1200">
        <f t="shared" si="18"/>
        <v>11</v>
      </c>
      <c r="AD108" s="1197">
        <f t="shared" si="18"/>
        <v>25</v>
      </c>
      <c r="AE108" s="1198">
        <f t="shared" si="18"/>
        <v>11</v>
      </c>
      <c r="AF108" s="1200">
        <f t="shared" si="18"/>
        <v>0</v>
      </c>
      <c r="AG108" s="1197">
        <f t="shared" si="18"/>
        <v>0</v>
      </c>
      <c r="AH108" s="1205">
        <f t="shared" si="18"/>
        <v>0</v>
      </c>
      <c r="AI108" s="1206">
        <f t="shared" si="18"/>
        <v>12</v>
      </c>
      <c r="AJ108" s="1197">
        <f>SUM(AJ94:AJ107)</f>
        <v>0</v>
      </c>
      <c r="AK108" s="1200">
        <f t="shared" si="18"/>
        <v>1</v>
      </c>
      <c r="AL108" s="1197">
        <f t="shared" si="18"/>
        <v>0</v>
      </c>
      <c r="AM108" s="1207">
        <f t="shared" si="18"/>
        <v>0</v>
      </c>
      <c r="AN108" s="486" t="s">
        <v>591</v>
      </c>
    </row>
    <row r="109" spans="1:40" ht="14.25" customHeight="1">
      <c r="A109" s="974" t="s">
        <v>592</v>
      </c>
      <c r="B109" s="488" t="s">
        <v>593</v>
      </c>
      <c r="C109" s="984">
        <v>1</v>
      </c>
      <c r="D109" s="506">
        <v>0</v>
      </c>
      <c r="E109" s="506">
        <v>1</v>
      </c>
      <c r="F109" s="506">
        <v>0</v>
      </c>
      <c r="G109" s="506">
        <v>1</v>
      </c>
      <c r="H109" s="506">
        <v>21</v>
      </c>
      <c r="I109" s="506">
        <v>0</v>
      </c>
      <c r="J109" s="506">
        <v>1</v>
      </c>
      <c r="K109" s="506">
        <v>0</v>
      </c>
      <c r="L109" s="506">
        <v>0</v>
      </c>
      <c r="M109" s="516">
        <v>3</v>
      </c>
      <c r="N109" s="1211">
        <f>SUM(C109:M109)</f>
        <v>28</v>
      </c>
      <c r="O109" s="517">
        <v>1</v>
      </c>
      <c r="P109" s="516">
        <v>0</v>
      </c>
      <c r="Q109" s="517">
        <v>0</v>
      </c>
      <c r="R109" s="506">
        <v>0</v>
      </c>
      <c r="S109" s="506">
        <v>0</v>
      </c>
      <c r="T109" s="506">
        <v>0</v>
      </c>
      <c r="U109" s="506">
        <v>0</v>
      </c>
      <c r="V109" s="506">
        <v>0</v>
      </c>
      <c r="W109" s="506">
        <v>0</v>
      </c>
      <c r="X109" s="516">
        <v>0</v>
      </c>
      <c r="Y109" s="1211">
        <f t="shared" ref="Y109:Y174" si="19">SUM(O109:X109)</f>
        <v>1</v>
      </c>
      <c r="Z109" s="517">
        <v>2</v>
      </c>
      <c r="AA109" s="506">
        <v>2</v>
      </c>
      <c r="AB109" s="516">
        <v>1</v>
      </c>
      <c r="AC109" s="517">
        <v>1</v>
      </c>
      <c r="AD109" s="506">
        <v>6</v>
      </c>
      <c r="AE109" s="516">
        <v>1</v>
      </c>
      <c r="AF109" s="517">
        <v>0</v>
      </c>
      <c r="AG109" s="506">
        <v>0</v>
      </c>
      <c r="AH109" s="518">
        <v>0</v>
      </c>
      <c r="AI109" s="519">
        <v>1</v>
      </c>
      <c r="AJ109" s="506">
        <v>0</v>
      </c>
      <c r="AK109" s="517">
        <v>1</v>
      </c>
      <c r="AL109" s="506">
        <v>0</v>
      </c>
      <c r="AM109" s="527">
        <v>1</v>
      </c>
      <c r="AN109" s="488" t="s">
        <v>593</v>
      </c>
    </row>
    <row r="110" spans="1:40" ht="14.25" customHeight="1">
      <c r="A110" s="1194">
        <v>8</v>
      </c>
      <c r="B110" s="399" t="s">
        <v>594</v>
      </c>
      <c r="C110" s="982">
        <v>1</v>
      </c>
      <c r="D110" s="503">
        <v>0</v>
      </c>
      <c r="E110" s="503">
        <v>1</v>
      </c>
      <c r="F110" s="503">
        <v>0</v>
      </c>
      <c r="G110" s="503">
        <v>1</v>
      </c>
      <c r="H110" s="503">
        <v>9</v>
      </c>
      <c r="I110" s="503">
        <v>0</v>
      </c>
      <c r="J110" s="503">
        <v>0</v>
      </c>
      <c r="K110" s="503">
        <v>1</v>
      </c>
      <c r="L110" s="503">
        <v>0</v>
      </c>
      <c r="M110" s="504">
        <v>1</v>
      </c>
      <c r="N110" s="1193">
        <f t="shared" ref="N110:N116" si="20">SUM(C110:M110)</f>
        <v>14</v>
      </c>
      <c r="O110" s="505">
        <v>1</v>
      </c>
      <c r="P110" s="504">
        <v>0</v>
      </c>
      <c r="Q110" s="505">
        <v>0</v>
      </c>
      <c r="R110" s="503">
        <v>0</v>
      </c>
      <c r="S110" s="503">
        <v>0</v>
      </c>
      <c r="T110" s="503">
        <v>0</v>
      </c>
      <c r="U110" s="503">
        <v>0</v>
      </c>
      <c r="V110" s="503">
        <v>0</v>
      </c>
      <c r="W110" s="503">
        <v>0</v>
      </c>
      <c r="X110" s="504">
        <v>0</v>
      </c>
      <c r="Y110" s="1193">
        <f t="shared" si="19"/>
        <v>1</v>
      </c>
      <c r="Z110" s="505">
        <v>1</v>
      </c>
      <c r="AA110" s="503">
        <v>1</v>
      </c>
      <c r="AB110" s="504">
        <v>1</v>
      </c>
      <c r="AC110" s="505">
        <v>1</v>
      </c>
      <c r="AD110" s="503">
        <v>6</v>
      </c>
      <c r="AE110" s="504">
        <v>1</v>
      </c>
      <c r="AF110" s="505">
        <v>0</v>
      </c>
      <c r="AG110" s="503">
        <v>0</v>
      </c>
      <c r="AH110" s="507">
        <v>0</v>
      </c>
      <c r="AI110" s="508">
        <v>1</v>
      </c>
      <c r="AJ110" s="503">
        <v>0</v>
      </c>
      <c r="AK110" s="505">
        <v>0</v>
      </c>
      <c r="AL110" s="503">
        <v>0</v>
      </c>
      <c r="AM110" s="509">
        <v>0</v>
      </c>
      <c r="AN110" s="399" t="s">
        <v>594</v>
      </c>
    </row>
    <row r="111" spans="1:40" ht="14.25" customHeight="1">
      <c r="A111" s="180" t="s">
        <v>595</v>
      </c>
      <c r="B111" s="399" t="s">
        <v>596</v>
      </c>
      <c r="C111" s="982">
        <v>1</v>
      </c>
      <c r="D111" s="503">
        <v>0</v>
      </c>
      <c r="E111" s="503">
        <v>1</v>
      </c>
      <c r="F111" s="503">
        <v>0</v>
      </c>
      <c r="G111" s="503">
        <v>0</v>
      </c>
      <c r="H111" s="503">
        <v>12</v>
      </c>
      <c r="I111" s="503">
        <v>0</v>
      </c>
      <c r="J111" s="503">
        <v>1</v>
      </c>
      <c r="K111" s="503">
        <v>0</v>
      </c>
      <c r="L111" s="503">
        <v>0</v>
      </c>
      <c r="M111" s="504">
        <v>1</v>
      </c>
      <c r="N111" s="1193">
        <f t="shared" si="20"/>
        <v>16</v>
      </c>
      <c r="O111" s="505">
        <v>1</v>
      </c>
      <c r="P111" s="504">
        <v>0</v>
      </c>
      <c r="Q111" s="505">
        <v>0</v>
      </c>
      <c r="R111" s="503">
        <v>0</v>
      </c>
      <c r="S111" s="503">
        <v>0</v>
      </c>
      <c r="T111" s="503">
        <v>0</v>
      </c>
      <c r="U111" s="503">
        <v>0</v>
      </c>
      <c r="V111" s="503">
        <v>0</v>
      </c>
      <c r="W111" s="503">
        <v>0</v>
      </c>
      <c r="X111" s="504">
        <v>0</v>
      </c>
      <c r="Y111" s="1193">
        <f t="shared" si="19"/>
        <v>1</v>
      </c>
      <c r="Z111" s="505">
        <v>1</v>
      </c>
      <c r="AA111" s="503">
        <v>1</v>
      </c>
      <c r="AB111" s="504">
        <v>1</v>
      </c>
      <c r="AC111" s="505">
        <v>1</v>
      </c>
      <c r="AD111" s="503">
        <v>6</v>
      </c>
      <c r="AE111" s="504">
        <v>1</v>
      </c>
      <c r="AF111" s="505">
        <v>0</v>
      </c>
      <c r="AG111" s="503">
        <v>0</v>
      </c>
      <c r="AH111" s="507">
        <v>0</v>
      </c>
      <c r="AI111" s="508">
        <v>3</v>
      </c>
      <c r="AJ111" s="503">
        <v>0</v>
      </c>
      <c r="AK111" s="505">
        <v>0</v>
      </c>
      <c r="AL111" s="503">
        <v>0</v>
      </c>
      <c r="AM111" s="509">
        <v>0</v>
      </c>
      <c r="AN111" s="399" t="s">
        <v>596</v>
      </c>
    </row>
    <row r="112" spans="1:40" ht="14.25" customHeight="1">
      <c r="A112" s="395"/>
      <c r="B112" s="399" t="s">
        <v>597</v>
      </c>
      <c r="C112" s="982">
        <v>1</v>
      </c>
      <c r="D112" s="503">
        <v>0</v>
      </c>
      <c r="E112" s="503">
        <v>1</v>
      </c>
      <c r="F112" s="503">
        <v>0</v>
      </c>
      <c r="G112" s="503">
        <v>0</v>
      </c>
      <c r="H112" s="503">
        <v>12</v>
      </c>
      <c r="I112" s="503">
        <v>0</v>
      </c>
      <c r="J112" s="503">
        <v>1</v>
      </c>
      <c r="K112" s="503">
        <v>0</v>
      </c>
      <c r="L112" s="503">
        <v>0</v>
      </c>
      <c r="M112" s="504">
        <v>2</v>
      </c>
      <c r="N112" s="1193">
        <f t="shared" si="20"/>
        <v>17</v>
      </c>
      <c r="O112" s="505">
        <v>1</v>
      </c>
      <c r="P112" s="504">
        <v>1</v>
      </c>
      <c r="Q112" s="505">
        <v>0</v>
      </c>
      <c r="R112" s="503">
        <v>0</v>
      </c>
      <c r="S112" s="503">
        <v>0</v>
      </c>
      <c r="T112" s="503">
        <v>0</v>
      </c>
      <c r="U112" s="503">
        <v>0</v>
      </c>
      <c r="V112" s="503">
        <v>0</v>
      </c>
      <c r="W112" s="503">
        <v>0</v>
      </c>
      <c r="X112" s="504">
        <v>0</v>
      </c>
      <c r="Y112" s="1193">
        <f t="shared" si="19"/>
        <v>2</v>
      </c>
      <c r="Z112" s="505">
        <v>1</v>
      </c>
      <c r="AA112" s="503">
        <v>1</v>
      </c>
      <c r="AB112" s="504">
        <v>1</v>
      </c>
      <c r="AC112" s="505">
        <v>1</v>
      </c>
      <c r="AD112" s="503">
        <v>6</v>
      </c>
      <c r="AE112" s="504">
        <v>1</v>
      </c>
      <c r="AF112" s="505">
        <v>0</v>
      </c>
      <c r="AG112" s="503">
        <v>0</v>
      </c>
      <c r="AH112" s="507">
        <v>0</v>
      </c>
      <c r="AI112" s="508">
        <v>0</v>
      </c>
      <c r="AJ112" s="503">
        <v>0</v>
      </c>
      <c r="AK112" s="505">
        <v>0</v>
      </c>
      <c r="AL112" s="503">
        <v>0</v>
      </c>
      <c r="AM112" s="509">
        <v>0</v>
      </c>
      <c r="AN112" s="399" t="s">
        <v>597</v>
      </c>
    </row>
    <row r="113" spans="1:42" ht="14.25" customHeight="1">
      <c r="A113" s="395"/>
      <c r="B113" s="399" t="s">
        <v>598</v>
      </c>
      <c r="C113" s="982">
        <v>1</v>
      </c>
      <c r="D113" s="503">
        <v>0</v>
      </c>
      <c r="E113" s="503">
        <v>1</v>
      </c>
      <c r="F113" s="503">
        <v>0</v>
      </c>
      <c r="G113" s="503">
        <v>1</v>
      </c>
      <c r="H113" s="503">
        <v>10</v>
      </c>
      <c r="I113" s="503">
        <v>0</v>
      </c>
      <c r="J113" s="503">
        <v>0</v>
      </c>
      <c r="K113" s="503">
        <v>1</v>
      </c>
      <c r="L113" s="503">
        <v>0</v>
      </c>
      <c r="M113" s="504">
        <v>1</v>
      </c>
      <c r="N113" s="1193">
        <f t="shared" si="20"/>
        <v>15</v>
      </c>
      <c r="O113" s="505">
        <v>1</v>
      </c>
      <c r="P113" s="504">
        <v>0</v>
      </c>
      <c r="Q113" s="505">
        <v>0</v>
      </c>
      <c r="R113" s="503">
        <v>0</v>
      </c>
      <c r="S113" s="503">
        <v>0</v>
      </c>
      <c r="T113" s="503">
        <v>0</v>
      </c>
      <c r="U113" s="503">
        <v>0</v>
      </c>
      <c r="V113" s="503">
        <v>0</v>
      </c>
      <c r="W113" s="503">
        <v>0</v>
      </c>
      <c r="X113" s="504">
        <v>0</v>
      </c>
      <c r="Y113" s="1193">
        <f t="shared" si="19"/>
        <v>1</v>
      </c>
      <c r="Z113" s="505">
        <v>1</v>
      </c>
      <c r="AA113" s="503">
        <v>1</v>
      </c>
      <c r="AB113" s="504">
        <v>1</v>
      </c>
      <c r="AC113" s="505">
        <v>1</v>
      </c>
      <c r="AD113" s="503">
        <v>6</v>
      </c>
      <c r="AE113" s="504">
        <v>1</v>
      </c>
      <c r="AF113" s="505">
        <v>0</v>
      </c>
      <c r="AG113" s="503">
        <v>0</v>
      </c>
      <c r="AH113" s="507">
        <v>0</v>
      </c>
      <c r="AI113" s="508">
        <v>1</v>
      </c>
      <c r="AJ113" s="503">
        <v>0</v>
      </c>
      <c r="AK113" s="505">
        <v>0</v>
      </c>
      <c r="AL113" s="503">
        <v>0</v>
      </c>
      <c r="AM113" s="509">
        <v>0</v>
      </c>
      <c r="AN113" s="399" t="s">
        <v>598</v>
      </c>
    </row>
    <row r="114" spans="1:42" ht="14.25" customHeight="1">
      <c r="A114" s="395"/>
      <c r="B114" s="399" t="s">
        <v>599</v>
      </c>
      <c r="C114" s="982">
        <v>1</v>
      </c>
      <c r="D114" s="503">
        <v>0</v>
      </c>
      <c r="E114" s="503">
        <v>1</v>
      </c>
      <c r="F114" s="503">
        <v>0</v>
      </c>
      <c r="G114" s="503">
        <v>0</v>
      </c>
      <c r="H114" s="503">
        <v>9</v>
      </c>
      <c r="I114" s="503">
        <v>0</v>
      </c>
      <c r="J114" s="503">
        <v>1</v>
      </c>
      <c r="K114" s="503">
        <v>0</v>
      </c>
      <c r="L114" s="503">
        <v>0</v>
      </c>
      <c r="M114" s="504">
        <v>2</v>
      </c>
      <c r="N114" s="1193">
        <f t="shared" si="20"/>
        <v>14</v>
      </c>
      <c r="O114" s="505">
        <v>1</v>
      </c>
      <c r="P114" s="504">
        <v>0</v>
      </c>
      <c r="Q114" s="505">
        <v>0</v>
      </c>
      <c r="R114" s="503">
        <v>0</v>
      </c>
      <c r="S114" s="503">
        <v>0</v>
      </c>
      <c r="T114" s="503">
        <v>0</v>
      </c>
      <c r="U114" s="503">
        <v>0</v>
      </c>
      <c r="V114" s="503">
        <v>0</v>
      </c>
      <c r="W114" s="503">
        <v>0</v>
      </c>
      <c r="X114" s="504">
        <v>0</v>
      </c>
      <c r="Y114" s="1193">
        <f t="shared" si="19"/>
        <v>1</v>
      </c>
      <c r="Z114" s="505">
        <v>1</v>
      </c>
      <c r="AA114" s="503">
        <v>1</v>
      </c>
      <c r="AB114" s="504">
        <v>1</v>
      </c>
      <c r="AC114" s="505">
        <v>1</v>
      </c>
      <c r="AD114" s="503">
        <v>6</v>
      </c>
      <c r="AE114" s="504">
        <v>1</v>
      </c>
      <c r="AF114" s="505">
        <v>0</v>
      </c>
      <c r="AG114" s="503">
        <v>0</v>
      </c>
      <c r="AH114" s="507">
        <v>0</v>
      </c>
      <c r="AI114" s="508">
        <v>0</v>
      </c>
      <c r="AJ114" s="503">
        <v>0</v>
      </c>
      <c r="AK114" s="505">
        <v>0</v>
      </c>
      <c r="AL114" s="503">
        <v>0</v>
      </c>
      <c r="AM114" s="509">
        <v>0</v>
      </c>
      <c r="AN114" s="399" t="s">
        <v>599</v>
      </c>
    </row>
    <row r="115" spans="1:42" s="186" customFormat="1" ht="14.25" customHeight="1">
      <c r="A115" s="978"/>
      <c r="B115" s="489" t="s">
        <v>600</v>
      </c>
      <c r="C115" s="986">
        <v>0</v>
      </c>
      <c r="D115" s="528">
        <v>0</v>
      </c>
      <c r="E115" s="528">
        <v>0</v>
      </c>
      <c r="F115" s="528">
        <v>0</v>
      </c>
      <c r="G115" s="528">
        <v>0</v>
      </c>
      <c r="H115" s="528">
        <v>1</v>
      </c>
      <c r="I115" s="528">
        <v>0</v>
      </c>
      <c r="J115" s="528">
        <v>0</v>
      </c>
      <c r="K115" s="528">
        <v>0</v>
      </c>
      <c r="L115" s="528">
        <v>0</v>
      </c>
      <c r="M115" s="529">
        <v>0</v>
      </c>
      <c r="N115" s="1212">
        <f t="shared" si="20"/>
        <v>1</v>
      </c>
      <c r="O115" s="530">
        <v>0</v>
      </c>
      <c r="P115" s="529">
        <v>0</v>
      </c>
      <c r="Q115" s="530">
        <v>0</v>
      </c>
      <c r="R115" s="528">
        <v>0</v>
      </c>
      <c r="S115" s="528">
        <v>0</v>
      </c>
      <c r="T115" s="528">
        <v>0</v>
      </c>
      <c r="U115" s="528">
        <v>0</v>
      </c>
      <c r="V115" s="528">
        <v>0</v>
      </c>
      <c r="W115" s="528">
        <v>0</v>
      </c>
      <c r="X115" s="529">
        <v>0</v>
      </c>
      <c r="Y115" s="1212">
        <f t="shared" si="19"/>
        <v>0</v>
      </c>
      <c r="Z115" s="530">
        <v>1</v>
      </c>
      <c r="AA115" s="528">
        <v>1</v>
      </c>
      <c r="AB115" s="529">
        <v>1</v>
      </c>
      <c r="AC115" s="530">
        <v>0</v>
      </c>
      <c r="AD115" s="528">
        <v>1</v>
      </c>
      <c r="AE115" s="529">
        <v>0</v>
      </c>
      <c r="AF115" s="530">
        <v>0</v>
      </c>
      <c r="AG115" s="528">
        <v>0</v>
      </c>
      <c r="AH115" s="531">
        <v>0</v>
      </c>
      <c r="AI115" s="532">
        <v>0</v>
      </c>
      <c r="AJ115" s="528">
        <v>0</v>
      </c>
      <c r="AK115" s="530">
        <v>0</v>
      </c>
      <c r="AL115" s="528">
        <v>0</v>
      </c>
      <c r="AM115" s="533">
        <v>0</v>
      </c>
      <c r="AN115" s="489" t="s">
        <v>600</v>
      </c>
    </row>
    <row r="116" spans="1:42" ht="14.25" customHeight="1">
      <c r="A116" s="152"/>
      <c r="B116" s="115" t="s">
        <v>601</v>
      </c>
      <c r="C116" s="983">
        <v>1</v>
      </c>
      <c r="D116" s="510">
        <v>0</v>
      </c>
      <c r="E116" s="510">
        <v>2</v>
      </c>
      <c r="F116" s="510">
        <v>0</v>
      </c>
      <c r="G116" s="510">
        <v>1</v>
      </c>
      <c r="H116" s="510">
        <v>22</v>
      </c>
      <c r="I116" s="510">
        <v>0</v>
      </c>
      <c r="J116" s="510">
        <v>0</v>
      </c>
      <c r="K116" s="510">
        <v>1</v>
      </c>
      <c r="L116" s="510">
        <v>1</v>
      </c>
      <c r="M116" s="511">
        <v>3</v>
      </c>
      <c r="N116" s="1191">
        <f t="shared" si="20"/>
        <v>31</v>
      </c>
      <c r="O116" s="512">
        <v>2</v>
      </c>
      <c r="P116" s="511">
        <v>0</v>
      </c>
      <c r="Q116" s="512">
        <v>0</v>
      </c>
      <c r="R116" s="510">
        <v>0</v>
      </c>
      <c r="S116" s="510">
        <v>0</v>
      </c>
      <c r="T116" s="510">
        <v>0</v>
      </c>
      <c r="U116" s="510">
        <v>0</v>
      </c>
      <c r="V116" s="510">
        <v>0</v>
      </c>
      <c r="W116" s="510">
        <v>0</v>
      </c>
      <c r="X116" s="511">
        <v>0</v>
      </c>
      <c r="Y116" s="1191">
        <f t="shared" si="19"/>
        <v>2</v>
      </c>
      <c r="Z116" s="512">
        <v>2</v>
      </c>
      <c r="AA116" s="510">
        <v>2</v>
      </c>
      <c r="AB116" s="511">
        <v>1</v>
      </c>
      <c r="AC116" s="512">
        <v>1</v>
      </c>
      <c r="AD116" s="510">
        <v>6</v>
      </c>
      <c r="AE116" s="511">
        <v>1</v>
      </c>
      <c r="AF116" s="512">
        <v>0</v>
      </c>
      <c r="AG116" s="510">
        <v>0</v>
      </c>
      <c r="AH116" s="513">
        <v>0</v>
      </c>
      <c r="AI116" s="514">
        <v>0</v>
      </c>
      <c r="AJ116" s="510">
        <v>0</v>
      </c>
      <c r="AK116" s="512">
        <v>0</v>
      </c>
      <c r="AL116" s="510">
        <v>0</v>
      </c>
      <c r="AM116" s="515">
        <v>0</v>
      </c>
      <c r="AN116" s="115" t="s">
        <v>601</v>
      </c>
      <c r="AP116" s="25"/>
    </row>
    <row r="117" spans="1:42" s="1063" customFormat="1" ht="14.25" customHeight="1" thickBot="1">
      <c r="A117" s="1195" t="s">
        <v>602</v>
      </c>
      <c r="B117" s="11"/>
      <c r="C117" s="1196">
        <f t="shared" ref="C117:X117" si="21">SUM(C109:C116)</f>
        <v>7</v>
      </c>
      <c r="D117" s="1197">
        <f t="shared" si="21"/>
        <v>0</v>
      </c>
      <c r="E117" s="1197">
        <f t="shared" si="21"/>
        <v>8</v>
      </c>
      <c r="F117" s="1197">
        <f t="shared" si="21"/>
        <v>0</v>
      </c>
      <c r="G117" s="1197">
        <f t="shared" si="21"/>
        <v>4</v>
      </c>
      <c r="H117" s="1197">
        <f t="shared" si="21"/>
        <v>96</v>
      </c>
      <c r="I117" s="1197">
        <f t="shared" si="21"/>
        <v>0</v>
      </c>
      <c r="J117" s="1197">
        <f t="shared" si="21"/>
        <v>4</v>
      </c>
      <c r="K117" s="1197">
        <f t="shared" si="21"/>
        <v>3</v>
      </c>
      <c r="L117" s="1197">
        <f t="shared" si="21"/>
        <v>1</v>
      </c>
      <c r="M117" s="1198">
        <f t="shared" si="21"/>
        <v>13</v>
      </c>
      <c r="N117" s="1199">
        <f t="shared" si="21"/>
        <v>136</v>
      </c>
      <c r="O117" s="1200">
        <f t="shared" si="21"/>
        <v>8</v>
      </c>
      <c r="P117" s="1198">
        <f t="shared" si="21"/>
        <v>1</v>
      </c>
      <c r="Q117" s="1200">
        <f t="shared" si="21"/>
        <v>0</v>
      </c>
      <c r="R117" s="1197">
        <f t="shared" si="21"/>
        <v>0</v>
      </c>
      <c r="S117" s="1197">
        <f t="shared" si="21"/>
        <v>0</v>
      </c>
      <c r="T117" s="1197">
        <f t="shared" si="21"/>
        <v>0</v>
      </c>
      <c r="U117" s="1197">
        <f t="shared" si="21"/>
        <v>0</v>
      </c>
      <c r="V117" s="1197">
        <f t="shared" si="21"/>
        <v>0</v>
      </c>
      <c r="W117" s="1197">
        <f t="shared" si="21"/>
        <v>0</v>
      </c>
      <c r="X117" s="1198">
        <f t="shared" si="21"/>
        <v>0</v>
      </c>
      <c r="Y117" s="1199">
        <f t="shared" si="19"/>
        <v>9</v>
      </c>
      <c r="Z117" s="1200">
        <f t="shared" ref="Z117:AM117" si="22">SUM(Z109:Z116)</f>
        <v>10</v>
      </c>
      <c r="AA117" s="1197">
        <f t="shared" si="22"/>
        <v>10</v>
      </c>
      <c r="AB117" s="1198">
        <f t="shared" si="22"/>
        <v>8</v>
      </c>
      <c r="AC117" s="1200">
        <f t="shared" si="22"/>
        <v>7</v>
      </c>
      <c r="AD117" s="1197">
        <f t="shared" si="22"/>
        <v>43</v>
      </c>
      <c r="AE117" s="1198">
        <f t="shared" si="22"/>
        <v>7</v>
      </c>
      <c r="AF117" s="1200">
        <f t="shared" si="22"/>
        <v>0</v>
      </c>
      <c r="AG117" s="1197">
        <f t="shared" si="22"/>
        <v>0</v>
      </c>
      <c r="AH117" s="1205">
        <f t="shared" si="22"/>
        <v>0</v>
      </c>
      <c r="AI117" s="1206">
        <f t="shared" si="22"/>
        <v>6</v>
      </c>
      <c r="AJ117" s="1197">
        <f>SUM(AJ109:AJ116)</f>
        <v>0</v>
      </c>
      <c r="AK117" s="1200">
        <f t="shared" si="22"/>
        <v>1</v>
      </c>
      <c r="AL117" s="1197">
        <f t="shared" si="22"/>
        <v>0</v>
      </c>
      <c r="AM117" s="1207">
        <f t="shared" si="22"/>
        <v>1</v>
      </c>
      <c r="AN117" s="486" t="s">
        <v>602</v>
      </c>
    </row>
    <row r="118" spans="1:42" ht="14.25" customHeight="1">
      <c r="A118" s="395" t="s">
        <v>603</v>
      </c>
      <c r="B118" s="399" t="s">
        <v>604</v>
      </c>
      <c r="C118" s="982">
        <v>1</v>
      </c>
      <c r="D118" s="503">
        <v>0</v>
      </c>
      <c r="E118" s="503">
        <v>1</v>
      </c>
      <c r="F118" s="503">
        <v>0</v>
      </c>
      <c r="G118" s="503">
        <v>1</v>
      </c>
      <c r="H118" s="503">
        <v>30</v>
      </c>
      <c r="I118" s="503">
        <v>0</v>
      </c>
      <c r="J118" s="503">
        <v>1</v>
      </c>
      <c r="K118" s="503">
        <v>0</v>
      </c>
      <c r="L118" s="503">
        <v>0</v>
      </c>
      <c r="M118" s="504">
        <v>4</v>
      </c>
      <c r="N118" s="1193">
        <f>SUM(C118:M118)</f>
        <v>38</v>
      </c>
      <c r="O118" s="505">
        <v>2</v>
      </c>
      <c r="P118" s="504">
        <v>0</v>
      </c>
      <c r="Q118" s="505">
        <v>0</v>
      </c>
      <c r="R118" s="503">
        <v>0</v>
      </c>
      <c r="S118" s="503">
        <v>0</v>
      </c>
      <c r="T118" s="503">
        <v>0</v>
      </c>
      <c r="U118" s="503">
        <v>0</v>
      </c>
      <c r="V118" s="503">
        <v>0</v>
      </c>
      <c r="W118" s="503">
        <v>0</v>
      </c>
      <c r="X118" s="504">
        <v>0</v>
      </c>
      <c r="Y118" s="1193">
        <f t="shared" si="19"/>
        <v>2</v>
      </c>
      <c r="Z118" s="505">
        <v>3</v>
      </c>
      <c r="AA118" s="503">
        <v>1</v>
      </c>
      <c r="AB118" s="504">
        <v>1</v>
      </c>
      <c r="AC118" s="505">
        <v>1</v>
      </c>
      <c r="AD118" s="503">
        <v>6</v>
      </c>
      <c r="AE118" s="504">
        <v>1</v>
      </c>
      <c r="AF118" s="505">
        <v>0</v>
      </c>
      <c r="AG118" s="503">
        <v>0</v>
      </c>
      <c r="AH118" s="507">
        <v>0</v>
      </c>
      <c r="AI118" s="508">
        <v>2</v>
      </c>
      <c r="AJ118" s="503">
        <v>0</v>
      </c>
      <c r="AK118" s="505">
        <v>0</v>
      </c>
      <c r="AL118" s="503">
        <v>0</v>
      </c>
      <c r="AM118" s="509">
        <v>0</v>
      </c>
      <c r="AN118" s="399" t="s">
        <v>604</v>
      </c>
    </row>
    <row r="119" spans="1:42" ht="14.25" customHeight="1">
      <c r="A119" s="1194">
        <v>8</v>
      </c>
      <c r="B119" s="399" t="s">
        <v>605</v>
      </c>
      <c r="C119" s="982">
        <v>1</v>
      </c>
      <c r="D119" s="503">
        <v>0</v>
      </c>
      <c r="E119" s="503">
        <v>1</v>
      </c>
      <c r="F119" s="503">
        <v>0</v>
      </c>
      <c r="G119" s="503">
        <v>1</v>
      </c>
      <c r="H119" s="503">
        <v>8</v>
      </c>
      <c r="I119" s="503">
        <v>0</v>
      </c>
      <c r="J119" s="503">
        <v>1</v>
      </c>
      <c r="K119" s="503">
        <v>0</v>
      </c>
      <c r="L119" s="503">
        <v>0</v>
      </c>
      <c r="M119" s="504">
        <v>0</v>
      </c>
      <c r="N119" s="1193">
        <f t="shared" ref="N119:N125" si="23">SUM(C119:M119)</f>
        <v>12</v>
      </c>
      <c r="O119" s="505">
        <v>2</v>
      </c>
      <c r="P119" s="504">
        <v>0</v>
      </c>
      <c r="Q119" s="505">
        <v>0</v>
      </c>
      <c r="R119" s="503">
        <v>0</v>
      </c>
      <c r="S119" s="503">
        <v>0</v>
      </c>
      <c r="T119" s="503">
        <v>0</v>
      </c>
      <c r="U119" s="503">
        <v>0</v>
      </c>
      <c r="V119" s="503">
        <v>0</v>
      </c>
      <c r="W119" s="503">
        <v>0</v>
      </c>
      <c r="X119" s="504">
        <v>0</v>
      </c>
      <c r="Y119" s="1193">
        <f t="shared" si="19"/>
        <v>2</v>
      </c>
      <c r="Z119" s="505">
        <v>3</v>
      </c>
      <c r="AA119" s="503">
        <v>1</v>
      </c>
      <c r="AB119" s="504">
        <v>1</v>
      </c>
      <c r="AC119" s="505">
        <v>1</v>
      </c>
      <c r="AD119" s="503">
        <v>0</v>
      </c>
      <c r="AE119" s="504">
        <v>1</v>
      </c>
      <c r="AF119" s="505">
        <v>0</v>
      </c>
      <c r="AG119" s="503">
        <v>0</v>
      </c>
      <c r="AH119" s="507">
        <v>0</v>
      </c>
      <c r="AI119" s="508">
        <v>0</v>
      </c>
      <c r="AJ119" s="503">
        <v>0</v>
      </c>
      <c r="AK119" s="505">
        <v>0</v>
      </c>
      <c r="AL119" s="503">
        <v>0</v>
      </c>
      <c r="AM119" s="509">
        <v>0</v>
      </c>
      <c r="AN119" s="399" t="s">
        <v>605</v>
      </c>
    </row>
    <row r="120" spans="1:42" ht="14.25" customHeight="1">
      <c r="A120" s="395"/>
      <c r="B120" s="399" t="s">
        <v>606</v>
      </c>
      <c r="C120" s="982">
        <v>1</v>
      </c>
      <c r="D120" s="503">
        <v>0</v>
      </c>
      <c r="E120" s="503">
        <v>1</v>
      </c>
      <c r="F120" s="503">
        <v>0</v>
      </c>
      <c r="G120" s="503">
        <v>1</v>
      </c>
      <c r="H120" s="503">
        <v>21</v>
      </c>
      <c r="I120" s="503">
        <v>0</v>
      </c>
      <c r="J120" s="503">
        <v>1</v>
      </c>
      <c r="K120" s="503">
        <v>0</v>
      </c>
      <c r="L120" s="503">
        <v>0</v>
      </c>
      <c r="M120" s="504">
        <v>3</v>
      </c>
      <c r="N120" s="1193">
        <f t="shared" si="23"/>
        <v>28</v>
      </c>
      <c r="O120" s="505">
        <v>1</v>
      </c>
      <c r="P120" s="504">
        <v>0</v>
      </c>
      <c r="Q120" s="505">
        <v>0</v>
      </c>
      <c r="R120" s="503">
        <v>0</v>
      </c>
      <c r="S120" s="503">
        <v>0</v>
      </c>
      <c r="T120" s="503">
        <v>0</v>
      </c>
      <c r="U120" s="503">
        <v>0</v>
      </c>
      <c r="V120" s="503">
        <v>0</v>
      </c>
      <c r="W120" s="503">
        <v>0</v>
      </c>
      <c r="X120" s="504">
        <v>0</v>
      </c>
      <c r="Y120" s="1193">
        <f t="shared" si="19"/>
        <v>1</v>
      </c>
      <c r="Z120" s="505">
        <v>3</v>
      </c>
      <c r="AA120" s="503">
        <v>1</v>
      </c>
      <c r="AB120" s="504">
        <v>1</v>
      </c>
      <c r="AC120" s="505">
        <v>1</v>
      </c>
      <c r="AD120" s="503">
        <v>6</v>
      </c>
      <c r="AE120" s="504">
        <v>1</v>
      </c>
      <c r="AF120" s="505">
        <v>0</v>
      </c>
      <c r="AG120" s="503">
        <v>0</v>
      </c>
      <c r="AH120" s="507">
        <v>0</v>
      </c>
      <c r="AI120" s="508">
        <v>1</v>
      </c>
      <c r="AJ120" s="503">
        <v>0</v>
      </c>
      <c r="AK120" s="505">
        <v>0</v>
      </c>
      <c r="AL120" s="503">
        <v>0</v>
      </c>
      <c r="AM120" s="509">
        <v>0</v>
      </c>
      <c r="AN120" s="399" t="s">
        <v>606</v>
      </c>
    </row>
    <row r="121" spans="1:42" ht="14.25" customHeight="1">
      <c r="A121" s="395"/>
      <c r="B121" s="399" t="s">
        <v>607</v>
      </c>
      <c r="C121" s="982">
        <v>1</v>
      </c>
      <c r="D121" s="503">
        <v>0</v>
      </c>
      <c r="E121" s="503">
        <v>1</v>
      </c>
      <c r="F121" s="503">
        <v>0</v>
      </c>
      <c r="G121" s="503">
        <v>0</v>
      </c>
      <c r="H121" s="503">
        <v>10</v>
      </c>
      <c r="I121" s="503">
        <v>0</v>
      </c>
      <c r="J121" s="503">
        <v>1</v>
      </c>
      <c r="K121" s="503">
        <v>0</v>
      </c>
      <c r="L121" s="503">
        <v>0</v>
      </c>
      <c r="M121" s="504">
        <v>1</v>
      </c>
      <c r="N121" s="1193">
        <f t="shared" si="23"/>
        <v>14</v>
      </c>
      <c r="O121" s="505">
        <v>1</v>
      </c>
      <c r="P121" s="504">
        <v>0</v>
      </c>
      <c r="Q121" s="505">
        <v>0</v>
      </c>
      <c r="R121" s="503">
        <v>0</v>
      </c>
      <c r="S121" s="503">
        <v>0</v>
      </c>
      <c r="T121" s="503">
        <v>0</v>
      </c>
      <c r="U121" s="503">
        <v>0</v>
      </c>
      <c r="V121" s="503">
        <v>0</v>
      </c>
      <c r="W121" s="503">
        <v>0</v>
      </c>
      <c r="X121" s="504">
        <v>0</v>
      </c>
      <c r="Y121" s="1193">
        <f t="shared" si="19"/>
        <v>1</v>
      </c>
      <c r="Z121" s="505">
        <v>3</v>
      </c>
      <c r="AA121" s="503">
        <v>1</v>
      </c>
      <c r="AB121" s="504">
        <v>1</v>
      </c>
      <c r="AC121" s="505">
        <v>1</v>
      </c>
      <c r="AD121" s="503">
        <v>0</v>
      </c>
      <c r="AE121" s="504">
        <v>1</v>
      </c>
      <c r="AF121" s="505">
        <v>0</v>
      </c>
      <c r="AG121" s="503">
        <v>0</v>
      </c>
      <c r="AH121" s="507">
        <v>0</v>
      </c>
      <c r="AI121" s="508">
        <v>0</v>
      </c>
      <c r="AJ121" s="503">
        <v>0</v>
      </c>
      <c r="AK121" s="505">
        <v>0</v>
      </c>
      <c r="AL121" s="503">
        <v>0</v>
      </c>
      <c r="AM121" s="509">
        <v>0</v>
      </c>
      <c r="AN121" s="399" t="s">
        <v>607</v>
      </c>
    </row>
    <row r="122" spans="1:42" ht="14.25" customHeight="1">
      <c r="A122" s="395"/>
      <c r="B122" s="399" t="s">
        <v>608</v>
      </c>
      <c r="C122" s="982">
        <v>1</v>
      </c>
      <c r="D122" s="503">
        <v>0</v>
      </c>
      <c r="E122" s="503">
        <v>2</v>
      </c>
      <c r="F122" s="503">
        <v>1</v>
      </c>
      <c r="G122" s="503">
        <v>1</v>
      </c>
      <c r="H122" s="503">
        <v>36</v>
      </c>
      <c r="I122" s="503">
        <v>0</v>
      </c>
      <c r="J122" s="503">
        <v>1</v>
      </c>
      <c r="K122" s="503">
        <v>0</v>
      </c>
      <c r="L122" s="503">
        <v>1</v>
      </c>
      <c r="M122" s="504">
        <v>3</v>
      </c>
      <c r="N122" s="1193">
        <f t="shared" si="23"/>
        <v>46</v>
      </c>
      <c r="O122" s="505">
        <v>2</v>
      </c>
      <c r="P122" s="504">
        <v>0</v>
      </c>
      <c r="Q122" s="505">
        <v>0</v>
      </c>
      <c r="R122" s="503">
        <v>0</v>
      </c>
      <c r="S122" s="503">
        <v>0</v>
      </c>
      <c r="T122" s="503">
        <v>0</v>
      </c>
      <c r="U122" s="503">
        <v>0</v>
      </c>
      <c r="V122" s="503">
        <v>0</v>
      </c>
      <c r="W122" s="503">
        <v>0</v>
      </c>
      <c r="X122" s="504">
        <v>0</v>
      </c>
      <c r="Y122" s="1193">
        <f t="shared" si="19"/>
        <v>2</v>
      </c>
      <c r="Z122" s="505">
        <v>4</v>
      </c>
      <c r="AA122" s="503">
        <v>2</v>
      </c>
      <c r="AB122" s="504">
        <v>1</v>
      </c>
      <c r="AC122" s="505">
        <v>1</v>
      </c>
      <c r="AD122" s="503">
        <v>6</v>
      </c>
      <c r="AE122" s="504">
        <v>1</v>
      </c>
      <c r="AF122" s="505">
        <v>0</v>
      </c>
      <c r="AG122" s="503">
        <v>0</v>
      </c>
      <c r="AH122" s="507">
        <v>0</v>
      </c>
      <c r="AI122" s="508">
        <v>0</v>
      </c>
      <c r="AJ122" s="503">
        <v>0</v>
      </c>
      <c r="AK122" s="505">
        <v>0</v>
      </c>
      <c r="AL122" s="503">
        <v>0</v>
      </c>
      <c r="AM122" s="509">
        <v>0</v>
      </c>
      <c r="AN122" s="399" t="s">
        <v>608</v>
      </c>
    </row>
    <row r="123" spans="1:42" ht="14.25" customHeight="1">
      <c r="A123" s="395"/>
      <c r="B123" s="399" t="s">
        <v>16</v>
      </c>
      <c r="C123" s="982">
        <v>1</v>
      </c>
      <c r="D123" s="503">
        <v>0</v>
      </c>
      <c r="E123" s="503">
        <v>1</v>
      </c>
      <c r="F123" s="503">
        <v>0</v>
      </c>
      <c r="G123" s="503">
        <v>1</v>
      </c>
      <c r="H123" s="503">
        <v>27</v>
      </c>
      <c r="I123" s="503">
        <v>0</v>
      </c>
      <c r="J123" s="503">
        <v>1</v>
      </c>
      <c r="K123" s="503">
        <v>0</v>
      </c>
      <c r="L123" s="503">
        <v>1</v>
      </c>
      <c r="M123" s="504">
        <v>4</v>
      </c>
      <c r="N123" s="1193">
        <f t="shared" si="23"/>
        <v>36</v>
      </c>
      <c r="O123" s="505">
        <v>1</v>
      </c>
      <c r="P123" s="504">
        <v>0</v>
      </c>
      <c r="Q123" s="505">
        <v>0</v>
      </c>
      <c r="R123" s="503">
        <v>0</v>
      </c>
      <c r="S123" s="503">
        <v>0</v>
      </c>
      <c r="T123" s="503">
        <v>0</v>
      </c>
      <c r="U123" s="503">
        <v>0</v>
      </c>
      <c r="V123" s="503">
        <v>0</v>
      </c>
      <c r="W123" s="503">
        <v>0</v>
      </c>
      <c r="X123" s="504">
        <v>0</v>
      </c>
      <c r="Y123" s="1193">
        <f t="shared" si="19"/>
        <v>1</v>
      </c>
      <c r="Z123" s="505">
        <v>3</v>
      </c>
      <c r="AA123" s="503">
        <v>1</v>
      </c>
      <c r="AB123" s="504">
        <v>1</v>
      </c>
      <c r="AC123" s="505">
        <v>1</v>
      </c>
      <c r="AD123" s="503">
        <v>6</v>
      </c>
      <c r="AE123" s="504">
        <v>1</v>
      </c>
      <c r="AF123" s="505">
        <v>1</v>
      </c>
      <c r="AG123" s="503">
        <v>0</v>
      </c>
      <c r="AH123" s="507">
        <v>1</v>
      </c>
      <c r="AI123" s="508">
        <v>1</v>
      </c>
      <c r="AJ123" s="503">
        <v>0</v>
      </c>
      <c r="AK123" s="505">
        <v>0</v>
      </c>
      <c r="AL123" s="503">
        <v>0</v>
      </c>
      <c r="AM123" s="509">
        <v>0</v>
      </c>
      <c r="AN123" s="399" t="s">
        <v>16</v>
      </c>
    </row>
    <row r="124" spans="1:42" ht="14.25" customHeight="1">
      <c r="A124" s="395"/>
      <c r="B124" s="399" t="s">
        <v>609</v>
      </c>
      <c r="C124" s="982">
        <v>1</v>
      </c>
      <c r="D124" s="503">
        <v>0</v>
      </c>
      <c r="E124" s="503">
        <v>1</v>
      </c>
      <c r="F124" s="503">
        <v>0</v>
      </c>
      <c r="G124" s="503">
        <v>1</v>
      </c>
      <c r="H124" s="503">
        <v>10</v>
      </c>
      <c r="I124" s="503">
        <v>0</v>
      </c>
      <c r="J124" s="503">
        <v>1</v>
      </c>
      <c r="K124" s="503">
        <v>0</v>
      </c>
      <c r="L124" s="503">
        <v>0</v>
      </c>
      <c r="M124" s="504">
        <v>2</v>
      </c>
      <c r="N124" s="1193">
        <f t="shared" si="23"/>
        <v>16</v>
      </c>
      <c r="O124" s="505">
        <v>1</v>
      </c>
      <c r="P124" s="504">
        <v>0</v>
      </c>
      <c r="Q124" s="505">
        <v>0</v>
      </c>
      <c r="R124" s="503">
        <v>0</v>
      </c>
      <c r="S124" s="503">
        <v>0</v>
      </c>
      <c r="T124" s="503">
        <v>0</v>
      </c>
      <c r="U124" s="503">
        <v>0</v>
      </c>
      <c r="V124" s="503">
        <v>0</v>
      </c>
      <c r="W124" s="503">
        <v>0</v>
      </c>
      <c r="X124" s="504">
        <v>0</v>
      </c>
      <c r="Y124" s="1193">
        <f t="shared" si="19"/>
        <v>1</v>
      </c>
      <c r="Z124" s="505">
        <v>3</v>
      </c>
      <c r="AA124" s="503">
        <v>1</v>
      </c>
      <c r="AB124" s="504">
        <v>1</v>
      </c>
      <c r="AC124" s="505">
        <v>1</v>
      </c>
      <c r="AD124" s="503">
        <v>0</v>
      </c>
      <c r="AE124" s="504">
        <v>1</v>
      </c>
      <c r="AF124" s="505">
        <v>0</v>
      </c>
      <c r="AG124" s="503">
        <v>1</v>
      </c>
      <c r="AH124" s="507">
        <v>0</v>
      </c>
      <c r="AI124" s="508">
        <v>1</v>
      </c>
      <c r="AJ124" s="503">
        <v>0</v>
      </c>
      <c r="AK124" s="505">
        <v>0</v>
      </c>
      <c r="AL124" s="503">
        <v>0</v>
      </c>
      <c r="AM124" s="509">
        <v>0</v>
      </c>
      <c r="AN124" s="399" t="s">
        <v>609</v>
      </c>
    </row>
    <row r="125" spans="1:42" ht="14.25" customHeight="1">
      <c r="A125" s="152"/>
      <c r="B125" s="115" t="s">
        <v>701</v>
      </c>
      <c r="C125" s="983">
        <v>0</v>
      </c>
      <c r="D125" s="510">
        <v>1</v>
      </c>
      <c r="E125" s="510">
        <v>1</v>
      </c>
      <c r="F125" s="510">
        <v>0</v>
      </c>
      <c r="G125" s="510">
        <v>1</v>
      </c>
      <c r="H125" s="510">
        <v>12</v>
      </c>
      <c r="I125" s="510">
        <v>0</v>
      </c>
      <c r="J125" s="510">
        <v>1</v>
      </c>
      <c r="K125" s="510">
        <v>0</v>
      </c>
      <c r="L125" s="510">
        <v>1</v>
      </c>
      <c r="M125" s="511">
        <v>1</v>
      </c>
      <c r="N125" s="1191">
        <f t="shared" si="23"/>
        <v>18</v>
      </c>
      <c r="O125" s="512">
        <v>2</v>
      </c>
      <c r="P125" s="511">
        <v>0</v>
      </c>
      <c r="Q125" s="512">
        <v>0</v>
      </c>
      <c r="R125" s="510">
        <v>0</v>
      </c>
      <c r="S125" s="510">
        <v>0</v>
      </c>
      <c r="T125" s="510">
        <v>0</v>
      </c>
      <c r="U125" s="510">
        <v>0</v>
      </c>
      <c r="V125" s="510">
        <v>9</v>
      </c>
      <c r="W125" s="510">
        <v>0</v>
      </c>
      <c r="X125" s="511">
        <v>0</v>
      </c>
      <c r="Y125" s="1191">
        <f t="shared" si="19"/>
        <v>11</v>
      </c>
      <c r="Z125" s="512">
        <v>3</v>
      </c>
      <c r="AA125" s="510">
        <v>1</v>
      </c>
      <c r="AB125" s="511">
        <v>1</v>
      </c>
      <c r="AC125" s="512">
        <v>1</v>
      </c>
      <c r="AD125" s="510">
        <v>1</v>
      </c>
      <c r="AE125" s="511">
        <v>1</v>
      </c>
      <c r="AF125" s="512">
        <v>0</v>
      </c>
      <c r="AG125" s="510">
        <v>0</v>
      </c>
      <c r="AH125" s="513">
        <v>0</v>
      </c>
      <c r="AI125" s="514">
        <v>0</v>
      </c>
      <c r="AJ125" s="510">
        <v>0</v>
      </c>
      <c r="AK125" s="512">
        <v>0</v>
      </c>
      <c r="AL125" s="510">
        <v>0</v>
      </c>
      <c r="AM125" s="515">
        <v>0</v>
      </c>
      <c r="AN125" s="115" t="s">
        <v>610</v>
      </c>
    </row>
    <row r="126" spans="1:42" s="1063" customFormat="1" ht="14.25" customHeight="1" thickBot="1">
      <c r="A126" s="1195" t="s">
        <v>611</v>
      </c>
      <c r="B126" s="11"/>
      <c r="C126" s="1196">
        <f>SUM(C118:C125)</f>
        <v>7</v>
      </c>
      <c r="D126" s="1197">
        <f t="shared" ref="D126:AM126" si="24">SUM(D118:D125)</f>
        <v>1</v>
      </c>
      <c r="E126" s="1197">
        <f t="shared" si="24"/>
        <v>9</v>
      </c>
      <c r="F126" s="1197">
        <f t="shared" si="24"/>
        <v>1</v>
      </c>
      <c r="G126" s="1197">
        <f t="shared" si="24"/>
        <v>7</v>
      </c>
      <c r="H126" s="1197">
        <f t="shared" si="24"/>
        <v>154</v>
      </c>
      <c r="I126" s="1197">
        <f t="shared" si="24"/>
        <v>0</v>
      </c>
      <c r="J126" s="1197">
        <f t="shared" si="24"/>
        <v>8</v>
      </c>
      <c r="K126" s="1197">
        <f t="shared" si="24"/>
        <v>0</v>
      </c>
      <c r="L126" s="1197">
        <f t="shared" si="24"/>
        <v>3</v>
      </c>
      <c r="M126" s="1198">
        <f t="shared" si="24"/>
        <v>18</v>
      </c>
      <c r="N126" s="1199">
        <f t="shared" si="24"/>
        <v>208</v>
      </c>
      <c r="O126" s="1200">
        <f t="shared" si="24"/>
        <v>12</v>
      </c>
      <c r="P126" s="1198">
        <f t="shared" si="24"/>
        <v>0</v>
      </c>
      <c r="Q126" s="1200">
        <f t="shared" si="24"/>
        <v>0</v>
      </c>
      <c r="R126" s="1197">
        <f t="shared" si="24"/>
        <v>0</v>
      </c>
      <c r="S126" s="1197">
        <f t="shared" si="24"/>
        <v>0</v>
      </c>
      <c r="T126" s="1197">
        <f t="shared" si="24"/>
        <v>0</v>
      </c>
      <c r="U126" s="1197">
        <f t="shared" si="24"/>
        <v>0</v>
      </c>
      <c r="V126" s="1197">
        <f t="shared" si="24"/>
        <v>9</v>
      </c>
      <c r="W126" s="1197">
        <f t="shared" si="24"/>
        <v>0</v>
      </c>
      <c r="X126" s="1198">
        <f t="shared" si="24"/>
        <v>0</v>
      </c>
      <c r="Y126" s="1199">
        <f t="shared" si="19"/>
        <v>21</v>
      </c>
      <c r="Z126" s="1200">
        <f t="shared" si="24"/>
        <v>25</v>
      </c>
      <c r="AA126" s="1197">
        <f t="shared" si="24"/>
        <v>9</v>
      </c>
      <c r="AB126" s="1198">
        <f t="shared" si="24"/>
        <v>8</v>
      </c>
      <c r="AC126" s="1200">
        <f t="shared" si="24"/>
        <v>8</v>
      </c>
      <c r="AD126" s="1197">
        <f t="shared" si="24"/>
        <v>25</v>
      </c>
      <c r="AE126" s="1198">
        <f t="shared" si="24"/>
        <v>8</v>
      </c>
      <c r="AF126" s="1200">
        <f t="shared" si="24"/>
        <v>1</v>
      </c>
      <c r="AG126" s="1197">
        <f t="shared" si="24"/>
        <v>1</v>
      </c>
      <c r="AH126" s="1205">
        <f t="shared" si="24"/>
        <v>1</v>
      </c>
      <c r="AI126" s="1206">
        <f t="shared" si="24"/>
        <v>5</v>
      </c>
      <c r="AJ126" s="1197">
        <f>SUM(AJ118:AJ125)</f>
        <v>0</v>
      </c>
      <c r="AK126" s="1200">
        <f t="shared" si="24"/>
        <v>0</v>
      </c>
      <c r="AL126" s="1197">
        <f t="shared" si="24"/>
        <v>0</v>
      </c>
      <c r="AM126" s="1207">
        <f t="shared" si="24"/>
        <v>0</v>
      </c>
      <c r="AN126" s="486" t="s">
        <v>611</v>
      </c>
    </row>
    <row r="127" spans="1:42" ht="14.25" customHeight="1">
      <c r="A127" s="395" t="s">
        <v>612</v>
      </c>
      <c r="B127" s="399" t="s">
        <v>614</v>
      </c>
      <c r="C127" s="982">
        <v>1</v>
      </c>
      <c r="D127" s="503">
        <v>0</v>
      </c>
      <c r="E127" s="503">
        <v>1</v>
      </c>
      <c r="F127" s="503">
        <v>1</v>
      </c>
      <c r="G127" s="503">
        <v>1</v>
      </c>
      <c r="H127" s="503">
        <v>28</v>
      </c>
      <c r="I127" s="503">
        <v>0</v>
      </c>
      <c r="J127" s="503">
        <v>1</v>
      </c>
      <c r="K127" s="503">
        <v>0</v>
      </c>
      <c r="L127" s="503">
        <v>0</v>
      </c>
      <c r="M127" s="504">
        <v>3</v>
      </c>
      <c r="N127" s="1193">
        <f>SUM(C127:M127)</f>
        <v>36</v>
      </c>
      <c r="O127" s="505">
        <v>2</v>
      </c>
      <c r="P127" s="504">
        <v>1</v>
      </c>
      <c r="Q127" s="505">
        <v>0</v>
      </c>
      <c r="R127" s="503">
        <v>0</v>
      </c>
      <c r="S127" s="503">
        <v>0</v>
      </c>
      <c r="T127" s="503">
        <v>0</v>
      </c>
      <c r="U127" s="503">
        <v>0</v>
      </c>
      <c r="V127" s="503">
        <v>0</v>
      </c>
      <c r="W127" s="503">
        <v>0</v>
      </c>
      <c r="X127" s="504">
        <v>0</v>
      </c>
      <c r="Y127" s="1193">
        <f t="shared" si="19"/>
        <v>3</v>
      </c>
      <c r="Z127" s="505">
        <v>2</v>
      </c>
      <c r="AA127" s="503">
        <v>2</v>
      </c>
      <c r="AB127" s="504">
        <v>1</v>
      </c>
      <c r="AC127" s="505">
        <v>1</v>
      </c>
      <c r="AD127" s="503">
        <v>6</v>
      </c>
      <c r="AE127" s="504">
        <v>1</v>
      </c>
      <c r="AF127" s="505">
        <v>0</v>
      </c>
      <c r="AG127" s="503">
        <v>0</v>
      </c>
      <c r="AH127" s="507">
        <v>0</v>
      </c>
      <c r="AI127" s="508">
        <v>1</v>
      </c>
      <c r="AJ127" s="503">
        <v>0</v>
      </c>
      <c r="AK127" s="505">
        <v>0</v>
      </c>
      <c r="AL127" s="503">
        <v>0</v>
      </c>
      <c r="AM127" s="509">
        <v>0</v>
      </c>
      <c r="AN127" s="399" t="s">
        <v>614</v>
      </c>
    </row>
    <row r="128" spans="1:42" ht="14.25" customHeight="1">
      <c r="A128" s="1194">
        <v>9</v>
      </c>
      <c r="B128" s="399" t="s">
        <v>615</v>
      </c>
      <c r="C128" s="982">
        <v>0</v>
      </c>
      <c r="D128" s="503">
        <v>0</v>
      </c>
      <c r="E128" s="503">
        <v>1</v>
      </c>
      <c r="F128" s="503">
        <v>0</v>
      </c>
      <c r="G128" s="503">
        <v>1</v>
      </c>
      <c r="H128" s="503">
        <v>4</v>
      </c>
      <c r="I128" s="503">
        <v>0</v>
      </c>
      <c r="J128" s="503">
        <v>1</v>
      </c>
      <c r="K128" s="503">
        <v>0</v>
      </c>
      <c r="L128" s="503">
        <v>0</v>
      </c>
      <c r="M128" s="504">
        <v>1</v>
      </c>
      <c r="N128" s="1193">
        <f t="shared" ref="N128:N135" si="25">SUM(C128:M128)</f>
        <v>8</v>
      </c>
      <c r="O128" s="505">
        <v>0</v>
      </c>
      <c r="P128" s="504">
        <v>0</v>
      </c>
      <c r="Q128" s="505">
        <v>0</v>
      </c>
      <c r="R128" s="503">
        <v>0</v>
      </c>
      <c r="S128" s="503">
        <v>0</v>
      </c>
      <c r="T128" s="503">
        <v>0</v>
      </c>
      <c r="U128" s="503">
        <v>0</v>
      </c>
      <c r="V128" s="503">
        <v>0</v>
      </c>
      <c r="W128" s="503">
        <v>1</v>
      </c>
      <c r="X128" s="504">
        <v>0</v>
      </c>
      <c r="Y128" s="1193">
        <f t="shared" si="19"/>
        <v>1</v>
      </c>
      <c r="Z128" s="505">
        <v>1</v>
      </c>
      <c r="AA128" s="503">
        <v>1</v>
      </c>
      <c r="AB128" s="504">
        <v>1</v>
      </c>
      <c r="AC128" s="505">
        <v>1</v>
      </c>
      <c r="AD128" s="503">
        <v>0</v>
      </c>
      <c r="AE128" s="504">
        <v>1</v>
      </c>
      <c r="AF128" s="505">
        <v>0</v>
      </c>
      <c r="AG128" s="503">
        <v>0</v>
      </c>
      <c r="AH128" s="507">
        <v>0</v>
      </c>
      <c r="AI128" s="508">
        <v>1</v>
      </c>
      <c r="AJ128" s="503">
        <v>0</v>
      </c>
      <c r="AK128" s="505">
        <v>0</v>
      </c>
      <c r="AL128" s="503">
        <v>0</v>
      </c>
      <c r="AM128" s="509">
        <v>0</v>
      </c>
      <c r="AN128" s="399" t="s">
        <v>615</v>
      </c>
    </row>
    <row r="129" spans="1:40" ht="14.25" customHeight="1">
      <c r="A129" s="180" t="s">
        <v>595</v>
      </c>
      <c r="B129" s="399" t="s">
        <v>616</v>
      </c>
      <c r="C129" s="982">
        <v>1</v>
      </c>
      <c r="D129" s="503">
        <v>0</v>
      </c>
      <c r="E129" s="503">
        <v>1</v>
      </c>
      <c r="F129" s="503">
        <v>0</v>
      </c>
      <c r="G129" s="503">
        <v>0</v>
      </c>
      <c r="H129" s="503">
        <v>9</v>
      </c>
      <c r="I129" s="503">
        <v>0</v>
      </c>
      <c r="J129" s="503">
        <v>1</v>
      </c>
      <c r="K129" s="503">
        <v>0</v>
      </c>
      <c r="L129" s="503">
        <v>0</v>
      </c>
      <c r="M129" s="504">
        <v>2</v>
      </c>
      <c r="N129" s="1193">
        <f t="shared" si="25"/>
        <v>14</v>
      </c>
      <c r="O129" s="505">
        <v>1</v>
      </c>
      <c r="P129" s="504">
        <v>0</v>
      </c>
      <c r="Q129" s="505">
        <v>0</v>
      </c>
      <c r="R129" s="503">
        <v>0</v>
      </c>
      <c r="S129" s="503">
        <v>0</v>
      </c>
      <c r="T129" s="503">
        <v>0</v>
      </c>
      <c r="U129" s="503">
        <v>0</v>
      </c>
      <c r="V129" s="503">
        <v>0</v>
      </c>
      <c r="W129" s="503">
        <v>0</v>
      </c>
      <c r="X129" s="504">
        <v>0</v>
      </c>
      <c r="Y129" s="1193">
        <f t="shared" si="19"/>
        <v>1</v>
      </c>
      <c r="Z129" s="505">
        <v>1</v>
      </c>
      <c r="AA129" s="503">
        <v>1</v>
      </c>
      <c r="AB129" s="504">
        <v>1</v>
      </c>
      <c r="AC129" s="505">
        <v>1</v>
      </c>
      <c r="AD129" s="503">
        <v>0</v>
      </c>
      <c r="AE129" s="504">
        <v>1</v>
      </c>
      <c r="AF129" s="505">
        <v>0</v>
      </c>
      <c r="AG129" s="503">
        <v>0</v>
      </c>
      <c r="AH129" s="507">
        <v>0</v>
      </c>
      <c r="AI129" s="508">
        <v>1</v>
      </c>
      <c r="AJ129" s="503">
        <v>0</v>
      </c>
      <c r="AK129" s="505">
        <v>0</v>
      </c>
      <c r="AL129" s="503">
        <v>0</v>
      </c>
      <c r="AM129" s="509">
        <v>0</v>
      </c>
      <c r="AN129" s="399" t="s">
        <v>616</v>
      </c>
    </row>
    <row r="130" spans="1:40" ht="14.25" customHeight="1">
      <c r="A130" s="395"/>
      <c r="B130" s="399" t="s">
        <v>617</v>
      </c>
      <c r="C130" s="982">
        <v>1</v>
      </c>
      <c r="D130" s="503">
        <v>0</v>
      </c>
      <c r="E130" s="503">
        <v>1</v>
      </c>
      <c r="F130" s="503">
        <v>0</v>
      </c>
      <c r="G130" s="503">
        <v>0</v>
      </c>
      <c r="H130" s="503">
        <v>9</v>
      </c>
      <c r="I130" s="503">
        <v>0</v>
      </c>
      <c r="J130" s="503">
        <v>1</v>
      </c>
      <c r="K130" s="503">
        <v>0</v>
      </c>
      <c r="L130" s="503">
        <v>0</v>
      </c>
      <c r="M130" s="504">
        <v>2</v>
      </c>
      <c r="N130" s="1193">
        <f t="shared" si="25"/>
        <v>14</v>
      </c>
      <c r="O130" s="505">
        <v>1</v>
      </c>
      <c r="P130" s="504">
        <v>0</v>
      </c>
      <c r="Q130" s="505">
        <v>0</v>
      </c>
      <c r="R130" s="503">
        <v>0</v>
      </c>
      <c r="S130" s="503">
        <v>0</v>
      </c>
      <c r="T130" s="503">
        <v>0</v>
      </c>
      <c r="U130" s="503">
        <v>0</v>
      </c>
      <c r="V130" s="503">
        <v>0</v>
      </c>
      <c r="W130" s="503">
        <v>0</v>
      </c>
      <c r="X130" s="504">
        <v>0</v>
      </c>
      <c r="Y130" s="1193">
        <f t="shared" si="19"/>
        <v>1</v>
      </c>
      <c r="Z130" s="505">
        <v>1</v>
      </c>
      <c r="AA130" s="503">
        <v>1</v>
      </c>
      <c r="AB130" s="504">
        <v>1</v>
      </c>
      <c r="AC130" s="505">
        <v>1</v>
      </c>
      <c r="AD130" s="503">
        <v>6</v>
      </c>
      <c r="AE130" s="504">
        <v>1</v>
      </c>
      <c r="AF130" s="505">
        <v>0</v>
      </c>
      <c r="AG130" s="503">
        <v>0</v>
      </c>
      <c r="AH130" s="507">
        <v>0</v>
      </c>
      <c r="AI130" s="508">
        <v>0</v>
      </c>
      <c r="AJ130" s="503">
        <v>0</v>
      </c>
      <c r="AK130" s="505">
        <v>0</v>
      </c>
      <c r="AL130" s="503">
        <v>0</v>
      </c>
      <c r="AM130" s="509">
        <v>0</v>
      </c>
      <c r="AN130" s="399" t="s">
        <v>617</v>
      </c>
    </row>
    <row r="131" spans="1:40" ht="14.25" customHeight="1">
      <c r="A131" s="395"/>
      <c r="B131" s="399" t="s">
        <v>618</v>
      </c>
      <c r="C131" s="982">
        <v>1</v>
      </c>
      <c r="D131" s="503">
        <v>0</v>
      </c>
      <c r="E131" s="503">
        <v>1</v>
      </c>
      <c r="F131" s="503">
        <v>0</v>
      </c>
      <c r="G131" s="503">
        <v>1</v>
      </c>
      <c r="H131" s="503">
        <v>12</v>
      </c>
      <c r="I131" s="503">
        <v>0</v>
      </c>
      <c r="J131" s="503">
        <v>1</v>
      </c>
      <c r="K131" s="503">
        <v>0</v>
      </c>
      <c r="L131" s="503">
        <v>0</v>
      </c>
      <c r="M131" s="504">
        <v>0</v>
      </c>
      <c r="N131" s="1193">
        <f t="shared" si="25"/>
        <v>16</v>
      </c>
      <c r="O131" s="505">
        <v>1</v>
      </c>
      <c r="P131" s="504">
        <v>0</v>
      </c>
      <c r="Q131" s="505">
        <v>0</v>
      </c>
      <c r="R131" s="503">
        <v>0</v>
      </c>
      <c r="S131" s="503">
        <v>0</v>
      </c>
      <c r="T131" s="503">
        <v>0</v>
      </c>
      <c r="U131" s="503">
        <v>0</v>
      </c>
      <c r="V131" s="503">
        <v>0</v>
      </c>
      <c r="W131" s="503">
        <v>0</v>
      </c>
      <c r="X131" s="504">
        <v>0</v>
      </c>
      <c r="Y131" s="1193">
        <f t="shared" si="19"/>
        <v>1</v>
      </c>
      <c r="Z131" s="505">
        <v>1</v>
      </c>
      <c r="AA131" s="503">
        <v>1</v>
      </c>
      <c r="AB131" s="504">
        <v>1</v>
      </c>
      <c r="AC131" s="505">
        <v>1</v>
      </c>
      <c r="AD131" s="503">
        <v>0</v>
      </c>
      <c r="AE131" s="504">
        <v>1</v>
      </c>
      <c r="AF131" s="505">
        <v>0</v>
      </c>
      <c r="AG131" s="503">
        <v>0</v>
      </c>
      <c r="AH131" s="507">
        <v>0</v>
      </c>
      <c r="AI131" s="508">
        <v>0</v>
      </c>
      <c r="AJ131" s="503">
        <v>0</v>
      </c>
      <c r="AK131" s="505">
        <v>1</v>
      </c>
      <c r="AL131" s="503">
        <v>0</v>
      </c>
      <c r="AM131" s="509">
        <v>0</v>
      </c>
      <c r="AN131" s="399" t="s">
        <v>618</v>
      </c>
    </row>
    <row r="132" spans="1:40" s="186" customFormat="1" ht="14.25" customHeight="1">
      <c r="A132" s="978"/>
      <c r="B132" s="489" t="s">
        <v>619</v>
      </c>
      <c r="C132" s="986">
        <v>0</v>
      </c>
      <c r="D132" s="528">
        <v>0</v>
      </c>
      <c r="E132" s="528">
        <v>0</v>
      </c>
      <c r="F132" s="528">
        <v>0</v>
      </c>
      <c r="G132" s="528">
        <v>0</v>
      </c>
      <c r="H132" s="528">
        <v>1</v>
      </c>
      <c r="I132" s="528">
        <v>0</v>
      </c>
      <c r="J132" s="528">
        <v>0</v>
      </c>
      <c r="K132" s="528">
        <v>0</v>
      </c>
      <c r="L132" s="528">
        <v>0</v>
      </c>
      <c r="M132" s="529">
        <v>0</v>
      </c>
      <c r="N132" s="1212">
        <f t="shared" si="25"/>
        <v>1</v>
      </c>
      <c r="O132" s="530">
        <v>0</v>
      </c>
      <c r="P132" s="529">
        <v>0</v>
      </c>
      <c r="Q132" s="530">
        <v>0</v>
      </c>
      <c r="R132" s="528">
        <v>0</v>
      </c>
      <c r="S132" s="528">
        <v>0</v>
      </c>
      <c r="T132" s="528">
        <v>0</v>
      </c>
      <c r="U132" s="528">
        <v>0</v>
      </c>
      <c r="V132" s="528">
        <v>0</v>
      </c>
      <c r="W132" s="528">
        <v>0</v>
      </c>
      <c r="X132" s="529">
        <v>0</v>
      </c>
      <c r="Y132" s="1212">
        <f t="shared" si="19"/>
        <v>0</v>
      </c>
      <c r="Z132" s="530">
        <v>1</v>
      </c>
      <c r="AA132" s="528">
        <v>1</v>
      </c>
      <c r="AB132" s="529">
        <v>1</v>
      </c>
      <c r="AC132" s="530">
        <v>0</v>
      </c>
      <c r="AD132" s="528">
        <v>0</v>
      </c>
      <c r="AE132" s="529">
        <v>0</v>
      </c>
      <c r="AF132" s="530">
        <v>0</v>
      </c>
      <c r="AG132" s="528">
        <v>0</v>
      </c>
      <c r="AH132" s="531">
        <v>0</v>
      </c>
      <c r="AI132" s="532">
        <v>0</v>
      </c>
      <c r="AJ132" s="528">
        <v>0</v>
      </c>
      <c r="AK132" s="530">
        <v>0</v>
      </c>
      <c r="AL132" s="528">
        <v>0</v>
      </c>
      <c r="AM132" s="533">
        <v>0</v>
      </c>
      <c r="AN132" s="489" t="s">
        <v>619</v>
      </c>
    </row>
    <row r="133" spans="1:40" ht="14.25" customHeight="1">
      <c r="A133" s="395"/>
      <c r="B133" s="399" t="s">
        <v>620</v>
      </c>
      <c r="C133" s="982">
        <v>1</v>
      </c>
      <c r="D133" s="503">
        <v>0</v>
      </c>
      <c r="E133" s="503">
        <v>1</v>
      </c>
      <c r="F133" s="503">
        <v>0</v>
      </c>
      <c r="G133" s="503">
        <v>0</v>
      </c>
      <c r="H133" s="503">
        <v>13</v>
      </c>
      <c r="I133" s="503">
        <v>0</v>
      </c>
      <c r="J133" s="503">
        <v>1</v>
      </c>
      <c r="K133" s="503">
        <v>0</v>
      </c>
      <c r="L133" s="503">
        <v>0</v>
      </c>
      <c r="M133" s="504">
        <v>1</v>
      </c>
      <c r="N133" s="1193">
        <f t="shared" si="25"/>
        <v>17</v>
      </c>
      <c r="O133" s="505">
        <v>1</v>
      </c>
      <c r="P133" s="504">
        <v>0</v>
      </c>
      <c r="Q133" s="505">
        <v>0</v>
      </c>
      <c r="R133" s="503">
        <v>0</v>
      </c>
      <c r="S133" s="503">
        <v>0</v>
      </c>
      <c r="T133" s="503">
        <v>0</v>
      </c>
      <c r="U133" s="503">
        <v>0</v>
      </c>
      <c r="V133" s="503">
        <v>0</v>
      </c>
      <c r="W133" s="503">
        <v>0</v>
      </c>
      <c r="X133" s="504">
        <v>0</v>
      </c>
      <c r="Y133" s="1193">
        <f t="shared" si="19"/>
        <v>1</v>
      </c>
      <c r="Z133" s="505">
        <v>1</v>
      </c>
      <c r="AA133" s="503">
        <v>1</v>
      </c>
      <c r="AB133" s="504">
        <v>1</v>
      </c>
      <c r="AC133" s="505">
        <v>1</v>
      </c>
      <c r="AD133" s="503">
        <v>0</v>
      </c>
      <c r="AE133" s="504">
        <v>1</v>
      </c>
      <c r="AF133" s="505">
        <v>0</v>
      </c>
      <c r="AG133" s="503">
        <v>0</v>
      </c>
      <c r="AH133" s="507">
        <v>0</v>
      </c>
      <c r="AI133" s="508">
        <v>0</v>
      </c>
      <c r="AJ133" s="503">
        <v>0</v>
      </c>
      <c r="AK133" s="505">
        <v>0</v>
      </c>
      <c r="AL133" s="503">
        <v>0</v>
      </c>
      <c r="AM133" s="509">
        <v>0</v>
      </c>
      <c r="AN133" s="399" t="s">
        <v>620</v>
      </c>
    </row>
    <row r="134" spans="1:40" ht="14.25" customHeight="1">
      <c r="A134" s="395"/>
      <c r="B134" s="399" t="s">
        <v>621</v>
      </c>
      <c r="C134" s="982">
        <v>1</v>
      </c>
      <c r="D134" s="503">
        <v>0</v>
      </c>
      <c r="E134" s="503">
        <v>1</v>
      </c>
      <c r="F134" s="503">
        <v>0</v>
      </c>
      <c r="G134" s="503">
        <v>1</v>
      </c>
      <c r="H134" s="503">
        <v>9</v>
      </c>
      <c r="I134" s="503">
        <v>0</v>
      </c>
      <c r="J134" s="503">
        <v>1</v>
      </c>
      <c r="K134" s="503">
        <v>0</v>
      </c>
      <c r="L134" s="503">
        <v>0</v>
      </c>
      <c r="M134" s="504">
        <v>1</v>
      </c>
      <c r="N134" s="1193">
        <f t="shared" si="25"/>
        <v>14</v>
      </c>
      <c r="O134" s="505">
        <v>1</v>
      </c>
      <c r="P134" s="504">
        <v>0</v>
      </c>
      <c r="Q134" s="505">
        <v>0</v>
      </c>
      <c r="R134" s="503">
        <v>0</v>
      </c>
      <c r="S134" s="503">
        <v>0</v>
      </c>
      <c r="T134" s="503">
        <v>0</v>
      </c>
      <c r="U134" s="503">
        <v>0</v>
      </c>
      <c r="V134" s="503">
        <v>0</v>
      </c>
      <c r="W134" s="503">
        <v>0</v>
      </c>
      <c r="X134" s="504">
        <v>0</v>
      </c>
      <c r="Y134" s="1193">
        <f t="shared" si="19"/>
        <v>1</v>
      </c>
      <c r="Z134" s="505">
        <v>1</v>
      </c>
      <c r="AA134" s="503">
        <v>1</v>
      </c>
      <c r="AB134" s="504">
        <v>1</v>
      </c>
      <c r="AC134" s="505">
        <v>1</v>
      </c>
      <c r="AD134" s="503">
        <v>0</v>
      </c>
      <c r="AE134" s="504">
        <v>1</v>
      </c>
      <c r="AF134" s="505">
        <v>0</v>
      </c>
      <c r="AG134" s="503">
        <v>0</v>
      </c>
      <c r="AH134" s="507">
        <v>0</v>
      </c>
      <c r="AI134" s="508">
        <v>0</v>
      </c>
      <c r="AJ134" s="503">
        <v>0</v>
      </c>
      <c r="AK134" s="505">
        <v>0</v>
      </c>
      <c r="AL134" s="503">
        <v>0</v>
      </c>
      <c r="AM134" s="509">
        <v>0</v>
      </c>
      <c r="AN134" s="399" t="s">
        <v>621</v>
      </c>
    </row>
    <row r="135" spans="1:40" ht="14.25" customHeight="1">
      <c r="A135" s="395"/>
      <c r="B135" s="399" t="s">
        <v>622</v>
      </c>
      <c r="C135" s="983">
        <v>1</v>
      </c>
      <c r="D135" s="510">
        <v>0</v>
      </c>
      <c r="E135" s="510">
        <v>1</v>
      </c>
      <c r="F135" s="510">
        <v>0</v>
      </c>
      <c r="G135" s="510">
        <v>0</v>
      </c>
      <c r="H135" s="510">
        <v>11</v>
      </c>
      <c r="I135" s="510">
        <v>0</v>
      </c>
      <c r="J135" s="510">
        <v>1</v>
      </c>
      <c r="K135" s="510">
        <v>0</v>
      </c>
      <c r="L135" s="510">
        <v>0</v>
      </c>
      <c r="M135" s="511">
        <v>2</v>
      </c>
      <c r="N135" s="1191">
        <f t="shared" si="25"/>
        <v>16</v>
      </c>
      <c r="O135" s="512">
        <v>1</v>
      </c>
      <c r="P135" s="511">
        <v>0</v>
      </c>
      <c r="Q135" s="512">
        <v>0</v>
      </c>
      <c r="R135" s="510">
        <v>0</v>
      </c>
      <c r="S135" s="510">
        <v>0</v>
      </c>
      <c r="T135" s="510">
        <v>0</v>
      </c>
      <c r="U135" s="510">
        <v>0</v>
      </c>
      <c r="V135" s="510">
        <v>0</v>
      </c>
      <c r="W135" s="510">
        <v>0</v>
      </c>
      <c r="X135" s="511">
        <v>0</v>
      </c>
      <c r="Y135" s="1191">
        <f t="shared" si="19"/>
        <v>1</v>
      </c>
      <c r="Z135" s="512">
        <v>1</v>
      </c>
      <c r="AA135" s="510">
        <v>1</v>
      </c>
      <c r="AB135" s="511">
        <v>1</v>
      </c>
      <c r="AC135" s="512">
        <v>1</v>
      </c>
      <c r="AD135" s="510">
        <v>0</v>
      </c>
      <c r="AE135" s="511">
        <v>1</v>
      </c>
      <c r="AF135" s="512">
        <v>0</v>
      </c>
      <c r="AG135" s="510">
        <v>0</v>
      </c>
      <c r="AH135" s="513">
        <v>0</v>
      </c>
      <c r="AI135" s="514">
        <v>1</v>
      </c>
      <c r="AJ135" s="510">
        <v>0</v>
      </c>
      <c r="AK135" s="512">
        <v>0</v>
      </c>
      <c r="AL135" s="510">
        <v>0</v>
      </c>
      <c r="AM135" s="515">
        <v>0</v>
      </c>
      <c r="AN135" s="115" t="s">
        <v>622</v>
      </c>
    </row>
    <row r="136" spans="1:40" s="1063" customFormat="1" ht="14.25" customHeight="1" thickBot="1">
      <c r="A136" s="1195" t="s">
        <v>623</v>
      </c>
      <c r="B136" s="11"/>
      <c r="C136" s="1196">
        <f t="shared" ref="C136:X136" si="26">SUM(C127:C135)</f>
        <v>7</v>
      </c>
      <c r="D136" s="1197">
        <f t="shared" si="26"/>
        <v>0</v>
      </c>
      <c r="E136" s="1197">
        <f t="shared" si="26"/>
        <v>8</v>
      </c>
      <c r="F136" s="1197">
        <f t="shared" si="26"/>
        <v>1</v>
      </c>
      <c r="G136" s="1197">
        <f t="shared" si="26"/>
        <v>4</v>
      </c>
      <c r="H136" s="1197">
        <f t="shared" si="26"/>
        <v>96</v>
      </c>
      <c r="I136" s="1197">
        <f t="shared" si="26"/>
        <v>0</v>
      </c>
      <c r="J136" s="1197">
        <f t="shared" si="26"/>
        <v>8</v>
      </c>
      <c r="K136" s="1197">
        <f t="shared" si="26"/>
        <v>0</v>
      </c>
      <c r="L136" s="1197">
        <f t="shared" si="26"/>
        <v>0</v>
      </c>
      <c r="M136" s="1198">
        <f t="shared" si="26"/>
        <v>12</v>
      </c>
      <c r="N136" s="1199">
        <f t="shared" si="26"/>
        <v>136</v>
      </c>
      <c r="O136" s="1200">
        <f t="shared" si="26"/>
        <v>8</v>
      </c>
      <c r="P136" s="1198">
        <f t="shared" si="26"/>
        <v>1</v>
      </c>
      <c r="Q136" s="1200">
        <f t="shared" si="26"/>
        <v>0</v>
      </c>
      <c r="R136" s="1197">
        <f t="shared" si="26"/>
        <v>0</v>
      </c>
      <c r="S136" s="1197">
        <f t="shared" si="26"/>
        <v>0</v>
      </c>
      <c r="T136" s="1197">
        <f t="shared" si="26"/>
        <v>0</v>
      </c>
      <c r="U136" s="1197">
        <f t="shared" si="26"/>
        <v>0</v>
      </c>
      <c r="V136" s="1197">
        <f t="shared" si="26"/>
        <v>0</v>
      </c>
      <c r="W136" s="1197">
        <f t="shared" si="26"/>
        <v>1</v>
      </c>
      <c r="X136" s="1198">
        <f t="shared" si="26"/>
        <v>0</v>
      </c>
      <c r="Y136" s="1199">
        <f t="shared" si="19"/>
        <v>10</v>
      </c>
      <c r="Z136" s="1200">
        <f t="shared" ref="Z136:AM136" si="27">SUM(Z127:Z135)</f>
        <v>10</v>
      </c>
      <c r="AA136" s="1197">
        <f t="shared" si="27"/>
        <v>10</v>
      </c>
      <c r="AB136" s="1198">
        <f t="shared" si="27"/>
        <v>9</v>
      </c>
      <c r="AC136" s="1200">
        <f t="shared" si="27"/>
        <v>8</v>
      </c>
      <c r="AD136" s="1197">
        <f t="shared" si="27"/>
        <v>12</v>
      </c>
      <c r="AE136" s="1198">
        <f t="shared" si="27"/>
        <v>8</v>
      </c>
      <c r="AF136" s="1200">
        <f t="shared" si="27"/>
        <v>0</v>
      </c>
      <c r="AG136" s="1197">
        <f t="shared" si="27"/>
        <v>0</v>
      </c>
      <c r="AH136" s="1205">
        <f t="shared" si="27"/>
        <v>0</v>
      </c>
      <c r="AI136" s="1206">
        <f t="shared" si="27"/>
        <v>4</v>
      </c>
      <c r="AJ136" s="1197">
        <f>SUM(AJ127:AJ135)</f>
        <v>0</v>
      </c>
      <c r="AK136" s="1200">
        <f t="shared" si="27"/>
        <v>1</v>
      </c>
      <c r="AL136" s="1197">
        <f t="shared" si="27"/>
        <v>0</v>
      </c>
      <c r="AM136" s="1207">
        <f t="shared" si="27"/>
        <v>0</v>
      </c>
      <c r="AN136" s="486" t="s">
        <v>623</v>
      </c>
    </row>
    <row r="137" spans="1:40" ht="14.25" customHeight="1">
      <c r="A137" s="974" t="s">
        <v>624</v>
      </c>
      <c r="B137" s="488" t="s">
        <v>17</v>
      </c>
      <c r="C137" s="984">
        <v>1</v>
      </c>
      <c r="D137" s="506">
        <v>0</v>
      </c>
      <c r="E137" s="506">
        <v>1</v>
      </c>
      <c r="F137" s="506">
        <v>1</v>
      </c>
      <c r="G137" s="506">
        <v>1</v>
      </c>
      <c r="H137" s="506">
        <v>32</v>
      </c>
      <c r="I137" s="506">
        <v>0</v>
      </c>
      <c r="J137" s="506">
        <v>1</v>
      </c>
      <c r="K137" s="506">
        <v>0</v>
      </c>
      <c r="L137" s="506">
        <v>0</v>
      </c>
      <c r="M137" s="516">
        <v>6</v>
      </c>
      <c r="N137" s="1211">
        <f>SUM(C137:M137)</f>
        <v>43</v>
      </c>
      <c r="O137" s="517">
        <v>2</v>
      </c>
      <c r="P137" s="516">
        <v>0</v>
      </c>
      <c r="Q137" s="517">
        <v>1</v>
      </c>
      <c r="R137" s="506">
        <v>1</v>
      </c>
      <c r="S137" s="506">
        <v>1</v>
      </c>
      <c r="T137" s="506">
        <v>0</v>
      </c>
      <c r="U137" s="506">
        <v>0</v>
      </c>
      <c r="V137" s="506">
        <v>0</v>
      </c>
      <c r="W137" s="506">
        <v>0</v>
      </c>
      <c r="X137" s="516">
        <v>3</v>
      </c>
      <c r="Y137" s="1211">
        <f t="shared" si="19"/>
        <v>8</v>
      </c>
      <c r="Z137" s="506">
        <v>1</v>
      </c>
      <c r="AA137" s="506">
        <v>1</v>
      </c>
      <c r="AB137" s="518">
        <v>1</v>
      </c>
      <c r="AC137" s="517">
        <v>1</v>
      </c>
      <c r="AD137" s="506">
        <v>6</v>
      </c>
      <c r="AE137" s="506">
        <v>1</v>
      </c>
      <c r="AF137" s="517">
        <v>0</v>
      </c>
      <c r="AG137" s="506">
        <v>1</v>
      </c>
      <c r="AH137" s="518">
        <v>0</v>
      </c>
      <c r="AI137" s="519">
        <v>2</v>
      </c>
      <c r="AJ137" s="506">
        <v>0</v>
      </c>
      <c r="AK137" s="517">
        <v>0</v>
      </c>
      <c r="AL137" s="506">
        <v>0</v>
      </c>
      <c r="AM137" s="527">
        <v>0</v>
      </c>
      <c r="AN137" s="488" t="s">
        <v>17</v>
      </c>
    </row>
    <row r="138" spans="1:40" ht="14.25" customHeight="1">
      <c r="A138" s="1194">
        <v>7</v>
      </c>
      <c r="B138" s="399" t="s">
        <v>625</v>
      </c>
      <c r="C138" s="982">
        <v>1</v>
      </c>
      <c r="D138" s="503">
        <v>0</v>
      </c>
      <c r="E138" s="503">
        <v>1</v>
      </c>
      <c r="F138" s="503">
        <v>0</v>
      </c>
      <c r="G138" s="503">
        <v>2</v>
      </c>
      <c r="H138" s="503">
        <v>12</v>
      </c>
      <c r="I138" s="503">
        <v>0</v>
      </c>
      <c r="J138" s="503">
        <v>1</v>
      </c>
      <c r="K138" s="537">
        <v>0</v>
      </c>
      <c r="L138" s="503">
        <v>1</v>
      </c>
      <c r="M138" s="504">
        <v>1</v>
      </c>
      <c r="N138" s="1193">
        <f t="shared" ref="N138:N143" si="28">SUM(C138:M138)</f>
        <v>19</v>
      </c>
      <c r="O138" s="505">
        <v>1</v>
      </c>
      <c r="P138" s="504">
        <v>0</v>
      </c>
      <c r="Q138" s="505">
        <v>0</v>
      </c>
      <c r="R138" s="503">
        <v>1</v>
      </c>
      <c r="S138" s="503">
        <v>1</v>
      </c>
      <c r="T138" s="503">
        <v>0</v>
      </c>
      <c r="U138" s="503">
        <v>0</v>
      </c>
      <c r="V138" s="503">
        <v>0</v>
      </c>
      <c r="W138" s="503">
        <v>0</v>
      </c>
      <c r="X138" s="504">
        <v>5</v>
      </c>
      <c r="Y138" s="1193">
        <f t="shared" si="19"/>
        <v>8</v>
      </c>
      <c r="Z138" s="503">
        <v>1</v>
      </c>
      <c r="AA138" s="503">
        <v>1</v>
      </c>
      <c r="AB138" s="507">
        <v>1</v>
      </c>
      <c r="AC138" s="505">
        <v>1</v>
      </c>
      <c r="AD138" s="503">
        <v>6</v>
      </c>
      <c r="AE138" s="503">
        <v>1</v>
      </c>
      <c r="AF138" s="505">
        <v>0</v>
      </c>
      <c r="AG138" s="503">
        <v>0</v>
      </c>
      <c r="AH138" s="507">
        <v>0</v>
      </c>
      <c r="AI138" s="508">
        <v>1</v>
      </c>
      <c r="AJ138" s="503">
        <v>0</v>
      </c>
      <c r="AK138" s="505">
        <v>0</v>
      </c>
      <c r="AL138" s="503">
        <v>0</v>
      </c>
      <c r="AM138" s="509">
        <v>1</v>
      </c>
      <c r="AN138" s="399" t="s">
        <v>625</v>
      </c>
    </row>
    <row r="139" spans="1:40" ht="14.25" customHeight="1">
      <c r="A139" s="395"/>
      <c r="B139" s="399" t="s">
        <v>626</v>
      </c>
      <c r="C139" s="982">
        <v>1</v>
      </c>
      <c r="D139" s="503">
        <v>0</v>
      </c>
      <c r="E139" s="503">
        <v>1</v>
      </c>
      <c r="F139" s="503">
        <v>0</v>
      </c>
      <c r="G139" s="503">
        <v>0</v>
      </c>
      <c r="H139" s="503">
        <v>12</v>
      </c>
      <c r="I139" s="503">
        <v>0</v>
      </c>
      <c r="J139" s="503">
        <v>1</v>
      </c>
      <c r="K139" s="537">
        <v>0</v>
      </c>
      <c r="L139" s="503">
        <v>0</v>
      </c>
      <c r="M139" s="504">
        <v>2</v>
      </c>
      <c r="N139" s="1193">
        <f t="shared" si="28"/>
        <v>17</v>
      </c>
      <c r="O139" s="505">
        <v>1</v>
      </c>
      <c r="P139" s="504">
        <v>0</v>
      </c>
      <c r="Q139" s="505">
        <v>0</v>
      </c>
      <c r="R139" s="503">
        <v>0</v>
      </c>
      <c r="S139" s="503">
        <v>1</v>
      </c>
      <c r="T139" s="503">
        <v>0</v>
      </c>
      <c r="U139" s="503">
        <v>0</v>
      </c>
      <c r="V139" s="503">
        <v>0</v>
      </c>
      <c r="W139" s="503">
        <v>0</v>
      </c>
      <c r="X139" s="504">
        <v>3</v>
      </c>
      <c r="Y139" s="1193">
        <f t="shared" si="19"/>
        <v>5</v>
      </c>
      <c r="Z139" s="503">
        <v>1</v>
      </c>
      <c r="AA139" s="503">
        <v>1</v>
      </c>
      <c r="AB139" s="507">
        <v>1</v>
      </c>
      <c r="AC139" s="505">
        <v>1</v>
      </c>
      <c r="AD139" s="503">
        <v>6</v>
      </c>
      <c r="AE139" s="503">
        <v>1</v>
      </c>
      <c r="AF139" s="505">
        <v>0</v>
      </c>
      <c r="AG139" s="503">
        <v>0</v>
      </c>
      <c r="AH139" s="507">
        <v>0</v>
      </c>
      <c r="AI139" s="508">
        <v>0</v>
      </c>
      <c r="AJ139" s="503">
        <v>0</v>
      </c>
      <c r="AK139" s="505">
        <v>0</v>
      </c>
      <c r="AL139" s="503">
        <v>0</v>
      </c>
      <c r="AM139" s="509">
        <v>0</v>
      </c>
      <c r="AN139" s="399" t="s">
        <v>626</v>
      </c>
    </row>
    <row r="140" spans="1:40" ht="14.25" customHeight="1">
      <c r="A140" s="395"/>
      <c r="B140" s="399" t="s">
        <v>627</v>
      </c>
      <c r="C140" s="982">
        <v>1</v>
      </c>
      <c r="D140" s="503">
        <v>0</v>
      </c>
      <c r="E140" s="503">
        <v>1</v>
      </c>
      <c r="F140" s="503">
        <v>0</v>
      </c>
      <c r="G140" s="503">
        <v>1</v>
      </c>
      <c r="H140" s="503">
        <v>9</v>
      </c>
      <c r="I140" s="503">
        <v>0</v>
      </c>
      <c r="J140" s="503">
        <v>1</v>
      </c>
      <c r="K140" s="503">
        <v>0</v>
      </c>
      <c r="L140" s="503">
        <v>0</v>
      </c>
      <c r="M140" s="504">
        <v>1</v>
      </c>
      <c r="N140" s="1193">
        <f t="shared" si="28"/>
        <v>14</v>
      </c>
      <c r="O140" s="505">
        <v>1</v>
      </c>
      <c r="P140" s="504">
        <v>0</v>
      </c>
      <c r="Q140" s="505">
        <v>0</v>
      </c>
      <c r="R140" s="503">
        <v>0</v>
      </c>
      <c r="S140" s="503">
        <v>1</v>
      </c>
      <c r="T140" s="503">
        <v>0</v>
      </c>
      <c r="U140" s="503">
        <v>0</v>
      </c>
      <c r="V140" s="503">
        <v>0</v>
      </c>
      <c r="W140" s="503">
        <v>0</v>
      </c>
      <c r="X140" s="504">
        <v>1</v>
      </c>
      <c r="Y140" s="1193">
        <f t="shared" si="19"/>
        <v>3</v>
      </c>
      <c r="Z140" s="503">
        <v>1</v>
      </c>
      <c r="AA140" s="503">
        <v>1</v>
      </c>
      <c r="AB140" s="507">
        <v>1</v>
      </c>
      <c r="AC140" s="505">
        <v>1</v>
      </c>
      <c r="AD140" s="503">
        <v>6</v>
      </c>
      <c r="AE140" s="503">
        <v>1</v>
      </c>
      <c r="AF140" s="505">
        <v>0</v>
      </c>
      <c r="AG140" s="503">
        <v>0</v>
      </c>
      <c r="AH140" s="507">
        <v>0</v>
      </c>
      <c r="AI140" s="508">
        <v>1</v>
      </c>
      <c r="AJ140" s="503">
        <v>0</v>
      </c>
      <c r="AK140" s="505">
        <v>0</v>
      </c>
      <c r="AL140" s="503">
        <v>0</v>
      </c>
      <c r="AM140" s="509">
        <v>0</v>
      </c>
      <c r="AN140" s="399" t="s">
        <v>627</v>
      </c>
    </row>
    <row r="141" spans="1:40" ht="14.25" customHeight="1">
      <c r="A141" s="395"/>
      <c r="B141" s="399" t="s">
        <v>628</v>
      </c>
      <c r="C141" s="982">
        <v>1</v>
      </c>
      <c r="D141" s="503">
        <v>0</v>
      </c>
      <c r="E141" s="503">
        <v>1</v>
      </c>
      <c r="F141" s="503">
        <v>0</v>
      </c>
      <c r="G141" s="503">
        <v>1</v>
      </c>
      <c r="H141" s="503">
        <v>11</v>
      </c>
      <c r="I141" s="503">
        <v>0</v>
      </c>
      <c r="J141" s="503">
        <v>1</v>
      </c>
      <c r="K141" s="503">
        <v>0</v>
      </c>
      <c r="L141" s="503">
        <v>1</v>
      </c>
      <c r="M141" s="504">
        <v>3</v>
      </c>
      <c r="N141" s="1193">
        <f t="shared" si="28"/>
        <v>19</v>
      </c>
      <c r="O141" s="505">
        <v>1</v>
      </c>
      <c r="P141" s="539">
        <v>0</v>
      </c>
      <c r="Q141" s="505">
        <v>0</v>
      </c>
      <c r="R141" s="503">
        <v>1</v>
      </c>
      <c r="S141" s="503">
        <v>1</v>
      </c>
      <c r="T141" s="503">
        <v>0</v>
      </c>
      <c r="U141" s="503">
        <v>0</v>
      </c>
      <c r="V141" s="503">
        <v>0</v>
      </c>
      <c r="W141" s="503">
        <v>0</v>
      </c>
      <c r="X141" s="504">
        <v>2</v>
      </c>
      <c r="Y141" s="1193">
        <f t="shared" si="19"/>
        <v>5</v>
      </c>
      <c r="Z141" s="503">
        <v>1</v>
      </c>
      <c r="AA141" s="503">
        <v>1</v>
      </c>
      <c r="AB141" s="507">
        <v>1</v>
      </c>
      <c r="AC141" s="505">
        <v>1</v>
      </c>
      <c r="AD141" s="503">
        <v>6</v>
      </c>
      <c r="AE141" s="503">
        <v>1</v>
      </c>
      <c r="AF141" s="505">
        <v>0</v>
      </c>
      <c r="AG141" s="503">
        <v>0</v>
      </c>
      <c r="AH141" s="507">
        <v>0</v>
      </c>
      <c r="AI141" s="508">
        <v>2</v>
      </c>
      <c r="AJ141" s="503">
        <v>0</v>
      </c>
      <c r="AK141" s="505">
        <v>0</v>
      </c>
      <c r="AL141" s="503">
        <v>0</v>
      </c>
      <c r="AM141" s="509">
        <v>1</v>
      </c>
      <c r="AN141" s="399" t="s">
        <v>628</v>
      </c>
    </row>
    <row r="142" spans="1:40" ht="14.25" customHeight="1">
      <c r="A142" s="395"/>
      <c r="B142" s="399" t="s">
        <v>629</v>
      </c>
      <c r="C142" s="982">
        <v>1</v>
      </c>
      <c r="D142" s="503">
        <v>0</v>
      </c>
      <c r="E142" s="503">
        <v>1</v>
      </c>
      <c r="F142" s="503">
        <v>0</v>
      </c>
      <c r="G142" s="503">
        <v>1</v>
      </c>
      <c r="H142" s="503">
        <v>10</v>
      </c>
      <c r="I142" s="503">
        <v>0</v>
      </c>
      <c r="J142" s="503">
        <v>1</v>
      </c>
      <c r="K142" s="503">
        <v>0</v>
      </c>
      <c r="L142" s="503">
        <v>0</v>
      </c>
      <c r="M142" s="504">
        <v>3</v>
      </c>
      <c r="N142" s="1193">
        <f t="shared" si="28"/>
        <v>17</v>
      </c>
      <c r="O142" s="505">
        <v>1</v>
      </c>
      <c r="P142" s="504">
        <v>0</v>
      </c>
      <c r="Q142" s="505">
        <v>0</v>
      </c>
      <c r="R142" s="503">
        <v>1</v>
      </c>
      <c r="S142" s="503">
        <v>1</v>
      </c>
      <c r="T142" s="503">
        <v>0</v>
      </c>
      <c r="U142" s="503">
        <v>0</v>
      </c>
      <c r="V142" s="503">
        <v>0</v>
      </c>
      <c r="W142" s="503">
        <v>0</v>
      </c>
      <c r="X142" s="504">
        <v>4</v>
      </c>
      <c r="Y142" s="1193">
        <f t="shared" si="19"/>
        <v>7</v>
      </c>
      <c r="Z142" s="503">
        <v>1</v>
      </c>
      <c r="AA142" s="503">
        <v>1</v>
      </c>
      <c r="AB142" s="507">
        <v>1</v>
      </c>
      <c r="AC142" s="505">
        <v>1</v>
      </c>
      <c r="AD142" s="503">
        <v>6</v>
      </c>
      <c r="AE142" s="503">
        <v>1</v>
      </c>
      <c r="AF142" s="505">
        <v>0</v>
      </c>
      <c r="AG142" s="503">
        <v>0</v>
      </c>
      <c r="AH142" s="507">
        <v>0</v>
      </c>
      <c r="AI142" s="508">
        <v>1</v>
      </c>
      <c r="AJ142" s="503">
        <v>0</v>
      </c>
      <c r="AK142" s="505">
        <v>0</v>
      </c>
      <c r="AL142" s="503">
        <v>0</v>
      </c>
      <c r="AM142" s="509">
        <v>0</v>
      </c>
      <c r="AN142" s="399" t="s">
        <v>629</v>
      </c>
    </row>
    <row r="143" spans="1:40" ht="14.25" customHeight="1">
      <c r="A143" s="152"/>
      <c r="B143" s="115" t="s">
        <v>630</v>
      </c>
      <c r="C143" s="983">
        <v>1</v>
      </c>
      <c r="D143" s="510">
        <v>0</v>
      </c>
      <c r="E143" s="510">
        <v>1</v>
      </c>
      <c r="F143" s="510">
        <v>0</v>
      </c>
      <c r="G143" s="510">
        <v>0</v>
      </c>
      <c r="H143" s="510">
        <v>4</v>
      </c>
      <c r="I143" s="510">
        <v>0</v>
      </c>
      <c r="J143" s="510">
        <v>1</v>
      </c>
      <c r="K143" s="510">
        <v>0</v>
      </c>
      <c r="L143" s="510">
        <v>0</v>
      </c>
      <c r="M143" s="987">
        <v>1</v>
      </c>
      <c r="N143" s="1191">
        <f t="shared" si="28"/>
        <v>8</v>
      </c>
      <c r="O143" s="512">
        <v>1</v>
      </c>
      <c r="P143" s="511">
        <v>0</v>
      </c>
      <c r="Q143" s="512">
        <v>0</v>
      </c>
      <c r="R143" s="510">
        <v>0</v>
      </c>
      <c r="S143" s="510">
        <v>1</v>
      </c>
      <c r="T143" s="510">
        <v>0</v>
      </c>
      <c r="U143" s="510">
        <v>0</v>
      </c>
      <c r="V143" s="510">
        <v>0</v>
      </c>
      <c r="W143" s="510">
        <v>0</v>
      </c>
      <c r="X143" s="511">
        <v>1</v>
      </c>
      <c r="Y143" s="1191">
        <f t="shared" si="19"/>
        <v>3</v>
      </c>
      <c r="Z143" s="510">
        <v>1</v>
      </c>
      <c r="AA143" s="510">
        <v>1</v>
      </c>
      <c r="AB143" s="513">
        <v>1</v>
      </c>
      <c r="AC143" s="512">
        <v>1</v>
      </c>
      <c r="AD143" s="510">
        <v>3</v>
      </c>
      <c r="AE143" s="510">
        <v>1</v>
      </c>
      <c r="AF143" s="512">
        <v>0</v>
      </c>
      <c r="AG143" s="510">
        <v>0</v>
      </c>
      <c r="AH143" s="513">
        <v>0</v>
      </c>
      <c r="AI143" s="514">
        <v>0</v>
      </c>
      <c r="AJ143" s="510">
        <v>0</v>
      </c>
      <c r="AK143" s="512">
        <v>0</v>
      </c>
      <c r="AL143" s="510">
        <v>0</v>
      </c>
      <c r="AM143" s="515">
        <v>0</v>
      </c>
      <c r="AN143" s="115" t="s">
        <v>630</v>
      </c>
    </row>
    <row r="144" spans="1:40" s="1063" customFormat="1" ht="14.25" customHeight="1" thickBot="1">
      <c r="A144" s="1195" t="s">
        <v>631</v>
      </c>
      <c r="B144" s="11"/>
      <c r="C144" s="1196">
        <f>SUM(C137:C143)</f>
        <v>7</v>
      </c>
      <c r="D144" s="1197">
        <f t="shared" ref="D144:AM144" si="29">SUM(D137:D143)</f>
        <v>0</v>
      </c>
      <c r="E144" s="1197">
        <f t="shared" si="29"/>
        <v>7</v>
      </c>
      <c r="F144" s="1197">
        <f t="shared" si="29"/>
        <v>1</v>
      </c>
      <c r="G144" s="1197">
        <f t="shared" si="29"/>
        <v>6</v>
      </c>
      <c r="H144" s="1197">
        <f t="shared" si="29"/>
        <v>90</v>
      </c>
      <c r="I144" s="1197">
        <f t="shared" si="29"/>
        <v>0</v>
      </c>
      <c r="J144" s="1197">
        <f t="shared" si="29"/>
        <v>7</v>
      </c>
      <c r="K144" s="1197">
        <f t="shared" si="29"/>
        <v>0</v>
      </c>
      <c r="L144" s="1197">
        <f t="shared" si="29"/>
        <v>2</v>
      </c>
      <c r="M144" s="1198">
        <f t="shared" si="29"/>
        <v>17</v>
      </c>
      <c r="N144" s="1199">
        <f>SUM(N137:N143)</f>
        <v>137</v>
      </c>
      <c r="O144" s="1200">
        <f t="shared" si="29"/>
        <v>8</v>
      </c>
      <c r="P144" s="1198">
        <f t="shared" si="29"/>
        <v>0</v>
      </c>
      <c r="Q144" s="1200">
        <f t="shared" si="29"/>
        <v>1</v>
      </c>
      <c r="R144" s="1197">
        <f t="shared" si="29"/>
        <v>4</v>
      </c>
      <c r="S144" s="1197">
        <f t="shared" si="29"/>
        <v>7</v>
      </c>
      <c r="T144" s="1197">
        <f t="shared" si="29"/>
        <v>0</v>
      </c>
      <c r="U144" s="1197">
        <f t="shared" si="29"/>
        <v>0</v>
      </c>
      <c r="V144" s="1197">
        <f t="shared" si="29"/>
        <v>0</v>
      </c>
      <c r="W144" s="1197">
        <f t="shared" si="29"/>
        <v>0</v>
      </c>
      <c r="X144" s="1198">
        <f t="shared" si="29"/>
        <v>19</v>
      </c>
      <c r="Y144" s="1199">
        <f t="shared" si="19"/>
        <v>39</v>
      </c>
      <c r="Z144" s="1200">
        <f t="shared" si="29"/>
        <v>7</v>
      </c>
      <c r="AA144" s="1197">
        <f t="shared" si="29"/>
        <v>7</v>
      </c>
      <c r="AB144" s="1198">
        <f t="shared" si="29"/>
        <v>7</v>
      </c>
      <c r="AC144" s="1200">
        <f t="shared" si="29"/>
        <v>7</v>
      </c>
      <c r="AD144" s="1197">
        <f t="shared" si="29"/>
        <v>39</v>
      </c>
      <c r="AE144" s="1198">
        <f t="shared" si="29"/>
        <v>7</v>
      </c>
      <c r="AF144" s="1200">
        <f t="shared" si="29"/>
        <v>0</v>
      </c>
      <c r="AG144" s="1197">
        <f t="shared" si="29"/>
        <v>1</v>
      </c>
      <c r="AH144" s="1205">
        <f t="shared" si="29"/>
        <v>0</v>
      </c>
      <c r="AI144" s="1206">
        <f t="shared" si="29"/>
        <v>7</v>
      </c>
      <c r="AJ144" s="1197">
        <f>SUM(AJ137:AJ143)</f>
        <v>0</v>
      </c>
      <c r="AK144" s="1200">
        <f t="shared" si="29"/>
        <v>0</v>
      </c>
      <c r="AL144" s="1197">
        <f t="shared" si="29"/>
        <v>0</v>
      </c>
      <c r="AM144" s="1207">
        <f t="shared" si="29"/>
        <v>2</v>
      </c>
      <c r="AN144" s="486" t="s">
        <v>631</v>
      </c>
    </row>
    <row r="145" spans="1:41" ht="14.25" customHeight="1">
      <c r="A145" s="979" t="s">
        <v>632</v>
      </c>
      <c r="B145" s="488" t="s">
        <v>633</v>
      </c>
      <c r="C145" s="984">
        <v>1</v>
      </c>
      <c r="D145" s="506">
        <v>0</v>
      </c>
      <c r="E145" s="506">
        <v>1</v>
      </c>
      <c r="F145" s="506">
        <v>1</v>
      </c>
      <c r="G145" s="506">
        <v>0</v>
      </c>
      <c r="H145" s="506">
        <v>29</v>
      </c>
      <c r="I145" s="506">
        <v>0</v>
      </c>
      <c r="J145" s="506">
        <v>1</v>
      </c>
      <c r="K145" s="506">
        <v>1</v>
      </c>
      <c r="L145" s="506">
        <v>0</v>
      </c>
      <c r="M145" s="516">
        <v>5</v>
      </c>
      <c r="N145" s="1211">
        <f>SUM(C145:M145)</f>
        <v>39</v>
      </c>
      <c r="O145" s="517">
        <v>2</v>
      </c>
      <c r="P145" s="516">
        <v>0</v>
      </c>
      <c r="Q145" s="517">
        <v>0</v>
      </c>
      <c r="R145" s="506">
        <v>0</v>
      </c>
      <c r="S145" s="506">
        <v>0</v>
      </c>
      <c r="T145" s="506">
        <v>0</v>
      </c>
      <c r="U145" s="506">
        <v>0</v>
      </c>
      <c r="V145" s="506">
        <v>0</v>
      </c>
      <c r="W145" s="506">
        <v>0</v>
      </c>
      <c r="X145" s="516">
        <v>0</v>
      </c>
      <c r="Y145" s="1211">
        <f t="shared" si="19"/>
        <v>2</v>
      </c>
      <c r="Z145" s="517">
        <v>1</v>
      </c>
      <c r="AA145" s="506">
        <v>1</v>
      </c>
      <c r="AB145" s="516">
        <v>1</v>
      </c>
      <c r="AC145" s="505">
        <v>1</v>
      </c>
      <c r="AD145" s="503">
        <v>6</v>
      </c>
      <c r="AE145" s="504">
        <v>1</v>
      </c>
      <c r="AF145" s="517">
        <v>0</v>
      </c>
      <c r="AG145" s="506">
        <v>0</v>
      </c>
      <c r="AH145" s="518">
        <v>0</v>
      </c>
      <c r="AI145" s="519">
        <v>1</v>
      </c>
      <c r="AJ145" s="506">
        <v>0</v>
      </c>
      <c r="AK145" s="517">
        <v>0</v>
      </c>
      <c r="AL145" s="506">
        <v>0</v>
      </c>
      <c r="AM145" s="527">
        <v>0</v>
      </c>
      <c r="AN145" s="488" t="s">
        <v>633</v>
      </c>
    </row>
    <row r="146" spans="1:41" ht="14.25" customHeight="1">
      <c r="A146" s="1194">
        <v>2</v>
      </c>
      <c r="B146" s="80" t="s">
        <v>634</v>
      </c>
      <c r="C146" s="983">
        <v>1</v>
      </c>
      <c r="D146" s="510">
        <v>0</v>
      </c>
      <c r="E146" s="510">
        <v>1</v>
      </c>
      <c r="F146" s="510">
        <v>0</v>
      </c>
      <c r="G146" s="510">
        <v>1</v>
      </c>
      <c r="H146" s="510">
        <v>22</v>
      </c>
      <c r="I146" s="510">
        <v>0</v>
      </c>
      <c r="J146" s="510">
        <v>1</v>
      </c>
      <c r="K146" s="510">
        <v>0</v>
      </c>
      <c r="L146" s="510">
        <v>0</v>
      </c>
      <c r="M146" s="511">
        <v>1</v>
      </c>
      <c r="N146" s="1191">
        <f>SUM(C146:M146)</f>
        <v>27</v>
      </c>
      <c r="O146" s="512">
        <v>1</v>
      </c>
      <c r="P146" s="511">
        <v>0</v>
      </c>
      <c r="Q146" s="512">
        <v>0</v>
      </c>
      <c r="R146" s="510">
        <v>0</v>
      </c>
      <c r="S146" s="510">
        <v>0</v>
      </c>
      <c r="T146" s="510">
        <v>0</v>
      </c>
      <c r="U146" s="510">
        <v>0</v>
      </c>
      <c r="V146" s="510">
        <v>0</v>
      </c>
      <c r="W146" s="510">
        <v>0</v>
      </c>
      <c r="X146" s="511">
        <v>0</v>
      </c>
      <c r="Y146" s="1191">
        <f t="shared" si="19"/>
        <v>1</v>
      </c>
      <c r="Z146" s="512">
        <v>1</v>
      </c>
      <c r="AA146" s="510">
        <v>1</v>
      </c>
      <c r="AB146" s="511">
        <v>1</v>
      </c>
      <c r="AC146" s="512">
        <v>1</v>
      </c>
      <c r="AD146" s="510">
        <v>6</v>
      </c>
      <c r="AE146" s="511">
        <v>1</v>
      </c>
      <c r="AF146" s="512">
        <v>0</v>
      </c>
      <c r="AG146" s="510">
        <v>0</v>
      </c>
      <c r="AH146" s="513">
        <v>0</v>
      </c>
      <c r="AI146" s="514">
        <v>0</v>
      </c>
      <c r="AJ146" s="510">
        <v>0</v>
      </c>
      <c r="AK146" s="512">
        <v>0</v>
      </c>
      <c r="AL146" s="510">
        <v>0</v>
      </c>
      <c r="AM146" s="515">
        <v>1</v>
      </c>
      <c r="AN146" s="115" t="s">
        <v>635</v>
      </c>
    </row>
    <row r="147" spans="1:41" s="1063" customFormat="1" ht="14.25" customHeight="1" thickBot="1">
      <c r="A147" s="1195" t="s">
        <v>636</v>
      </c>
      <c r="B147" s="11"/>
      <c r="C147" s="1196">
        <f>SUM(C145:C146)</f>
        <v>2</v>
      </c>
      <c r="D147" s="1197">
        <f t="shared" ref="D147:AM147" si="30">SUM(D145:D146)</f>
        <v>0</v>
      </c>
      <c r="E147" s="1197">
        <f t="shared" si="30"/>
        <v>2</v>
      </c>
      <c r="F147" s="1197">
        <f t="shared" si="30"/>
        <v>1</v>
      </c>
      <c r="G147" s="1197">
        <f t="shared" si="30"/>
        <v>1</v>
      </c>
      <c r="H147" s="1197">
        <f t="shared" si="30"/>
        <v>51</v>
      </c>
      <c r="I147" s="1197">
        <f t="shared" si="30"/>
        <v>0</v>
      </c>
      <c r="J147" s="1197">
        <f t="shared" si="30"/>
        <v>2</v>
      </c>
      <c r="K147" s="1197">
        <f t="shared" si="30"/>
        <v>1</v>
      </c>
      <c r="L147" s="1197">
        <f t="shared" si="30"/>
        <v>0</v>
      </c>
      <c r="M147" s="1198">
        <f t="shared" si="30"/>
        <v>6</v>
      </c>
      <c r="N147" s="1199">
        <f t="shared" si="30"/>
        <v>66</v>
      </c>
      <c r="O147" s="1200">
        <f t="shared" si="30"/>
        <v>3</v>
      </c>
      <c r="P147" s="1198">
        <f t="shared" si="30"/>
        <v>0</v>
      </c>
      <c r="Q147" s="1200">
        <f t="shared" si="30"/>
        <v>0</v>
      </c>
      <c r="R147" s="1197">
        <f>SUM(R145:R146)</f>
        <v>0</v>
      </c>
      <c r="S147" s="1197">
        <f t="shared" si="30"/>
        <v>0</v>
      </c>
      <c r="T147" s="1197">
        <f t="shared" si="30"/>
        <v>0</v>
      </c>
      <c r="U147" s="1197">
        <f t="shared" si="30"/>
        <v>0</v>
      </c>
      <c r="V147" s="1197">
        <f t="shared" si="30"/>
        <v>0</v>
      </c>
      <c r="W147" s="1197">
        <f t="shared" si="30"/>
        <v>0</v>
      </c>
      <c r="X147" s="1198">
        <f t="shared" si="30"/>
        <v>0</v>
      </c>
      <c r="Y147" s="1199">
        <f t="shared" si="19"/>
        <v>3</v>
      </c>
      <c r="Z147" s="1200">
        <f t="shared" si="30"/>
        <v>2</v>
      </c>
      <c r="AA147" s="1197">
        <f t="shared" si="30"/>
        <v>2</v>
      </c>
      <c r="AB147" s="1198">
        <f t="shared" si="30"/>
        <v>2</v>
      </c>
      <c r="AC147" s="1200">
        <f t="shared" si="30"/>
        <v>2</v>
      </c>
      <c r="AD147" s="1197">
        <f t="shared" si="30"/>
        <v>12</v>
      </c>
      <c r="AE147" s="1198">
        <f t="shared" si="30"/>
        <v>2</v>
      </c>
      <c r="AF147" s="1200">
        <f t="shared" si="30"/>
        <v>0</v>
      </c>
      <c r="AG147" s="1197">
        <f t="shared" si="30"/>
        <v>0</v>
      </c>
      <c r="AH147" s="1205">
        <f t="shared" si="30"/>
        <v>0</v>
      </c>
      <c r="AI147" s="1206">
        <f t="shared" si="30"/>
        <v>1</v>
      </c>
      <c r="AJ147" s="1197">
        <f>SUM(AJ145:AJ146)</f>
        <v>0</v>
      </c>
      <c r="AK147" s="1200">
        <f t="shared" si="30"/>
        <v>0</v>
      </c>
      <c r="AL147" s="1197">
        <f t="shared" si="30"/>
        <v>0</v>
      </c>
      <c r="AM147" s="1207">
        <f t="shared" si="30"/>
        <v>1</v>
      </c>
      <c r="AN147" s="486" t="s">
        <v>636</v>
      </c>
    </row>
    <row r="148" spans="1:41" ht="14.25" customHeight="1">
      <c r="A148" s="395" t="s">
        <v>637</v>
      </c>
      <c r="B148" s="980" t="s">
        <v>638</v>
      </c>
      <c r="C148" s="982">
        <v>1</v>
      </c>
      <c r="D148" s="503">
        <v>0</v>
      </c>
      <c r="E148" s="503">
        <v>2</v>
      </c>
      <c r="F148" s="503">
        <v>1</v>
      </c>
      <c r="G148" s="503">
        <v>1</v>
      </c>
      <c r="H148" s="503">
        <v>41</v>
      </c>
      <c r="I148" s="503">
        <v>0</v>
      </c>
      <c r="J148" s="503">
        <v>1</v>
      </c>
      <c r="K148" s="503">
        <v>0</v>
      </c>
      <c r="L148" s="503">
        <v>0</v>
      </c>
      <c r="M148" s="504">
        <v>7</v>
      </c>
      <c r="N148" s="1193">
        <f>SUM(C148:M148)</f>
        <v>54</v>
      </c>
      <c r="O148" s="505">
        <v>2</v>
      </c>
      <c r="P148" s="504">
        <v>0</v>
      </c>
      <c r="Q148" s="505">
        <v>0</v>
      </c>
      <c r="R148" s="503">
        <v>1</v>
      </c>
      <c r="S148" s="503">
        <v>1</v>
      </c>
      <c r="T148" s="503">
        <v>0</v>
      </c>
      <c r="U148" s="503">
        <v>0</v>
      </c>
      <c r="V148" s="503">
        <v>0</v>
      </c>
      <c r="W148" s="503">
        <v>1</v>
      </c>
      <c r="X148" s="504">
        <v>0</v>
      </c>
      <c r="Y148" s="1193">
        <f t="shared" si="19"/>
        <v>5</v>
      </c>
      <c r="Z148" s="505">
        <v>2</v>
      </c>
      <c r="AA148" s="503">
        <v>2</v>
      </c>
      <c r="AB148" s="504">
        <v>1</v>
      </c>
      <c r="AC148" s="505">
        <v>1</v>
      </c>
      <c r="AD148" s="503">
        <v>6</v>
      </c>
      <c r="AE148" s="504">
        <v>1</v>
      </c>
      <c r="AF148" s="505">
        <v>0</v>
      </c>
      <c r="AG148" s="503">
        <v>0</v>
      </c>
      <c r="AH148" s="507">
        <v>0</v>
      </c>
      <c r="AI148" s="508">
        <v>4</v>
      </c>
      <c r="AJ148" s="503">
        <v>0</v>
      </c>
      <c r="AK148" s="505">
        <v>0</v>
      </c>
      <c r="AL148" s="503">
        <v>0</v>
      </c>
      <c r="AM148" s="509">
        <v>0</v>
      </c>
      <c r="AN148" s="399" t="s">
        <v>638</v>
      </c>
    </row>
    <row r="149" spans="1:41" ht="14.25" customHeight="1">
      <c r="A149" s="1194">
        <v>2</v>
      </c>
      <c r="B149" s="115" t="s">
        <v>639</v>
      </c>
      <c r="C149" s="983">
        <v>1</v>
      </c>
      <c r="D149" s="510">
        <v>0</v>
      </c>
      <c r="E149" s="510">
        <v>1</v>
      </c>
      <c r="F149" s="510">
        <v>0</v>
      </c>
      <c r="G149" s="510">
        <v>1</v>
      </c>
      <c r="H149" s="510">
        <v>18</v>
      </c>
      <c r="I149" s="510">
        <v>0</v>
      </c>
      <c r="J149" s="510">
        <v>1</v>
      </c>
      <c r="K149" s="510">
        <v>1</v>
      </c>
      <c r="L149" s="510">
        <v>0</v>
      </c>
      <c r="M149" s="511">
        <v>4</v>
      </c>
      <c r="N149" s="1191">
        <f>SUM(C149:M149)</f>
        <v>27</v>
      </c>
      <c r="O149" s="512">
        <v>1</v>
      </c>
      <c r="P149" s="511">
        <v>0</v>
      </c>
      <c r="Q149" s="512">
        <v>0</v>
      </c>
      <c r="R149" s="510">
        <v>1</v>
      </c>
      <c r="S149" s="510">
        <v>1</v>
      </c>
      <c r="T149" s="510">
        <v>0</v>
      </c>
      <c r="U149" s="510">
        <v>0</v>
      </c>
      <c r="V149" s="510">
        <v>0</v>
      </c>
      <c r="W149" s="510">
        <v>1</v>
      </c>
      <c r="X149" s="511">
        <v>0</v>
      </c>
      <c r="Y149" s="1191">
        <f t="shared" si="19"/>
        <v>4</v>
      </c>
      <c r="Z149" s="512">
        <v>2</v>
      </c>
      <c r="AA149" s="510">
        <v>2</v>
      </c>
      <c r="AB149" s="511">
        <v>1</v>
      </c>
      <c r="AC149" s="512">
        <v>1</v>
      </c>
      <c r="AD149" s="510">
        <v>4</v>
      </c>
      <c r="AE149" s="511">
        <v>0</v>
      </c>
      <c r="AF149" s="512">
        <v>0</v>
      </c>
      <c r="AG149" s="510">
        <v>0</v>
      </c>
      <c r="AH149" s="513">
        <v>0</v>
      </c>
      <c r="AI149" s="514">
        <v>3</v>
      </c>
      <c r="AJ149" s="510">
        <v>0</v>
      </c>
      <c r="AK149" s="512">
        <v>0</v>
      </c>
      <c r="AL149" s="510">
        <v>0</v>
      </c>
      <c r="AM149" s="515">
        <v>0</v>
      </c>
      <c r="AN149" s="115" t="s">
        <v>639</v>
      </c>
    </row>
    <row r="150" spans="1:41" s="1063" customFormat="1" ht="14.25" customHeight="1">
      <c r="A150" s="152"/>
      <c r="B150" s="394" t="s">
        <v>640</v>
      </c>
      <c r="C150" s="1219">
        <f>SUM(C148:C149)</f>
        <v>2</v>
      </c>
      <c r="D150" s="1220">
        <f t="shared" ref="D150:AM150" si="31">SUM(D148:D149)</f>
        <v>0</v>
      </c>
      <c r="E150" s="1220">
        <f t="shared" si="31"/>
        <v>3</v>
      </c>
      <c r="F150" s="1220">
        <f t="shared" si="31"/>
        <v>1</v>
      </c>
      <c r="G150" s="1220">
        <f t="shared" si="31"/>
        <v>2</v>
      </c>
      <c r="H150" s="1220">
        <f t="shared" si="31"/>
        <v>59</v>
      </c>
      <c r="I150" s="1220">
        <f t="shared" si="31"/>
        <v>0</v>
      </c>
      <c r="J150" s="1220">
        <f t="shared" si="31"/>
        <v>2</v>
      </c>
      <c r="K150" s="1220">
        <f t="shared" si="31"/>
        <v>1</v>
      </c>
      <c r="L150" s="1220">
        <f t="shared" si="31"/>
        <v>0</v>
      </c>
      <c r="M150" s="1221">
        <f t="shared" si="31"/>
        <v>11</v>
      </c>
      <c r="N150" s="1191">
        <f t="shared" si="31"/>
        <v>81</v>
      </c>
      <c r="O150" s="1222">
        <f t="shared" si="31"/>
        <v>3</v>
      </c>
      <c r="P150" s="1221">
        <f t="shared" si="31"/>
        <v>0</v>
      </c>
      <c r="Q150" s="1222">
        <f t="shared" si="31"/>
        <v>0</v>
      </c>
      <c r="R150" s="1220">
        <f t="shared" si="31"/>
        <v>2</v>
      </c>
      <c r="S150" s="1220">
        <f t="shared" si="31"/>
        <v>2</v>
      </c>
      <c r="T150" s="1220">
        <f t="shared" si="31"/>
        <v>0</v>
      </c>
      <c r="U150" s="1220">
        <f t="shared" si="31"/>
        <v>0</v>
      </c>
      <c r="V150" s="1220">
        <f t="shared" si="31"/>
        <v>0</v>
      </c>
      <c r="W150" s="1220">
        <f t="shared" si="31"/>
        <v>2</v>
      </c>
      <c r="X150" s="1221">
        <f t="shared" si="31"/>
        <v>0</v>
      </c>
      <c r="Y150" s="1191">
        <f t="shared" si="19"/>
        <v>9</v>
      </c>
      <c r="Z150" s="1222">
        <f t="shared" si="31"/>
        <v>4</v>
      </c>
      <c r="AA150" s="1220">
        <f t="shared" si="31"/>
        <v>4</v>
      </c>
      <c r="AB150" s="1221">
        <f t="shared" si="31"/>
        <v>2</v>
      </c>
      <c r="AC150" s="1222">
        <f t="shared" si="31"/>
        <v>2</v>
      </c>
      <c r="AD150" s="1220">
        <f t="shared" si="31"/>
        <v>10</v>
      </c>
      <c r="AE150" s="1221">
        <f t="shared" si="31"/>
        <v>1</v>
      </c>
      <c r="AF150" s="1222">
        <f t="shared" si="31"/>
        <v>0</v>
      </c>
      <c r="AG150" s="1220">
        <f t="shared" si="31"/>
        <v>0</v>
      </c>
      <c r="AH150" s="1223">
        <f t="shared" si="31"/>
        <v>0</v>
      </c>
      <c r="AI150" s="1224">
        <f t="shared" si="31"/>
        <v>7</v>
      </c>
      <c r="AJ150" s="1220">
        <f>SUM(AJ148:AJ149)</f>
        <v>0</v>
      </c>
      <c r="AK150" s="1222">
        <f t="shared" si="31"/>
        <v>0</v>
      </c>
      <c r="AL150" s="1220">
        <f t="shared" si="31"/>
        <v>0</v>
      </c>
      <c r="AM150" s="1225">
        <f t="shared" si="31"/>
        <v>0</v>
      </c>
      <c r="AN150" s="394" t="s">
        <v>640</v>
      </c>
    </row>
    <row r="151" spans="1:41" ht="15.75" customHeight="1">
      <c r="A151" s="152" t="s">
        <v>641</v>
      </c>
      <c r="B151" s="115" t="s">
        <v>642</v>
      </c>
      <c r="C151" s="983">
        <v>1</v>
      </c>
      <c r="D151" s="510">
        <v>0</v>
      </c>
      <c r="E151" s="510">
        <v>1</v>
      </c>
      <c r="F151" s="510">
        <v>1</v>
      </c>
      <c r="G151" s="510">
        <v>0</v>
      </c>
      <c r="H151" s="510">
        <v>33</v>
      </c>
      <c r="I151" s="510">
        <v>0</v>
      </c>
      <c r="J151" s="510">
        <v>1</v>
      </c>
      <c r="K151" s="510">
        <v>0</v>
      </c>
      <c r="L151" s="510">
        <v>1</v>
      </c>
      <c r="M151" s="511">
        <v>3</v>
      </c>
      <c r="N151" s="1191">
        <f>SUM(C151:M151)</f>
        <v>41</v>
      </c>
      <c r="O151" s="512">
        <v>2</v>
      </c>
      <c r="P151" s="511">
        <v>0</v>
      </c>
      <c r="Q151" s="512">
        <v>0</v>
      </c>
      <c r="R151" s="510">
        <v>0</v>
      </c>
      <c r="S151" s="510">
        <v>0</v>
      </c>
      <c r="T151" s="510">
        <v>0</v>
      </c>
      <c r="U151" s="510">
        <v>0</v>
      </c>
      <c r="V151" s="510">
        <v>0</v>
      </c>
      <c r="W151" s="510">
        <v>0</v>
      </c>
      <c r="X151" s="511">
        <v>0</v>
      </c>
      <c r="Y151" s="1191">
        <f t="shared" si="19"/>
        <v>2</v>
      </c>
      <c r="Z151" s="512">
        <v>1</v>
      </c>
      <c r="AA151" s="510">
        <v>2</v>
      </c>
      <c r="AB151" s="511">
        <v>1</v>
      </c>
      <c r="AC151" s="512">
        <v>1</v>
      </c>
      <c r="AD151" s="510">
        <v>6</v>
      </c>
      <c r="AE151" s="511">
        <v>1</v>
      </c>
      <c r="AF151" s="512">
        <v>0</v>
      </c>
      <c r="AG151" s="510">
        <v>0</v>
      </c>
      <c r="AH151" s="513">
        <v>0</v>
      </c>
      <c r="AI151" s="514">
        <v>1</v>
      </c>
      <c r="AJ151" s="510">
        <v>0</v>
      </c>
      <c r="AK151" s="512">
        <v>0</v>
      </c>
      <c r="AL151" s="510">
        <v>0</v>
      </c>
      <c r="AM151" s="515">
        <v>0</v>
      </c>
      <c r="AN151" s="115" t="s">
        <v>642</v>
      </c>
    </row>
    <row r="152" spans="1:41" ht="14.25" customHeight="1">
      <c r="A152" s="395" t="s">
        <v>643</v>
      </c>
      <c r="B152" s="399" t="s">
        <v>644</v>
      </c>
      <c r="C152" s="982">
        <v>1</v>
      </c>
      <c r="D152" s="503">
        <v>0</v>
      </c>
      <c r="E152" s="503">
        <v>1</v>
      </c>
      <c r="F152" s="503">
        <v>0</v>
      </c>
      <c r="G152" s="503">
        <v>1</v>
      </c>
      <c r="H152" s="503">
        <v>31</v>
      </c>
      <c r="I152" s="503">
        <v>0</v>
      </c>
      <c r="J152" s="503">
        <v>0</v>
      </c>
      <c r="K152" s="503">
        <v>1</v>
      </c>
      <c r="L152" s="503">
        <v>1</v>
      </c>
      <c r="M152" s="504">
        <v>5</v>
      </c>
      <c r="N152" s="1193">
        <f>SUM(C152:M152)</f>
        <v>41</v>
      </c>
      <c r="O152" s="505">
        <v>2</v>
      </c>
      <c r="P152" s="504">
        <v>0</v>
      </c>
      <c r="Q152" s="505">
        <v>0</v>
      </c>
      <c r="R152" s="503">
        <v>0</v>
      </c>
      <c r="S152" s="503">
        <v>0</v>
      </c>
      <c r="T152" s="503">
        <v>0</v>
      </c>
      <c r="U152" s="503">
        <v>0</v>
      </c>
      <c r="V152" s="503">
        <v>0</v>
      </c>
      <c r="W152" s="503">
        <v>0</v>
      </c>
      <c r="X152" s="504">
        <v>0</v>
      </c>
      <c r="Y152" s="1193">
        <f t="shared" si="19"/>
        <v>2</v>
      </c>
      <c r="Z152" s="505">
        <v>1</v>
      </c>
      <c r="AA152" s="503">
        <v>1</v>
      </c>
      <c r="AB152" s="504">
        <v>1</v>
      </c>
      <c r="AC152" s="505">
        <v>1</v>
      </c>
      <c r="AD152" s="503">
        <v>6</v>
      </c>
      <c r="AE152" s="504">
        <v>1</v>
      </c>
      <c r="AF152" s="505">
        <v>0</v>
      </c>
      <c r="AG152" s="503">
        <v>0</v>
      </c>
      <c r="AH152" s="507">
        <v>0</v>
      </c>
      <c r="AI152" s="508">
        <v>2</v>
      </c>
      <c r="AJ152" s="503">
        <v>0</v>
      </c>
      <c r="AK152" s="505">
        <v>0</v>
      </c>
      <c r="AL152" s="503">
        <v>0</v>
      </c>
      <c r="AM152" s="509">
        <v>0</v>
      </c>
      <c r="AN152" s="399" t="s">
        <v>644</v>
      </c>
    </row>
    <row r="153" spans="1:41" ht="14.25" customHeight="1">
      <c r="A153" s="1194">
        <v>4</v>
      </c>
      <c r="B153" s="399" t="s">
        <v>645</v>
      </c>
      <c r="C153" s="982">
        <v>1</v>
      </c>
      <c r="D153" s="503">
        <v>0</v>
      </c>
      <c r="E153" s="503">
        <v>1</v>
      </c>
      <c r="F153" s="503">
        <v>1</v>
      </c>
      <c r="G153" s="503">
        <v>1</v>
      </c>
      <c r="H153" s="503">
        <v>33</v>
      </c>
      <c r="I153" s="503">
        <v>0</v>
      </c>
      <c r="J153" s="503">
        <v>1</v>
      </c>
      <c r="K153" s="503">
        <v>1</v>
      </c>
      <c r="L153" s="503">
        <v>1</v>
      </c>
      <c r="M153" s="504">
        <v>5</v>
      </c>
      <c r="N153" s="1193">
        <f>SUM(C153:M153)</f>
        <v>45</v>
      </c>
      <c r="O153" s="505">
        <v>2</v>
      </c>
      <c r="P153" s="504">
        <v>0</v>
      </c>
      <c r="Q153" s="505">
        <v>0</v>
      </c>
      <c r="R153" s="503">
        <v>0</v>
      </c>
      <c r="S153" s="503">
        <v>0</v>
      </c>
      <c r="T153" s="503">
        <v>0</v>
      </c>
      <c r="U153" s="503">
        <v>0</v>
      </c>
      <c r="V153" s="503">
        <v>0</v>
      </c>
      <c r="W153" s="503">
        <v>0</v>
      </c>
      <c r="X153" s="504">
        <v>0</v>
      </c>
      <c r="Y153" s="1193">
        <f t="shared" si="19"/>
        <v>2</v>
      </c>
      <c r="Z153" s="505">
        <v>1</v>
      </c>
      <c r="AA153" s="503">
        <v>1</v>
      </c>
      <c r="AB153" s="504">
        <v>1</v>
      </c>
      <c r="AC153" s="505">
        <v>1</v>
      </c>
      <c r="AD153" s="503">
        <v>6</v>
      </c>
      <c r="AE153" s="504">
        <v>1</v>
      </c>
      <c r="AF153" s="505">
        <v>0</v>
      </c>
      <c r="AG153" s="503">
        <v>0</v>
      </c>
      <c r="AH153" s="507">
        <v>0</v>
      </c>
      <c r="AI153" s="508">
        <v>5</v>
      </c>
      <c r="AJ153" s="503">
        <v>0</v>
      </c>
      <c r="AK153" s="505">
        <v>0</v>
      </c>
      <c r="AL153" s="503">
        <v>0</v>
      </c>
      <c r="AM153" s="509">
        <v>0</v>
      </c>
      <c r="AN153" s="399" t="s">
        <v>645</v>
      </c>
    </row>
    <row r="154" spans="1:41" ht="14.25" customHeight="1">
      <c r="A154" s="395"/>
      <c r="B154" s="399" t="s">
        <v>646</v>
      </c>
      <c r="C154" s="982">
        <v>1</v>
      </c>
      <c r="D154" s="503">
        <v>0</v>
      </c>
      <c r="E154" s="503">
        <v>1</v>
      </c>
      <c r="F154" s="503">
        <v>0</v>
      </c>
      <c r="G154" s="503">
        <v>1</v>
      </c>
      <c r="H154" s="503">
        <v>10</v>
      </c>
      <c r="I154" s="503">
        <v>0</v>
      </c>
      <c r="J154" s="503">
        <v>1</v>
      </c>
      <c r="K154" s="503">
        <v>0</v>
      </c>
      <c r="L154" s="503">
        <v>1</v>
      </c>
      <c r="M154" s="504">
        <v>4</v>
      </c>
      <c r="N154" s="1193">
        <f>SUM(C154:M154)</f>
        <v>19</v>
      </c>
      <c r="O154" s="505">
        <v>1</v>
      </c>
      <c r="P154" s="504">
        <v>0</v>
      </c>
      <c r="Q154" s="505">
        <v>0</v>
      </c>
      <c r="R154" s="503">
        <v>0</v>
      </c>
      <c r="S154" s="503">
        <v>0</v>
      </c>
      <c r="T154" s="503">
        <v>0</v>
      </c>
      <c r="U154" s="503">
        <v>0</v>
      </c>
      <c r="V154" s="503">
        <v>0</v>
      </c>
      <c r="W154" s="503">
        <v>0</v>
      </c>
      <c r="X154" s="504">
        <v>0</v>
      </c>
      <c r="Y154" s="1193">
        <f t="shared" si="19"/>
        <v>1</v>
      </c>
      <c r="Z154" s="505">
        <v>1</v>
      </c>
      <c r="AA154" s="503">
        <v>1</v>
      </c>
      <c r="AB154" s="504">
        <v>1</v>
      </c>
      <c r="AC154" s="505">
        <v>1</v>
      </c>
      <c r="AD154" s="503">
        <v>6</v>
      </c>
      <c r="AE154" s="504">
        <v>1</v>
      </c>
      <c r="AF154" s="505">
        <v>0</v>
      </c>
      <c r="AG154" s="503">
        <v>0</v>
      </c>
      <c r="AH154" s="507">
        <v>0</v>
      </c>
      <c r="AI154" s="508">
        <v>2</v>
      </c>
      <c r="AJ154" s="503">
        <v>0</v>
      </c>
      <c r="AK154" s="505">
        <v>0</v>
      </c>
      <c r="AL154" s="503">
        <v>0</v>
      </c>
      <c r="AM154" s="509">
        <v>0</v>
      </c>
      <c r="AN154" s="399" t="s">
        <v>646</v>
      </c>
    </row>
    <row r="155" spans="1:41" ht="14.25" customHeight="1">
      <c r="A155" s="395"/>
      <c r="B155" s="115" t="s">
        <v>647</v>
      </c>
      <c r="C155" s="983">
        <v>1</v>
      </c>
      <c r="D155" s="510">
        <v>0</v>
      </c>
      <c r="E155" s="510">
        <v>1</v>
      </c>
      <c r="F155" s="510">
        <v>0</v>
      </c>
      <c r="G155" s="510">
        <v>0</v>
      </c>
      <c r="H155" s="510">
        <v>13</v>
      </c>
      <c r="I155" s="510">
        <v>0</v>
      </c>
      <c r="J155" s="510">
        <v>1</v>
      </c>
      <c r="K155" s="510">
        <v>0</v>
      </c>
      <c r="L155" s="510">
        <v>0</v>
      </c>
      <c r="M155" s="511">
        <v>0</v>
      </c>
      <c r="N155" s="1191">
        <f>SUM(C155:M155)</f>
        <v>16</v>
      </c>
      <c r="O155" s="512">
        <v>1</v>
      </c>
      <c r="P155" s="511">
        <v>0</v>
      </c>
      <c r="Q155" s="512">
        <v>0</v>
      </c>
      <c r="R155" s="510">
        <v>0</v>
      </c>
      <c r="S155" s="510">
        <v>0</v>
      </c>
      <c r="T155" s="510">
        <v>0</v>
      </c>
      <c r="U155" s="510">
        <v>0</v>
      </c>
      <c r="V155" s="510">
        <v>0</v>
      </c>
      <c r="W155" s="510">
        <v>0</v>
      </c>
      <c r="X155" s="511">
        <v>0</v>
      </c>
      <c r="Y155" s="1191">
        <f t="shared" si="19"/>
        <v>1</v>
      </c>
      <c r="Z155" s="512">
        <v>1</v>
      </c>
      <c r="AA155" s="510">
        <v>1</v>
      </c>
      <c r="AB155" s="511">
        <v>1</v>
      </c>
      <c r="AC155" s="512">
        <v>1</v>
      </c>
      <c r="AD155" s="510">
        <v>6</v>
      </c>
      <c r="AE155" s="511">
        <v>1</v>
      </c>
      <c r="AF155" s="512">
        <v>0</v>
      </c>
      <c r="AG155" s="510">
        <v>0</v>
      </c>
      <c r="AH155" s="513">
        <v>0</v>
      </c>
      <c r="AI155" s="514">
        <v>0</v>
      </c>
      <c r="AJ155" s="510">
        <v>0</v>
      </c>
      <c r="AK155" s="512">
        <v>0</v>
      </c>
      <c r="AL155" s="510">
        <v>0</v>
      </c>
      <c r="AM155" s="515">
        <v>0</v>
      </c>
      <c r="AN155" s="115" t="s">
        <v>647</v>
      </c>
    </row>
    <row r="156" spans="1:41" s="1063" customFormat="1" ht="14.25" customHeight="1">
      <c r="A156" s="152"/>
      <c r="B156" s="394" t="s">
        <v>648</v>
      </c>
      <c r="C156" s="1219">
        <f>SUM(C152:C155)</f>
        <v>4</v>
      </c>
      <c r="D156" s="1220">
        <f t="shared" ref="D156:AM156" si="32">SUM(D152:D155)</f>
        <v>0</v>
      </c>
      <c r="E156" s="1220">
        <f t="shared" si="32"/>
        <v>4</v>
      </c>
      <c r="F156" s="1220">
        <f t="shared" si="32"/>
        <v>1</v>
      </c>
      <c r="G156" s="1220">
        <f t="shared" si="32"/>
        <v>3</v>
      </c>
      <c r="H156" s="1220">
        <f t="shared" si="32"/>
        <v>87</v>
      </c>
      <c r="I156" s="1220">
        <f t="shared" si="32"/>
        <v>0</v>
      </c>
      <c r="J156" s="1220">
        <f t="shared" si="32"/>
        <v>3</v>
      </c>
      <c r="K156" s="1220">
        <f t="shared" si="32"/>
        <v>2</v>
      </c>
      <c r="L156" s="1220">
        <f t="shared" si="32"/>
        <v>3</v>
      </c>
      <c r="M156" s="1221">
        <f t="shared" si="32"/>
        <v>14</v>
      </c>
      <c r="N156" s="1191">
        <f t="shared" si="32"/>
        <v>121</v>
      </c>
      <c r="O156" s="1222">
        <f t="shared" si="32"/>
        <v>6</v>
      </c>
      <c r="P156" s="1221">
        <f t="shared" si="32"/>
        <v>0</v>
      </c>
      <c r="Q156" s="1222">
        <f t="shared" si="32"/>
        <v>0</v>
      </c>
      <c r="R156" s="1220">
        <f t="shared" si="32"/>
        <v>0</v>
      </c>
      <c r="S156" s="1220">
        <f t="shared" si="32"/>
        <v>0</v>
      </c>
      <c r="T156" s="1220">
        <f t="shared" si="32"/>
        <v>0</v>
      </c>
      <c r="U156" s="1220">
        <f t="shared" si="32"/>
        <v>0</v>
      </c>
      <c r="V156" s="1220">
        <f t="shared" si="32"/>
        <v>0</v>
      </c>
      <c r="W156" s="1220">
        <f t="shared" si="32"/>
        <v>0</v>
      </c>
      <c r="X156" s="1221">
        <f t="shared" si="32"/>
        <v>0</v>
      </c>
      <c r="Y156" s="1191">
        <f t="shared" si="19"/>
        <v>6</v>
      </c>
      <c r="Z156" s="1222">
        <f t="shared" si="32"/>
        <v>4</v>
      </c>
      <c r="AA156" s="1220">
        <f t="shared" si="32"/>
        <v>4</v>
      </c>
      <c r="AB156" s="1221">
        <f t="shared" si="32"/>
        <v>4</v>
      </c>
      <c r="AC156" s="1222">
        <f t="shared" si="32"/>
        <v>4</v>
      </c>
      <c r="AD156" s="1220">
        <f t="shared" si="32"/>
        <v>24</v>
      </c>
      <c r="AE156" s="1221">
        <f t="shared" si="32"/>
        <v>4</v>
      </c>
      <c r="AF156" s="1222">
        <f t="shared" si="32"/>
        <v>0</v>
      </c>
      <c r="AG156" s="1220">
        <f t="shared" si="32"/>
        <v>0</v>
      </c>
      <c r="AH156" s="1223">
        <f t="shared" si="32"/>
        <v>0</v>
      </c>
      <c r="AI156" s="1224">
        <f t="shared" si="32"/>
        <v>9</v>
      </c>
      <c r="AJ156" s="1220">
        <f>SUM(AJ152:AJ155)</f>
        <v>0</v>
      </c>
      <c r="AK156" s="1222">
        <f t="shared" si="32"/>
        <v>0</v>
      </c>
      <c r="AL156" s="1220">
        <f t="shared" si="32"/>
        <v>0</v>
      </c>
      <c r="AM156" s="1225">
        <f t="shared" si="32"/>
        <v>0</v>
      </c>
      <c r="AN156" s="394" t="s">
        <v>648</v>
      </c>
    </row>
    <row r="157" spans="1:41" s="1063" customFormat="1" ht="14.25" customHeight="1" thickBot="1">
      <c r="A157" s="1195" t="s">
        <v>649</v>
      </c>
      <c r="B157" s="11"/>
      <c r="C157" s="1196">
        <f>SUM(C150,C151,C156)</f>
        <v>7</v>
      </c>
      <c r="D157" s="1197">
        <f t="shared" ref="D157:AM157" si="33">SUM(D150,D151,D156)</f>
        <v>0</v>
      </c>
      <c r="E157" s="1197">
        <f t="shared" si="33"/>
        <v>8</v>
      </c>
      <c r="F157" s="1197">
        <f t="shared" si="33"/>
        <v>3</v>
      </c>
      <c r="G157" s="1197">
        <f t="shared" si="33"/>
        <v>5</v>
      </c>
      <c r="H157" s="1197">
        <f t="shared" si="33"/>
        <v>179</v>
      </c>
      <c r="I157" s="1197">
        <f t="shared" si="33"/>
        <v>0</v>
      </c>
      <c r="J157" s="1197">
        <f t="shared" si="33"/>
        <v>6</v>
      </c>
      <c r="K157" s="1197">
        <f t="shared" si="33"/>
        <v>3</v>
      </c>
      <c r="L157" s="1197">
        <f t="shared" si="33"/>
        <v>4</v>
      </c>
      <c r="M157" s="1198">
        <f>SUM(M150,M151,M156)</f>
        <v>28</v>
      </c>
      <c r="N157" s="1199">
        <f t="shared" si="33"/>
        <v>243</v>
      </c>
      <c r="O157" s="1200">
        <f t="shared" si="33"/>
        <v>11</v>
      </c>
      <c r="P157" s="1198">
        <f t="shared" si="33"/>
        <v>0</v>
      </c>
      <c r="Q157" s="1200">
        <f t="shared" si="33"/>
        <v>0</v>
      </c>
      <c r="R157" s="1197">
        <f t="shared" si="33"/>
        <v>2</v>
      </c>
      <c r="S157" s="1197">
        <f t="shared" si="33"/>
        <v>2</v>
      </c>
      <c r="T157" s="1197">
        <f t="shared" si="33"/>
        <v>0</v>
      </c>
      <c r="U157" s="1197">
        <f t="shared" si="33"/>
        <v>0</v>
      </c>
      <c r="V157" s="1197">
        <f t="shared" si="33"/>
        <v>0</v>
      </c>
      <c r="W157" s="1197">
        <f t="shared" si="33"/>
        <v>2</v>
      </c>
      <c r="X157" s="1198">
        <f t="shared" si="33"/>
        <v>0</v>
      </c>
      <c r="Y157" s="1199">
        <f t="shared" si="19"/>
        <v>17</v>
      </c>
      <c r="Z157" s="1200">
        <f t="shared" si="33"/>
        <v>9</v>
      </c>
      <c r="AA157" s="1197">
        <f t="shared" si="33"/>
        <v>10</v>
      </c>
      <c r="AB157" s="1198">
        <f t="shared" si="33"/>
        <v>7</v>
      </c>
      <c r="AC157" s="1200">
        <f t="shared" si="33"/>
        <v>7</v>
      </c>
      <c r="AD157" s="1197">
        <f t="shared" si="33"/>
        <v>40</v>
      </c>
      <c r="AE157" s="1198">
        <f t="shared" si="33"/>
        <v>6</v>
      </c>
      <c r="AF157" s="1200">
        <f t="shared" si="33"/>
        <v>0</v>
      </c>
      <c r="AG157" s="1197">
        <f t="shared" si="33"/>
        <v>0</v>
      </c>
      <c r="AH157" s="1205">
        <f t="shared" si="33"/>
        <v>0</v>
      </c>
      <c r="AI157" s="1206">
        <f t="shared" si="33"/>
        <v>17</v>
      </c>
      <c r="AJ157" s="1197">
        <f>SUM(AJ150,AJ151,AJ156)</f>
        <v>0</v>
      </c>
      <c r="AK157" s="1200">
        <f t="shared" si="33"/>
        <v>0</v>
      </c>
      <c r="AL157" s="1197">
        <f t="shared" si="33"/>
        <v>0</v>
      </c>
      <c r="AM157" s="1207">
        <f t="shared" si="33"/>
        <v>0</v>
      </c>
      <c r="AN157" s="486" t="s">
        <v>649</v>
      </c>
      <c r="AO157" s="161"/>
    </row>
    <row r="158" spans="1:41" ht="14.25" customHeight="1">
      <c r="A158" s="395" t="s">
        <v>650</v>
      </c>
      <c r="B158" s="488" t="s">
        <v>651</v>
      </c>
      <c r="C158" s="982">
        <v>1</v>
      </c>
      <c r="D158" s="503">
        <v>0</v>
      </c>
      <c r="E158" s="503">
        <v>1</v>
      </c>
      <c r="F158" s="503">
        <v>0</v>
      </c>
      <c r="G158" s="503">
        <v>1</v>
      </c>
      <c r="H158" s="503">
        <v>7</v>
      </c>
      <c r="I158" s="503">
        <v>0</v>
      </c>
      <c r="J158" s="503">
        <v>1</v>
      </c>
      <c r="K158" s="503">
        <v>0</v>
      </c>
      <c r="L158" s="503">
        <v>0</v>
      </c>
      <c r="M158" s="504">
        <v>2</v>
      </c>
      <c r="N158" s="1193">
        <f>SUM(C158:M158)</f>
        <v>13</v>
      </c>
      <c r="O158" s="505">
        <v>1</v>
      </c>
      <c r="P158" s="504">
        <v>0</v>
      </c>
      <c r="Q158" s="505">
        <v>0</v>
      </c>
      <c r="R158" s="503">
        <v>0</v>
      </c>
      <c r="S158" s="503">
        <v>1</v>
      </c>
      <c r="T158" s="503">
        <v>0</v>
      </c>
      <c r="U158" s="503">
        <v>0</v>
      </c>
      <c r="V158" s="503">
        <v>0</v>
      </c>
      <c r="W158" s="503">
        <v>1</v>
      </c>
      <c r="X158" s="504">
        <v>3</v>
      </c>
      <c r="Y158" s="1193">
        <f t="shared" si="19"/>
        <v>6</v>
      </c>
      <c r="Z158" s="505">
        <v>1</v>
      </c>
      <c r="AA158" s="503">
        <v>1</v>
      </c>
      <c r="AB158" s="504">
        <v>1</v>
      </c>
      <c r="AC158" s="505">
        <v>1</v>
      </c>
      <c r="AD158" s="503">
        <v>0</v>
      </c>
      <c r="AE158" s="504">
        <v>1</v>
      </c>
      <c r="AF158" s="505">
        <v>0</v>
      </c>
      <c r="AG158" s="503">
        <v>0</v>
      </c>
      <c r="AH158" s="507">
        <v>0</v>
      </c>
      <c r="AI158" s="508">
        <v>0</v>
      </c>
      <c r="AJ158" s="503">
        <v>0</v>
      </c>
      <c r="AK158" s="505">
        <v>1</v>
      </c>
      <c r="AL158" s="503">
        <v>0</v>
      </c>
      <c r="AM158" s="509">
        <v>0</v>
      </c>
      <c r="AN158" s="399" t="s">
        <v>651</v>
      </c>
    </row>
    <row r="159" spans="1:41" ht="14.25" customHeight="1">
      <c r="A159" s="1194">
        <v>4</v>
      </c>
      <c r="B159" s="399" t="s">
        <v>652</v>
      </c>
      <c r="C159" s="982">
        <v>1</v>
      </c>
      <c r="D159" s="503">
        <v>0</v>
      </c>
      <c r="E159" s="503">
        <v>1</v>
      </c>
      <c r="F159" s="503">
        <v>1</v>
      </c>
      <c r="G159" s="503">
        <v>1</v>
      </c>
      <c r="H159" s="503">
        <v>28</v>
      </c>
      <c r="I159" s="503">
        <v>0</v>
      </c>
      <c r="J159" s="503">
        <v>1</v>
      </c>
      <c r="K159" s="503">
        <v>0</v>
      </c>
      <c r="L159" s="503">
        <v>1</v>
      </c>
      <c r="M159" s="504">
        <v>3</v>
      </c>
      <c r="N159" s="1193">
        <f>SUM(C159:M159)</f>
        <v>37</v>
      </c>
      <c r="O159" s="505">
        <v>1</v>
      </c>
      <c r="P159" s="504">
        <v>0</v>
      </c>
      <c r="Q159" s="505">
        <v>0</v>
      </c>
      <c r="R159" s="503">
        <v>0</v>
      </c>
      <c r="S159" s="503">
        <v>1</v>
      </c>
      <c r="T159" s="503">
        <v>0</v>
      </c>
      <c r="U159" s="503">
        <v>0</v>
      </c>
      <c r="V159" s="503">
        <v>8</v>
      </c>
      <c r="W159" s="503">
        <v>1</v>
      </c>
      <c r="X159" s="504">
        <v>7</v>
      </c>
      <c r="Y159" s="1193">
        <f t="shared" si="19"/>
        <v>18</v>
      </c>
      <c r="Z159" s="505">
        <v>1</v>
      </c>
      <c r="AA159" s="503">
        <v>1</v>
      </c>
      <c r="AB159" s="504">
        <v>1</v>
      </c>
      <c r="AC159" s="505">
        <v>1</v>
      </c>
      <c r="AD159" s="503">
        <v>6</v>
      </c>
      <c r="AE159" s="504">
        <v>1</v>
      </c>
      <c r="AF159" s="505">
        <v>0</v>
      </c>
      <c r="AG159" s="503">
        <v>0</v>
      </c>
      <c r="AH159" s="507">
        <v>0</v>
      </c>
      <c r="AI159" s="508">
        <v>2</v>
      </c>
      <c r="AJ159" s="503">
        <v>0</v>
      </c>
      <c r="AK159" s="505">
        <v>0</v>
      </c>
      <c r="AL159" s="503">
        <v>0</v>
      </c>
      <c r="AM159" s="509">
        <v>0</v>
      </c>
      <c r="AN159" s="399" t="s">
        <v>652</v>
      </c>
    </row>
    <row r="160" spans="1:41" ht="14.25" customHeight="1">
      <c r="A160" s="395"/>
      <c r="B160" s="399" t="s">
        <v>653</v>
      </c>
      <c r="C160" s="982">
        <v>1</v>
      </c>
      <c r="D160" s="503">
        <v>0</v>
      </c>
      <c r="E160" s="503">
        <v>1</v>
      </c>
      <c r="F160" s="503">
        <v>0</v>
      </c>
      <c r="G160" s="503">
        <v>1</v>
      </c>
      <c r="H160" s="503">
        <v>14</v>
      </c>
      <c r="I160" s="503">
        <v>0</v>
      </c>
      <c r="J160" s="503">
        <v>1</v>
      </c>
      <c r="K160" s="503">
        <v>0</v>
      </c>
      <c r="L160" s="503">
        <v>0</v>
      </c>
      <c r="M160" s="504">
        <v>1</v>
      </c>
      <c r="N160" s="1193">
        <f>SUM(C160:M160)</f>
        <v>19</v>
      </c>
      <c r="O160" s="505">
        <v>1</v>
      </c>
      <c r="P160" s="504">
        <v>0</v>
      </c>
      <c r="Q160" s="505">
        <v>0</v>
      </c>
      <c r="R160" s="503">
        <v>0</v>
      </c>
      <c r="S160" s="503">
        <v>1</v>
      </c>
      <c r="T160" s="503">
        <v>0</v>
      </c>
      <c r="U160" s="503">
        <v>0</v>
      </c>
      <c r="V160" s="503">
        <v>0</v>
      </c>
      <c r="W160" s="503">
        <v>1</v>
      </c>
      <c r="X160" s="504">
        <v>5</v>
      </c>
      <c r="Y160" s="1193">
        <f t="shared" si="19"/>
        <v>8</v>
      </c>
      <c r="Z160" s="505">
        <v>1</v>
      </c>
      <c r="AA160" s="503">
        <v>1</v>
      </c>
      <c r="AB160" s="504">
        <v>1</v>
      </c>
      <c r="AC160" s="505">
        <v>1</v>
      </c>
      <c r="AD160" s="503">
        <v>0</v>
      </c>
      <c r="AE160" s="504">
        <v>1</v>
      </c>
      <c r="AF160" s="505">
        <v>0</v>
      </c>
      <c r="AG160" s="503">
        <v>0</v>
      </c>
      <c r="AH160" s="507">
        <v>0</v>
      </c>
      <c r="AI160" s="508">
        <v>0</v>
      </c>
      <c r="AJ160" s="503">
        <v>0</v>
      </c>
      <c r="AK160" s="505">
        <v>0</v>
      </c>
      <c r="AL160" s="503">
        <v>0</v>
      </c>
      <c r="AM160" s="509">
        <v>0</v>
      </c>
      <c r="AN160" s="399" t="s">
        <v>653</v>
      </c>
    </row>
    <row r="161" spans="1:40" ht="14.25" customHeight="1">
      <c r="A161" s="395"/>
      <c r="B161" s="115" t="s">
        <v>654</v>
      </c>
      <c r="C161" s="983">
        <v>1</v>
      </c>
      <c r="D161" s="510">
        <v>0</v>
      </c>
      <c r="E161" s="510">
        <v>1</v>
      </c>
      <c r="F161" s="510">
        <v>0</v>
      </c>
      <c r="G161" s="510">
        <v>1</v>
      </c>
      <c r="H161" s="510">
        <v>12</v>
      </c>
      <c r="I161" s="510">
        <v>0</v>
      </c>
      <c r="J161" s="510">
        <v>1</v>
      </c>
      <c r="K161" s="510">
        <v>0</v>
      </c>
      <c r="L161" s="510">
        <v>0</v>
      </c>
      <c r="M161" s="511">
        <v>2</v>
      </c>
      <c r="N161" s="1191">
        <f>SUM(C161:M161)</f>
        <v>18</v>
      </c>
      <c r="O161" s="512">
        <v>1</v>
      </c>
      <c r="P161" s="511">
        <v>0</v>
      </c>
      <c r="Q161" s="512">
        <v>0</v>
      </c>
      <c r="R161" s="510">
        <v>0</v>
      </c>
      <c r="S161" s="510">
        <v>1</v>
      </c>
      <c r="T161" s="510">
        <v>0</v>
      </c>
      <c r="U161" s="510">
        <v>0</v>
      </c>
      <c r="V161" s="510">
        <v>0</v>
      </c>
      <c r="W161" s="510">
        <v>1</v>
      </c>
      <c r="X161" s="511">
        <v>4</v>
      </c>
      <c r="Y161" s="1193">
        <f t="shared" si="19"/>
        <v>7</v>
      </c>
      <c r="Z161" s="512">
        <v>1</v>
      </c>
      <c r="AA161" s="510">
        <v>1</v>
      </c>
      <c r="AB161" s="511">
        <v>1</v>
      </c>
      <c r="AC161" s="512">
        <v>1</v>
      </c>
      <c r="AD161" s="510">
        <v>6</v>
      </c>
      <c r="AE161" s="511">
        <v>1</v>
      </c>
      <c r="AF161" s="512">
        <v>0</v>
      </c>
      <c r="AG161" s="510">
        <v>0</v>
      </c>
      <c r="AH161" s="513">
        <v>0</v>
      </c>
      <c r="AI161" s="514">
        <v>1</v>
      </c>
      <c r="AJ161" s="510">
        <v>0</v>
      </c>
      <c r="AK161" s="512">
        <v>0</v>
      </c>
      <c r="AL161" s="510">
        <v>0</v>
      </c>
      <c r="AM161" s="515">
        <v>0</v>
      </c>
      <c r="AN161" s="115" t="s">
        <v>654</v>
      </c>
    </row>
    <row r="162" spans="1:40" s="1063" customFormat="1" ht="14.25" customHeight="1" thickBot="1">
      <c r="A162" s="1195" t="s">
        <v>655</v>
      </c>
      <c r="B162" s="11"/>
      <c r="C162" s="1196">
        <f>SUM(C158:C161)</f>
        <v>4</v>
      </c>
      <c r="D162" s="1197">
        <f t="shared" ref="D162:AM162" si="34">SUM(D158:D161)</f>
        <v>0</v>
      </c>
      <c r="E162" s="1197">
        <f t="shared" si="34"/>
        <v>4</v>
      </c>
      <c r="F162" s="1197">
        <f t="shared" si="34"/>
        <v>1</v>
      </c>
      <c r="G162" s="1197">
        <f t="shared" si="34"/>
        <v>4</v>
      </c>
      <c r="H162" s="1197">
        <f t="shared" si="34"/>
        <v>61</v>
      </c>
      <c r="I162" s="1197">
        <f t="shared" si="34"/>
        <v>0</v>
      </c>
      <c r="J162" s="1197">
        <f t="shared" si="34"/>
        <v>4</v>
      </c>
      <c r="K162" s="1197">
        <f t="shared" si="34"/>
        <v>0</v>
      </c>
      <c r="L162" s="1197">
        <f t="shared" si="34"/>
        <v>1</v>
      </c>
      <c r="M162" s="1198">
        <f t="shared" si="34"/>
        <v>8</v>
      </c>
      <c r="N162" s="1199">
        <f t="shared" si="34"/>
        <v>87</v>
      </c>
      <c r="O162" s="1200">
        <f t="shared" si="34"/>
        <v>4</v>
      </c>
      <c r="P162" s="1198">
        <f t="shared" si="34"/>
        <v>0</v>
      </c>
      <c r="Q162" s="1200">
        <f t="shared" si="34"/>
        <v>0</v>
      </c>
      <c r="R162" s="1197">
        <f t="shared" si="34"/>
        <v>0</v>
      </c>
      <c r="S162" s="1197">
        <f t="shared" si="34"/>
        <v>4</v>
      </c>
      <c r="T162" s="1197">
        <f t="shared" si="34"/>
        <v>0</v>
      </c>
      <c r="U162" s="1197">
        <f t="shared" si="34"/>
        <v>0</v>
      </c>
      <c r="V162" s="1197">
        <f t="shared" si="34"/>
        <v>8</v>
      </c>
      <c r="W162" s="1197">
        <f t="shared" si="34"/>
        <v>4</v>
      </c>
      <c r="X162" s="1198">
        <f t="shared" si="34"/>
        <v>19</v>
      </c>
      <c r="Y162" s="1217">
        <f t="shared" si="19"/>
        <v>39</v>
      </c>
      <c r="Z162" s="1200">
        <f t="shared" si="34"/>
        <v>4</v>
      </c>
      <c r="AA162" s="1197">
        <f t="shared" si="34"/>
        <v>4</v>
      </c>
      <c r="AB162" s="1198">
        <f t="shared" si="34"/>
        <v>4</v>
      </c>
      <c r="AC162" s="1200">
        <f t="shared" si="34"/>
        <v>4</v>
      </c>
      <c r="AD162" s="1197">
        <f t="shared" si="34"/>
        <v>12</v>
      </c>
      <c r="AE162" s="1198">
        <f t="shared" si="34"/>
        <v>4</v>
      </c>
      <c r="AF162" s="1200">
        <f t="shared" si="34"/>
        <v>0</v>
      </c>
      <c r="AG162" s="1197">
        <f t="shared" si="34"/>
        <v>0</v>
      </c>
      <c r="AH162" s="1205">
        <f t="shared" si="34"/>
        <v>0</v>
      </c>
      <c r="AI162" s="1206">
        <f t="shared" si="34"/>
        <v>3</v>
      </c>
      <c r="AJ162" s="1197">
        <f>SUM(AJ158:AJ161)</f>
        <v>0</v>
      </c>
      <c r="AK162" s="1200">
        <f t="shared" si="34"/>
        <v>1</v>
      </c>
      <c r="AL162" s="1197">
        <f t="shared" si="34"/>
        <v>0</v>
      </c>
      <c r="AM162" s="1207">
        <f t="shared" si="34"/>
        <v>0</v>
      </c>
      <c r="AN162" s="486" t="s">
        <v>655</v>
      </c>
    </row>
    <row r="163" spans="1:40" ht="14.25" customHeight="1">
      <c r="A163" s="9" t="s">
        <v>656</v>
      </c>
      <c r="B163" s="91" t="s">
        <v>657</v>
      </c>
      <c r="C163" s="988">
        <v>1</v>
      </c>
      <c r="D163" s="540">
        <v>0</v>
      </c>
      <c r="E163" s="540">
        <v>1</v>
      </c>
      <c r="F163" s="540">
        <v>1</v>
      </c>
      <c r="G163" s="540">
        <v>2</v>
      </c>
      <c r="H163" s="540">
        <v>34</v>
      </c>
      <c r="I163" s="540">
        <v>0</v>
      </c>
      <c r="J163" s="540">
        <v>1</v>
      </c>
      <c r="K163" s="540">
        <v>0</v>
      </c>
      <c r="L163" s="540">
        <v>1</v>
      </c>
      <c r="M163" s="541">
        <v>2</v>
      </c>
      <c r="N163" s="1226">
        <f>SUM(C163:M163)</f>
        <v>43</v>
      </c>
      <c r="O163" s="542">
        <v>2</v>
      </c>
      <c r="P163" s="541">
        <v>0</v>
      </c>
      <c r="Q163" s="542">
        <v>0</v>
      </c>
      <c r="R163" s="540">
        <v>1</v>
      </c>
      <c r="S163" s="540">
        <v>1</v>
      </c>
      <c r="T163" s="540">
        <v>0</v>
      </c>
      <c r="U163" s="540">
        <v>0</v>
      </c>
      <c r="V163" s="540">
        <v>0</v>
      </c>
      <c r="W163" s="540">
        <v>1</v>
      </c>
      <c r="X163" s="541">
        <v>10</v>
      </c>
      <c r="Y163" s="1226">
        <f t="shared" si="19"/>
        <v>15</v>
      </c>
      <c r="Z163" s="542">
        <v>1</v>
      </c>
      <c r="AA163" s="540">
        <v>1</v>
      </c>
      <c r="AB163" s="541">
        <v>1</v>
      </c>
      <c r="AC163" s="542">
        <v>1</v>
      </c>
      <c r="AD163" s="540">
        <v>6</v>
      </c>
      <c r="AE163" s="541">
        <v>1</v>
      </c>
      <c r="AF163" s="542">
        <v>0</v>
      </c>
      <c r="AG163" s="540">
        <v>0</v>
      </c>
      <c r="AH163" s="543">
        <v>0</v>
      </c>
      <c r="AI163" s="544">
        <v>2</v>
      </c>
      <c r="AJ163" s="540">
        <v>0</v>
      </c>
      <c r="AK163" s="542">
        <v>0</v>
      </c>
      <c r="AL163" s="540">
        <v>0</v>
      </c>
      <c r="AM163" s="545">
        <v>1</v>
      </c>
      <c r="AN163" s="91" t="s">
        <v>657</v>
      </c>
    </row>
    <row r="164" spans="1:40" ht="14.25" customHeight="1">
      <c r="A164" s="395" t="s">
        <v>658</v>
      </c>
      <c r="B164" s="399" t="s">
        <v>659</v>
      </c>
      <c r="C164" s="982">
        <v>1</v>
      </c>
      <c r="D164" s="503">
        <v>0</v>
      </c>
      <c r="E164" s="503">
        <v>1</v>
      </c>
      <c r="F164" s="503">
        <v>0</v>
      </c>
      <c r="G164" s="503">
        <v>0</v>
      </c>
      <c r="H164" s="503">
        <v>10</v>
      </c>
      <c r="I164" s="503">
        <v>0</v>
      </c>
      <c r="J164" s="503">
        <v>1</v>
      </c>
      <c r="K164" s="503">
        <v>1</v>
      </c>
      <c r="L164" s="503">
        <v>0</v>
      </c>
      <c r="M164" s="504">
        <v>1</v>
      </c>
      <c r="N164" s="1193">
        <f>SUM(C164:M164)</f>
        <v>15</v>
      </c>
      <c r="O164" s="505">
        <v>1</v>
      </c>
      <c r="P164" s="504">
        <v>0</v>
      </c>
      <c r="Q164" s="505">
        <v>0</v>
      </c>
      <c r="R164" s="503">
        <v>0</v>
      </c>
      <c r="S164" s="503">
        <v>1</v>
      </c>
      <c r="T164" s="503">
        <v>0</v>
      </c>
      <c r="U164" s="503">
        <v>0</v>
      </c>
      <c r="V164" s="503">
        <v>0</v>
      </c>
      <c r="W164" s="503">
        <v>1</v>
      </c>
      <c r="X164" s="504">
        <v>0</v>
      </c>
      <c r="Y164" s="1193">
        <f t="shared" si="19"/>
        <v>3</v>
      </c>
      <c r="Z164" s="505">
        <v>1</v>
      </c>
      <c r="AA164" s="503">
        <v>1</v>
      </c>
      <c r="AB164" s="504">
        <v>1</v>
      </c>
      <c r="AC164" s="505">
        <v>1</v>
      </c>
      <c r="AD164" s="503">
        <v>0</v>
      </c>
      <c r="AE164" s="504">
        <v>1</v>
      </c>
      <c r="AF164" s="505">
        <v>0</v>
      </c>
      <c r="AG164" s="503">
        <v>0</v>
      </c>
      <c r="AH164" s="507">
        <v>0</v>
      </c>
      <c r="AI164" s="508">
        <v>1</v>
      </c>
      <c r="AJ164" s="503">
        <v>0</v>
      </c>
      <c r="AK164" s="505">
        <v>0</v>
      </c>
      <c r="AL164" s="503">
        <v>0</v>
      </c>
      <c r="AM164" s="509">
        <v>0</v>
      </c>
      <c r="AN164" s="399" t="s">
        <v>659</v>
      </c>
    </row>
    <row r="165" spans="1:40" ht="14.25" customHeight="1">
      <c r="A165" s="1194">
        <v>8</v>
      </c>
      <c r="B165" s="399" t="s">
        <v>660</v>
      </c>
      <c r="C165" s="982">
        <v>1</v>
      </c>
      <c r="D165" s="503">
        <v>0</v>
      </c>
      <c r="E165" s="503">
        <v>1</v>
      </c>
      <c r="F165" s="503">
        <v>0</v>
      </c>
      <c r="G165" s="503">
        <v>0</v>
      </c>
      <c r="H165" s="503">
        <v>11</v>
      </c>
      <c r="I165" s="503">
        <v>0</v>
      </c>
      <c r="J165" s="503">
        <v>1</v>
      </c>
      <c r="K165" s="503">
        <v>0</v>
      </c>
      <c r="L165" s="503">
        <v>0</v>
      </c>
      <c r="M165" s="504">
        <v>1</v>
      </c>
      <c r="N165" s="1193">
        <f t="shared" ref="N165:N171" si="35">SUM(C165:M165)</f>
        <v>15</v>
      </c>
      <c r="O165" s="505">
        <v>1</v>
      </c>
      <c r="P165" s="504">
        <v>0</v>
      </c>
      <c r="Q165" s="505">
        <v>1</v>
      </c>
      <c r="R165" s="503">
        <v>0</v>
      </c>
      <c r="S165" s="503">
        <v>1</v>
      </c>
      <c r="T165" s="503">
        <v>0</v>
      </c>
      <c r="U165" s="503">
        <v>0</v>
      </c>
      <c r="V165" s="503">
        <v>0</v>
      </c>
      <c r="W165" s="503">
        <v>1</v>
      </c>
      <c r="X165" s="504">
        <v>0</v>
      </c>
      <c r="Y165" s="1193">
        <f t="shared" si="19"/>
        <v>4</v>
      </c>
      <c r="Z165" s="505">
        <v>1</v>
      </c>
      <c r="AA165" s="503">
        <v>1</v>
      </c>
      <c r="AB165" s="504">
        <v>1</v>
      </c>
      <c r="AC165" s="505">
        <v>1</v>
      </c>
      <c r="AD165" s="503">
        <v>0</v>
      </c>
      <c r="AE165" s="504">
        <v>1</v>
      </c>
      <c r="AF165" s="505">
        <v>0</v>
      </c>
      <c r="AG165" s="503">
        <v>1</v>
      </c>
      <c r="AH165" s="507">
        <v>0</v>
      </c>
      <c r="AI165" s="508">
        <v>0</v>
      </c>
      <c r="AJ165" s="503">
        <v>0</v>
      </c>
      <c r="AK165" s="505">
        <v>0</v>
      </c>
      <c r="AL165" s="503">
        <v>0</v>
      </c>
      <c r="AM165" s="509">
        <v>1</v>
      </c>
      <c r="AN165" s="399" t="s">
        <v>660</v>
      </c>
    </row>
    <row r="166" spans="1:40" ht="14.25" customHeight="1">
      <c r="A166" s="395"/>
      <c r="B166" s="399" t="s">
        <v>661</v>
      </c>
      <c r="C166" s="982">
        <v>1</v>
      </c>
      <c r="D166" s="503">
        <v>0</v>
      </c>
      <c r="E166" s="503">
        <v>1</v>
      </c>
      <c r="F166" s="503">
        <v>0</v>
      </c>
      <c r="G166" s="503">
        <v>1</v>
      </c>
      <c r="H166" s="503">
        <v>9</v>
      </c>
      <c r="I166" s="503">
        <v>0</v>
      </c>
      <c r="J166" s="503">
        <v>1</v>
      </c>
      <c r="K166" s="503">
        <v>0</v>
      </c>
      <c r="L166" s="503">
        <v>0</v>
      </c>
      <c r="M166" s="504">
        <v>1</v>
      </c>
      <c r="N166" s="1193">
        <f t="shared" si="35"/>
        <v>14</v>
      </c>
      <c r="O166" s="505">
        <v>1</v>
      </c>
      <c r="P166" s="504">
        <v>0</v>
      </c>
      <c r="Q166" s="505">
        <v>0</v>
      </c>
      <c r="R166" s="503">
        <v>0</v>
      </c>
      <c r="S166" s="503">
        <v>1</v>
      </c>
      <c r="T166" s="503">
        <v>0</v>
      </c>
      <c r="U166" s="503">
        <v>0</v>
      </c>
      <c r="V166" s="503">
        <v>0</v>
      </c>
      <c r="W166" s="503">
        <v>1</v>
      </c>
      <c r="X166" s="504">
        <v>0</v>
      </c>
      <c r="Y166" s="1193">
        <f t="shared" si="19"/>
        <v>3</v>
      </c>
      <c r="Z166" s="505">
        <v>1</v>
      </c>
      <c r="AA166" s="503">
        <v>1</v>
      </c>
      <c r="AB166" s="504">
        <v>1</v>
      </c>
      <c r="AC166" s="505">
        <v>1</v>
      </c>
      <c r="AD166" s="503">
        <v>0</v>
      </c>
      <c r="AE166" s="504">
        <v>1</v>
      </c>
      <c r="AF166" s="505">
        <v>0</v>
      </c>
      <c r="AG166" s="503">
        <v>0</v>
      </c>
      <c r="AH166" s="507">
        <v>0</v>
      </c>
      <c r="AI166" s="508">
        <v>0</v>
      </c>
      <c r="AJ166" s="503">
        <v>0</v>
      </c>
      <c r="AK166" s="505">
        <v>0</v>
      </c>
      <c r="AL166" s="503">
        <v>0</v>
      </c>
      <c r="AM166" s="509">
        <v>0</v>
      </c>
      <c r="AN166" s="399" t="s">
        <v>661</v>
      </c>
    </row>
    <row r="167" spans="1:40" ht="14.25" customHeight="1">
      <c r="A167" s="395"/>
      <c r="B167" s="399" t="s">
        <v>662</v>
      </c>
      <c r="C167" s="982">
        <v>1</v>
      </c>
      <c r="D167" s="503">
        <v>0</v>
      </c>
      <c r="E167" s="503">
        <v>1</v>
      </c>
      <c r="F167" s="503">
        <v>0</v>
      </c>
      <c r="G167" s="503">
        <v>0</v>
      </c>
      <c r="H167" s="503">
        <v>11</v>
      </c>
      <c r="I167" s="503">
        <v>0</v>
      </c>
      <c r="J167" s="503">
        <v>1</v>
      </c>
      <c r="K167" s="503">
        <v>0</v>
      </c>
      <c r="L167" s="503">
        <v>0</v>
      </c>
      <c r="M167" s="504">
        <v>2</v>
      </c>
      <c r="N167" s="1193">
        <f t="shared" si="35"/>
        <v>16</v>
      </c>
      <c r="O167" s="505">
        <v>1</v>
      </c>
      <c r="P167" s="504">
        <v>0</v>
      </c>
      <c r="Q167" s="505">
        <v>0</v>
      </c>
      <c r="R167" s="503">
        <v>0</v>
      </c>
      <c r="S167" s="503">
        <v>1</v>
      </c>
      <c r="T167" s="503">
        <v>0</v>
      </c>
      <c r="U167" s="503">
        <v>0</v>
      </c>
      <c r="V167" s="503">
        <v>0</v>
      </c>
      <c r="W167" s="503">
        <v>1</v>
      </c>
      <c r="X167" s="504">
        <v>0</v>
      </c>
      <c r="Y167" s="1193">
        <f t="shared" si="19"/>
        <v>3</v>
      </c>
      <c r="Z167" s="505">
        <v>1</v>
      </c>
      <c r="AA167" s="503">
        <v>1</v>
      </c>
      <c r="AB167" s="504">
        <v>1</v>
      </c>
      <c r="AC167" s="505">
        <v>1</v>
      </c>
      <c r="AD167" s="503">
        <v>0</v>
      </c>
      <c r="AE167" s="504">
        <v>1</v>
      </c>
      <c r="AF167" s="505">
        <v>0</v>
      </c>
      <c r="AG167" s="503">
        <v>0</v>
      </c>
      <c r="AH167" s="507">
        <v>0</v>
      </c>
      <c r="AI167" s="508">
        <v>0</v>
      </c>
      <c r="AJ167" s="503">
        <v>0</v>
      </c>
      <c r="AK167" s="505">
        <v>0</v>
      </c>
      <c r="AL167" s="503">
        <v>0</v>
      </c>
      <c r="AM167" s="509">
        <v>0</v>
      </c>
      <c r="AN167" s="399" t="s">
        <v>662</v>
      </c>
    </row>
    <row r="168" spans="1:40" ht="14.25" customHeight="1">
      <c r="A168" s="395"/>
      <c r="B168" s="399" t="s">
        <v>663</v>
      </c>
      <c r="C168" s="982">
        <v>1</v>
      </c>
      <c r="D168" s="503">
        <v>0</v>
      </c>
      <c r="E168" s="503">
        <v>1</v>
      </c>
      <c r="F168" s="503">
        <v>0</v>
      </c>
      <c r="G168" s="503">
        <v>0</v>
      </c>
      <c r="H168" s="503">
        <v>14</v>
      </c>
      <c r="I168" s="503">
        <v>0</v>
      </c>
      <c r="J168" s="503">
        <v>1</v>
      </c>
      <c r="K168" s="503">
        <v>0</v>
      </c>
      <c r="L168" s="503">
        <v>1</v>
      </c>
      <c r="M168" s="504">
        <v>1</v>
      </c>
      <c r="N168" s="1193">
        <f t="shared" si="35"/>
        <v>19</v>
      </c>
      <c r="O168" s="505">
        <v>1</v>
      </c>
      <c r="P168" s="504">
        <v>0</v>
      </c>
      <c r="Q168" s="505">
        <v>0</v>
      </c>
      <c r="R168" s="503">
        <v>0</v>
      </c>
      <c r="S168" s="503">
        <v>1</v>
      </c>
      <c r="T168" s="503">
        <v>0</v>
      </c>
      <c r="U168" s="503">
        <v>0</v>
      </c>
      <c r="V168" s="503">
        <v>0</v>
      </c>
      <c r="W168" s="503">
        <v>1</v>
      </c>
      <c r="X168" s="504">
        <v>0</v>
      </c>
      <c r="Y168" s="1193">
        <f t="shared" si="19"/>
        <v>3</v>
      </c>
      <c r="Z168" s="505">
        <v>1</v>
      </c>
      <c r="AA168" s="503">
        <v>1</v>
      </c>
      <c r="AB168" s="504">
        <v>1</v>
      </c>
      <c r="AC168" s="505">
        <v>1</v>
      </c>
      <c r="AD168" s="503">
        <v>6</v>
      </c>
      <c r="AE168" s="504">
        <v>1</v>
      </c>
      <c r="AF168" s="505">
        <v>0</v>
      </c>
      <c r="AG168" s="503">
        <v>0</v>
      </c>
      <c r="AH168" s="507">
        <v>0</v>
      </c>
      <c r="AI168" s="508">
        <v>0</v>
      </c>
      <c r="AJ168" s="503">
        <v>0</v>
      </c>
      <c r="AK168" s="505">
        <v>0</v>
      </c>
      <c r="AL168" s="503">
        <v>0</v>
      </c>
      <c r="AM168" s="509">
        <v>0</v>
      </c>
      <c r="AN168" s="399" t="s">
        <v>663</v>
      </c>
    </row>
    <row r="169" spans="1:40" ht="14.25" customHeight="1">
      <c r="A169" s="395"/>
      <c r="B169" s="399" t="s">
        <v>664</v>
      </c>
      <c r="C169" s="982">
        <v>1</v>
      </c>
      <c r="D169" s="503">
        <v>0</v>
      </c>
      <c r="E169" s="503">
        <v>1</v>
      </c>
      <c r="F169" s="503">
        <v>0</v>
      </c>
      <c r="G169" s="503">
        <v>0</v>
      </c>
      <c r="H169" s="503">
        <v>10</v>
      </c>
      <c r="I169" s="503">
        <v>0</v>
      </c>
      <c r="J169" s="503">
        <v>1</v>
      </c>
      <c r="K169" s="503">
        <v>0</v>
      </c>
      <c r="L169" s="503">
        <v>0</v>
      </c>
      <c r="M169" s="504">
        <v>1</v>
      </c>
      <c r="N169" s="1193">
        <f t="shared" si="35"/>
        <v>14</v>
      </c>
      <c r="O169" s="505">
        <v>2</v>
      </c>
      <c r="P169" s="504">
        <v>0</v>
      </c>
      <c r="Q169" s="505">
        <v>0</v>
      </c>
      <c r="R169" s="503">
        <v>0</v>
      </c>
      <c r="S169" s="503">
        <v>1</v>
      </c>
      <c r="T169" s="503">
        <v>0</v>
      </c>
      <c r="U169" s="503">
        <v>0</v>
      </c>
      <c r="V169" s="503">
        <v>0</v>
      </c>
      <c r="W169" s="503">
        <v>1</v>
      </c>
      <c r="X169" s="504">
        <v>0</v>
      </c>
      <c r="Y169" s="1193">
        <f t="shared" si="19"/>
        <v>4</v>
      </c>
      <c r="Z169" s="505">
        <v>1</v>
      </c>
      <c r="AA169" s="503">
        <v>1</v>
      </c>
      <c r="AB169" s="504">
        <v>1</v>
      </c>
      <c r="AC169" s="505">
        <v>1</v>
      </c>
      <c r="AD169" s="503">
        <v>0</v>
      </c>
      <c r="AE169" s="504">
        <v>1</v>
      </c>
      <c r="AF169" s="505">
        <v>0</v>
      </c>
      <c r="AG169" s="503">
        <v>0</v>
      </c>
      <c r="AH169" s="507">
        <v>0</v>
      </c>
      <c r="AI169" s="508">
        <v>0</v>
      </c>
      <c r="AJ169" s="503">
        <v>0</v>
      </c>
      <c r="AK169" s="505">
        <v>0</v>
      </c>
      <c r="AL169" s="503">
        <v>0</v>
      </c>
      <c r="AM169" s="509">
        <v>0</v>
      </c>
      <c r="AN169" s="399" t="s">
        <v>664</v>
      </c>
    </row>
    <row r="170" spans="1:40" ht="14.25" customHeight="1">
      <c r="A170" s="395"/>
      <c r="B170" s="399" t="s">
        <v>665</v>
      </c>
      <c r="C170" s="982">
        <v>1</v>
      </c>
      <c r="D170" s="503">
        <v>0</v>
      </c>
      <c r="E170" s="503">
        <v>1</v>
      </c>
      <c r="F170" s="503">
        <v>0</v>
      </c>
      <c r="G170" s="503">
        <v>0</v>
      </c>
      <c r="H170" s="503">
        <v>13</v>
      </c>
      <c r="I170" s="503">
        <v>0</v>
      </c>
      <c r="J170" s="503">
        <v>1</v>
      </c>
      <c r="K170" s="503">
        <v>0</v>
      </c>
      <c r="L170" s="503">
        <v>0</v>
      </c>
      <c r="M170" s="504">
        <v>1</v>
      </c>
      <c r="N170" s="1193">
        <f t="shared" si="35"/>
        <v>17</v>
      </c>
      <c r="O170" s="505">
        <v>1</v>
      </c>
      <c r="P170" s="504">
        <v>0</v>
      </c>
      <c r="Q170" s="505">
        <v>0</v>
      </c>
      <c r="R170" s="503">
        <v>0</v>
      </c>
      <c r="S170" s="503">
        <v>1</v>
      </c>
      <c r="T170" s="503">
        <v>0</v>
      </c>
      <c r="U170" s="503">
        <v>0</v>
      </c>
      <c r="V170" s="503">
        <v>0</v>
      </c>
      <c r="W170" s="503">
        <v>1</v>
      </c>
      <c r="X170" s="504">
        <v>0</v>
      </c>
      <c r="Y170" s="1193">
        <f t="shared" si="19"/>
        <v>3</v>
      </c>
      <c r="Z170" s="505">
        <v>1</v>
      </c>
      <c r="AA170" s="503">
        <v>1</v>
      </c>
      <c r="AB170" s="504">
        <v>1</v>
      </c>
      <c r="AC170" s="505">
        <v>1</v>
      </c>
      <c r="AD170" s="503">
        <v>0</v>
      </c>
      <c r="AE170" s="504">
        <v>1</v>
      </c>
      <c r="AF170" s="505">
        <v>0</v>
      </c>
      <c r="AG170" s="503">
        <v>0</v>
      </c>
      <c r="AH170" s="507">
        <v>0</v>
      </c>
      <c r="AI170" s="508">
        <v>1</v>
      </c>
      <c r="AJ170" s="503">
        <v>0</v>
      </c>
      <c r="AK170" s="505">
        <v>0</v>
      </c>
      <c r="AL170" s="503">
        <v>0</v>
      </c>
      <c r="AM170" s="509">
        <v>0</v>
      </c>
      <c r="AN170" s="399" t="s">
        <v>665</v>
      </c>
    </row>
    <row r="171" spans="1:40" ht="14.25" customHeight="1">
      <c r="A171" s="395"/>
      <c r="B171" s="399" t="s">
        <v>666</v>
      </c>
      <c r="C171" s="983">
        <v>1</v>
      </c>
      <c r="D171" s="510">
        <v>0</v>
      </c>
      <c r="E171" s="510">
        <v>1</v>
      </c>
      <c r="F171" s="510">
        <v>0</v>
      </c>
      <c r="G171" s="510">
        <v>1</v>
      </c>
      <c r="H171" s="510">
        <v>8</v>
      </c>
      <c r="I171" s="510">
        <v>0</v>
      </c>
      <c r="J171" s="510">
        <v>1</v>
      </c>
      <c r="K171" s="510">
        <v>0</v>
      </c>
      <c r="L171" s="510">
        <v>0</v>
      </c>
      <c r="M171" s="511">
        <v>0</v>
      </c>
      <c r="N171" s="1191">
        <f t="shared" si="35"/>
        <v>12</v>
      </c>
      <c r="O171" s="512">
        <v>1</v>
      </c>
      <c r="P171" s="511">
        <v>0</v>
      </c>
      <c r="Q171" s="512">
        <v>0</v>
      </c>
      <c r="R171" s="510">
        <v>0</v>
      </c>
      <c r="S171" s="510">
        <v>1</v>
      </c>
      <c r="T171" s="510">
        <v>0</v>
      </c>
      <c r="U171" s="510">
        <v>0</v>
      </c>
      <c r="V171" s="510">
        <v>0</v>
      </c>
      <c r="W171" s="510">
        <v>1</v>
      </c>
      <c r="X171" s="511">
        <v>0</v>
      </c>
      <c r="Y171" s="1191">
        <f t="shared" si="19"/>
        <v>3</v>
      </c>
      <c r="Z171" s="512">
        <v>1</v>
      </c>
      <c r="AA171" s="510">
        <v>1</v>
      </c>
      <c r="AB171" s="511">
        <v>1</v>
      </c>
      <c r="AC171" s="512">
        <v>1</v>
      </c>
      <c r="AD171" s="510">
        <v>0</v>
      </c>
      <c r="AE171" s="511">
        <v>1</v>
      </c>
      <c r="AF171" s="512">
        <v>0</v>
      </c>
      <c r="AG171" s="510">
        <v>0</v>
      </c>
      <c r="AH171" s="513">
        <v>0</v>
      </c>
      <c r="AI171" s="514">
        <v>0</v>
      </c>
      <c r="AJ171" s="510">
        <v>0</v>
      </c>
      <c r="AK171" s="512">
        <v>0</v>
      </c>
      <c r="AL171" s="510">
        <v>0</v>
      </c>
      <c r="AM171" s="515">
        <v>0</v>
      </c>
      <c r="AN171" s="115" t="s">
        <v>666</v>
      </c>
    </row>
    <row r="172" spans="1:40" s="1063" customFormat="1" ht="14.25" customHeight="1">
      <c r="A172" s="152"/>
      <c r="B172" s="1135" t="s">
        <v>667</v>
      </c>
      <c r="C172" s="1219">
        <f>SUM(C164:C171)</f>
        <v>8</v>
      </c>
      <c r="D172" s="1220">
        <f t="shared" ref="D172:AM172" si="36">SUM(D164:D171)</f>
        <v>0</v>
      </c>
      <c r="E172" s="1220">
        <f t="shared" si="36"/>
        <v>8</v>
      </c>
      <c r="F172" s="1220">
        <f t="shared" si="36"/>
        <v>0</v>
      </c>
      <c r="G172" s="1220">
        <f t="shared" si="36"/>
        <v>2</v>
      </c>
      <c r="H172" s="1220">
        <f t="shared" si="36"/>
        <v>86</v>
      </c>
      <c r="I172" s="1220">
        <f t="shared" si="36"/>
        <v>0</v>
      </c>
      <c r="J172" s="1220">
        <f t="shared" si="36"/>
        <v>8</v>
      </c>
      <c r="K172" s="1220">
        <f t="shared" si="36"/>
        <v>1</v>
      </c>
      <c r="L172" s="1220">
        <f t="shared" si="36"/>
        <v>1</v>
      </c>
      <c r="M172" s="1221">
        <f t="shared" si="36"/>
        <v>8</v>
      </c>
      <c r="N172" s="1191">
        <f>SUM(N164:N171)</f>
        <v>122</v>
      </c>
      <c r="O172" s="1222">
        <f t="shared" si="36"/>
        <v>9</v>
      </c>
      <c r="P172" s="1221">
        <f t="shared" si="36"/>
        <v>0</v>
      </c>
      <c r="Q172" s="1222">
        <f t="shared" si="36"/>
        <v>1</v>
      </c>
      <c r="R172" s="1220">
        <f t="shared" si="36"/>
        <v>0</v>
      </c>
      <c r="S172" s="1220">
        <f t="shared" si="36"/>
        <v>8</v>
      </c>
      <c r="T172" s="1220">
        <f t="shared" si="36"/>
        <v>0</v>
      </c>
      <c r="U172" s="1220">
        <f t="shared" si="36"/>
        <v>0</v>
      </c>
      <c r="V172" s="1220">
        <f t="shared" si="36"/>
        <v>0</v>
      </c>
      <c r="W172" s="1220">
        <f t="shared" si="36"/>
        <v>8</v>
      </c>
      <c r="X172" s="1221">
        <f t="shared" si="36"/>
        <v>0</v>
      </c>
      <c r="Y172" s="1191">
        <f t="shared" si="19"/>
        <v>26</v>
      </c>
      <c r="Z172" s="1222">
        <f t="shared" si="36"/>
        <v>8</v>
      </c>
      <c r="AA172" s="1220">
        <f t="shared" si="36"/>
        <v>8</v>
      </c>
      <c r="AB172" s="1221">
        <f t="shared" si="36"/>
        <v>8</v>
      </c>
      <c r="AC172" s="1222">
        <f t="shared" si="36"/>
        <v>8</v>
      </c>
      <c r="AD172" s="1220">
        <f t="shared" si="36"/>
        <v>6</v>
      </c>
      <c r="AE172" s="1221">
        <f t="shared" si="36"/>
        <v>8</v>
      </c>
      <c r="AF172" s="1222">
        <f t="shared" si="36"/>
        <v>0</v>
      </c>
      <c r="AG172" s="1220">
        <f t="shared" si="36"/>
        <v>1</v>
      </c>
      <c r="AH172" s="1223">
        <f t="shared" si="36"/>
        <v>0</v>
      </c>
      <c r="AI172" s="1224">
        <f t="shared" si="36"/>
        <v>2</v>
      </c>
      <c r="AJ172" s="1220">
        <f>SUM(AJ164:AJ171)</f>
        <v>0</v>
      </c>
      <c r="AK172" s="1222">
        <f t="shared" si="36"/>
        <v>0</v>
      </c>
      <c r="AL172" s="1220">
        <f t="shared" si="36"/>
        <v>0</v>
      </c>
      <c r="AM172" s="1225">
        <f t="shared" si="36"/>
        <v>1</v>
      </c>
      <c r="AN172" s="394" t="s">
        <v>667</v>
      </c>
    </row>
    <row r="173" spans="1:40" s="1063" customFormat="1" ht="14.25" customHeight="1" thickBot="1">
      <c r="A173" s="1195" t="s">
        <v>668</v>
      </c>
      <c r="B173" s="11"/>
      <c r="C173" s="1196">
        <f>SUM(C163,C172)</f>
        <v>9</v>
      </c>
      <c r="D173" s="1197">
        <f t="shared" ref="D173:AM173" si="37">SUM(D163,D172)</f>
        <v>0</v>
      </c>
      <c r="E173" s="1197">
        <f t="shared" si="37"/>
        <v>9</v>
      </c>
      <c r="F173" s="1197">
        <f t="shared" si="37"/>
        <v>1</v>
      </c>
      <c r="G173" s="1197">
        <f t="shared" si="37"/>
        <v>4</v>
      </c>
      <c r="H173" s="1197">
        <f t="shared" si="37"/>
        <v>120</v>
      </c>
      <c r="I173" s="1197">
        <f t="shared" si="37"/>
        <v>0</v>
      </c>
      <c r="J173" s="1197">
        <f t="shared" si="37"/>
        <v>9</v>
      </c>
      <c r="K173" s="1197">
        <f t="shared" si="37"/>
        <v>1</v>
      </c>
      <c r="L173" s="1197">
        <f t="shared" si="37"/>
        <v>2</v>
      </c>
      <c r="M173" s="1198">
        <f t="shared" si="37"/>
        <v>10</v>
      </c>
      <c r="N173" s="1199">
        <f t="shared" si="37"/>
        <v>165</v>
      </c>
      <c r="O173" s="1200">
        <f t="shared" si="37"/>
        <v>11</v>
      </c>
      <c r="P173" s="1198">
        <f t="shared" si="37"/>
        <v>0</v>
      </c>
      <c r="Q173" s="1200">
        <f t="shared" si="37"/>
        <v>1</v>
      </c>
      <c r="R173" s="1197">
        <f t="shared" si="37"/>
        <v>1</v>
      </c>
      <c r="S173" s="1197">
        <f t="shared" si="37"/>
        <v>9</v>
      </c>
      <c r="T173" s="1197">
        <f t="shared" si="37"/>
        <v>0</v>
      </c>
      <c r="U173" s="1197">
        <f t="shared" si="37"/>
        <v>0</v>
      </c>
      <c r="V173" s="1197">
        <f t="shared" si="37"/>
        <v>0</v>
      </c>
      <c r="W173" s="1197">
        <f t="shared" si="37"/>
        <v>9</v>
      </c>
      <c r="X173" s="1198">
        <f t="shared" si="37"/>
        <v>10</v>
      </c>
      <c r="Y173" s="1199">
        <f t="shared" si="19"/>
        <v>41</v>
      </c>
      <c r="Z173" s="1200">
        <f t="shared" si="37"/>
        <v>9</v>
      </c>
      <c r="AA173" s="1197">
        <f t="shared" si="37"/>
        <v>9</v>
      </c>
      <c r="AB173" s="1198">
        <f t="shared" si="37"/>
        <v>9</v>
      </c>
      <c r="AC173" s="1200">
        <f t="shared" si="37"/>
        <v>9</v>
      </c>
      <c r="AD173" s="1197">
        <f t="shared" si="37"/>
        <v>12</v>
      </c>
      <c r="AE173" s="1198">
        <f t="shared" si="37"/>
        <v>9</v>
      </c>
      <c r="AF173" s="1200">
        <f t="shared" si="37"/>
        <v>0</v>
      </c>
      <c r="AG173" s="1197">
        <f t="shared" si="37"/>
        <v>1</v>
      </c>
      <c r="AH173" s="1205">
        <f t="shared" si="37"/>
        <v>0</v>
      </c>
      <c r="AI173" s="1206">
        <f t="shared" si="37"/>
        <v>4</v>
      </c>
      <c r="AJ173" s="1197">
        <f>SUM(AJ163,AJ172)</f>
        <v>0</v>
      </c>
      <c r="AK173" s="1200">
        <f t="shared" si="37"/>
        <v>0</v>
      </c>
      <c r="AL173" s="1197">
        <f t="shared" si="37"/>
        <v>0</v>
      </c>
      <c r="AM173" s="1207">
        <f t="shared" si="37"/>
        <v>2</v>
      </c>
      <c r="AN173" s="486" t="s">
        <v>668</v>
      </c>
    </row>
    <row r="174" spans="1:40" ht="14.25" customHeight="1">
      <c r="A174" s="395" t="s">
        <v>669</v>
      </c>
      <c r="B174" s="488" t="s">
        <v>670</v>
      </c>
      <c r="C174" s="982">
        <v>1</v>
      </c>
      <c r="D174" s="503">
        <v>0</v>
      </c>
      <c r="E174" s="503">
        <v>1</v>
      </c>
      <c r="F174" s="503">
        <v>0</v>
      </c>
      <c r="G174" s="503">
        <v>1</v>
      </c>
      <c r="H174" s="503">
        <v>10</v>
      </c>
      <c r="I174" s="503">
        <v>0</v>
      </c>
      <c r="J174" s="503">
        <v>1</v>
      </c>
      <c r="K174" s="503">
        <v>0</v>
      </c>
      <c r="L174" s="503">
        <v>1</v>
      </c>
      <c r="M174" s="504">
        <v>1</v>
      </c>
      <c r="N174" s="1193">
        <f>SUM(C174:M174)</f>
        <v>16</v>
      </c>
      <c r="O174" s="505">
        <v>1</v>
      </c>
      <c r="P174" s="504">
        <v>0</v>
      </c>
      <c r="Q174" s="505">
        <v>0</v>
      </c>
      <c r="R174" s="503">
        <v>0</v>
      </c>
      <c r="S174" s="503">
        <v>1</v>
      </c>
      <c r="T174" s="503">
        <v>0</v>
      </c>
      <c r="U174" s="503">
        <v>0</v>
      </c>
      <c r="V174" s="503">
        <v>0</v>
      </c>
      <c r="W174" s="503">
        <v>1</v>
      </c>
      <c r="X174" s="504">
        <v>6</v>
      </c>
      <c r="Y174" s="1193">
        <f t="shared" si="19"/>
        <v>9</v>
      </c>
      <c r="Z174" s="505">
        <v>1</v>
      </c>
      <c r="AA174" s="503">
        <v>1</v>
      </c>
      <c r="AB174" s="504">
        <v>1</v>
      </c>
      <c r="AC174" s="505">
        <v>1</v>
      </c>
      <c r="AD174" s="503">
        <v>6</v>
      </c>
      <c r="AE174" s="504">
        <v>1</v>
      </c>
      <c r="AF174" s="505">
        <v>0</v>
      </c>
      <c r="AG174" s="503">
        <v>0</v>
      </c>
      <c r="AH174" s="507">
        <v>0</v>
      </c>
      <c r="AI174" s="508">
        <v>0</v>
      </c>
      <c r="AJ174" s="503">
        <v>0</v>
      </c>
      <c r="AK174" s="505">
        <v>0</v>
      </c>
      <c r="AL174" s="503">
        <v>0</v>
      </c>
      <c r="AM174" s="509">
        <v>0</v>
      </c>
      <c r="AN174" s="399" t="s">
        <v>670</v>
      </c>
    </row>
    <row r="175" spans="1:40" ht="14.25" customHeight="1">
      <c r="A175" s="1194">
        <v>2</v>
      </c>
      <c r="B175" s="115" t="s">
        <v>671</v>
      </c>
      <c r="C175" s="983">
        <v>1</v>
      </c>
      <c r="D175" s="510">
        <v>0</v>
      </c>
      <c r="E175" s="510">
        <v>1</v>
      </c>
      <c r="F175" s="510">
        <v>0</v>
      </c>
      <c r="G175" s="510">
        <v>0</v>
      </c>
      <c r="H175" s="510">
        <v>11</v>
      </c>
      <c r="I175" s="510">
        <v>0</v>
      </c>
      <c r="J175" s="510">
        <v>1</v>
      </c>
      <c r="K175" s="510">
        <v>0</v>
      </c>
      <c r="L175" s="510">
        <v>0</v>
      </c>
      <c r="M175" s="511">
        <v>0</v>
      </c>
      <c r="N175" s="1191">
        <f>SUM(C175:M175)</f>
        <v>14</v>
      </c>
      <c r="O175" s="512">
        <v>1</v>
      </c>
      <c r="P175" s="511">
        <v>0</v>
      </c>
      <c r="Q175" s="512">
        <v>0</v>
      </c>
      <c r="R175" s="510">
        <v>0</v>
      </c>
      <c r="S175" s="510">
        <v>1</v>
      </c>
      <c r="T175" s="510">
        <v>0</v>
      </c>
      <c r="U175" s="510">
        <v>0</v>
      </c>
      <c r="V175" s="510">
        <v>0</v>
      </c>
      <c r="W175" s="510">
        <v>1</v>
      </c>
      <c r="X175" s="511">
        <v>4</v>
      </c>
      <c r="Y175" s="1191">
        <f t="shared" ref="Y175:Y176" si="38">SUM(O175:X175)</f>
        <v>7</v>
      </c>
      <c r="Z175" s="512">
        <v>1</v>
      </c>
      <c r="AA175" s="510">
        <v>1</v>
      </c>
      <c r="AB175" s="511">
        <v>1</v>
      </c>
      <c r="AC175" s="512">
        <v>1</v>
      </c>
      <c r="AD175" s="510">
        <v>6</v>
      </c>
      <c r="AE175" s="511">
        <v>1</v>
      </c>
      <c r="AF175" s="512">
        <v>0</v>
      </c>
      <c r="AG175" s="510">
        <v>0</v>
      </c>
      <c r="AH175" s="513">
        <v>0</v>
      </c>
      <c r="AI175" s="514">
        <v>0</v>
      </c>
      <c r="AJ175" s="510">
        <v>0</v>
      </c>
      <c r="AK175" s="512">
        <v>0</v>
      </c>
      <c r="AL175" s="510">
        <v>0</v>
      </c>
      <c r="AM175" s="515">
        <v>0</v>
      </c>
      <c r="AN175" s="115" t="s">
        <v>671</v>
      </c>
    </row>
    <row r="176" spans="1:40" s="1192" customFormat="1" ht="14.25" customHeight="1" thickBot="1">
      <c r="A176" s="1900" t="s">
        <v>672</v>
      </c>
      <c r="B176" s="1901"/>
      <c r="C176" s="1233">
        <f>SUM(C174:C175)</f>
        <v>2</v>
      </c>
      <c r="D176" s="1228">
        <f t="shared" ref="D176:AM176" si="39">SUM(D174:D175)</f>
        <v>0</v>
      </c>
      <c r="E176" s="1228">
        <f t="shared" si="39"/>
        <v>2</v>
      </c>
      <c r="F176" s="1228">
        <f t="shared" si="39"/>
        <v>0</v>
      </c>
      <c r="G176" s="1228">
        <f t="shared" si="39"/>
        <v>1</v>
      </c>
      <c r="H176" s="1228">
        <f t="shared" si="39"/>
        <v>21</v>
      </c>
      <c r="I176" s="1228">
        <f t="shared" si="39"/>
        <v>0</v>
      </c>
      <c r="J176" s="1228">
        <f t="shared" si="39"/>
        <v>2</v>
      </c>
      <c r="K176" s="1228">
        <f t="shared" si="39"/>
        <v>0</v>
      </c>
      <c r="L176" s="1228">
        <f t="shared" si="39"/>
        <v>1</v>
      </c>
      <c r="M176" s="1229">
        <f t="shared" si="39"/>
        <v>1</v>
      </c>
      <c r="N176" s="1234">
        <f t="shared" si="39"/>
        <v>30</v>
      </c>
      <c r="O176" s="1227">
        <f t="shared" si="39"/>
        <v>2</v>
      </c>
      <c r="P176" s="1229">
        <f t="shared" si="39"/>
        <v>0</v>
      </c>
      <c r="Q176" s="1227">
        <f t="shared" si="39"/>
        <v>0</v>
      </c>
      <c r="R176" s="1228">
        <f t="shared" si="39"/>
        <v>0</v>
      </c>
      <c r="S176" s="1228">
        <f t="shared" si="39"/>
        <v>2</v>
      </c>
      <c r="T176" s="1228">
        <f t="shared" si="39"/>
        <v>0</v>
      </c>
      <c r="U176" s="1228">
        <f t="shared" si="39"/>
        <v>0</v>
      </c>
      <c r="V176" s="1228">
        <f t="shared" si="39"/>
        <v>0</v>
      </c>
      <c r="W176" s="1228">
        <f t="shared" si="39"/>
        <v>2</v>
      </c>
      <c r="X176" s="1229">
        <f t="shared" si="39"/>
        <v>10</v>
      </c>
      <c r="Y176" s="1234">
        <f t="shared" si="38"/>
        <v>16</v>
      </c>
      <c r="Z176" s="1227">
        <f t="shared" si="39"/>
        <v>2</v>
      </c>
      <c r="AA176" s="1228">
        <f t="shared" si="39"/>
        <v>2</v>
      </c>
      <c r="AB176" s="1229">
        <f t="shared" si="39"/>
        <v>2</v>
      </c>
      <c r="AC176" s="1227">
        <f t="shared" si="39"/>
        <v>2</v>
      </c>
      <c r="AD176" s="1228">
        <f t="shared" si="39"/>
        <v>12</v>
      </c>
      <c r="AE176" s="1229">
        <f t="shared" si="39"/>
        <v>2</v>
      </c>
      <c r="AF176" s="1227">
        <f t="shared" si="39"/>
        <v>0</v>
      </c>
      <c r="AG176" s="1228">
        <f t="shared" si="39"/>
        <v>0</v>
      </c>
      <c r="AH176" s="1230">
        <f t="shared" si="39"/>
        <v>0</v>
      </c>
      <c r="AI176" s="1231">
        <f t="shared" si="39"/>
        <v>0</v>
      </c>
      <c r="AJ176" s="1228">
        <f>SUM(AJ174:AJ175)</f>
        <v>0</v>
      </c>
      <c r="AK176" s="1227">
        <f t="shared" si="39"/>
        <v>0</v>
      </c>
      <c r="AL176" s="1228">
        <f t="shared" si="39"/>
        <v>0</v>
      </c>
      <c r="AM176" s="1232">
        <f t="shared" si="39"/>
        <v>0</v>
      </c>
      <c r="AN176" s="486" t="s">
        <v>672</v>
      </c>
    </row>
    <row r="177" spans="1:40" s="1192" customFormat="1" ht="14.25" customHeight="1" thickBot="1">
      <c r="A177" s="1902" t="s">
        <v>673</v>
      </c>
      <c r="B177" s="1903"/>
      <c r="C177" s="1233">
        <f>SUM(C40,C72,C81,C93,C108,C117,C126,C136,C144)</f>
        <v>112</v>
      </c>
      <c r="D177" s="1228">
        <f t="shared" ref="D177:AM177" si="40">SUM(D40,D72,D81,D93,D108,D117,D126,D136,D144)</f>
        <v>4</v>
      </c>
      <c r="E177" s="1228">
        <f t="shared" si="40"/>
        <v>127</v>
      </c>
      <c r="F177" s="1228">
        <f t="shared" si="40"/>
        <v>22</v>
      </c>
      <c r="G177" s="1228">
        <f t="shared" si="40"/>
        <v>113</v>
      </c>
      <c r="H177" s="1228">
        <f t="shared" si="40"/>
        <v>2085</v>
      </c>
      <c r="I177" s="1228">
        <f t="shared" si="40"/>
        <v>0</v>
      </c>
      <c r="J177" s="1228">
        <f t="shared" si="40"/>
        <v>117</v>
      </c>
      <c r="K177" s="1228">
        <f t="shared" si="40"/>
        <v>22</v>
      </c>
      <c r="L177" s="1228">
        <f t="shared" si="40"/>
        <v>31</v>
      </c>
      <c r="M177" s="1229">
        <f t="shared" si="40"/>
        <v>275</v>
      </c>
      <c r="N177" s="1234">
        <f t="shared" si="40"/>
        <v>2908</v>
      </c>
      <c r="O177" s="1227">
        <f t="shared" si="40"/>
        <v>156</v>
      </c>
      <c r="P177" s="1229">
        <f t="shared" si="40"/>
        <v>9</v>
      </c>
      <c r="Q177" s="1227">
        <f t="shared" si="40"/>
        <v>5</v>
      </c>
      <c r="R177" s="1228">
        <f t="shared" si="40"/>
        <v>28</v>
      </c>
      <c r="S177" s="1228">
        <f t="shared" si="40"/>
        <v>41</v>
      </c>
      <c r="T177" s="1228">
        <f t="shared" si="40"/>
        <v>1</v>
      </c>
      <c r="U177" s="1228">
        <f t="shared" si="40"/>
        <v>4</v>
      </c>
      <c r="V177" s="1228">
        <f t="shared" si="40"/>
        <v>22</v>
      </c>
      <c r="W177" s="1228">
        <f t="shared" si="40"/>
        <v>59</v>
      </c>
      <c r="X177" s="1229">
        <f t="shared" si="40"/>
        <v>49</v>
      </c>
      <c r="Y177" s="1234">
        <f t="shared" si="40"/>
        <v>374</v>
      </c>
      <c r="Z177" s="1227">
        <f t="shared" si="40"/>
        <v>272</v>
      </c>
      <c r="AA177" s="1228">
        <f t="shared" si="40"/>
        <v>139</v>
      </c>
      <c r="AB177" s="1229">
        <f t="shared" si="40"/>
        <v>125</v>
      </c>
      <c r="AC177" s="1227">
        <f t="shared" si="40"/>
        <v>123</v>
      </c>
      <c r="AD177" s="1228">
        <f t="shared" si="40"/>
        <v>491</v>
      </c>
      <c r="AE177" s="1229">
        <f t="shared" si="40"/>
        <v>117</v>
      </c>
      <c r="AF177" s="1227">
        <f t="shared" si="40"/>
        <v>1</v>
      </c>
      <c r="AG177" s="1228">
        <f t="shared" si="40"/>
        <v>4</v>
      </c>
      <c r="AH177" s="1230">
        <f t="shared" si="40"/>
        <v>12</v>
      </c>
      <c r="AI177" s="1231">
        <f t="shared" si="40"/>
        <v>118</v>
      </c>
      <c r="AJ177" s="1228">
        <f t="shared" si="40"/>
        <v>1</v>
      </c>
      <c r="AK177" s="1227">
        <f t="shared" si="40"/>
        <v>14</v>
      </c>
      <c r="AL177" s="1228">
        <f t="shared" si="40"/>
        <v>0</v>
      </c>
      <c r="AM177" s="1232">
        <f t="shared" si="40"/>
        <v>15</v>
      </c>
      <c r="AN177" s="486" t="s">
        <v>673</v>
      </c>
    </row>
    <row r="178" spans="1:40" s="1192" customFormat="1" ht="14.25" customHeight="1" thickBot="1">
      <c r="A178" s="1902" t="s">
        <v>674</v>
      </c>
      <c r="B178" s="1903"/>
      <c r="C178" s="1233">
        <f>SUM(C147,C157,C162,C173,C176)</f>
        <v>24</v>
      </c>
      <c r="D178" s="1228">
        <f t="shared" ref="D178:AM178" si="41">SUM(D147,D157,D162,D173,D176)</f>
        <v>0</v>
      </c>
      <c r="E178" s="1228">
        <f t="shared" si="41"/>
        <v>25</v>
      </c>
      <c r="F178" s="1228">
        <f t="shared" si="41"/>
        <v>6</v>
      </c>
      <c r="G178" s="1228">
        <f t="shared" si="41"/>
        <v>15</v>
      </c>
      <c r="H178" s="1228">
        <f t="shared" si="41"/>
        <v>432</v>
      </c>
      <c r="I178" s="1228">
        <f t="shared" si="41"/>
        <v>0</v>
      </c>
      <c r="J178" s="1228">
        <f t="shared" si="41"/>
        <v>23</v>
      </c>
      <c r="K178" s="1228">
        <f t="shared" si="41"/>
        <v>5</v>
      </c>
      <c r="L178" s="1228">
        <f t="shared" si="41"/>
        <v>8</v>
      </c>
      <c r="M178" s="1229">
        <f t="shared" si="41"/>
        <v>53</v>
      </c>
      <c r="N178" s="1234">
        <f t="shared" si="41"/>
        <v>591</v>
      </c>
      <c r="O178" s="1227">
        <f t="shared" si="41"/>
        <v>31</v>
      </c>
      <c r="P178" s="1229">
        <f t="shared" si="41"/>
        <v>0</v>
      </c>
      <c r="Q178" s="1227">
        <f t="shared" si="41"/>
        <v>1</v>
      </c>
      <c r="R178" s="1228">
        <f t="shared" si="41"/>
        <v>3</v>
      </c>
      <c r="S178" s="1228">
        <f t="shared" si="41"/>
        <v>17</v>
      </c>
      <c r="T178" s="1228">
        <f t="shared" si="41"/>
        <v>0</v>
      </c>
      <c r="U178" s="1228">
        <f t="shared" si="41"/>
        <v>0</v>
      </c>
      <c r="V178" s="1228">
        <f t="shared" si="41"/>
        <v>8</v>
      </c>
      <c r="W178" s="1228">
        <f t="shared" si="41"/>
        <v>17</v>
      </c>
      <c r="X178" s="1229">
        <f t="shared" si="41"/>
        <v>39</v>
      </c>
      <c r="Y178" s="1234">
        <f t="shared" si="41"/>
        <v>116</v>
      </c>
      <c r="Z178" s="1227">
        <f t="shared" si="41"/>
        <v>26</v>
      </c>
      <c r="AA178" s="1228">
        <f t="shared" si="41"/>
        <v>27</v>
      </c>
      <c r="AB178" s="1229">
        <f t="shared" si="41"/>
        <v>24</v>
      </c>
      <c r="AC178" s="1227">
        <f t="shared" si="41"/>
        <v>24</v>
      </c>
      <c r="AD178" s="1228">
        <f t="shared" si="41"/>
        <v>88</v>
      </c>
      <c r="AE178" s="1229">
        <f t="shared" si="41"/>
        <v>23</v>
      </c>
      <c r="AF178" s="1227">
        <f t="shared" si="41"/>
        <v>0</v>
      </c>
      <c r="AG178" s="1228">
        <f t="shared" si="41"/>
        <v>1</v>
      </c>
      <c r="AH178" s="1230">
        <f t="shared" si="41"/>
        <v>0</v>
      </c>
      <c r="AI178" s="1231">
        <f t="shared" si="41"/>
        <v>25</v>
      </c>
      <c r="AJ178" s="1228">
        <f>SUM(AJ147,AJ157,AJ162,AJ173,AJ176)</f>
        <v>0</v>
      </c>
      <c r="AK178" s="1227">
        <f t="shared" si="41"/>
        <v>1</v>
      </c>
      <c r="AL178" s="1228">
        <f t="shared" si="41"/>
        <v>0</v>
      </c>
      <c r="AM178" s="1232">
        <f t="shared" si="41"/>
        <v>3</v>
      </c>
      <c r="AN178" s="486" t="s">
        <v>674</v>
      </c>
    </row>
    <row r="179" spans="1:40" s="1192" customFormat="1" ht="14.25" customHeight="1" thickBot="1">
      <c r="A179" s="1902" t="s">
        <v>675</v>
      </c>
      <c r="B179" s="1903"/>
      <c r="C179" s="1233">
        <f t="shared" ref="C179:P179" si="42">SUM(C177:C178)</f>
        <v>136</v>
      </c>
      <c r="D179" s="1228">
        <f t="shared" si="42"/>
        <v>4</v>
      </c>
      <c r="E179" s="1228">
        <f t="shared" si="42"/>
        <v>152</v>
      </c>
      <c r="F179" s="1228">
        <f t="shared" si="42"/>
        <v>28</v>
      </c>
      <c r="G179" s="1228">
        <f t="shared" si="42"/>
        <v>128</v>
      </c>
      <c r="H179" s="1228">
        <f t="shared" si="42"/>
        <v>2517</v>
      </c>
      <c r="I179" s="1228">
        <f t="shared" si="42"/>
        <v>0</v>
      </c>
      <c r="J179" s="1228">
        <f t="shared" si="42"/>
        <v>140</v>
      </c>
      <c r="K179" s="1228">
        <f t="shared" si="42"/>
        <v>27</v>
      </c>
      <c r="L179" s="1228">
        <f t="shared" si="42"/>
        <v>39</v>
      </c>
      <c r="M179" s="1229">
        <f t="shared" si="42"/>
        <v>328</v>
      </c>
      <c r="N179" s="1234">
        <f t="shared" si="42"/>
        <v>3499</v>
      </c>
      <c r="O179" s="1227">
        <f t="shared" si="42"/>
        <v>187</v>
      </c>
      <c r="P179" s="1229">
        <f t="shared" si="42"/>
        <v>9</v>
      </c>
      <c r="Q179" s="1227">
        <f t="shared" ref="Q179:AL179" si="43">SUM(Q177:Q178)</f>
        <v>6</v>
      </c>
      <c r="R179" s="1228">
        <f t="shared" si="43"/>
        <v>31</v>
      </c>
      <c r="S179" s="1228">
        <f>SUM(S177:S178)</f>
        <v>58</v>
      </c>
      <c r="T179" s="1228">
        <f t="shared" si="43"/>
        <v>1</v>
      </c>
      <c r="U179" s="1228">
        <f t="shared" si="43"/>
        <v>4</v>
      </c>
      <c r="V179" s="1228">
        <f t="shared" si="43"/>
        <v>30</v>
      </c>
      <c r="W179" s="1228">
        <f>SUM(W177:W178)</f>
        <v>76</v>
      </c>
      <c r="X179" s="1229">
        <f>SUM(X177:X178)</f>
        <v>88</v>
      </c>
      <c r="Y179" s="1234">
        <f>SUM(O179:X179)</f>
        <v>490</v>
      </c>
      <c r="Z179" s="1227">
        <f t="shared" ref="Z179:AK179" si="44">SUM(Z177:Z178)</f>
        <v>298</v>
      </c>
      <c r="AA179" s="1228">
        <f t="shared" si="44"/>
        <v>166</v>
      </c>
      <c r="AB179" s="1229">
        <f t="shared" si="44"/>
        <v>149</v>
      </c>
      <c r="AC179" s="1227">
        <f t="shared" si="44"/>
        <v>147</v>
      </c>
      <c r="AD179" s="1228">
        <f t="shared" si="44"/>
        <v>579</v>
      </c>
      <c r="AE179" s="1229">
        <f t="shared" si="44"/>
        <v>140</v>
      </c>
      <c r="AF179" s="1227">
        <f t="shared" si="44"/>
        <v>1</v>
      </c>
      <c r="AG179" s="1228">
        <f t="shared" si="44"/>
        <v>5</v>
      </c>
      <c r="AH179" s="1230">
        <f t="shared" si="44"/>
        <v>12</v>
      </c>
      <c r="AI179" s="1231">
        <f t="shared" si="44"/>
        <v>143</v>
      </c>
      <c r="AJ179" s="1228">
        <f t="shared" si="44"/>
        <v>1</v>
      </c>
      <c r="AK179" s="1227">
        <f t="shared" si="44"/>
        <v>15</v>
      </c>
      <c r="AL179" s="1228">
        <f t="shared" si="43"/>
        <v>0</v>
      </c>
      <c r="AM179" s="1232">
        <f>SUM(AM177:AM178)</f>
        <v>18</v>
      </c>
      <c r="AN179" s="486" t="s">
        <v>675</v>
      </c>
    </row>
  </sheetData>
  <autoFilter ref="A4:AN179" xr:uid="{00000000-0009-0000-0000-000001000000}"/>
  <mergeCells count="10">
    <mergeCell ref="A176:B176"/>
    <mergeCell ref="A177:B177"/>
    <mergeCell ref="A178:B178"/>
    <mergeCell ref="A179:B179"/>
    <mergeCell ref="C2:N3"/>
    <mergeCell ref="O2:Y2"/>
    <mergeCell ref="Z2:AB3"/>
    <mergeCell ref="AC2:AE2"/>
    <mergeCell ref="AK2:AM3"/>
    <mergeCell ref="O3:P3"/>
  </mergeCells>
  <phoneticPr fontId="4"/>
  <pageMargins left="0.70866141732283472" right="0.70866141732283472" top="0.55118110236220474" bottom="0.55118110236220474" header="0.31496062992125984" footer="0.31496062992125984"/>
  <pageSetup paperSize="9" scale="97" fitToWidth="2" fitToHeight="0" pageOrder="overThenDown" orientation="portrait" r:id="rId1"/>
  <headerFooter alignWithMargins="0"/>
  <rowBreaks count="3" manualBreakCount="3">
    <brk id="51" max="16383" man="1"/>
    <brk id="93" max="16383" man="1"/>
    <brk id="13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167"/>
  <sheetViews>
    <sheetView view="pageBreakPreview" zoomScale="90" zoomScaleNormal="100" zoomScaleSheetLayoutView="90" workbookViewId="0"/>
  </sheetViews>
  <sheetFormatPr defaultColWidth="9" defaultRowHeight="13.2"/>
  <cols>
    <col min="1" max="1" width="10.44140625" style="25" customWidth="1"/>
    <col min="2" max="2" width="12.77734375" style="25" customWidth="1"/>
    <col min="3" max="3" width="6.6640625" style="25" customWidth="1"/>
    <col min="4" max="5" width="6.77734375" style="25" customWidth="1"/>
    <col min="6" max="6" width="6.77734375" style="1236" customWidth="1"/>
    <col min="7" max="8" width="6.77734375" style="25" customWidth="1"/>
    <col min="9" max="9" width="6.77734375" style="1236" customWidth="1"/>
    <col min="10" max="11" width="6.77734375" style="25" customWidth="1"/>
    <col min="12" max="12" width="6.77734375" style="1236" customWidth="1"/>
    <col min="13" max="14" width="6.77734375" style="25" customWidth="1"/>
    <col min="15" max="15" width="6.77734375" style="1236" customWidth="1"/>
    <col min="16" max="17" width="6.77734375" style="25" customWidth="1"/>
    <col min="18" max="18" width="6.77734375" style="1236" customWidth="1"/>
    <col min="19" max="21" width="7.88671875" style="1236" customWidth="1"/>
    <col min="22" max="23" width="5.6640625" style="25" customWidth="1"/>
    <col min="24" max="24" width="5.6640625" style="1236" customWidth="1"/>
    <col min="25" max="25" width="12.6640625" style="25" customWidth="1"/>
    <col min="26" max="16384" width="9" style="25"/>
  </cols>
  <sheetData>
    <row r="1" spans="1:28" ht="21.75" customHeight="1">
      <c r="A1" s="158" t="s">
        <v>702</v>
      </c>
      <c r="B1" s="222"/>
      <c r="C1" s="222"/>
      <c r="D1" s="223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</row>
    <row r="2" spans="1:28" ht="21.75" customHeight="1" thickBot="1">
      <c r="A2" s="159" t="s">
        <v>703</v>
      </c>
      <c r="B2" s="222"/>
      <c r="C2" s="222"/>
      <c r="D2" s="222"/>
      <c r="E2" s="222"/>
      <c r="F2" s="222"/>
      <c r="G2" s="222"/>
      <c r="H2" s="222"/>
      <c r="I2" s="222" t="s">
        <v>435</v>
      </c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</row>
    <row r="3" spans="1:28" ht="21.75" customHeight="1">
      <c r="A3" s="179"/>
      <c r="B3" s="224"/>
      <c r="C3" s="225" t="s">
        <v>704</v>
      </c>
      <c r="D3" s="225"/>
      <c r="E3" s="225"/>
      <c r="F3" s="225"/>
      <c r="G3" s="225"/>
      <c r="H3" s="225"/>
      <c r="I3" s="1247"/>
      <c r="J3" s="225" t="s">
        <v>705</v>
      </c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1259"/>
      <c r="V3" s="1907" t="s">
        <v>706</v>
      </c>
      <c r="W3" s="1908"/>
      <c r="X3" s="1909"/>
      <c r="Y3" s="224"/>
    </row>
    <row r="4" spans="1:28" ht="21.75" customHeight="1">
      <c r="A4" s="392" t="s">
        <v>476</v>
      </c>
      <c r="B4" s="226" t="s">
        <v>0</v>
      </c>
      <c r="C4" s="227" t="s">
        <v>707</v>
      </c>
      <c r="D4" s="227"/>
      <c r="E4" s="227"/>
      <c r="F4" s="227"/>
      <c r="G4" s="228" t="s">
        <v>462</v>
      </c>
      <c r="H4" s="229" t="s">
        <v>708</v>
      </c>
      <c r="I4" s="1913" t="s">
        <v>2</v>
      </c>
      <c r="J4" s="227" t="s">
        <v>709</v>
      </c>
      <c r="K4" s="227"/>
      <c r="L4" s="1255"/>
      <c r="M4" s="968" t="s">
        <v>710</v>
      </c>
      <c r="N4" s="227"/>
      <c r="O4" s="227"/>
      <c r="P4" s="1257" t="s">
        <v>711</v>
      </c>
      <c r="Q4" s="227"/>
      <c r="R4" s="1258"/>
      <c r="S4" s="227" t="s">
        <v>712</v>
      </c>
      <c r="T4" s="227"/>
      <c r="U4" s="1260"/>
      <c r="V4" s="1910"/>
      <c r="W4" s="1911"/>
      <c r="X4" s="1912"/>
      <c r="Y4" s="226" t="s">
        <v>0</v>
      </c>
    </row>
    <row r="5" spans="1:28" ht="21.75" customHeight="1" thickBot="1">
      <c r="A5" s="230"/>
      <c r="B5" s="231"/>
      <c r="C5" s="166" t="s">
        <v>713</v>
      </c>
      <c r="D5" s="232" t="s">
        <v>714</v>
      </c>
      <c r="E5" s="167" t="s">
        <v>715</v>
      </c>
      <c r="F5" s="171" t="s">
        <v>432</v>
      </c>
      <c r="G5" s="168" t="s">
        <v>716</v>
      </c>
      <c r="H5" s="233" t="s">
        <v>717</v>
      </c>
      <c r="I5" s="1914"/>
      <c r="J5" s="962" t="s">
        <v>9</v>
      </c>
      <c r="K5" s="167" t="s">
        <v>10</v>
      </c>
      <c r="L5" s="168" t="s">
        <v>11</v>
      </c>
      <c r="M5" s="169" t="s">
        <v>9</v>
      </c>
      <c r="N5" s="167" t="s">
        <v>10</v>
      </c>
      <c r="O5" s="170" t="s">
        <v>54</v>
      </c>
      <c r="P5" s="169" t="s">
        <v>9</v>
      </c>
      <c r="Q5" s="167" t="s">
        <v>10</v>
      </c>
      <c r="R5" s="171" t="s">
        <v>11</v>
      </c>
      <c r="S5" s="169" t="s">
        <v>9</v>
      </c>
      <c r="T5" s="167" t="s">
        <v>10</v>
      </c>
      <c r="U5" s="173" t="s">
        <v>11</v>
      </c>
      <c r="V5" s="169" t="s">
        <v>9</v>
      </c>
      <c r="W5" s="167" t="s">
        <v>10</v>
      </c>
      <c r="X5" s="173" t="s">
        <v>11</v>
      </c>
      <c r="Y5" s="231"/>
    </row>
    <row r="6" spans="1:28" ht="18" customHeight="1">
      <c r="A6" s="179" t="s">
        <v>718</v>
      </c>
      <c r="B6" s="224" t="s">
        <v>39</v>
      </c>
      <c r="C6" s="546">
        <v>3</v>
      </c>
      <c r="D6" s="547">
        <v>3</v>
      </c>
      <c r="E6" s="548">
        <v>3</v>
      </c>
      <c r="F6" s="328">
        <f>SUM(C6:E6)</f>
        <v>9</v>
      </c>
      <c r="G6" s="309">
        <v>0</v>
      </c>
      <c r="H6" s="309">
        <v>0</v>
      </c>
      <c r="I6" s="1248">
        <f t="shared" ref="I6:I11" si="0">SUM(F6:H6)</f>
        <v>9</v>
      </c>
      <c r="J6" s="963">
        <v>63</v>
      </c>
      <c r="K6" s="310">
        <v>57</v>
      </c>
      <c r="L6" s="328">
        <f>SUM(J6,K6)</f>
        <v>120</v>
      </c>
      <c r="M6" s="963">
        <v>60</v>
      </c>
      <c r="N6" s="310">
        <v>60</v>
      </c>
      <c r="O6" s="328">
        <f>SUM(M6,N6)</f>
        <v>120</v>
      </c>
      <c r="P6" s="311">
        <v>50</v>
      </c>
      <c r="Q6" s="310">
        <v>70</v>
      </c>
      <c r="R6" s="328">
        <f>SUM(P6,Q6)</f>
        <v>120</v>
      </c>
      <c r="S6" s="311">
        <f>SUM(J6,M6,P6)</f>
        <v>173</v>
      </c>
      <c r="T6" s="310">
        <f>SUM(K6,N6,Q6)</f>
        <v>187</v>
      </c>
      <c r="U6" s="1262">
        <f>SUM(L6,O6,R6)</f>
        <v>360</v>
      </c>
      <c r="V6" s="311">
        <v>0</v>
      </c>
      <c r="W6" s="310">
        <v>0</v>
      </c>
      <c r="X6" s="1262">
        <f>SUM(V6:W6)</f>
        <v>0</v>
      </c>
      <c r="Y6" s="176" t="s">
        <v>39</v>
      </c>
    </row>
    <row r="7" spans="1:28" ht="18" customHeight="1">
      <c r="A7" s="177">
        <v>5</v>
      </c>
      <c r="B7" s="950" t="s">
        <v>40</v>
      </c>
      <c r="C7" s="549">
        <v>3</v>
      </c>
      <c r="D7" s="550">
        <v>3</v>
      </c>
      <c r="E7" s="418">
        <v>3</v>
      </c>
      <c r="F7" s="1242">
        <f t="shared" ref="F7:F10" si="1">SUM(C7:E7)</f>
        <v>9</v>
      </c>
      <c r="G7" s="312">
        <v>0</v>
      </c>
      <c r="H7" s="312">
        <v>0</v>
      </c>
      <c r="I7" s="1249">
        <f t="shared" si="0"/>
        <v>9</v>
      </c>
      <c r="J7" s="964">
        <v>48</v>
      </c>
      <c r="K7" s="313">
        <v>72</v>
      </c>
      <c r="L7" s="419">
        <f t="shared" ref="L7:L8" si="2">SUM(J7,K7)</f>
        <v>120</v>
      </c>
      <c r="M7" s="964">
        <v>56</v>
      </c>
      <c r="N7" s="313">
        <v>64</v>
      </c>
      <c r="O7" s="419">
        <f t="shared" ref="O7:O8" si="3">SUM(M7,N7)</f>
        <v>120</v>
      </c>
      <c r="P7" s="314">
        <v>62</v>
      </c>
      <c r="Q7" s="313">
        <v>58</v>
      </c>
      <c r="R7" s="419">
        <f t="shared" ref="R7:R8" si="4">SUM(P7,Q7)</f>
        <v>120</v>
      </c>
      <c r="S7" s="314">
        <f t="shared" ref="S7:T10" si="5">SUM(J7,M7,P7)</f>
        <v>166</v>
      </c>
      <c r="T7" s="313">
        <f t="shared" si="5"/>
        <v>194</v>
      </c>
      <c r="U7" s="1263">
        <f t="shared" ref="S7:U23" si="6">SUM(L7,O7,R7)</f>
        <v>360</v>
      </c>
      <c r="V7" s="314">
        <v>0</v>
      </c>
      <c r="W7" s="313">
        <v>0</v>
      </c>
      <c r="X7" s="1263">
        <f t="shared" ref="X7:X10" si="7">SUM(V7:W7)</f>
        <v>0</v>
      </c>
      <c r="Y7" s="175" t="s">
        <v>200</v>
      </c>
    </row>
    <row r="8" spans="1:28" ht="18" customHeight="1">
      <c r="A8" s="1238"/>
      <c r="B8" s="950" t="s">
        <v>719</v>
      </c>
      <c r="C8" s="549">
        <v>3</v>
      </c>
      <c r="D8" s="550">
        <v>3</v>
      </c>
      <c r="E8" s="418">
        <v>3</v>
      </c>
      <c r="F8" s="1242">
        <f t="shared" si="1"/>
        <v>9</v>
      </c>
      <c r="G8" s="312">
        <v>0</v>
      </c>
      <c r="H8" s="312">
        <v>0</v>
      </c>
      <c r="I8" s="1249">
        <f t="shared" si="0"/>
        <v>9</v>
      </c>
      <c r="J8" s="964">
        <v>60</v>
      </c>
      <c r="K8" s="313">
        <v>60</v>
      </c>
      <c r="L8" s="419">
        <f t="shared" si="2"/>
        <v>120</v>
      </c>
      <c r="M8" s="964">
        <v>50</v>
      </c>
      <c r="N8" s="313">
        <v>69</v>
      </c>
      <c r="O8" s="419">
        <f t="shared" si="3"/>
        <v>119</v>
      </c>
      <c r="P8" s="314">
        <v>57</v>
      </c>
      <c r="Q8" s="313">
        <v>63</v>
      </c>
      <c r="R8" s="419">
        <f t="shared" si="4"/>
        <v>120</v>
      </c>
      <c r="S8" s="314">
        <f t="shared" si="5"/>
        <v>167</v>
      </c>
      <c r="T8" s="313">
        <f t="shared" si="5"/>
        <v>192</v>
      </c>
      <c r="U8" s="1263">
        <f t="shared" si="6"/>
        <v>359</v>
      </c>
      <c r="V8" s="314">
        <v>0</v>
      </c>
      <c r="W8" s="313">
        <v>0</v>
      </c>
      <c r="X8" s="1263">
        <f t="shared" si="7"/>
        <v>0</v>
      </c>
      <c r="Y8" s="175" t="s">
        <v>719</v>
      </c>
    </row>
    <row r="9" spans="1:28" ht="18" customHeight="1">
      <c r="A9" s="1238"/>
      <c r="B9" s="950" t="s">
        <v>720</v>
      </c>
      <c r="C9" s="421">
        <v>3</v>
      </c>
      <c r="D9" s="550">
        <v>3</v>
      </c>
      <c r="E9" s="418">
        <v>3</v>
      </c>
      <c r="F9" s="1242">
        <f t="shared" si="1"/>
        <v>9</v>
      </c>
      <c r="G9" s="312">
        <v>0</v>
      </c>
      <c r="H9" s="312">
        <v>0</v>
      </c>
      <c r="I9" s="1249">
        <f t="shared" si="0"/>
        <v>9</v>
      </c>
      <c r="J9" s="964">
        <v>60</v>
      </c>
      <c r="K9" s="313">
        <v>60</v>
      </c>
      <c r="L9" s="419">
        <f>SUM(J9,K9)</f>
        <v>120</v>
      </c>
      <c r="M9" s="964">
        <v>52</v>
      </c>
      <c r="N9" s="313">
        <v>67</v>
      </c>
      <c r="O9" s="419">
        <f>SUM(M9,N9)</f>
        <v>119</v>
      </c>
      <c r="P9" s="314">
        <v>49</v>
      </c>
      <c r="Q9" s="313">
        <v>67</v>
      </c>
      <c r="R9" s="419">
        <f t="shared" ref="R9:R10" si="8">SUM(P9,Q9)</f>
        <v>116</v>
      </c>
      <c r="S9" s="314">
        <f t="shared" si="5"/>
        <v>161</v>
      </c>
      <c r="T9" s="313">
        <f t="shared" si="5"/>
        <v>194</v>
      </c>
      <c r="U9" s="1263">
        <f t="shared" ref="U9" si="9">SUM(L9,O9,R9)</f>
        <v>355</v>
      </c>
      <c r="V9" s="314">
        <v>0</v>
      </c>
      <c r="W9" s="313">
        <v>0</v>
      </c>
      <c r="X9" s="1263">
        <f t="shared" ref="X9" si="10">SUM(V9:W9)</f>
        <v>0</v>
      </c>
      <c r="Y9" s="175" t="s">
        <v>720</v>
      </c>
    </row>
    <row r="10" spans="1:28" ht="18" customHeight="1">
      <c r="A10" s="1239"/>
      <c r="B10" s="234" t="s">
        <v>831</v>
      </c>
      <c r="C10" s="551">
        <v>1</v>
      </c>
      <c r="D10" s="552">
        <v>1</v>
      </c>
      <c r="E10" s="420">
        <v>1</v>
      </c>
      <c r="F10" s="329">
        <f t="shared" si="1"/>
        <v>3</v>
      </c>
      <c r="G10" s="553">
        <v>0</v>
      </c>
      <c r="H10" s="553">
        <v>0</v>
      </c>
      <c r="I10" s="1250">
        <f t="shared" si="0"/>
        <v>3</v>
      </c>
      <c r="J10" s="965">
        <v>1</v>
      </c>
      <c r="K10" s="316">
        <v>2</v>
      </c>
      <c r="L10" s="1250">
        <f>SUM(J10,K10)</f>
        <v>3</v>
      </c>
      <c r="M10" s="965">
        <v>4</v>
      </c>
      <c r="N10" s="316">
        <v>8</v>
      </c>
      <c r="O10" s="329">
        <f>SUM(M10,N10)</f>
        <v>12</v>
      </c>
      <c r="P10" s="317">
        <v>5</v>
      </c>
      <c r="Q10" s="316">
        <v>3</v>
      </c>
      <c r="R10" s="329">
        <f t="shared" si="8"/>
        <v>8</v>
      </c>
      <c r="S10" s="317">
        <f t="shared" si="5"/>
        <v>10</v>
      </c>
      <c r="T10" s="316">
        <f t="shared" si="5"/>
        <v>13</v>
      </c>
      <c r="U10" s="1254">
        <f t="shared" si="6"/>
        <v>23</v>
      </c>
      <c r="V10" s="470">
        <v>0</v>
      </c>
      <c r="W10" s="316">
        <v>0</v>
      </c>
      <c r="X10" s="1254">
        <f t="shared" si="7"/>
        <v>0</v>
      </c>
      <c r="Y10" s="234" t="s">
        <v>831</v>
      </c>
      <c r="Z10" s="375"/>
    </row>
    <row r="11" spans="1:28" s="1236" customFormat="1" ht="18" customHeight="1" thickBot="1">
      <c r="A11" s="1240" t="s">
        <v>721</v>
      </c>
      <c r="B11" s="1241"/>
      <c r="C11" s="1243">
        <f>SUM(C6:C10)</f>
        <v>13</v>
      </c>
      <c r="D11" s="1244">
        <f>SUM(D6:D10)</f>
        <v>13</v>
      </c>
      <c r="E11" s="1245">
        <f>SUM(E6:E10)</f>
        <v>13</v>
      </c>
      <c r="F11" s="1246">
        <f t="shared" ref="F11" si="11">SUM(C11:E11)</f>
        <v>39</v>
      </c>
      <c r="G11" s="1246">
        <f>SUM(G6:G10)</f>
        <v>0</v>
      </c>
      <c r="H11" s="1246">
        <f>SUM(H6:H10)</f>
        <v>0</v>
      </c>
      <c r="I11" s="1251">
        <f t="shared" si="0"/>
        <v>39</v>
      </c>
      <c r="J11" s="1252">
        <f>SUM(J6:J10)</f>
        <v>232</v>
      </c>
      <c r="K11" s="1253">
        <f>SUM(K6:K10)</f>
        <v>251</v>
      </c>
      <c r="L11" s="1256">
        <f>SUM(J11,K11)</f>
        <v>483</v>
      </c>
      <c r="M11" s="1252">
        <f>SUM(M6:M10)</f>
        <v>222</v>
      </c>
      <c r="N11" s="1253">
        <f>SUM(N6:N10)</f>
        <v>268</v>
      </c>
      <c r="O11" s="1256">
        <f>SUM(M11,N11)</f>
        <v>490</v>
      </c>
      <c r="P11" s="1264">
        <f>SUM(P6:P10)</f>
        <v>223</v>
      </c>
      <c r="Q11" s="1265">
        <f>SUM(Q6:Q10)</f>
        <v>261</v>
      </c>
      <c r="R11" s="1256">
        <f>SUM(P11,Q11)</f>
        <v>484</v>
      </c>
      <c r="S11" s="1264">
        <f t="shared" si="6"/>
        <v>677</v>
      </c>
      <c r="T11" s="1265">
        <f t="shared" si="6"/>
        <v>780</v>
      </c>
      <c r="U11" s="330">
        <f>SUM(L11,O11,R11)</f>
        <v>1457</v>
      </c>
      <c r="V11" s="1264">
        <f>SUM(V6:V10)</f>
        <v>0</v>
      </c>
      <c r="W11" s="1265">
        <f>SUM(W6:W10)</f>
        <v>0</v>
      </c>
      <c r="X11" s="330">
        <f>SUM(X6:X10)</f>
        <v>0</v>
      </c>
      <c r="Y11" s="1266" t="s">
        <v>722</v>
      </c>
    </row>
    <row r="12" spans="1:28" ht="18" customHeight="1">
      <c r="A12" s="174" t="s">
        <v>487</v>
      </c>
      <c r="B12" s="950" t="s">
        <v>723</v>
      </c>
      <c r="C12" s="549">
        <v>4</v>
      </c>
      <c r="D12" s="550">
        <v>4</v>
      </c>
      <c r="E12" s="418">
        <v>4</v>
      </c>
      <c r="F12" s="1242">
        <f>SUM(C12:E12)</f>
        <v>12</v>
      </c>
      <c r="G12" s="312">
        <v>0</v>
      </c>
      <c r="H12" s="312">
        <v>7</v>
      </c>
      <c r="I12" s="1249">
        <f t="shared" ref="I12:I61" si="12">SUM(F12:H12)</f>
        <v>19</v>
      </c>
      <c r="J12" s="963">
        <v>60</v>
      </c>
      <c r="K12" s="310">
        <v>70</v>
      </c>
      <c r="L12" s="328">
        <f t="shared" ref="L12:L61" si="13">SUM(J12,K12)</f>
        <v>130</v>
      </c>
      <c r="M12" s="963">
        <v>85</v>
      </c>
      <c r="N12" s="310">
        <v>67</v>
      </c>
      <c r="O12" s="328">
        <f t="shared" ref="O12:O20" si="14">SUM(M12,N12)</f>
        <v>152</v>
      </c>
      <c r="P12" s="311">
        <v>97</v>
      </c>
      <c r="Q12" s="310">
        <v>68</v>
      </c>
      <c r="R12" s="328">
        <f t="shared" ref="R12:R20" si="15">SUM(P12,Q12)</f>
        <v>165</v>
      </c>
      <c r="S12" s="314">
        <f t="shared" ref="S12" si="16">SUM(J12,M12,P12)</f>
        <v>242</v>
      </c>
      <c r="T12" s="313">
        <f t="shared" si="6"/>
        <v>205</v>
      </c>
      <c r="U12" s="1263">
        <f>SUM(L12,O12,R12)</f>
        <v>447</v>
      </c>
      <c r="V12" s="314">
        <v>19</v>
      </c>
      <c r="W12" s="313">
        <v>15</v>
      </c>
      <c r="X12" s="1263">
        <f t="shared" ref="X12:X29" si="17">SUM(V12:W12)</f>
        <v>34</v>
      </c>
      <c r="Y12" s="175" t="s">
        <v>723</v>
      </c>
      <c r="AB12" s="375"/>
    </row>
    <row r="13" spans="1:28" ht="18" customHeight="1">
      <c r="A13" s="177">
        <v>18</v>
      </c>
      <c r="B13" s="950" t="s">
        <v>724</v>
      </c>
      <c r="C13" s="549">
        <v>6</v>
      </c>
      <c r="D13" s="550">
        <v>4</v>
      </c>
      <c r="E13" s="418">
        <v>5</v>
      </c>
      <c r="F13" s="1242">
        <f t="shared" ref="F13:F29" si="18">SUM(C13:E13)</f>
        <v>15</v>
      </c>
      <c r="G13" s="312">
        <v>0</v>
      </c>
      <c r="H13" s="312">
        <v>8</v>
      </c>
      <c r="I13" s="1249">
        <f t="shared" si="12"/>
        <v>23</v>
      </c>
      <c r="J13" s="964">
        <v>95</v>
      </c>
      <c r="K13" s="313">
        <v>110</v>
      </c>
      <c r="L13" s="419">
        <f t="shared" si="13"/>
        <v>205</v>
      </c>
      <c r="M13" s="964">
        <v>80</v>
      </c>
      <c r="N13" s="313">
        <v>94</v>
      </c>
      <c r="O13" s="419">
        <f t="shared" si="14"/>
        <v>174</v>
      </c>
      <c r="P13" s="314">
        <v>82</v>
      </c>
      <c r="Q13" s="313">
        <v>92</v>
      </c>
      <c r="R13" s="419">
        <f t="shared" si="15"/>
        <v>174</v>
      </c>
      <c r="S13" s="314">
        <f t="shared" si="6"/>
        <v>257</v>
      </c>
      <c r="T13" s="313">
        <f t="shared" si="6"/>
        <v>296</v>
      </c>
      <c r="U13" s="1263">
        <f t="shared" si="6"/>
        <v>553</v>
      </c>
      <c r="V13" s="314">
        <v>20</v>
      </c>
      <c r="W13" s="313">
        <v>14</v>
      </c>
      <c r="X13" s="1263">
        <f t="shared" si="17"/>
        <v>34</v>
      </c>
      <c r="Y13" s="175" t="s">
        <v>724</v>
      </c>
      <c r="AA13" s="161"/>
      <c r="AB13" s="161"/>
    </row>
    <row r="14" spans="1:28" ht="18" customHeight="1">
      <c r="A14" s="174"/>
      <c r="B14" s="950" t="s">
        <v>725</v>
      </c>
      <c r="C14" s="549">
        <v>5</v>
      </c>
      <c r="D14" s="550">
        <v>4</v>
      </c>
      <c r="E14" s="418">
        <v>5</v>
      </c>
      <c r="F14" s="1242">
        <f t="shared" si="18"/>
        <v>14</v>
      </c>
      <c r="G14" s="312">
        <v>0</v>
      </c>
      <c r="H14" s="312">
        <v>10</v>
      </c>
      <c r="I14" s="1249">
        <f t="shared" si="12"/>
        <v>24</v>
      </c>
      <c r="J14" s="964">
        <v>102</v>
      </c>
      <c r="K14" s="313">
        <v>83</v>
      </c>
      <c r="L14" s="419">
        <f t="shared" si="13"/>
        <v>185</v>
      </c>
      <c r="M14" s="964">
        <v>79</v>
      </c>
      <c r="N14" s="313">
        <v>80</v>
      </c>
      <c r="O14" s="419">
        <f t="shared" si="14"/>
        <v>159</v>
      </c>
      <c r="P14" s="314">
        <v>87</v>
      </c>
      <c r="Q14" s="313">
        <v>86</v>
      </c>
      <c r="R14" s="419">
        <f t="shared" si="15"/>
        <v>173</v>
      </c>
      <c r="S14" s="314">
        <f t="shared" si="6"/>
        <v>268</v>
      </c>
      <c r="T14" s="313">
        <f t="shared" si="6"/>
        <v>249</v>
      </c>
      <c r="U14" s="1263">
        <f t="shared" si="6"/>
        <v>517</v>
      </c>
      <c r="V14" s="314">
        <v>37</v>
      </c>
      <c r="W14" s="313">
        <v>18</v>
      </c>
      <c r="X14" s="1263">
        <f t="shared" si="17"/>
        <v>55</v>
      </c>
      <c r="Y14" s="175" t="s">
        <v>725</v>
      </c>
      <c r="AA14" s="375"/>
    </row>
    <row r="15" spans="1:28" ht="18" customHeight="1">
      <c r="A15" s="174"/>
      <c r="B15" s="950" t="s">
        <v>726</v>
      </c>
      <c r="C15" s="549">
        <v>5</v>
      </c>
      <c r="D15" s="550">
        <v>6</v>
      </c>
      <c r="E15" s="418">
        <v>6</v>
      </c>
      <c r="F15" s="1242">
        <f t="shared" si="18"/>
        <v>17</v>
      </c>
      <c r="G15" s="312">
        <v>0</v>
      </c>
      <c r="H15" s="312">
        <v>11</v>
      </c>
      <c r="I15" s="1249">
        <f t="shared" si="12"/>
        <v>28</v>
      </c>
      <c r="J15" s="964">
        <v>96</v>
      </c>
      <c r="K15" s="313">
        <v>91</v>
      </c>
      <c r="L15" s="419">
        <f t="shared" si="13"/>
        <v>187</v>
      </c>
      <c r="M15" s="964">
        <v>123</v>
      </c>
      <c r="N15" s="313">
        <v>119</v>
      </c>
      <c r="O15" s="419">
        <f t="shared" si="14"/>
        <v>242</v>
      </c>
      <c r="P15" s="314">
        <v>105</v>
      </c>
      <c r="Q15" s="313">
        <v>94</v>
      </c>
      <c r="R15" s="419">
        <f t="shared" si="15"/>
        <v>199</v>
      </c>
      <c r="S15" s="314">
        <f t="shared" si="6"/>
        <v>324</v>
      </c>
      <c r="T15" s="313">
        <f t="shared" si="6"/>
        <v>304</v>
      </c>
      <c r="U15" s="1263">
        <f t="shared" si="6"/>
        <v>628</v>
      </c>
      <c r="V15" s="314">
        <v>36</v>
      </c>
      <c r="W15" s="313">
        <v>13</v>
      </c>
      <c r="X15" s="1263">
        <f t="shared" si="17"/>
        <v>49</v>
      </c>
      <c r="Y15" s="175" t="s">
        <v>726</v>
      </c>
      <c r="AA15" s="161"/>
      <c r="AB15" s="161"/>
    </row>
    <row r="16" spans="1:28" ht="18" customHeight="1">
      <c r="A16" s="174"/>
      <c r="B16" s="950" t="s">
        <v>727</v>
      </c>
      <c r="C16" s="549">
        <v>4</v>
      </c>
      <c r="D16" s="550">
        <v>4</v>
      </c>
      <c r="E16" s="418">
        <v>4</v>
      </c>
      <c r="F16" s="1242">
        <f t="shared" si="18"/>
        <v>12</v>
      </c>
      <c r="G16" s="312">
        <v>0</v>
      </c>
      <c r="H16" s="312">
        <v>4</v>
      </c>
      <c r="I16" s="1249">
        <f t="shared" si="12"/>
        <v>16</v>
      </c>
      <c r="J16" s="964">
        <v>62</v>
      </c>
      <c r="K16" s="313">
        <v>53</v>
      </c>
      <c r="L16" s="419">
        <f t="shared" si="13"/>
        <v>115</v>
      </c>
      <c r="M16" s="964">
        <v>65</v>
      </c>
      <c r="N16" s="313">
        <v>55</v>
      </c>
      <c r="O16" s="419">
        <f t="shared" si="14"/>
        <v>120</v>
      </c>
      <c r="P16" s="314">
        <v>65</v>
      </c>
      <c r="Q16" s="313">
        <v>64</v>
      </c>
      <c r="R16" s="419">
        <f t="shared" si="15"/>
        <v>129</v>
      </c>
      <c r="S16" s="314">
        <f t="shared" si="6"/>
        <v>192</v>
      </c>
      <c r="T16" s="313">
        <f t="shared" si="6"/>
        <v>172</v>
      </c>
      <c r="U16" s="1263">
        <f t="shared" si="6"/>
        <v>364</v>
      </c>
      <c r="V16" s="314">
        <v>12</v>
      </c>
      <c r="W16" s="313">
        <v>5</v>
      </c>
      <c r="X16" s="1263">
        <f t="shared" si="17"/>
        <v>17</v>
      </c>
      <c r="Y16" s="175" t="s">
        <v>727</v>
      </c>
      <c r="AA16" s="161"/>
    </row>
    <row r="17" spans="1:28" ht="18" customHeight="1">
      <c r="A17" s="174"/>
      <c r="B17" s="950" t="s">
        <v>728</v>
      </c>
      <c r="C17" s="549">
        <v>5</v>
      </c>
      <c r="D17" s="550">
        <v>5</v>
      </c>
      <c r="E17" s="418">
        <v>4</v>
      </c>
      <c r="F17" s="1242">
        <f t="shared" si="18"/>
        <v>14</v>
      </c>
      <c r="G17" s="312">
        <v>0</v>
      </c>
      <c r="H17" s="312">
        <v>8</v>
      </c>
      <c r="I17" s="1249">
        <f t="shared" si="12"/>
        <v>22</v>
      </c>
      <c r="J17" s="964">
        <v>95</v>
      </c>
      <c r="K17" s="313">
        <v>63</v>
      </c>
      <c r="L17" s="419">
        <f t="shared" si="13"/>
        <v>158</v>
      </c>
      <c r="M17" s="964">
        <v>89</v>
      </c>
      <c r="N17" s="313">
        <v>83</v>
      </c>
      <c r="O17" s="419">
        <f t="shared" si="14"/>
        <v>172</v>
      </c>
      <c r="P17" s="314">
        <v>92</v>
      </c>
      <c r="Q17" s="313">
        <v>75</v>
      </c>
      <c r="R17" s="419">
        <f t="shared" si="15"/>
        <v>167</v>
      </c>
      <c r="S17" s="314">
        <f t="shared" si="6"/>
        <v>276</v>
      </c>
      <c r="T17" s="313">
        <f t="shared" si="6"/>
        <v>221</v>
      </c>
      <c r="U17" s="1263">
        <f t="shared" si="6"/>
        <v>497</v>
      </c>
      <c r="V17" s="314">
        <v>35</v>
      </c>
      <c r="W17" s="313">
        <v>12</v>
      </c>
      <c r="X17" s="1263">
        <f t="shared" si="17"/>
        <v>47</v>
      </c>
      <c r="Y17" s="175" t="s">
        <v>728</v>
      </c>
      <c r="AA17" s="161"/>
    </row>
    <row r="18" spans="1:28" ht="18" customHeight="1">
      <c r="A18" s="174"/>
      <c r="B18" s="950" t="s">
        <v>729</v>
      </c>
      <c r="C18" s="549">
        <v>2</v>
      </c>
      <c r="D18" s="550">
        <v>2</v>
      </c>
      <c r="E18" s="418">
        <v>2</v>
      </c>
      <c r="F18" s="1242">
        <f t="shared" si="18"/>
        <v>6</v>
      </c>
      <c r="G18" s="312">
        <v>0</v>
      </c>
      <c r="H18" s="313">
        <v>4</v>
      </c>
      <c r="I18" s="1249">
        <f t="shared" si="12"/>
        <v>10</v>
      </c>
      <c r="J18" s="964">
        <v>26</v>
      </c>
      <c r="K18" s="313">
        <v>24</v>
      </c>
      <c r="L18" s="419">
        <f t="shared" si="13"/>
        <v>50</v>
      </c>
      <c r="M18" s="964">
        <v>38</v>
      </c>
      <c r="N18" s="313">
        <v>30</v>
      </c>
      <c r="O18" s="419">
        <f t="shared" si="14"/>
        <v>68</v>
      </c>
      <c r="P18" s="314">
        <v>34</v>
      </c>
      <c r="Q18" s="313">
        <v>35</v>
      </c>
      <c r="R18" s="419">
        <f t="shared" si="15"/>
        <v>69</v>
      </c>
      <c r="S18" s="314">
        <f t="shared" si="6"/>
        <v>98</v>
      </c>
      <c r="T18" s="313">
        <f t="shared" si="6"/>
        <v>89</v>
      </c>
      <c r="U18" s="1263">
        <f t="shared" si="6"/>
        <v>187</v>
      </c>
      <c r="V18" s="314">
        <v>10</v>
      </c>
      <c r="W18" s="313">
        <v>4</v>
      </c>
      <c r="X18" s="1263">
        <f t="shared" si="17"/>
        <v>14</v>
      </c>
      <c r="Y18" s="175" t="s">
        <v>729</v>
      </c>
    </row>
    <row r="19" spans="1:28" ht="18" customHeight="1">
      <c r="A19" s="174"/>
      <c r="B19" s="950" t="s">
        <v>503</v>
      </c>
      <c r="C19" s="549">
        <v>1</v>
      </c>
      <c r="D19" s="550">
        <v>1</v>
      </c>
      <c r="E19" s="418">
        <v>1</v>
      </c>
      <c r="F19" s="1242">
        <f t="shared" si="18"/>
        <v>3</v>
      </c>
      <c r="G19" s="312">
        <v>0</v>
      </c>
      <c r="H19" s="313">
        <v>3</v>
      </c>
      <c r="I19" s="1249">
        <f t="shared" si="12"/>
        <v>6</v>
      </c>
      <c r="J19" s="964">
        <v>10</v>
      </c>
      <c r="K19" s="313">
        <v>4</v>
      </c>
      <c r="L19" s="419">
        <f t="shared" si="13"/>
        <v>14</v>
      </c>
      <c r="M19" s="964">
        <v>10</v>
      </c>
      <c r="N19" s="313">
        <v>4</v>
      </c>
      <c r="O19" s="419">
        <f t="shared" si="14"/>
        <v>14</v>
      </c>
      <c r="P19" s="314">
        <v>4</v>
      </c>
      <c r="Q19" s="313">
        <v>7</v>
      </c>
      <c r="R19" s="419">
        <f t="shared" si="15"/>
        <v>11</v>
      </c>
      <c r="S19" s="314">
        <f t="shared" si="6"/>
        <v>24</v>
      </c>
      <c r="T19" s="313">
        <f t="shared" si="6"/>
        <v>15</v>
      </c>
      <c r="U19" s="1263">
        <f t="shared" si="6"/>
        <v>39</v>
      </c>
      <c r="V19" s="314">
        <v>6</v>
      </c>
      <c r="W19" s="313">
        <v>1</v>
      </c>
      <c r="X19" s="1263">
        <f t="shared" si="17"/>
        <v>7</v>
      </c>
      <c r="Y19" s="175" t="s">
        <v>503</v>
      </c>
    </row>
    <row r="20" spans="1:28" ht="18" customHeight="1">
      <c r="A20" s="174"/>
      <c r="B20" s="950" t="s">
        <v>500</v>
      </c>
      <c r="C20" s="549">
        <v>5</v>
      </c>
      <c r="D20" s="550">
        <v>6</v>
      </c>
      <c r="E20" s="418">
        <v>5</v>
      </c>
      <c r="F20" s="1242">
        <f t="shared" si="18"/>
        <v>16</v>
      </c>
      <c r="G20" s="312">
        <v>0</v>
      </c>
      <c r="H20" s="312">
        <v>10</v>
      </c>
      <c r="I20" s="1249">
        <f t="shared" si="12"/>
        <v>26</v>
      </c>
      <c r="J20" s="964">
        <v>112</v>
      </c>
      <c r="K20" s="313">
        <v>79</v>
      </c>
      <c r="L20" s="419">
        <f t="shared" si="13"/>
        <v>191</v>
      </c>
      <c r="M20" s="964">
        <v>118</v>
      </c>
      <c r="N20" s="313">
        <v>111</v>
      </c>
      <c r="O20" s="419">
        <f t="shared" si="14"/>
        <v>229</v>
      </c>
      <c r="P20" s="314">
        <v>92</v>
      </c>
      <c r="Q20" s="313">
        <v>112</v>
      </c>
      <c r="R20" s="419">
        <f t="shared" si="15"/>
        <v>204</v>
      </c>
      <c r="S20" s="314">
        <f t="shared" si="6"/>
        <v>322</v>
      </c>
      <c r="T20" s="313">
        <f t="shared" si="6"/>
        <v>302</v>
      </c>
      <c r="U20" s="1263">
        <f t="shared" si="6"/>
        <v>624</v>
      </c>
      <c r="V20" s="314">
        <v>34</v>
      </c>
      <c r="W20" s="313">
        <v>21</v>
      </c>
      <c r="X20" s="1263">
        <f t="shared" si="17"/>
        <v>55</v>
      </c>
      <c r="Y20" s="175" t="s">
        <v>500</v>
      </c>
    </row>
    <row r="21" spans="1:28" ht="18" customHeight="1">
      <c r="A21" s="174"/>
      <c r="B21" s="950" t="s">
        <v>730</v>
      </c>
      <c r="C21" s="549">
        <v>2</v>
      </c>
      <c r="D21" s="550">
        <v>2</v>
      </c>
      <c r="E21" s="418">
        <v>2</v>
      </c>
      <c r="F21" s="1242">
        <f t="shared" si="18"/>
        <v>6</v>
      </c>
      <c r="G21" s="312">
        <v>0</v>
      </c>
      <c r="H21" s="312">
        <v>5</v>
      </c>
      <c r="I21" s="1249">
        <f t="shared" si="12"/>
        <v>11</v>
      </c>
      <c r="J21" s="964">
        <v>34</v>
      </c>
      <c r="K21" s="313">
        <v>29</v>
      </c>
      <c r="L21" s="419">
        <f t="shared" si="13"/>
        <v>63</v>
      </c>
      <c r="M21" s="964">
        <v>40</v>
      </c>
      <c r="N21" s="313">
        <v>35</v>
      </c>
      <c r="O21" s="419">
        <f t="shared" ref="O21:O34" si="19">SUM(M21,N21)</f>
        <v>75</v>
      </c>
      <c r="P21" s="314">
        <v>47</v>
      </c>
      <c r="Q21" s="313">
        <v>32</v>
      </c>
      <c r="R21" s="419">
        <f t="shared" ref="R21:R34" si="20">SUM(P21,Q21)</f>
        <v>79</v>
      </c>
      <c r="S21" s="314">
        <f t="shared" si="6"/>
        <v>121</v>
      </c>
      <c r="T21" s="313">
        <f t="shared" si="6"/>
        <v>96</v>
      </c>
      <c r="U21" s="1263">
        <f t="shared" si="6"/>
        <v>217</v>
      </c>
      <c r="V21" s="314">
        <v>16</v>
      </c>
      <c r="W21" s="313">
        <v>6</v>
      </c>
      <c r="X21" s="1263">
        <f t="shared" si="17"/>
        <v>22</v>
      </c>
      <c r="Y21" s="175" t="s">
        <v>730</v>
      </c>
    </row>
    <row r="22" spans="1:28" ht="18" customHeight="1">
      <c r="A22" s="174"/>
      <c r="B22" s="175" t="s">
        <v>731</v>
      </c>
      <c r="C22" s="549">
        <v>3</v>
      </c>
      <c r="D22" s="550">
        <v>2</v>
      </c>
      <c r="E22" s="418">
        <v>3</v>
      </c>
      <c r="F22" s="1242">
        <f t="shared" si="18"/>
        <v>8</v>
      </c>
      <c r="G22" s="312">
        <v>0</v>
      </c>
      <c r="H22" s="312">
        <v>3</v>
      </c>
      <c r="I22" s="1249">
        <f t="shared" si="12"/>
        <v>11</v>
      </c>
      <c r="J22" s="964">
        <v>57</v>
      </c>
      <c r="K22" s="313">
        <v>50</v>
      </c>
      <c r="L22" s="419">
        <f t="shared" si="13"/>
        <v>107</v>
      </c>
      <c r="M22" s="964">
        <v>37</v>
      </c>
      <c r="N22" s="313">
        <v>38</v>
      </c>
      <c r="O22" s="419">
        <f t="shared" si="19"/>
        <v>75</v>
      </c>
      <c r="P22" s="314">
        <v>50</v>
      </c>
      <c r="Q22" s="313">
        <v>53</v>
      </c>
      <c r="R22" s="419">
        <f t="shared" si="20"/>
        <v>103</v>
      </c>
      <c r="S22" s="314">
        <f t="shared" si="6"/>
        <v>144</v>
      </c>
      <c r="T22" s="313">
        <f t="shared" si="6"/>
        <v>141</v>
      </c>
      <c r="U22" s="1263">
        <f t="shared" si="6"/>
        <v>285</v>
      </c>
      <c r="V22" s="314">
        <v>8</v>
      </c>
      <c r="W22" s="313">
        <v>6</v>
      </c>
      <c r="X22" s="1263">
        <f t="shared" si="17"/>
        <v>14</v>
      </c>
      <c r="Y22" s="175" t="s">
        <v>731</v>
      </c>
    </row>
    <row r="23" spans="1:28" ht="18" customHeight="1">
      <c r="A23" s="174"/>
      <c r="B23" s="175" t="s">
        <v>732</v>
      </c>
      <c r="C23" s="549">
        <v>2</v>
      </c>
      <c r="D23" s="550">
        <v>2</v>
      </c>
      <c r="E23" s="418">
        <v>2</v>
      </c>
      <c r="F23" s="1242">
        <f t="shared" si="18"/>
        <v>6</v>
      </c>
      <c r="G23" s="312">
        <v>0</v>
      </c>
      <c r="H23" s="313">
        <v>3</v>
      </c>
      <c r="I23" s="1249">
        <f t="shared" si="12"/>
        <v>9</v>
      </c>
      <c r="J23" s="964">
        <v>26</v>
      </c>
      <c r="K23" s="313">
        <v>32</v>
      </c>
      <c r="L23" s="419">
        <f t="shared" si="13"/>
        <v>58</v>
      </c>
      <c r="M23" s="964">
        <v>41</v>
      </c>
      <c r="N23" s="313">
        <v>32</v>
      </c>
      <c r="O23" s="419">
        <f t="shared" si="19"/>
        <v>73</v>
      </c>
      <c r="P23" s="314">
        <v>32</v>
      </c>
      <c r="Q23" s="313">
        <v>35</v>
      </c>
      <c r="R23" s="419">
        <f t="shared" si="20"/>
        <v>67</v>
      </c>
      <c r="S23" s="314">
        <f t="shared" si="6"/>
        <v>99</v>
      </c>
      <c r="T23" s="313">
        <f t="shared" si="6"/>
        <v>99</v>
      </c>
      <c r="U23" s="1263">
        <f t="shared" si="6"/>
        <v>198</v>
      </c>
      <c r="V23" s="314">
        <v>14</v>
      </c>
      <c r="W23" s="313">
        <v>5</v>
      </c>
      <c r="X23" s="1263">
        <f t="shared" si="17"/>
        <v>19</v>
      </c>
      <c r="Y23" s="175" t="s">
        <v>732</v>
      </c>
    </row>
    <row r="24" spans="1:28" ht="18" customHeight="1">
      <c r="A24" s="174"/>
      <c r="B24" s="175" t="s">
        <v>733</v>
      </c>
      <c r="C24" s="549">
        <v>2</v>
      </c>
      <c r="D24" s="550">
        <v>2</v>
      </c>
      <c r="E24" s="418">
        <v>2</v>
      </c>
      <c r="F24" s="1242">
        <f t="shared" si="18"/>
        <v>6</v>
      </c>
      <c r="G24" s="312">
        <v>0</v>
      </c>
      <c r="H24" s="313">
        <v>3</v>
      </c>
      <c r="I24" s="1249">
        <f t="shared" si="12"/>
        <v>9</v>
      </c>
      <c r="J24" s="964">
        <v>30</v>
      </c>
      <c r="K24" s="313">
        <v>22</v>
      </c>
      <c r="L24" s="419">
        <f t="shared" si="13"/>
        <v>52</v>
      </c>
      <c r="M24" s="964">
        <v>39</v>
      </c>
      <c r="N24" s="313">
        <v>33</v>
      </c>
      <c r="O24" s="419">
        <f t="shared" si="19"/>
        <v>72</v>
      </c>
      <c r="P24" s="314">
        <v>41</v>
      </c>
      <c r="Q24" s="313">
        <v>32</v>
      </c>
      <c r="R24" s="419">
        <f t="shared" si="20"/>
        <v>73</v>
      </c>
      <c r="S24" s="314">
        <f t="shared" ref="S24:S29" si="21">SUM(J24,M24,P24)</f>
        <v>110</v>
      </c>
      <c r="T24" s="313">
        <f t="shared" ref="T24:T29" si="22">SUM(K24,N24,Q24)</f>
        <v>87</v>
      </c>
      <c r="U24" s="1263">
        <f t="shared" ref="S24:U42" si="23">SUM(L24,O24,R24)</f>
        <v>197</v>
      </c>
      <c r="V24" s="314">
        <v>11</v>
      </c>
      <c r="W24" s="313">
        <v>3</v>
      </c>
      <c r="X24" s="1263">
        <f t="shared" si="17"/>
        <v>14</v>
      </c>
      <c r="Y24" s="175" t="s">
        <v>733</v>
      </c>
    </row>
    <row r="25" spans="1:28" ht="18" customHeight="1">
      <c r="A25" s="174"/>
      <c r="B25" s="175" t="s">
        <v>734</v>
      </c>
      <c r="C25" s="549">
        <v>7</v>
      </c>
      <c r="D25" s="550">
        <v>5</v>
      </c>
      <c r="E25" s="418">
        <v>6</v>
      </c>
      <c r="F25" s="1242">
        <f t="shared" si="18"/>
        <v>18</v>
      </c>
      <c r="G25" s="312">
        <v>0</v>
      </c>
      <c r="H25" s="312">
        <v>6</v>
      </c>
      <c r="I25" s="1249">
        <f t="shared" si="12"/>
        <v>24</v>
      </c>
      <c r="J25" s="964">
        <v>113</v>
      </c>
      <c r="K25" s="313">
        <v>129</v>
      </c>
      <c r="L25" s="419">
        <f t="shared" si="13"/>
        <v>242</v>
      </c>
      <c r="M25" s="964">
        <v>106</v>
      </c>
      <c r="N25" s="313">
        <v>79</v>
      </c>
      <c r="O25" s="419">
        <f t="shared" si="19"/>
        <v>185</v>
      </c>
      <c r="P25" s="314">
        <v>120</v>
      </c>
      <c r="Q25" s="313">
        <v>101</v>
      </c>
      <c r="R25" s="419">
        <f t="shared" si="20"/>
        <v>221</v>
      </c>
      <c r="S25" s="314">
        <f t="shared" si="21"/>
        <v>339</v>
      </c>
      <c r="T25" s="313">
        <f t="shared" si="22"/>
        <v>309</v>
      </c>
      <c r="U25" s="1263">
        <f t="shared" si="23"/>
        <v>648</v>
      </c>
      <c r="V25" s="314">
        <v>16</v>
      </c>
      <c r="W25" s="313">
        <v>15</v>
      </c>
      <c r="X25" s="1263">
        <f t="shared" si="17"/>
        <v>31</v>
      </c>
      <c r="Y25" s="175" t="s">
        <v>734</v>
      </c>
    </row>
    <row r="26" spans="1:28" ht="18" customHeight="1">
      <c r="A26" s="174"/>
      <c r="B26" s="175" t="s">
        <v>517</v>
      </c>
      <c r="C26" s="549">
        <v>1</v>
      </c>
      <c r="D26" s="550">
        <v>1</v>
      </c>
      <c r="E26" s="418">
        <v>1</v>
      </c>
      <c r="F26" s="1242">
        <f t="shared" si="18"/>
        <v>3</v>
      </c>
      <c r="G26" s="312">
        <v>0</v>
      </c>
      <c r="H26" s="313">
        <v>2</v>
      </c>
      <c r="I26" s="1249">
        <f t="shared" si="12"/>
        <v>5</v>
      </c>
      <c r="J26" s="964">
        <v>5</v>
      </c>
      <c r="K26" s="313">
        <v>4</v>
      </c>
      <c r="L26" s="419">
        <f t="shared" si="13"/>
        <v>9</v>
      </c>
      <c r="M26" s="964">
        <v>11</v>
      </c>
      <c r="N26" s="313">
        <v>3</v>
      </c>
      <c r="O26" s="419">
        <f t="shared" si="19"/>
        <v>14</v>
      </c>
      <c r="P26" s="314">
        <v>6</v>
      </c>
      <c r="Q26" s="313">
        <v>2</v>
      </c>
      <c r="R26" s="419">
        <f t="shared" si="20"/>
        <v>8</v>
      </c>
      <c r="S26" s="314">
        <f t="shared" si="21"/>
        <v>22</v>
      </c>
      <c r="T26" s="313">
        <f t="shared" si="22"/>
        <v>9</v>
      </c>
      <c r="U26" s="1263">
        <f t="shared" si="23"/>
        <v>31</v>
      </c>
      <c r="V26" s="314">
        <v>8</v>
      </c>
      <c r="W26" s="313">
        <v>2</v>
      </c>
      <c r="X26" s="1263">
        <f t="shared" si="17"/>
        <v>10</v>
      </c>
      <c r="Y26" s="175" t="s">
        <v>517</v>
      </c>
    </row>
    <row r="27" spans="1:28" ht="18" customHeight="1">
      <c r="A27" s="174"/>
      <c r="B27" s="175" t="s">
        <v>519</v>
      </c>
      <c r="C27" s="549">
        <v>1</v>
      </c>
      <c r="D27" s="550">
        <v>1</v>
      </c>
      <c r="E27" s="418">
        <v>1</v>
      </c>
      <c r="F27" s="1242">
        <f t="shared" si="18"/>
        <v>3</v>
      </c>
      <c r="G27" s="312">
        <v>0</v>
      </c>
      <c r="H27" s="312">
        <v>2</v>
      </c>
      <c r="I27" s="1249">
        <f t="shared" si="12"/>
        <v>5</v>
      </c>
      <c r="J27" s="964">
        <v>6</v>
      </c>
      <c r="K27" s="313">
        <v>5</v>
      </c>
      <c r="L27" s="419">
        <f t="shared" si="13"/>
        <v>11</v>
      </c>
      <c r="M27" s="964">
        <v>7</v>
      </c>
      <c r="N27" s="313">
        <v>6</v>
      </c>
      <c r="O27" s="419">
        <f t="shared" si="19"/>
        <v>13</v>
      </c>
      <c r="P27" s="314">
        <v>5</v>
      </c>
      <c r="Q27" s="313">
        <v>4</v>
      </c>
      <c r="R27" s="419">
        <f t="shared" si="20"/>
        <v>9</v>
      </c>
      <c r="S27" s="314">
        <f t="shared" si="21"/>
        <v>18</v>
      </c>
      <c r="T27" s="313">
        <f t="shared" si="22"/>
        <v>15</v>
      </c>
      <c r="U27" s="1263">
        <f t="shared" si="23"/>
        <v>33</v>
      </c>
      <c r="V27" s="314">
        <v>3</v>
      </c>
      <c r="W27" s="313">
        <v>0</v>
      </c>
      <c r="X27" s="1263">
        <f t="shared" si="17"/>
        <v>3</v>
      </c>
      <c r="Y27" s="175" t="s">
        <v>519</v>
      </c>
    </row>
    <row r="28" spans="1:28" ht="18" customHeight="1">
      <c r="A28" s="174"/>
      <c r="B28" s="175" t="s">
        <v>735</v>
      </c>
      <c r="C28" s="549">
        <v>1</v>
      </c>
      <c r="D28" s="550">
        <v>1</v>
      </c>
      <c r="E28" s="418">
        <v>1</v>
      </c>
      <c r="F28" s="1242">
        <f t="shared" si="18"/>
        <v>3</v>
      </c>
      <c r="G28" s="312">
        <v>0</v>
      </c>
      <c r="H28" s="312">
        <v>0</v>
      </c>
      <c r="I28" s="1249">
        <f t="shared" si="12"/>
        <v>3</v>
      </c>
      <c r="J28" s="964">
        <v>5</v>
      </c>
      <c r="K28" s="313">
        <v>4</v>
      </c>
      <c r="L28" s="419">
        <f t="shared" si="13"/>
        <v>9</v>
      </c>
      <c r="M28" s="964">
        <v>7</v>
      </c>
      <c r="N28" s="313">
        <v>3</v>
      </c>
      <c r="O28" s="419">
        <f t="shared" si="19"/>
        <v>10</v>
      </c>
      <c r="P28" s="314">
        <v>1</v>
      </c>
      <c r="Q28" s="313">
        <v>1</v>
      </c>
      <c r="R28" s="419">
        <f t="shared" si="20"/>
        <v>2</v>
      </c>
      <c r="S28" s="314">
        <f t="shared" si="21"/>
        <v>13</v>
      </c>
      <c r="T28" s="313">
        <f t="shared" si="22"/>
        <v>8</v>
      </c>
      <c r="U28" s="1263">
        <f t="shared" si="23"/>
        <v>21</v>
      </c>
      <c r="V28" s="314">
        <v>0</v>
      </c>
      <c r="W28" s="313">
        <v>0</v>
      </c>
      <c r="X28" s="1263">
        <f t="shared" si="17"/>
        <v>0</v>
      </c>
      <c r="Y28" s="175" t="s">
        <v>735</v>
      </c>
    </row>
    <row r="29" spans="1:28" ht="18" customHeight="1">
      <c r="A29" s="197"/>
      <c r="B29" s="195" t="s">
        <v>736</v>
      </c>
      <c r="C29" s="551">
        <v>1</v>
      </c>
      <c r="D29" s="552">
        <v>1</v>
      </c>
      <c r="E29" s="420">
        <v>1</v>
      </c>
      <c r="F29" s="1267">
        <f t="shared" si="18"/>
        <v>3</v>
      </c>
      <c r="G29" s="315">
        <v>0</v>
      </c>
      <c r="H29" s="315">
        <v>1</v>
      </c>
      <c r="I29" s="1268">
        <f t="shared" si="12"/>
        <v>4</v>
      </c>
      <c r="J29" s="965">
        <v>3</v>
      </c>
      <c r="K29" s="316">
        <v>7</v>
      </c>
      <c r="L29" s="329">
        <f t="shared" si="13"/>
        <v>10</v>
      </c>
      <c r="M29" s="965">
        <v>6</v>
      </c>
      <c r="N29" s="316">
        <v>4</v>
      </c>
      <c r="O29" s="329">
        <f t="shared" si="19"/>
        <v>10</v>
      </c>
      <c r="P29" s="317">
        <v>8</v>
      </c>
      <c r="Q29" s="316">
        <v>5</v>
      </c>
      <c r="R29" s="329">
        <f t="shared" si="20"/>
        <v>13</v>
      </c>
      <c r="S29" s="317">
        <f t="shared" si="21"/>
        <v>17</v>
      </c>
      <c r="T29" s="316">
        <f t="shared" si="22"/>
        <v>16</v>
      </c>
      <c r="U29" s="1269">
        <f t="shared" si="23"/>
        <v>33</v>
      </c>
      <c r="V29" s="317">
        <v>1</v>
      </c>
      <c r="W29" s="316">
        <v>1</v>
      </c>
      <c r="X29" s="1269">
        <f t="shared" si="17"/>
        <v>2</v>
      </c>
      <c r="Y29" s="195" t="s">
        <v>736</v>
      </c>
    </row>
    <row r="30" spans="1:28" s="1236" customFormat="1" ht="18" customHeight="1" thickBot="1">
      <c r="A30" s="1240" t="s">
        <v>523</v>
      </c>
      <c r="B30" s="1241"/>
      <c r="C30" s="1243">
        <f>SUM(C12:C29)</f>
        <v>57</v>
      </c>
      <c r="D30" s="1244">
        <f t="shared" ref="D30:K30" si="24">SUM(D12:D29)</f>
        <v>53</v>
      </c>
      <c r="E30" s="1245">
        <f t="shared" si="24"/>
        <v>55</v>
      </c>
      <c r="F30" s="1246">
        <f>SUM(F12:F29)</f>
        <v>165</v>
      </c>
      <c r="G30" s="1246">
        <f t="shared" si="24"/>
        <v>0</v>
      </c>
      <c r="H30" s="1246">
        <f t="shared" si="24"/>
        <v>90</v>
      </c>
      <c r="I30" s="1251">
        <f t="shared" si="12"/>
        <v>255</v>
      </c>
      <c r="J30" s="1252">
        <f>SUM(J12:J29)</f>
        <v>937</v>
      </c>
      <c r="K30" s="1265">
        <f t="shared" si="24"/>
        <v>859</v>
      </c>
      <c r="L30" s="1256">
        <f t="shared" si="13"/>
        <v>1796</v>
      </c>
      <c r="M30" s="1252">
        <f>SUM(M12:M29)</f>
        <v>981</v>
      </c>
      <c r="N30" s="1265">
        <f t="shared" ref="N30" si="25">SUM(N12:N29)</f>
        <v>876</v>
      </c>
      <c r="O30" s="1256">
        <f t="shared" si="19"/>
        <v>1857</v>
      </c>
      <c r="P30" s="1264">
        <f t="shared" ref="P30:Q30" si="26">SUM(P12:P29)</f>
        <v>968</v>
      </c>
      <c r="Q30" s="1265">
        <f t="shared" si="26"/>
        <v>898</v>
      </c>
      <c r="R30" s="1256">
        <f t="shared" si="20"/>
        <v>1866</v>
      </c>
      <c r="S30" s="1264">
        <f t="shared" si="23"/>
        <v>2886</v>
      </c>
      <c r="T30" s="1265">
        <f t="shared" si="23"/>
        <v>2633</v>
      </c>
      <c r="U30" s="330">
        <f t="shared" si="23"/>
        <v>5519</v>
      </c>
      <c r="V30" s="1264">
        <f>SUM(V12:V29)</f>
        <v>286</v>
      </c>
      <c r="W30" s="1265">
        <f t="shared" ref="W30:X30" si="27">SUM(W12:W29)</f>
        <v>141</v>
      </c>
      <c r="X30" s="330">
        <f t="shared" si="27"/>
        <v>427</v>
      </c>
      <c r="Y30" s="1266" t="s">
        <v>737</v>
      </c>
    </row>
    <row r="31" spans="1:28" ht="18" customHeight="1">
      <c r="A31" s="174" t="s">
        <v>847</v>
      </c>
      <c r="B31" s="950" t="s">
        <v>738</v>
      </c>
      <c r="C31" s="549">
        <v>5</v>
      </c>
      <c r="D31" s="550">
        <v>5</v>
      </c>
      <c r="E31" s="418">
        <v>5</v>
      </c>
      <c r="F31" s="1242">
        <f>SUM(C31:E31)</f>
        <v>15</v>
      </c>
      <c r="G31" s="312">
        <v>0</v>
      </c>
      <c r="H31" s="312">
        <v>6</v>
      </c>
      <c r="I31" s="1249">
        <f t="shared" si="12"/>
        <v>21</v>
      </c>
      <c r="J31" s="963">
        <v>84</v>
      </c>
      <c r="K31" s="310">
        <v>92</v>
      </c>
      <c r="L31" s="328">
        <f t="shared" si="13"/>
        <v>176</v>
      </c>
      <c r="M31" s="963">
        <v>96</v>
      </c>
      <c r="N31" s="310">
        <v>94</v>
      </c>
      <c r="O31" s="328">
        <f t="shared" si="19"/>
        <v>190</v>
      </c>
      <c r="P31" s="311">
        <v>101</v>
      </c>
      <c r="Q31" s="310">
        <v>89</v>
      </c>
      <c r="R31" s="328">
        <f t="shared" si="20"/>
        <v>190</v>
      </c>
      <c r="S31" s="314">
        <f t="shared" ref="S31" si="28">SUM(J31,M31,P31)</f>
        <v>281</v>
      </c>
      <c r="T31" s="313">
        <f t="shared" si="23"/>
        <v>275</v>
      </c>
      <c r="U31" s="1263">
        <f t="shared" si="23"/>
        <v>556</v>
      </c>
      <c r="V31" s="314">
        <v>21</v>
      </c>
      <c r="W31" s="313">
        <v>9</v>
      </c>
      <c r="X31" s="1263">
        <f t="shared" ref="X31:X48" si="29">SUM(V31:W31)</f>
        <v>30</v>
      </c>
      <c r="Y31" s="175" t="s">
        <v>738</v>
      </c>
      <c r="AB31" s="161"/>
    </row>
    <row r="32" spans="1:28" ht="18" customHeight="1">
      <c r="A32" s="177">
        <v>19</v>
      </c>
      <c r="B32" s="950" t="s">
        <v>532</v>
      </c>
      <c r="C32" s="549">
        <v>2</v>
      </c>
      <c r="D32" s="550">
        <v>2</v>
      </c>
      <c r="E32" s="418">
        <v>2</v>
      </c>
      <c r="F32" s="1242">
        <f t="shared" ref="F32:F49" si="30">SUM(C32:E32)</f>
        <v>6</v>
      </c>
      <c r="G32" s="312">
        <v>0</v>
      </c>
      <c r="H32" s="312">
        <v>2</v>
      </c>
      <c r="I32" s="1249">
        <f t="shared" si="12"/>
        <v>8</v>
      </c>
      <c r="J32" s="964">
        <v>21</v>
      </c>
      <c r="K32" s="313">
        <v>18</v>
      </c>
      <c r="L32" s="419">
        <f t="shared" si="13"/>
        <v>39</v>
      </c>
      <c r="M32" s="964">
        <v>26</v>
      </c>
      <c r="N32" s="313">
        <v>18</v>
      </c>
      <c r="O32" s="419">
        <f t="shared" si="19"/>
        <v>44</v>
      </c>
      <c r="P32" s="314">
        <v>24</v>
      </c>
      <c r="Q32" s="313">
        <v>19</v>
      </c>
      <c r="R32" s="419">
        <f t="shared" si="20"/>
        <v>43</v>
      </c>
      <c r="S32" s="314">
        <f t="shared" si="23"/>
        <v>71</v>
      </c>
      <c r="T32" s="313">
        <f t="shared" si="23"/>
        <v>55</v>
      </c>
      <c r="U32" s="1263">
        <f t="shared" si="23"/>
        <v>126</v>
      </c>
      <c r="V32" s="314">
        <v>3</v>
      </c>
      <c r="W32" s="313">
        <v>0</v>
      </c>
      <c r="X32" s="1263">
        <f t="shared" si="29"/>
        <v>3</v>
      </c>
      <c r="Y32" s="175" t="s">
        <v>532</v>
      </c>
    </row>
    <row r="33" spans="1:28" ht="18" customHeight="1">
      <c r="A33" s="235" t="s">
        <v>595</v>
      </c>
      <c r="B33" s="950" t="s">
        <v>739</v>
      </c>
      <c r="C33" s="549">
        <v>3</v>
      </c>
      <c r="D33" s="550">
        <v>3</v>
      </c>
      <c r="E33" s="418">
        <v>4</v>
      </c>
      <c r="F33" s="1242">
        <f t="shared" si="30"/>
        <v>10</v>
      </c>
      <c r="G33" s="312">
        <v>0</v>
      </c>
      <c r="H33" s="312">
        <v>3</v>
      </c>
      <c r="I33" s="1249">
        <f t="shared" si="12"/>
        <v>13</v>
      </c>
      <c r="J33" s="964">
        <v>52</v>
      </c>
      <c r="K33" s="313">
        <v>57</v>
      </c>
      <c r="L33" s="419">
        <f t="shared" si="13"/>
        <v>109</v>
      </c>
      <c r="M33" s="964">
        <v>48</v>
      </c>
      <c r="N33" s="313">
        <v>51</v>
      </c>
      <c r="O33" s="419">
        <f t="shared" si="19"/>
        <v>99</v>
      </c>
      <c r="P33" s="314">
        <v>67</v>
      </c>
      <c r="Q33" s="313">
        <v>64</v>
      </c>
      <c r="R33" s="419">
        <f t="shared" si="20"/>
        <v>131</v>
      </c>
      <c r="S33" s="314">
        <f t="shared" si="23"/>
        <v>167</v>
      </c>
      <c r="T33" s="313">
        <f t="shared" si="23"/>
        <v>172</v>
      </c>
      <c r="U33" s="1263">
        <f t="shared" si="23"/>
        <v>339</v>
      </c>
      <c r="V33" s="314">
        <v>8</v>
      </c>
      <c r="W33" s="313">
        <v>7</v>
      </c>
      <c r="X33" s="1263">
        <f t="shared" si="29"/>
        <v>15</v>
      </c>
      <c r="Y33" s="175" t="s">
        <v>739</v>
      </c>
    </row>
    <row r="34" spans="1:28" ht="18" customHeight="1">
      <c r="A34" s="174"/>
      <c r="B34" s="950" t="s">
        <v>740</v>
      </c>
      <c r="C34" s="549">
        <v>4</v>
      </c>
      <c r="D34" s="550">
        <v>4</v>
      </c>
      <c r="E34" s="418">
        <v>5</v>
      </c>
      <c r="F34" s="1242">
        <f t="shared" si="30"/>
        <v>13</v>
      </c>
      <c r="G34" s="312">
        <v>0</v>
      </c>
      <c r="H34" s="312">
        <v>6</v>
      </c>
      <c r="I34" s="1249">
        <f t="shared" si="12"/>
        <v>19</v>
      </c>
      <c r="J34" s="964">
        <v>79</v>
      </c>
      <c r="K34" s="313">
        <v>58</v>
      </c>
      <c r="L34" s="419">
        <f t="shared" si="13"/>
        <v>137</v>
      </c>
      <c r="M34" s="964">
        <v>88</v>
      </c>
      <c r="N34" s="313">
        <v>62</v>
      </c>
      <c r="O34" s="419">
        <f t="shared" si="19"/>
        <v>150</v>
      </c>
      <c r="P34" s="314">
        <v>74</v>
      </c>
      <c r="Q34" s="313">
        <v>82</v>
      </c>
      <c r="R34" s="419">
        <f t="shared" si="20"/>
        <v>156</v>
      </c>
      <c r="S34" s="314">
        <f t="shared" si="23"/>
        <v>241</v>
      </c>
      <c r="T34" s="313">
        <f t="shared" si="23"/>
        <v>202</v>
      </c>
      <c r="U34" s="1263">
        <f t="shared" si="23"/>
        <v>443</v>
      </c>
      <c r="V34" s="314">
        <v>22</v>
      </c>
      <c r="W34" s="313">
        <v>5</v>
      </c>
      <c r="X34" s="1263">
        <f t="shared" si="29"/>
        <v>27</v>
      </c>
      <c r="Y34" s="175" t="s">
        <v>740</v>
      </c>
    </row>
    <row r="35" spans="1:28" ht="18" customHeight="1">
      <c r="A35" s="174"/>
      <c r="B35" s="950" t="s">
        <v>535</v>
      </c>
      <c r="C35" s="549">
        <v>3</v>
      </c>
      <c r="D35" s="550">
        <v>3</v>
      </c>
      <c r="E35" s="418">
        <v>3</v>
      </c>
      <c r="F35" s="1242">
        <f t="shared" si="30"/>
        <v>9</v>
      </c>
      <c r="G35" s="312">
        <v>0</v>
      </c>
      <c r="H35" s="312">
        <v>6</v>
      </c>
      <c r="I35" s="1249">
        <f t="shared" si="12"/>
        <v>15</v>
      </c>
      <c r="J35" s="964">
        <v>41</v>
      </c>
      <c r="K35" s="313">
        <v>58</v>
      </c>
      <c r="L35" s="419">
        <f t="shared" si="13"/>
        <v>99</v>
      </c>
      <c r="M35" s="964">
        <v>48</v>
      </c>
      <c r="N35" s="313">
        <v>48</v>
      </c>
      <c r="O35" s="419">
        <f t="shared" ref="O35:O48" si="31">SUM(M35,N35)</f>
        <v>96</v>
      </c>
      <c r="P35" s="314">
        <v>43</v>
      </c>
      <c r="Q35" s="313">
        <v>37</v>
      </c>
      <c r="R35" s="419">
        <f t="shared" ref="R35:R48" si="32">SUM(P35,Q35)</f>
        <v>80</v>
      </c>
      <c r="S35" s="314">
        <f t="shared" si="23"/>
        <v>132</v>
      </c>
      <c r="T35" s="313">
        <f t="shared" si="23"/>
        <v>143</v>
      </c>
      <c r="U35" s="1263">
        <f t="shared" si="23"/>
        <v>275</v>
      </c>
      <c r="V35" s="314">
        <v>19</v>
      </c>
      <c r="W35" s="313">
        <v>5</v>
      </c>
      <c r="X35" s="1263">
        <f t="shared" si="29"/>
        <v>24</v>
      </c>
      <c r="Y35" s="175" t="s">
        <v>535</v>
      </c>
      <c r="AB35" s="161"/>
    </row>
    <row r="36" spans="1:28" ht="18" customHeight="1">
      <c r="A36" s="174"/>
      <c r="B36" s="950" t="s">
        <v>536</v>
      </c>
      <c r="C36" s="549">
        <v>1</v>
      </c>
      <c r="D36" s="550">
        <v>1</v>
      </c>
      <c r="E36" s="418">
        <v>1</v>
      </c>
      <c r="F36" s="1242">
        <f t="shared" si="30"/>
        <v>3</v>
      </c>
      <c r="G36" s="312">
        <v>0</v>
      </c>
      <c r="H36" s="312">
        <v>2</v>
      </c>
      <c r="I36" s="1249">
        <f t="shared" si="12"/>
        <v>5</v>
      </c>
      <c r="J36" s="964">
        <v>5</v>
      </c>
      <c r="K36" s="313">
        <v>9</v>
      </c>
      <c r="L36" s="419">
        <f t="shared" si="13"/>
        <v>14</v>
      </c>
      <c r="M36" s="964">
        <v>9</v>
      </c>
      <c r="N36" s="313">
        <v>7</v>
      </c>
      <c r="O36" s="419">
        <f t="shared" si="31"/>
        <v>16</v>
      </c>
      <c r="P36" s="314">
        <v>6</v>
      </c>
      <c r="Q36" s="313">
        <v>4</v>
      </c>
      <c r="R36" s="419">
        <f t="shared" si="32"/>
        <v>10</v>
      </c>
      <c r="S36" s="314">
        <f t="shared" si="23"/>
        <v>20</v>
      </c>
      <c r="T36" s="313">
        <f t="shared" si="23"/>
        <v>20</v>
      </c>
      <c r="U36" s="1263">
        <f t="shared" si="23"/>
        <v>40</v>
      </c>
      <c r="V36" s="314">
        <v>4</v>
      </c>
      <c r="W36" s="313">
        <v>1</v>
      </c>
      <c r="X36" s="1263">
        <f t="shared" si="29"/>
        <v>5</v>
      </c>
      <c r="Y36" s="175" t="s">
        <v>536</v>
      </c>
    </row>
    <row r="37" spans="1:28" ht="18" customHeight="1">
      <c r="A37" s="174"/>
      <c r="B37" s="950" t="s">
        <v>530</v>
      </c>
      <c r="C37" s="549">
        <v>2</v>
      </c>
      <c r="D37" s="550">
        <v>2</v>
      </c>
      <c r="E37" s="418">
        <v>2</v>
      </c>
      <c r="F37" s="1242">
        <f t="shared" si="30"/>
        <v>6</v>
      </c>
      <c r="G37" s="312">
        <v>0</v>
      </c>
      <c r="H37" s="312">
        <v>2</v>
      </c>
      <c r="I37" s="1249">
        <f t="shared" si="12"/>
        <v>8</v>
      </c>
      <c r="J37" s="964">
        <v>26</v>
      </c>
      <c r="K37" s="313">
        <v>18</v>
      </c>
      <c r="L37" s="419">
        <f t="shared" si="13"/>
        <v>44</v>
      </c>
      <c r="M37" s="964">
        <v>27</v>
      </c>
      <c r="N37" s="313">
        <v>21</v>
      </c>
      <c r="O37" s="419">
        <f t="shared" si="31"/>
        <v>48</v>
      </c>
      <c r="P37" s="314">
        <v>26</v>
      </c>
      <c r="Q37" s="313">
        <v>18</v>
      </c>
      <c r="R37" s="419">
        <f t="shared" si="32"/>
        <v>44</v>
      </c>
      <c r="S37" s="314">
        <f t="shared" si="23"/>
        <v>79</v>
      </c>
      <c r="T37" s="313">
        <f t="shared" si="23"/>
        <v>57</v>
      </c>
      <c r="U37" s="1263">
        <f t="shared" si="23"/>
        <v>136</v>
      </c>
      <c r="V37" s="314">
        <v>8</v>
      </c>
      <c r="W37" s="313">
        <v>1</v>
      </c>
      <c r="X37" s="1263">
        <f t="shared" si="29"/>
        <v>9</v>
      </c>
      <c r="Y37" s="175" t="s">
        <v>530</v>
      </c>
    </row>
    <row r="38" spans="1:28" ht="18" customHeight="1">
      <c r="A38" s="174"/>
      <c r="B38" s="950" t="s">
        <v>741</v>
      </c>
      <c r="C38" s="549">
        <v>1</v>
      </c>
      <c r="D38" s="550">
        <v>1</v>
      </c>
      <c r="E38" s="418">
        <v>1</v>
      </c>
      <c r="F38" s="1242">
        <f t="shared" si="30"/>
        <v>3</v>
      </c>
      <c r="G38" s="312">
        <v>0</v>
      </c>
      <c r="H38" s="312">
        <v>2</v>
      </c>
      <c r="I38" s="1249">
        <f t="shared" si="12"/>
        <v>5</v>
      </c>
      <c r="J38" s="964">
        <v>8</v>
      </c>
      <c r="K38" s="313">
        <v>11</v>
      </c>
      <c r="L38" s="419">
        <f t="shared" si="13"/>
        <v>19</v>
      </c>
      <c r="M38" s="964">
        <v>13</v>
      </c>
      <c r="N38" s="313">
        <v>7</v>
      </c>
      <c r="O38" s="419">
        <f t="shared" si="31"/>
        <v>20</v>
      </c>
      <c r="P38" s="314">
        <v>12</v>
      </c>
      <c r="Q38" s="313">
        <v>9</v>
      </c>
      <c r="R38" s="419">
        <f t="shared" si="32"/>
        <v>21</v>
      </c>
      <c r="S38" s="314">
        <f t="shared" si="23"/>
        <v>33</v>
      </c>
      <c r="T38" s="313">
        <f t="shared" si="23"/>
        <v>27</v>
      </c>
      <c r="U38" s="1263">
        <f t="shared" si="23"/>
        <v>60</v>
      </c>
      <c r="V38" s="314">
        <v>2</v>
      </c>
      <c r="W38" s="313">
        <v>1</v>
      </c>
      <c r="X38" s="1263">
        <f t="shared" si="29"/>
        <v>3</v>
      </c>
      <c r="Y38" s="175" t="s">
        <v>741</v>
      </c>
    </row>
    <row r="39" spans="1:28" ht="18" customHeight="1">
      <c r="A39" s="174"/>
      <c r="B39" s="950" t="s">
        <v>742</v>
      </c>
      <c r="C39" s="549">
        <v>4</v>
      </c>
      <c r="D39" s="550">
        <v>4</v>
      </c>
      <c r="E39" s="418">
        <v>3</v>
      </c>
      <c r="F39" s="1242">
        <f t="shared" si="30"/>
        <v>11</v>
      </c>
      <c r="G39" s="312">
        <v>0</v>
      </c>
      <c r="H39" s="312">
        <v>8</v>
      </c>
      <c r="I39" s="1249">
        <f t="shared" si="12"/>
        <v>19</v>
      </c>
      <c r="J39" s="964">
        <v>69</v>
      </c>
      <c r="K39" s="313">
        <v>55</v>
      </c>
      <c r="L39" s="419">
        <f t="shared" si="13"/>
        <v>124</v>
      </c>
      <c r="M39" s="964">
        <v>64</v>
      </c>
      <c r="N39" s="313">
        <v>83</v>
      </c>
      <c r="O39" s="419">
        <f t="shared" si="31"/>
        <v>147</v>
      </c>
      <c r="P39" s="314">
        <v>63</v>
      </c>
      <c r="Q39" s="313">
        <v>58</v>
      </c>
      <c r="R39" s="419">
        <f t="shared" si="32"/>
        <v>121</v>
      </c>
      <c r="S39" s="314">
        <f t="shared" si="23"/>
        <v>196</v>
      </c>
      <c r="T39" s="313">
        <f t="shared" si="23"/>
        <v>196</v>
      </c>
      <c r="U39" s="1263">
        <f t="shared" si="23"/>
        <v>392</v>
      </c>
      <c r="V39" s="314">
        <v>23</v>
      </c>
      <c r="W39" s="313">
        <v>14</v>
      </c>
      <c r="X39" s="1263">
        <f t="shared" si="29"/>
        <v>37</v>
      </c>
      <c r="Y39" s="175" t="s">
        <v>742</v>
      </c>
      <c r="AB39" s="161"/>
    </row>
    <row r="40" spans="1:28" s="186" customFormat="1" ht="18" customHeight="1">
      <c r="A40" s="183"/>
      <c r="B40" s="970" t="s">
        <v>743</v>
      </c>
      <c r="C40" s="554">
        <v>1</v>
      </c>
      <c r="D40" s="555">
        <v>1</v>
      </c>
      <c r="E40" s="556">
        <v>1</v>
      </c>
      <c r="F40" s="1275">
        <f t="shared" si="30"/>
        <v>3</v>
      </c>
      <c r="G40" s="1277">
        <v>0</v>
      </c>
      <c r="H40" s="1277">
        <v>2</v>
      </c>
      <c r="I40" s="1279">
        <f t="shared" si="12"/>
        <v>5</v>
      </c>
      <c r="J40" s="1283">
        <v>1</v>
      </c>
      <c r="K40" s="318">
        <v>0</v>
      </c>
      <c r="L40" s="1284">
        <f t="shared" si="13"/>
        <v>1</v>
      </c>
      <c r="M40" s="1283">
        <v>2</v>
      </c>
      <c r="N40" s="318">
        <v>0</v>
      </c>
      <c r="O40" s="1284">
        <f t="shared" si="31"/>
        <v>2</v>
      </c>
      <c r="P40" s="319">
        <v>3</v>
      </c>
      <c r="Q40" s="318">
        <v>0</v>
      </c>
      <c r="R40" s="1284">
        <f t="shared" si="32"/>
        <v>3</v>
      </c>
      <c r="S40" s="319">
        <f t="shared" si="23"/>
        <v>6</v>
      </c>
      <c r="T40" s="318">
        <f t="shared" si="23"/>
        <v>0</v>
      </c>
      <c r="U40" s="1286">
        <f t="shared" si="23"/>
        <v>6</v>
      </c>
      <c r="V40" s="319">
        <v>2</v>
      </c>
      <c r="W40" s="318">
        <v>0</v>
      </c>
      <c r="X40" s="1286">
        <f t="shared" si="29"/>
        <v>2</v>
      </c>
      <c r="Y40" s="184" t="s">
        <v>540</v>
      </c>
    </row>
    <row r="41" spans="1:28" ht="18" customHeight="1">
      <c r="A41" s="174"/>
      <c r="B41" s="950" t="s">
        <v>12</v>
      </c>
      <c r="C41" s="549">
        <v>1</v>
      </c>
      <c r="D41" s="550">
        <v>1</v>
      </c>
      <c r="E41" s="418">
        <v>1</v>
      </c>
      <c r="F41" s="1242">
        <f t="shared" si="30"/>
        <v>3</v>
      </c>
      <c r="G41" s="312">
        <v>0</v>
      </c>
      <c r="H41" s="312">
        <v>1</v>
      </c>
      <c r="I41" s="1249">
        <f t="shared" si="12"/>
        <v>4</v>
      </c>
      <c r="J41" s="964">
        <v>10</v>
      </c>
      <c r="K41" s="313">
        <v>16</v>
      </c>
      <c r="L41" s="419">
        <f t="shared" si="13"/>
        <v>26</v>
      </c>
      <c r="M41" s="964">
        <v>8</v>
      </c>
      <c r="N41" s="313">
        <v>8</v>
      </c>
      <c r="O41" s="419">
        <f t="shared" si="31"/>
        <v>16</v>
      </c>
      <c r="P41" s="314">
        <v>13</v>
      </c>
      <c r="Q41" s="313">
        <v>16</v>
      </c>
      <c r="R41" s="419">
        <f t="shared" si="32"/>
        <v>29</v>
      </c>
      <c r="S41" s="314">
        <f t="shared" si="23"/>
        <v>31</v>
      </c>
      <c r="T41" s="313">
        <f t="shared" si="23"/>
        <v>40</v>
      </c>
      <c r="U41" s="1263">
        <f t="shared" si="23"/>
        <v>71</v>
      </c>
      <c r="V41" s="314">
        <v>2</v>
      </c>
      <c r="W41" s="313">
        <v>1</v>
      </c>
      <c r="X41" s="1263">
        <f t="shared" si="29"/>
        <v>3</v>
      </c>
      <c r="Y41" s="175" t="s">
        <v>12</v>
      </c>
      <c r="AA41" s="375"/>
    </row>
    <row r="42" spans="1:28" ht="18" customHeight="1">
      <c r="A42" s="174"/>
      <c r="B42" s="950" t="s">
        <v>543</v>
      </c>
      <c r="C42" s="549">
        <v>2</v>
      </c>
      <c r="D42" s="550">
        <v>2</v>
      </c>
      <c r="E42" s="418">
        <v>2</v>
      </c>
      <c r="F42" s="1242">
        <f t="shared" si="30"/>
        <v>6</v>
      </c>
      <c r="G42" s="312">
        <v>0</v>
      </c>
      <c r="H42" s="312">
        <v>3</v>
      </c>
      <c r="I42" s="1249">
        <f t="shared" si="12"/>
        <v>9</v>
      </c>
      <c r="J42" s="964">
        <v>18</v>
      </c>
      <c r="K42" s="313">
        <v>22</v>
      </c>
      <c r="L42" s="419">
        <f t="shared" si="13"/>
        <v>40</v>
      </c>
      <c r="M42" s="964">
        <v>28</v>
      </c>
      <c r="N42" s="313">
        <v>20</v>
      </c>
      <c r="O42" s="419">
        <f t="shared" si="31"/>
        <v>48</v>
      </c>
      <c r="P42" s="314">
        <v>20</v>
      </c>
      <c r="Q42" s="313">
        <v>24</v>
      </c>
      <c r="R42" s="419">
        <f t="shared" si="32"/>
        <v>44</v>
      </c>
      <c r="S42" s="314">
        <f t="shared" si="23"/>
        <v>66</v>
      </c>
      <c r="T42" s="313">
        <f t="shared" si="23"/>
        <v>66</v>
      </c>
      <c r="U42" s="1263">
        <f t="shared" si="23"/>
        <v>132</v>
      </c>
      <c r="V42" s="314">
        <v>5</v>
      </c>
      <c r="W42" s="313">
        <v>4</v>
      </c>
      <c r="X42" s="1263">
        <f t="shared" si="29"/>
        <v>9</v>
      </c>
      <c r="Y42" s="175" t="s">
        <v>543</v>
      </c>
    </row>
    <row r="43" spans="1:28" ht="18" customHeight="1">
      <c r="A43" s="174"/>
      <c r="B43" s="950" t="s">
        <v>545</v>
      </c>
      <c r="C43" s="549">
        <v>2</v>
      </c>
      <c r="D43" s="550">
        <v>1</v>
      </c>
      <c r="E43" s="418">
        <v>1</v>
      </c>
      <c r="F43" s="1242">
        <f t="shared" si="30"/>
        <v>4</v>
      </c>
      <c r="G43" s="312">
        <v>0</v>
      </c>
      <c r="H43" s="312">
        <v>2</v>
      </c>
      <c r="I43" s="1249">
        <f t="shared" si="12"/>
        <v>6</v>
      </c>
      <c r="J43" s="964">
        <v>27</v>
      </c>
      <c r="K43" s="313">
        <v>19</v>
      </c>
      <c r="L43" s="419">
        <f t="shared" si="13"/>
        <v>46</v>
      </c>
      <c r="M43" s="964">
        <v>18</v>
      </c>
      <c r="N43" s="313">
        <v>14</v>
      </c>
      <c r="O43" s="419">
        <f t="shared" si="31"/>
        <v>32</v>
      </c>
      <c r="P43" s="314">
        <v>13</v>
      </c>
      <c r="Q43" s="313">
        <v>22</v>
      </c>
      <c r="R43" s="419">
        <f t="shared" si="32"/>
        <v>35</v>
      </c>
      <c r="S43" s="314">
        <f t="shared" ref="S43:S49" si="33">SUM(J43,M43,P43)</f>
        <v>58</v>
      </c>
      <c r="T43" s="313">
        <f t="shared" ref="T43:T49" si="34">SUM(K43,N43,Q43)</f>
        <v>55</v>
      </c>
      <c r="U43" s="1263">
        <f t="shared" ref="S43:U59" si="35">SUM(L43,O43,R43)</f>
        <v>113</v>
      </c>
      <c r="V43" s="314">
        <v>4</v>
      </c>
      <c r="W43" s="313">
        <v>3</v>
      </c>
      <c r="X43" s="1263">
        <f t="shared" si="29"/>
        <v>7</v>
      </c>
      <c r="Y43" s="175" t="s">
        <v>545</v>
      </c>
    </row>
    <row r="44" spans="1:28" ht="18" customHeight="1" thickBot="1">
      <c r="A44" s="181"/>
      <c r="B44" s="971" t="s">
        <v>744</v>
      </c>
      <c r="C44" s="557">
        <v>1</v>
      </c>
      <c r="D44" s="558">
        <v>1</v>
      </c>
      <c r="E44" s="559">
        <v>1</v>
      </c>
      <c r="F44" s="331">
        <f t="shared" si="30"/>
        <v>3</v>
      </c>
      <c r="G44" s="1278">
        <v>0</v>
      </c>
      <c r="H44" s="1278">
        <v>2</v>
      </c>
      <c r="I44" s="1251">
        <f t="shared" si="12"/>
        <v>5</v>
      </c>
      <c r="J44" s="1282">
        <v>9</v>
      </c>
      <c r="K44" s="320">
        <v>15</v>
      </c>
      <c r="L44" s="331">
        <f t="shared" si="13"/>
        <v>24</v>
      </c>
      <c r="M44" s="1282">
        <v>17</v>
      </c>
      <c r="N44" s="320">
        <v>13</v>
      </c>
      <c r="O44" s="331">
        <f t="shared" si="31"/>
        <v>30</v>
      </c>
      <c r="P44" s="321">
        <v>12</v>
      </c>
      <c r="Q44" s="320">
        <v>10</v>
      </c>
      <c r="R44" s="331">
        <f t="shared" si="32"/>
        <v>22</v>
      </c>
      <c r="S44" s="321">
        <f t="shared" si="33"/>
        <v>38</v>
      </c>
      <c r="T44" s="320">
        <f t="shared" si="34"/>
        <v>38</v>
      </c>
      <c r="U44" s="330">
        <f t="shared" si="35"/>
        <v>76</v>
      </c>
      <c r="V44" s="321">
        <v>2</v>
      </c>
      <c r="W44" s="320">
        <v>1</v>
      </c>
      <c r="X44" s="330">
        <f t="shared" si="29"/>
        <v>3</v>
      </c>
      <c r="Y44" s="182" t="s">
        <v>744</v>
      </c>
    </row>
    <row r="45" spans="1:28" ht="18" customHeight="1">
      <c r="A45" s="174"/>
      <c r="B45" s="950" t="s">
        <v>548</v>
      </c>
      <c r="C45" s="421">
        <v>0</v>
      </c>
      <c r="D45" s="550">
        <v>0</v>
      </c>
      <c r="E45" s="418">
        <v>1</v>
      </c>
      <c r="F45" s="1242">
        <f t="shared" si="30"/>
        <v>1</v>
      </c>
      <c r="G45" s="312">
        <v>1</v>
      </c>
      <c r="H45" s="312">
        <v>0</v>
      </c>
      <c r="I45" s="1249">
        <f t="shared" si="12"/>
        <v>2</v>
      </c>
      <c r="J45" s="964">
        <v>0</v>
      </c>
      <c r="K45" s="313">
        <v>1</v>
      </c>
      <c r="L45" s="419">
        <f t="shared" si="13"/>
        <v>1</v>
      </c>
      <c r="M45" s="964">
        <v>2</v>
      </c>
      <c r="N45" s="313">
        <v>2</v>
      </c>
      <c r="O45" s="419">
        <f t="shared" si="31"/>
        <v>4</v>
      </c>
      <c r="P45" s="314">
        <v>0</v>
      </c>
      <c r="Q45" s="313">
        <v>1</v>
      </c>
      <c r="R45" s="419">
        <f t="shared" si="32"/>
        <v>1</v>
      </c>
      <c r="S45" s="314">
        <f t="shared" si="33"/>
        <v>2</v>
      </c>
      <c r="T45" s="313">
        <f t="shared" si="34"/>
        <v>4</v>
      </c>
      <c r="U45" s="1263">
        <f t="shared" si="35"/>
        <v>6</v>
      </c>
      <c r="V45" s="314">
        <v>0</v>
      </c>
      <c r="W45" s="313">
        <v>0</v>
      </c>
      <c r="X45" s="1263">
        <f t="shared" si="29"/>
        <v>0</v>
      </c>
      <c r="Y45" s="175" t="s">
        <v>548</v>
      </c>
    </row>
    <row r="46" spans="1:28" ht="18" customHeight="1">
      <c r="A46" s="174"/>
      <c r="B46" s="950" t="s">
        <v>549</v>
      </c>
      <c r="C46" s="549">
        <v>0</v>
      </c>
      <c r="D46" s="550">
        <v>0</v>
      </c>
      <c r="E46" s="418">
        <v>0</v>
      </c>
      <c r="F46" s="1242">
        <f t="shared" si="30"/>
        <v>0</v>
      </c>
      <c r="G46" s="312">
        <v>1</v>
      </c>
      <c r="H46" s="312">
        <v>0</v>
      </c>
      <c r="I46" s="1249">
        <f t="shared" si="12"/>
        <v>1</v>
      </c>
      <c r="J46" s="964">
        <v>1</v>
      </c>
      <c r="K46" s="313">
        <v>0</v>
      </c>
      <c r="L46" s="419">
        <f t="shared" si="13"/>
        <v>1</v>
      </c>
      <c r="M46" s="964">
        <v>1</v>
      </c>
      <c r="N46" s="313">
        <v>0</v>
      </c>
      <c r="O46" s="419">
        <f t="shared" si="31"/>
        <v>1</v>
      </c>
      <c r="P46" s="314">
        <v>0</v>
      </c>
      <c r="Q46" s="313">
        <v>0</v>
      </c>
      <c r="R46" s="419">
        <f t="shared" si="32"/>
        <v>0</v>
      </c>
      <c r="S46" s="314">
        <f t="shared" si="33"/>
        <v>2</v>
      </c>
      <c r="T46" s="313">
        <f t="shared" si="34"/>
        <v>0</v>
      </c>
      <c r="U46" s="1263">
        <f t="shared" si="35"/>
        <v>2</v>
      </c>
      <c r="V46" s="314">
        <v>0</v>
      </c>
      <c r="W46" s="313">
        <v>0</v>
      </c>
      <c r="X46" s="1263">
        <f t="shared" si="29"/>
        <v>0</v>
      </c>
      <c r="Y46" s="175" t="s">
        <v>549</v>
      </c>
    </row>
    <row r="47" spans="1:28" ht="18" customHeight="1">
      <c r="A47" s="174"/>
      <c r="B47" s="950" t="s">
        <v>745</v>
      </c>
      <c r="C47" s="549">
        <v>2</v>
      </c>
      <c r="D47" s="550">
        <v>2</v>
      </c>
      <c r="E47" s="418">
        <v>2</v>
      </c>
      <c r="F47" s="1242">
        <f t="shared" si="30"/>
        <v>6</v>
      </c>
      <c r="G47" s="312">
        <v>0</v>
      </c>
      <c r="H47" s="312">
        <v>4</v>
      </c>
      <c r="I47" s="1249">
        <f t="shared" si="12"/>
        <v>10</v>
      </c>
      <c r="J47" s="964">
        <v>26</v>
      </c>
      <c r="K47" s="313">
        <v>26</v>
      </c>
      <c r="L47" s="419">
        <f t="shared" si="13"/>
        <v>52</v>
      </c>
      <c r="M47" s="964">
        <v>29</v>
      </c>
      <c r="N47" s="313">
        <v>28</v>
      </c>
      <c r="O47" s="419">
        <f t="shared" si="31"/>
        <v>57</v>
      </c>
      <c r="P47" s="314">
        <v>25</v>
      </c>
      <c r="Q47" s="313">
        <v>25</v>
      </c>
      <c r="R47" s="419">
        <f t="shared" si="32"/>
        <v>50</v>
      </c>
      <c r="S47" s="314">
        <f t="shared" si="33"/>
        <v>80</v>
      </c>
      <c r="T47" s="313">
        <f t="shared" si="34"/>
        <v>79</v>
      </c>
      <c r="U47" s="1263">
        <f t="shared" si="35"/>
        <v>159</v>
      </c>
      <c r="V47" s="314">
        <v>13</v>
      </c>
      <c r="W47" s="313">
        <v>3</v>
      </c>
      <c r="X47" s="1263">
        <f t="shared" si="29"/>
        <v>16</v>
      </c>
      <c r="Y47" s="175" t="s">
        <v>745</v>
      </c>
    </row>
    <row r="48" spans="1:28" ht="18" customHeight="1">
      <c r="A48" s="174"/>
      <c r="B48" s="950" t="s">
        <v>746</v>
      </c>
      <c r="C48" s="549">
        <v>0</v>
      </c>
      <c r="D48" s="550">
        <v>0</v>
      </c>
      <c r="E48" s="418">
        <v>0</v>
      </c>
      <c r="F48" s="1242">
        <f t="shared" si="30"/>
        <v>0</v>
      </c>
      <c r="G48" s="312">
        <v>1</v>
      </c>
      <c r="H48" s="312">
        <v>0</v>
      </c>
      <c r="I48" s="1249">
        <f t="shared" si="12"/>
        <v>1</v>
      </c>
      <c r="J48" s="964">
        <v>0</v>
      </c>
      <c r="K48" s="313">
        <v>0</v>
      </c>
      <c r="L48" s="419">
        <f t="shared" si="13"/>
        <v>0</v>
      </c>
      <c r="M48" s="964">
        <v>0</v>
      </c>
      <c r="N48" s="313">
        <v>2</v>
      </c>
      <c r="O48" s="419">
        <f t="shared" si="31"/>
        <v>2</v>
      </c>
      <c r="P48" s="314">
        <v>2</v>
      </c>
      <c r="Q48" s="313">
        <v>0</v>
      </c>
      <c r="R48" s="419">
        <f t="shared" si="32"/>
        <v>2</v>
      </c>
      <c r="S48" s="314">
        <f t="shared" si="33"/>
        <v>2</v>
      </c>
      <c r="T48" s="313">
        <f t="shared" si="34"/>
        <v>2</v>
      </c>
      <c r="U48" s="1263">
        <f t="shared" si="35"/>
        <v>4</v>
      </c>
      <c r="V48" s="314">
        <v>0</v>
      </c>
      <c r="W48" s="313">
        <v>0</v>
      </c>
      <c r="X48" s="1263">
        <f t="shared" si="29"/>
        <v>0</v>
      </c>
      <c r="Y48" s="175" t="s">
        <v>746</v>
      </c>
    </row>
    <row r="49" spans="1:28" ht="18" customHeight="1">
      <c r="A49" s="174"/>
      <c r="B49" s="950" t="s">
        <v>747</v>
      </c>
      <c r="C49" s="549">
        <v>1</v>
      </c>
      <c r="D49" s="550">
        <v>1</v>
      </c>
      <c r="E49" s="418">
        <v>1</v>
      </c>
      <c r="F49" s="1242">
        <f t="shared" si="30"/>
        <v>3</v>
      </c>
      <c r="G49" s="312">
        <v>0</v>
      </c>
      <c r="H49" s="312">
        <v>2</v>
      </c>
      <c r="I49" s="1249">
        <f>SUM(F49:H49)</f>
        <v>5</v>
      </c>
      <c r="J49" s="964">
        <v>10</v>
      </c>
      <c r="K49" s="313">
        <v>5</v>
      </c>
      <c r="L49" s="419">
        <f>SUM(J49,K49)</f>
        <v>15</v>
      </c>
      <c r="M49" s="964">
        <v>5</v>
      </c>
      <c r="N49" s="313">
        <v>8</v>
      </c>
      <c r="O49" s="419">
        <f>SUM(M49,N49)</f>
        <v>13</v>
      </c>
      <c r="P49" s="314">
        <v>8</v>
      </c>
      <c r="Q49" s="313">
        <v>6</v>
      </c>
      <c r="R49" s="419">
        <f>SUM(P49,Q49)</f>
        <v>14</v>
      </c>
      <c r="S49" s="314">
        <f t="shared" si="33"/>
        <v>23</v>
      </c>
      <c r="T49" s="313">
        <f t="shared" si="34"/>
        <v>19</v>
      </c>
      <c r="U49" s="1263">
        <f>SUM(L49,O49,R49)</f>
        <v>42</v>
      </c>
      <c r="V49" s="314">
        <v>4</v>
      </c>
      <c r="W49" s="313">
        <v>0</v>
      </c>
      <c r="X49" s="1263">
        <f>SUM(V49:W49)</f>
        <v>4</v>
      </c>
      <c r="Y49" s="175" t="s">
        <v>554</v>
      </c>
    </row>
    <row r="50" spans="1:28" s="1236" customFormat="1" ht="18" customHeight="1" thickBot="1">
      <c r="A50" s="1270" t="s">
        <v>555</v>
      </c>
      <c r="B50" s="1271"/>
      <c r="C50" s="1272">
        <f t="shared" ref="C50:H50" si="36">SUM(C31:C49)</f>
        <v>35</v>
      </c>
      <c r="D50" s="1273">
        <f t="shared" si="36"/>
        <v>34</v>
      </c>
      <c r="E50" s="1274">
        <f t="shared" si="36"/>
        <v>36</v>
      </c>
      <c r="F50" s="1276">
        <f t="shared" si="36"/>
        <v>105</v>
      </c>
      <c r="G50" s="1276">
        <f t="shared" si="36"/>
        <v>3</v>
      </c>
      <c r="H50" s="1276">
        <f t="shared" si="36"/>
        <v>53</v>
      </c>
      <c r="I50" s="1280">
        <f t="shared" si="12"/>
        <v>161</v>
      </c>
      <c r="J50" s="1281">
        <f>SUM(J31:J49)</f>
        <v>487</v>
      </c>
      <c r="K50" s="1253">
        <f>SUM(K31:K49)</f>
        <v>480</v>
      </c>
      <c r="L50" s="1256">
        <f t="shared" si="13"/>
        <v>967</v>
      </c>
      <c r="M50" s="1281">
        <f>SUM(M31:M49)</f>
        <v>529</v>
      </c>
      <c r="N50" s="1253">
        <f>SUM(N31:N49)</f>
        <v>486</v>
      </c>
      <c r="O50" s="1256">
        <f t="shared" ref="O50:O61" si="37">SUM(M50,N50)</f>
        <v>1015</v>
      </c>
      <c r="P50" s="1285">
        <f>SUM(P31:P49)</f>
        <v>512</v>
      </c>
      <c r="Q50" s="1253">
        <f>SUM(Q31:Q49)</f>
        <v>484</v>
      </c>
      <c r="R50" s="1256">
        <f t="shared" ref="R50:R61" si="38">SUM(P50,Q50)</f>
        <v>996</v>
      </c>
      <c r="S50" s="1285">
        <f t="shared" si="35"/>
        <v>1528</v>
      </c>
      <c r="T50" s="1253">
        <f t="shared" si="35"/>
        <v>1450</v>
      </c>
      <c r="U50" s="332">
        <f t="shared" si="35"/>
        <v>2978</v>
      </c>
      <c r="V50" s="1285">
        <f>SUM(V31:V49)</f>
        <v>142</v>
      </c>
      <c r="W50" s="1253">
        <f>SUM(W31:W49)</f>
        <v>55</v>
      </c>
      <c r="X50" s="332">
        <f>SUM(X31:X49)</f>
        <v>197</v>
      </c>
      <c r="Y50" s="1133" t="s">
        <v>748</v>
      </c>
    </row>
    <row r="51" spans="1:28" ht="18" customHeight="1">
      <c r="A51" s="179" t="s">
        <v>556</v>
      </c>
      <c r="B51" s="224" t="s">
        <v>13</v>
      </c>
      <c r="C51" s="546">
        <v>6</v>
      </c>
      <c r="D51" s="547">
        <v>5</v>
      </c>
      <c r="E51" s="548">
        <v>5</v>
      </c>
      <c r="F51" s="1287">
        <f>SUM(C51:E51)</f>
        <v>16</v>
      </c>
      <c r="G51" s="309">
        <v>0</v>
      </c>
      <c r="H51" s="309">
        <v>9</v>
      </c>
      <c r="I51" s="1248">
        <f t="shared" si="12"/>
        <v>25</v>
      </c>
      <c r="J51" s="963">
        <v>104</v>
      </c>
      <c r="K51" s="310">
        <v>90</v>
      </c>
      <c r="L51" s="328">
        <f t="shared" si="13"/>
        <v>194</v>
      </c>
      <c r="M51" s="963">
        <v>118</v>
      </c>
      <c r="N51" s="310">
        <v>87</v>
      </c>
      <c r="O51" s="328">
        <f t="shared" si="37"/>
        <v>205</v>
      </c>
      <c r="P51" s="311">
        <v>109</v>
      </c>
      <c r="Q51" s="310">
        <v>88</v>
      </c>
      <c r="R51" s="328">
        <f t="shared" si="38"/>
        <v>197</v>
      </c>
      <c r="S51" s="311">
        <f t="shared" si="35"/>
        <v>331</v>
      </c>
      <c r="T51" s="310">
        <f t="shared" si="35"/>
        <v>265</v>
      </c>
      <c r="U51" s="1262">
        <f t="shared" si="35"/>
        <v>596</v>
      </c>
      <c r="V51" s="311">
        <v>35</v>
      </c>
      <c r="W51" s="310">
        <v>12</v>
      </c>
      <c r="X51" s="1262">
        <f t="shared" ref="X51:X54" si="39">SUM(V51:W51)</f>
        <v>47</v>
      </c>
      <c r="Y51" s="176" t="s">
        <v>13</v>
      </c>
    </row>
    <row r="52" spans="1:28" ht="18" customHeight="1">
      <c r="A52" s="177">
        <v>4</v>
      </c>
      <c r="B52" s="950" t="s">
        <v>558</v>
      </c>
      <c r="C52" s="549">
        <v>6</v>
      </c>
      <c r="D52" s="550">
        <v>5</v>
      </c>
      <c r="E52" s="418">
        <v>5</v>
      </c>
      <c r="F52" s="1242">
        <f t="shared" ref="F52:F54" si="40">SUM(C52:E52)</f>
        <v>16</v>
      </c>
      <c r="G52" s="312">
        <v>0</v>
      </c>
      <c r="H52" s="312">
        <v>12</v>
      </c>
      <c r="I52" s="1249">
        <f t="shared" si="12"/>
        <v>28</v>
      </c>
      <c r="J52" s="964">
        <v>95</v>
      </c>
      <c r="K52" s="313">
        <v>108</v>
      </c>
      <c r="L52" s="419">
        <f t="shared" si="13"/>
        <v>203</v>
      </c>
      <c r="M52" s="964">
        <v>118</v>
      </c>
      <c r="N52" s="313">
        <v>100</v>
      </c>
      <c r="O52" s="419">
        <f t="shared" si="37"/>
        <v>218</v>
      </c>
      <c r="P52" s="314">
        <v>118</v>
      </c>
      <c r="Q52" s="313">
        <v>91</v>
      </c>
      <c r="R52" s="419">
        <f t="shared" si="38"/>
        <v>209</v>
      </c>
      <c r="S52" s="314">
        <f t="shared" si="35"/>
        <v>331</v>
      </c>
      <c r="T52" s="313">
        <f t="shared" si="35"/>
        <v>299</v>
      </c>
      <c r="U52" s="1263">
        <f t="shared" si="35"/>
        <v>630</v>
      </c>
      <c r="V52" s="314">
        <v>52</v>
      </c>
      <c r="W52" s="313">
        <v>15</v>
      </c>
      <c r="X52" s="1263">
        <f t="shared" si="39"/>
        <v>67</v>
      </c>
      <c r="Y52" s="175" t="s">
        <v>558</v>
      </c>
    </row>
    <row r="53" spans="1:28" ht="18" customHeight="1">
      <c r="A53" s="174"/>
      <c r="B53" s="950" t="s">
        <v>559</v>
      </c>
      <c r="C53" s="549">
        <v>2</v>
      </c>
      <c r="D53" s="550">
        <v>2</v>
      </c>
      <c r="E53" s="418">
        <v>2</v>
      </c>
      <c r="F53" s="1242">
        <f t="shared" si="40"/>
        <v>6</v>
      </c>
      <c r="G53" s="312">
        <v>0</v>
      </c>
      <c r="H53" s="312">
        <v>4</v>
      </c>
      <c r="I53" s="1249">
        <f t="shared" si="12"/>
        <v>10</v>
      </c>
      <c r="J53" s="964">
        <v>38</v>
      </c>
      <c r="K53" s="313">
        <v>25</v>
      </c>
      <c r="L53" s="419">
        <f t="shared" si="13"/>
        <v>63</v>
      </c>
      <c r="M53" s="964">
        <v>27</v>
      </c>
      <c r="N53" s="313">
        <v>19</v>
      </c>
      <c r="O53" s="419">
        <f t="shared" si="37"/>
        <v>46</v>
      </c>
      <c r="P53" s="314">
        <v>24</v>
      </c>
      <c r="Q53" s="313">
        <v>21</v>
      </c>
      <c r="R53" s="419">
        <f t="shared" si="38"/>
        <v>45</v>
      </c>
      <c r="S53" s="314">
        <f t="shared" si="35"/>
        <v>89</v>
      </c>
      <c r="T53" s="313">
        <f t="shared" si="35"/>
        <v>65</v>
      </c>
      <c r="U53" s="1263">
        <f t="shared" si="35"/>
        <v>154</v>
      </c>
      <c r="V53" s="314">
        <v>12</v>
      </c>
      <c r="W53" s="313">
        <v>3</v>
      </c>
      <c r="X53" s="1263">
        <f t="shared" si="39"/>
        <v>15</v>
      </c>
      <c r="Y53" s="175" t="s">
        <v>559</v>
      </c>
    </row>
    <row r="54" spans="1:28" ht="18" customHeight="1">
      <c r="A54" s="197"/>
      <c r="B54" s="234" t="s">
        <v>749</v>
      </c>
      <c r="C54" s="551">
        <v>5</v>
      </c>
      <c r="D54" s="552">
        <v>5</v>
      </c>
      <c r="E54" s="420">
        <v>6</v>
      </c>
      <c r="F54" s="1267">
        <f t="shared" si="40"/>
        <v>16</v>
      </c>
      <c r="G54" s="315">
        <v>0</v>
      </c>
      <c r="H54" s="315">
        <v>9</v>
      </c>
      <c r="I54" s="1268">
        <f t="shared" si="12"/>
        <v>25</v>
      </c>
      <c r="J54" s="965">
        <v>97</v>
      </c>
      <c r="K54" s="316">
        <v>88</v>
      </c>
      <c r="L54" s="329">
        <f t="shared" si="13"/>
        <v>185</v>
      </c>
      <c r="M54" s="965">
        <v>114</v>
      </c>
      <c r="N54" s="316">
        <v>99</v>
      </c>
      <c r="O54" s="329">
        <f t="shared" si="37"/>
        <v>213</v>
      </c>
      <c r="P54" s="317">
        <v>114</v>
      </c>
      <c r="Q54" s="316">
        <v>105</v>
      </c>
      <c r="R54" s="329">
        <f t="shared" si="38"/>
        <v>219</v>
      </c>
      <c r="S54" s="317">
        <f t="shared" si="35"/>
        <v>325</v>
      </c>
      <c r="T54" s="316">
        <f t="shared" si="35"/>
        <v>292</v>
      </c>
      <c r="U54" s="1269">
        <f t="shared" si="35"/>
        <v>617</v>
      </c>
      <c r="V54" s="317">
        <v>39</v>
      </c>
      <c r="W54" s="316">
        <v>10</v>
      </c>
      <c r="X54" s="1269">
        <f t="shared" si="39"/>
        <v>49</v>
      </c>
      <c r="Y54" s="195" t="s">
        <v>749</v>
      </c>
    </row>
    <row r="55" spans="1:28" s="1236" customFormat="1" ht="18" customHeight="1" thickBot="1">
      <c r="A55" s="1240" t="s">
        <v>564</v>
      </c>
      <c r="B55" s="1241"/>
      <c r="C55" s="1243">
        <f>SUM(C51:C54)</f>
        <v>19</v>
      </c>
      <c r="D55" s="1244">
        <f t="shared" ref="D55:K55" si="41">SUM(D51:D54)</f>
        <v>17</v>
      </c>
      <c r="E55" s="1245">
        <f t="shared" si="41"/>
        <v>18</v>
      </c>
      <c r="F55" s="1246">
        <f t="shared" si="41"/>
        <v>54</v>
      </c>
      <c r="G55" s="1246">
        <f t="shared" si="41"/>
        <v>0</v>
      </c>
      <c r="H55" s="1246">
        <f t="shared" si="41"/>
        <v>34</v>
      </c>
      <c r="I55" s="1251">
        <f t="shared" si="12"/>
        <v>88</v>
      </c>
      <c r="J55" s="1252">
        <f t="shared" si="41"/>
        <v>334</v>
      </c>
      <c r="K55" s="1265">
        <f t="shared" si="41"/>
        <v>311</v>
      </c>
      <c r="L55" s="331">
        <f t="shared" si="13"/>
        <v>645</v>
      </c>
      <c r="M55" s="1252">
        <f t="shared" ref="M55:N55" si="42">SUM(M51:M54)</f>
        <v>377</v>
      </c>
      <c r="N55" s="1265">
        <f t="shared" si="42"/>
        <v>305</v>
      </c>
      <c r="O55" s="331">
        <f t="shared" si="37"/>
        <v>682</v>
      </c>
      <c r="P55" s="1264">
        <f t="shared" ref="P55:Q55" si="43">SUM(P51:P54)</f>
        <v>365</v>
      </c>
      <c r="Q55" s="1265">
        <f t="shared" si="43"/>
        <v>305</v>
      </c>
      <c r="R55" s="1256">
        <f t="shared" si="38"/>
        <v>670</v>
      </c>
      <c r="S55" s="1264">
        <f t="shared" si="35"/>
        <v>1076</v>
      </c>
      <c r="T55" s="1265">
        <f t="shared" si="35"/>
        <v>921</v>
      </c>
      <c r="U55" s="330">
        <f t="shared" si="35"/>
        <v>1997</v>
      </c>
      <c r="V55" s="1264">
        <f>SUM(V51:V54)</f>
        <v>138</v>
      </c>
      <c r="W55" s="1265">
        <f>SUM(W51:W54)</f>
        <v>40</v>
      </c>
      <c r="X55" s="330">
        <f>SUM(X51:X54)</f>
        <v>178</v>
      </c>
      <c r="Y55" s="1266" t="s">
        <v>750</v>
      </c>
    </row>
    <row r="56" spans="1:28" ht="18" customHeight="1">
      <c r="A56" s="174" t="s">
        <v>565</v>
      </c>
      <c r="B56" s="950" t="s">
        <v>14</v>
      </c>
      <c r="C56" s="549">
        <v>5</v>
      </c>
      <c r="D56" s="550">
        <v>5</v>
      </c>
      <c r="E56" s="418">
        <v>5</v>
      </c>
      <c r="F56" s="1242">
        <f>SUM(C56:E56)</f>
        <v>15</v>
      </c>
      <c r="G56" s="312">
        <v>0</v>
      </c>
      <c r="H56" s="312">
        <v>7</v>
      </c>
      <c r="I56" s="1249">
        <f>SUM(F56:H56)</f>
        <v>22</v>
      </c>
      <c r="J56" s="963">
        <v>89</v>
      </c>
      <c r="K56" s="310">
        <v>74</v>
      </c>
      <c r="L56" s="328">
        <f t="shared" si="13"/>
        <v>163</v>
      </c>
      <c r="M56" s="963">
        <v>87</v>
      </c>
      <c r="N56" s="310">
        <v>95</v>
      </c>
      <c r="O56" s="328">
        <f t="shared" si="37"/>
        <v>182</v>
      </c>
      <c r="P56" s="311">
        <v>91</v>
      </c>
      <c r="Q56" s="310">
        <v>100</v>
      </c>
      <c r="R56" s="328">
        <f t="shared" si="38"/>
        <v>191</v>
      </c>
      <c r="S56" s="314">
        <f t="shared" ref="S56:T60" si="44">SUM(J56,M56,P56)</f>
        <v>267</v>
      </c>
      <c r="T56" s="313">
        <f t="shared" si="44"/>
        <v>269</v>
      </c>
      <c r="U56" s="1263">
        <f t="shared" si="35"/>
        <v>536</v>
      </c>
      <c r="V56" s="314">
        <v>23</v>
      </c>
      <c r="W56" s="313">
        <v>11</v>
      </c>
      <c r="X56" s="1263">
        <f t="shared" ref="X56:X60" si="45">SUM(V56:W56)</f>
        <v>34</v>
      </c>
      <c r="Y56" s="175" t="s">
        <v>14</v>
      </c>
    </row>
    <row r="57" spans="1:28" ht="18" customHeight="1">
      <c r="A57" s="177">
        <v>5</v>
      </c>
      <c r="B57" s="950" t="s">
        <v>751</v>
      </c>
      <c r="C57" s="549">
        <v>3</v>
      </c>
      <c r="D57" s="550">
        <v>3</v>
      </c>
      <c r="E57" s="418">
        <v>3</v>
      </c>
      <c r="F57" s="1242">
        <f t="shared" ref="F57:F60" si="46">SUM(C57:E57)</f>
        <v>9</v>
      </c>
      <c r="G57" s="312">
        <v>0</v>
      </c>
      <c r="H57" s="312">
        <v>3</v>
      </c>
      <c r="I57" s="1249">
        <f>SUM(F57:H57)</f>
        <v>12</v>
      </c>
      <c r="J57" s="964">
        <v>46</v>
      </c>
      <c r="K57" s="313">
        <v>40</v>
      </c>
      <c r="L57" s="419">
        <f t="shared" si="13"/>
        <v>86</v>
      </c>
      <c r="M57" s="964">
        <v>60</v>
      </c>
      <c r="N57" s="313">
        <v>44</v>
      </c>
      <c r="O57" s="419">
        <f t="shared" si="37"/>
        <v>104</v>
      </c>
      <c r="P57" s="314">
        <v>44</v>
      </c>
      <c r="Q57" s="313">
        <v>50</v>
      </c>
      <c r="R57" s="419">
        <f t="shared" si="38"/>
        <v>94</v>
      </c>
      <c r="S57" s="314">
        <f t="shared" si="44"/>
        <v>150</v>
      </c>
      <c r="T57" s="313">
        <f t="shared" si="44"/>
        <v>134</v>
      </c>
      <c r="U57" s="1263">
        <f t="shared" si="35"/>
        <v>284</v>
      </c>
      <c r="V57" s="314">
        <v>9</v>
      </c>
      <c r="W57" s="313">
        <v>7</v>
      </c>
      <c r="X57" s="1263">
        <f t="shared" si="45"/>
        <v>16</v>
      </c>
      <c r="Y57" s="175" t="s">
        <v>751</v>
      </c>
    </row>
    <row r="58" spans="1:28" ht="18" customHeight="1">
      <c r="A58" s="174"/>
      <c r="B58" s="950" t="s">
        <v>752</v>
      </c>
      <c r="C58" s="549">
        <v>1</v>
      </c>
      <c r="D58" s="550">
        <v>1</v>
      </c>
      <c r="E58" s="418">
        <v>1</v>
      </c>
      <c r="F58" s="1242">
        <f t="shared" si="46"/>
        <v>3</v>
      </c>
      <c r="G58" s="312">
        <v>0</v>
      </c>
      <c r="H58" s="312">
        <v>3</v>
      </c>
      <c r="I58" s="1249">
        <f>SUM(F58:H58)</f>
        <v>6</v>
      </c>
      <c r="J58" s="964">
        <v>12</v>
      </c>
      <c r="K58" s="313">
        <v>13</v>
      </c>
      <c r="L58" s="419">
        <f t="shared" si="13"/>
        <v>25</v>
      </c>
      <c r="M58" s="964">
        <v>13</v>
      </c>
      <c r="N58" s="313">
        <v>12</v>
      </c>
      <c r="O58" s="419">
        <f t="shared" si="37"/>
        <v>25</v>
      </c>
      <c r="P58" s="314">
        <v>18</v>
      </c>
      <c r="Q58" s="313">
        <v>21</v>
      </c>
      <c r="R58" s="419">
        <f t="shared" si="38"/>
        <v>39</v>
      </c>
      <c r="S58" s="314">
        <f t="shared" si="44"/>
        <v>43</v>
      </c>
      <c r="T58" s="313">
        <f t="shared" si="44"/>
        <v>46</v>
      </c>
      <c r="U58" s="1263">
        <f t="shared" si="35"/>
        <v>89</v>
      </c>
      <c r="V58" s="314">
        <v>1</v>
      </c>
      <c r="W58" s="313">
        <v>4</v>
      </c>
      <c r="X58" s="1263">
        <f t="shared" si="45"/>
        <v>5</v>
      </c>
      <c r="Y58" s="175" t="s">
        <v>752</v>
      </c>
    </row>
    <row r="59" spans="1:28" ht="18" customHeight="1">
      <c r="A59" s="174"/>
      <c r="B59" s="950" t="s">
        <v>753</v>
      </c>
      <c r="C59" s="549">
        <v>3</v>
      </c>
      <c r="D59" s="550">
        <v>3</v>
      </c>
      <c r="E59" s="418">
        <v>3</v>
      </c>
      <c r="F59" s="1242">
        <f t="shared" si="46"/>
        <v>9</v>
      </c>
      <c r="G59" s="312">
        <v>0</v>
      </c>
      <c r="H59" s="312">
        <v>4</v>
      </c>
      <c r="I59" s="1249">
        <f>SUM(F59:H59)</f>
        <v>13</v>
      </c>
      <c r="J59" s="964">
        <v>51</v>
      </c>
      <c r="K59" s="313">
        <v>49</v>
      </c>
      <c r="L59" s="419">
        <f t="shared" si="13"/>
        <v>100</v>
      </c>
      <c r="M59" s="964">
        <v>37</v>
      </c>
      <c r="N59" s="313">
        <v>57</v>
      </c>
      <c r="O59" s="419">
        <f t="shared" si="37"/>
        <v>94</v>
      </c>
      <c r="P59" s="314">
        <v>48</v>
      </c>
      <c r="Q59" s="313">
        <v>47</v>
      </c>
      <c r="R59" s="419">
        <f t="shared" si="38"/>
        <v>95</v>
      </c>
      <c r="S59" s="314">
        <f t="shared" si="44"/>
        <v>136</v>
      </c>
      <c r="T59" s="313">
        <f t="shared" si="44"/>
        <v>153</v>
      </c>
      <c r="U59" s="1263">
        <f t="shared" si="35"/>
        <v>289</v>
      </c>
      <c r="V59" s="314">
        <v>13</v>
      </c>
      <c r="W59" s="313">
        <v>11</v>
      </c>
      <c r="X59" s="1263">
        <f t="shared" si="45"/>
        <v>24</v>
      </c>
      <c r="Y59" s="175" t="s">
        <v>753</v>
      </c>
      <c r="AB59" s="161"/>
    </row>
    <row r="60" spans="1:28" ht="18" customHeight="1">
      <c r="A60" s="197"/>
      <c r="B60" s="234" t="s">
        <v>754</v>
      </c>
      <c r="C60" s="551">
        <v>1</v>
      </c>
      <c r="D60" s="552">
        <v>1</v>
      </c>
      <c r="E60" s="420">
        <v>1</v>
      </c>
      <c r="F60" s="1267">
        <f t="shared" si="46"/>
        <v>3</v>
      </c>
      <c r="G60" s="315">
        <v>0</v>
      </c>
      <c r="H60" s="315">
        <v>2</v>
      </c>
      <c r="I60" s="1268">
        <f>SUM(F60:H60)</f>
        <v>5</v>
      </c>
      <c r="J60" s="965">
        <v>16</v>
      </c>
      <c r="K60" s="316">
        <v>17</v>
      </c>
      <c r="L60" s="329">
        <f t="shared" si="13"/>
        <v>33</v>
      </c>
      <c r="M60" s="965">
        <v>16</v>
      </c>
      <c r="N60" s="316">
        <v>12</v>
      </c>
      <c r="O60" s="329">
        <f t="shared" si="37"/>
        <v>28</v>
      </c>
      <c r="P60" s="317">
        <v>18</v>
      </c>
      <c r="Q60" s="316">
        <v>16</v>
      </c>
      <c r="R60" s="329">
        <f t="shared" si="38"/>
        <v>34</v>
      </c>
      <c r="S60" s="317">
        <f t="shared" si="44"/>
        <v>50</v>
      </c>
      <c r="T60" s="316">
        <f t="shared" si="44"/>
        <v>45</v>
      </c>
      <c r="U60" s="1269">
        <f>SUM(L60,O60,R60)</f>
        <v>95</v>
      </c>
      <c r="V60" s="317">
        <v>2</v>
      </c>
      <c r="W60" s="316">
        <v>3</v>
      </c>
      <c r="X60" s="1263">
        <f t="shared" si="45"/>
        <v>5</v>
      </c>
      <c r="Y60" s="195" t="s">
        <v>754</v>
      </c>
    </row>
    <row r="61" spans="1:28" s="1236" customFormat="1" ht="18" customHeight="1" thickBot="1">
      <c r="A61" s="1240" t="s">
        <v>576</v>
      </c>
      <c r="B61" s="1241"/>
      <c r="C61" s="1243">
        <f t="shared" ref="C61:H61" si="47">SUM(C56:C60)</f>
        <v>13</v>
      </c>
      <c r="D61" s="1244">
        <f t="shared" si="47"/>
        <v>13</v>
      </c>
      <c r="E61" s="1245">
        <f t="shared" si="47"/>
        <v>13</v>
      </c>
      <c r="F61" s="1246">
        <f t="shared" si="47"/>
        <v>39</v>
      </c>
      <c r="G61" s="1246">
        <f t="shared" si="47"/>
        <v>0</v>
      </c>
      <c r="H61" s="1246">
        <f t="shared" si="47"/>
        <v>19</v>
      </c>
      <c r="I61" s="1251">
        <f t="shared" si="12"/>
        <v>58</v>
      </c>
      <c r="J61" s="1252">
        <f>SUM(J56:J60)</f>
        <v>214</v>
      </c>
      <c r="K61" s="1265">
        <f>SUM(K56:K60)</f>
        <v>193</v>
      </c>
      <c r="L61" s="331">
        <f t="shared" si="13"/>
        <v>407</v>
      </c>
      <c r="M61" s="1252">
        <f>SUM(M56:M60)</f>
        <v>213</v>
      </c>
      <c r="N61" s="1265">
        <f>SUM(N56:N60)</f>
        <v>220</v>
      </c>
      <c r="O61" s="331">
        <f t="shared" si="37"/>
        <v>433</v>
      </c>
      <c r="P61" s="1264">
        <f>SUM(P56:P60)</f>
        <v>219</v>
      </c>
      <c r="Q61" s="1265">
        <f>SUM(Q56:Q60)</f>
        <v>234</v>
      </c>
      <c r="R61" s="1256">
        <f t="shared" si="38"/>
        <v>453</v>
      </c>
      <c r="S61" s="1264">
        <f t="shared" ref="S61:T61" si="48">SUM(J61,M61,P61)</f>
        <v>646</v>
      </c>
      <c r="T61" s="1265">
        <f t="shared" si="48"/>
        <v>647</v>
      </c>
      <c r="U61" s="330">
        <f>SUM(L61,O61,R61)</f>
        <v>1293</v>
      </c>
      <c r="V61" s="1264">
        <f>SUM(V56:V60)</f>
        <v>48</v>
      </c>
      <c r="W61" s="1265">
        <f>SUM(W56:W60)</f>
        <v>36</v>
      </c>
      <c r="X61" s="1288">
        <f>SUM(X56:X60)</f>
        <v>84</v>
      </c>
      <c r="Y61" s="1266" t="s">
        <v>755</v>
      </c>
    </row>
    <row r="62" spans="1:28" ht="18" customHeight="1">
      <c r="A62" s="174" t="s">
        <v>577</v>
      </c>
      <c r="B62" s="950" t="s">
        <v>15</v>
      </c>
      <c r="C62" s="549">
        <v>6</v>
      </c>
      <c r="D62" s="550">
        <v>6</v>
      </c>
      <c r="E62" s="418">
        <v>6</v>
      </c>
      <c r="F62" s="1242">
        <f>SUM(C62:E62)</f>
        <v>18</v>
      </c>
      <c r="G62" s="312">
        <v>0</v>
      </c>
      <c r="H62" s="312">
        <v>9</v>
      </c>
      <c r="I62" s="1249">
        <f>SUM(F62:H62)</f>
        <v>27</v>
      </c>
      <c r="J62" s="963">
        <v>103</v>
      </c>
      <c r="K62" s="310">
        <v>122</v>
      </c>
      <c r="L62" s="328">
        <f>SUM(J62:K62)</f>
        <v>225</v>
      </c>
      <c r="M62" s="963">
        <v>114</v>
      </c>
      <c r="N62" s="310">
        <v>115</v>
      </c>
      <c r="O62" s="328">
        <f>SUM(M62:N62)</f>
        <v>229</v>
      </c>
      <c r="P62" s="311">
        <v>120</v>
      </c>
      <c r="Q62" s="310">
        <v>83</v>
      </c>
      <c r="R62" s="328">
        <f>SUM(P62:Q62)</f>
        <v>203</v>
      </c>
      <c r="S62" s="314">
        <f t="shared" ref="S62:T69" si="49">SUM(J62,M62,P62)</f>
        <v>337</v>
      </c>
      <c r="T62" s="313">
        <f t="shared" si="49"/>
        <v>320</v>
      </c>
      <c r="U62" s="1263">
        <f>SUM(S62:T62)</f>
        <v>657</v>
      </c>
      <c r="V62" s="314">
        <v>32</v>
      </c>
      <c r="W62" s="313">
        <v>11</v>
      </c>
      <c r="X62" s="1263">
        <f>SUM(V62:W62)</f>
        <v>43</v>
      </c>
      <c r="Y62" s="175" t="s">
        <v>15</v>
      </c>
    </row>
    <row r="63" spans="1:28" ht="18" customHeight="1">
      <c r="A63" s="177">
        <v>5</v>
      </c>
      <c r="B63" s="950" t="s">
        <v>756</v>
      </c>
      <c r="C63" s="549">
        <v>1</v>
      </c>
      <c r="D63" s="550">
        <v>1</v>
      </c>
      <c r="E63" s="418">
        <v>1</v>
      </c>
      <c r="F63" s="1242">
        <f t="shared" ref="F63:F66" si="50">SUM(C63:E63)</f>
        <v>3</v>
      </c>
      <c r="G63" s="312">
        <v>0</v>
      </c>
      <c r="H63" s="312">
        <v>2</v>
      </c>
      <c r="I63" s="1249">
        <f t="shared" ref="I63:I66" si="51">SUM(F63:H63)</f>
        <v>5</v>
      </c>
      <c r="J63" s="964">
        <v>16</v>
      </c>
      <c r="K63" s="313">
        <v>10</v>
      </c>
      <c r="L63" s="419">
        <f t="shared" ref="L63:L66" si="52">SUM(J63:K63)</f>
        <v>26</v>
      </c>
      <c r="M63" s="964">
        <v>17</v>
      </c>
      <c r="N63" s="313">
        <v>10</v>
      </c>
      <c r="O63" s="419">
        <f t="shared" ref="O63:O66" si="53">SUM(M63:N63)</f>
        <v>27</v>
      </c>
      <c r="P63" s="314">
        <v>15</v>
      </c>
      <c r="Q63" s="313">
        <v>13</v>
      </c>
      <c r="R63" s="419">
        <f t="shared" ref="R63:R66" si="54">SUM(P63:Q63)</f>
        <v>28</v>
      </c>
      <c r="S63" s="314">
        <f t="shared" si="49"/>
        <v>48</v>
      </c>
      <c r="T63" s="313">
        <f t="shared" si="49"/>
        <v>33</v>
      </c>
      <c r="U63" s="1263">
        <f>SUM(S63:T63)</f>
        <v>81</v>
      </c>
      <c r="V63" s="314">
        <v>4</v>
      </c>
      <c r="W63" s="313">
        <v>1</v>
      </c>
      <c r="X63" s="1263">
        <f t="shared" ref="X63:X66" si="55">SUM(V63:W63)</f>
        <v>5</v>
      </c>
      <c r="Y63" s="175" t="s">
        <v>756</v>
      </c>
    </row>
    <row r="64" spans="1:28" ht="18" customHeight="1">
      <c r="A64" s="174"/>
      <c r="B64" s="950" t="s">
        <v>757</v>
      </c>
      <c r="C64" s="549">
        <v>1</v>
      </c>
      <c r="D64" s="550">
        <v>1</v>
      </c>
      <c r="E64" s="418">
        <v>1</v>
      </c>
      <c r="F64" s="1242">
        <f t="shared" si="50"/>
        <v>3</v>
      </c>
      <c r="G64" s="312">
        <v>0</v>
      </c>
      <c r="H64" s="312">
        <v>2</v>
      </c>
      <c r="I64" s="1249">
        <f t="shared" si="51"/>
        <v>5</v>
      </c>
      <c r="J64" s="964">
        <v>22</v>
      </c>
      <c r="K64" s="313">
        <v>15</v>
      </c>
      <c r="L64" s="419">
        <f t="shared" si="52"/>
        <v>37</v>
      </c>
      <c r="M64" s="964">
        <v>14</v>
      </c>
      <c r="N64" s="313">
        <v>17</v>
      </c>
      <c r="O64" s="419">
        <f t="shared" si="53"/>
        <v>31</v>
      </c>
      <c r="P64" s="314">
        <v>18</v>
      </c>
      <c r="Q64" s="313">
        <v>18</v>
      </c>
      <c r="R64" s="419">
        <f t="shared" si="54"/>
        <v>36</v>
      </c>
      <c r="S64" s="314">
        <f t="shared" si="49"/>
        <v>54</v>
      </c>
      <c r="T64" s="313">
        <f t="shared" si="49"/>
        <v>50</v>
      </c>
      <c r="U64" s="1263">
        <f>SUM(S64:T64)</f>
        <v>104</v>
      </c>
      <c r="V64" s="314">
        <v>7</v>
      </c>
      <c r="W64" s="313">
        <v>1</v>
      </c>
      <c r="X64" s="1263">
        <f t="shared" si="55"/>
        <v>8</v>
      </c>
      <c r="Y64" s="175" t="s">
        <v>757</v>
      </c>
    </row>
    <row r="65" spans="1:26" ht="18" customHeight="1">
      <c r="A65" s="174"/>
      <c r="B65" s="950" t="s">
        <v>758</v>
      </c>
      <c r="C65" s="549">
        <v>2</v>
      </c>
      <c r="D65" s="550">
        <v>2</v>
      </c>
      <c r="E65" s="418">
        <v>2</v>
      </c>
      <c r="F65" s="1242">
        <f t="shared" si="50"/>
        <v>6</v>
      </c>
      <c r="G65" s="312">
        <v>0</v>
      </c>
      <c r="H65" s="312">
        <v>3</v>
      </c>
      <c r="I65" s="1249">
        <f t="shared" si="51"/>
        <v>9</v>
      </c>
      <c r="J65" s="964">
        <v>21</v>
      </c>
      <c r="K65" s="313">
        <v>33</v>
      </c>
      <c r="L65" s="419">
        <f t="shared" si="52"/>
        <v>54</v>
      </c>
      <c r="M65" s="964">
        <v>29</v>
      </c>
      <c r="N65" s="313">
        <v>39</v>
      </c>
      <c r="O65" s="419">
        <f t="shared" si="53"/>
        <v>68</v>
      </c>
      <c r="P65" s="314">
        <v>45</v>
      </c>
      <c r="Q65" s="313">
        <v>32</v>
      </c>
      <c r="R65" s="419">
        <f t="shared" si="54"/>
        <v>77</v>
      </c>
      <c r="S65" s="314">
        <f t="shared" si="49"/>
        <v>95</v>
      </c>
      <c r="T65" s="313">
        <f t="shared" si="49"/>
        <v>104</v>
      </c>
      <c r="U65" s="1263">
        <f>SUM(S65:T65)</f>
        <v>199</v>
      </c>
      <c r="V65" s="314">
        <v>11</v>
      </c>
      <c r="W65" s="313">
        <v>3</v>
      </c>
      <c r="X65" s="1263">
        <f t="shared" si="55"/>
        <v>14</v>
      </c>
      <c r="Y65" s="175" t="s">
        <v>758</v>
      </c>
    </row>
    <row r="66" spans="1:26" ht="18" customHeight="1">
      <c r="A66" s="197"/>
      <c r="B66" s="234" t="s">
        <v>590</v>
      </c>
      <c r="C66" s="551">
        <v>2</v>
      </c>
      <c r="D66" s="552">
        <v>2</v>
      </c>
      <c r="E66" s="420">
        <v>2</v>
      </c>
      <c r="F66" s="1267">
        <f t="shared" si="50"/>
        <v>6</v>
      </c>
      <c r="G66" s="315">
        <v>0</v>
      </c>
      <c r="H66" s="315">
        <v>3</v>
      </c>
      <c r="I66" s="1268">
        <f t="shared" si="51"/>
        <v>9</v>
      </c>
      <c r="J66" s="965">
        <v>21</v>
      </c>
      <c r="K66" s="316">
        <v>21</v>
      </c>
      <c r="L66" s="329">
        <f t="shared" si="52"/>
        <v>42</v>
      </c>
      <c r="M66" s="965">
        <v>27</v>
      </c>
      <c r="N66" s="316">
        <v>25</v>
      </c>
      <c r="O66" s="329">
        <f t="shared" si="53"/>
        <v>52</v>
      </c>
      <c r="P66" s="317">
        <v>26</v>
      </c>
      <c r="Q66" s="316">
        <v>23</v>
      </c>
      <c r="R66" s="329">
        <f t="shared" si="54"/>
        <v>49</v>
      </c>
      <c r="S66" s="317">
        <f t="shared" si="49"/>
        <v>74</v>
      </c>
      <c r="T66" s="316">
        <f t="shared" si="49"/>
        <v>69</v>
      </c>
      <c r="U66" s="1269">
        <f>SUM(S66:T66)</f>
        <v>143</v>
      </c>
      <c r="V66" s="317">
        <v>8</v>
      </c>
      <c r="W66" s="316">
        <v>4</v>
      </c>
      <c r="X66" s="1269">
        <f t="shared" si="55"/>
        <v>12</v>
      </c>
      <c r="Y66" s="195" t="s">
        <v>590</v>
      </c>
    </row>
    <row r="67" spans="1:26" s="1236" customFormat="1" ht="18" customHeight="1" thickBot="1">
      <c r="A67" s="1240" t="s">
        <v>591</v>
      </c>
      <c r="B67" s="1241"/>
      <c r="C67" s="1243">
        <f t="shared" ref="C67:H67" si="56">SUM(C62:C66)</f>
        <v>12</v>
      </c>
      <c r="D67" s="1244">
        <f t="shared" si="56"/>
        <v>12</v>
      </c>
      <c r="E67" s="1245">
        <f t="shared" si="56"/>
        <v>12</v>
      </c>
      <c r="F67" s="1246">
        <f t="shared" si="56"/>
        <v>36</v>
      </c>
      <c r="G67" s="1246">
        <f t="shared" si="56"/>
        <v>0</v>
      </c>
      <c r="H67" s="1246">
        <f t="shared" si="56"/>
        <v>19</v>
      </c>
      <c r="I67" s="1251">
        <f>SUM(F67:H67)</f>
        <v>55</v>
      </c>
      <c r="J67" s="1252">
        <f>SUM(J62:J66)</f>
        <v>183</v>
      </c>
      <c r="K67" s="1265">
        <f>SUM(K62:K66)</f>
        <v>201</v>
      </c>
      <c r="L67" s="331">
        <f>SUM(J67,K67)</f>
        <v>384</v>
      </c>
      <c r="M67" s="1252">
        <f>SUM(M62:M66)</f>
        <v>201</v>
      </c>
      <c r="N67" s="1265">
        <f>SUM(N62:N66)</f>
        <v>206</v>
      </c>
      <c r="O67" s="331">
        <f>SUM(M67,N67)</f>
        <v>407</v>
      </c>
      <c r="P67" s="1264">
        <f>SUM(P62:P66)</f>
        <v>224</v>
      </c>
      <c r="Q67" s="1265">
        <f>SUM(Q62:Q66)</f>
        <v>169</v>
      </c>
      <c r="R67" s="1256">
        <f>SUM(P67,Q67)</f>
        <v>393</v>
      </c>
      <c r="S67" s="1264">
        <f t="shared" si="49"/>
        <v>608</v>
      </c>
      <c r="T67" s="1265">
        <f t="shared" si="49"/>
        <v>576</v>
      </c>
      <c r="U67" s="330">
        <f>SUM(L67,O67,R67)</f>
        <v>1184</v>
      </c>
      <c r="V67" s="1264">
        <f>SUM(V62:V66)</f>
        <v>62</v>
      </c>
      <c r="W67" s="1265">
        <f>SUM(W62:W66)</f>
        <v>20</v>
      </c>
      <c r="X67" s="330">
        <f>SUM(X62:X66)</f>
        <v>82</v>
      </c>
      <c r="Y67" s="1266" t="s">
        <v>759</v>
      </c>
    </row>
    <row r="68" spans="1:26" ht="18" customHeight="1">
      <c r="A68" s="174" t="s">
        <v>592</v>
      </c>
      <c r="B68" s="950" t="s">
        <v>760</v>
      </c>
      <c r="C68" s="549">
        <v>2</v>
      </c>
      <c r="D68" s="550">
        <v>2</v>
      </c>
      <c r="E68" s="418">
        <v>2</v>
      </c>
      <c r="F68" s="1242">
        <f>SUM(C68:E68)</f>
        <v>6</v>
      </c>
      <c r="G68" s="312">
        <v>0</v>
      </c>
      <c r="H68" s="312">
        <v>4</v>
      </c>
      <c r="I68" s="1249">
        <f t="shared" ref="I68:I107" si="57">SUM(F68:H68)</f>
        <v>10</v>
      </c>
      <c r="J68" s="963">
        <v>36</v>
      </c>
      <c r="K68" s="310">
        <v>35</v>
      </c>
      <c r="L68" s="328">
        <f t="shared" ref="L68:L107" si="58">SUM(J68,K68)</f>
        <v>71</v>
      </c>
      <c r="M68" s="963">
        <v>37</v>
      </c>
      <c r="N68" s="310">
        <v>31</v>
      </c>
      <c r="O68" s="328">
        <f t="shared" ref="O68:O107" si="59">SUM(M68,N68)</f>
        <v>68</v>
      </c>
      <c r="P68" s="311">
        <v>34</v>
      </c>
      <c r="Q68" s="310">
        <v>28</v>
      </c>
      <c r="R68" s="328">
        <f t="shared" ref="R68:R107" si="60">SUM(P68,Q68)</f>
        <v>62</v>
      </c>
      <c r="S68" s="311">
        <f t="shared" si="49"/>
        <v>107</v>
      </c>
      <c r="T68" s="310">
        <f t="shared" si="49"/>
        <v>94</v>
      </c>
      <c r="U68" s="1262">
        <f t="shared" ref="S68:U83" si="61">SUM(L68,O68,R68)</f>
        <v>201</v>
      </c>
      <c r="V68" s="311">
        <v>16</v>
      </c>
      <c r="W68" s="310">
        <v>4</v>
      </c>
      <c r="X68" s="1262">
        <f t="shared" ref="X68:X69" si="62">SUM(V68:W68)</f>
        <v>20</v>
      </c>
      <c r="Y68" s="175" t="s">
        <v>760</v>
      </c>
    </row>
    <row r="69" spans="1:26" ht="18" customHeight="1">
      <c r="A69" s="1289">
        <v>2</v>
      </c>
      <c r="B69" s="234" t="s">
        <v>761</v>
      </c>
      <c r="C69" s="551">
        <v>5</v>
      </c>
      <c r="D69" s="552">
        <v>5</v>
      </c>
      <c r="E69" s="420">
        <v>5</v>
      </c>
      <c r="F69" s="1267">
        <f>SUM(C69:E69)</f>
        <v>15</v>
      </c>
      <c r="G69" s="315">
        <v>0</v>
      </c>
      <c r="H69" s="315">
        <v>6</v>
      </c>
      <c r="I69" s="1268">
        <f t="shared" si="57"/>
        <v>21</v>
      </c>
      <c r="J69" s="965">
        <v>91</v>
      </c>
      <c r="K69" s="316">
        <v>80</v>
      </c>
      <c r="L69" s="329">
        <f t="shared" si="58"/>
        <v>171</v>
      </c>
      <c r="M69" s="965">
        <v>97</v>
      </c>
      <c r="N69" s="316">
        <v>83</v>
      </c>
      <c r="O69" s="329">
        <f t="shared" si="59"/>
        <v>180</v>
      </c>
      <c r="P69" s="317">
        <v>99</v>
      </c>
      <c r="Q69" s="316">
        <v>92</v>
      </c>
      <c r="R69" s="329">
        <f t="shared" si="60"/>
        <v>191</v>
      </c>
      <c r="S69" s="317">
        <f t="shared" si="49"/>
        <v>287</v>
      </c>
      <c r="T69" s="316">
        <f t="shared" si="49"/>
        <v>255</v>
      </c>
      <c r="U69" s="1269">
        <f t="shared" si="61"/>
        <v>542</v>
      </c>
      <c r="V69" s="317">
        <v>20</v>
      </c>
      <c r="W69" s="316">
        <v>9</v>
      </c>
      <c r="X69" s="1269">
        <f t="shared" si="62"/>
        <v>29</v>
      </c>
      <c r="Y69" s="195" t="s">
        <v>761</v>
      </c>
    </row>
    <row r="70" spans="1:26" s="1236" customFormat="1" ht="18" customHeight="1" thickBot="1">
      <c r="A70" s="1240" t="s">
        <v>602</v>
      </c>
      <c r="B70" s="1241"/>
      <c r="C70" s="1243">
        <f>SUM(C68,C69)</f>
        <v>7</v>
      </c>
      <c r="D70" s="1244">
        <f t="shared" ref="D70:K70" si="63">SUM(D68,D69)</f>
        <v>7</v>
      </c>
      <c r="E70" s="1245">
        <f t="shared" si="63"/>
        <v>7</v>
      </c>
      <c r="F70" s="1246">
        <f t="shared" si="63"/>
        <v>21</v>
      </c>
      <c r="G70" s="1246">
        <f t="shared" si="63"/>
        <v>0</v>
      </c>
      <c r="H70" s="1246">
        <f t="shared" si="63"/>
        <v>10</v>
      </c>
      <c r="I70" s="1251">
        <f t="shared" si="57"/>
        <v>31</v>
      </c>
      <c r="J70" s="1252">
        <f t="shared" si="63"/>
        <v>127</v>
      </c>
      <c r="K70" s="1265">
        <f t="shared" si="63"/>
        <v>115</v>
      </c>
      <c r="L70" s="331">
        <f t="shared" si="58"/>
        <v>242</v>
      </c>
      <c r="M70" s="1252">
        <f t="shared" ref="M70:N70" si="64">SUM(M68,M69)</f>
        <v>134</v>
      </c>
      <c r="N70" s="1265">
        <f t="shared" si="64"/>
        <v>114</v>
      </c>
      <c r="O70" s="331">
        <f t="shared" si="59"/>
        <v>248</v>
      </c>
      <c r="P70" s="1264">
        <f t="shared" ref="P70:Q70" si="65">SUM(P68,P69)</f>
        <v>133</v>
      </c>
      <c r="Q70" s="1265">
        <f t="shared" si="65"/>
        <v>120</v>
      </c>
      <c r="R70" s="1256">
        <f t="shared" si="60"/>
        <v>253</v>
      </c>
      <c r="S70" s="1264">
        <f t="shared" si="61"/>
        <v>394</v>
      </c>
      <c r="T70" s="1265">
        <f t="shared" si="61"/>
        <v>349</v>
      </c>
      <c r="U70" s="330">
        <f t="shared" si="61"/>
        <v>743</v>
      </c>
      <c r="V70" s="1264">
        <f>SUM(V68:V69)</f>
        <v>36</v>
      </c>
      <c r="W70" s="1265">
        <f>SUM(W68:W69)</f>
        <v>13</v>
      </c>
      <c r="X70" s="330">
        <f>SUM(X68:X69)</f>
        <v>49</v>
      </c>
      <c r="Y70" s="1266" t="s">
        <v>762</v>
      </c>
      <c r="Z70" s="1235"/>
    </row>
    <row r="71" spans="1:26" ht="18" customHeight="1">
      <c r="A71" s="174" t="s">
        <v>603</v>
      </c>
      <c r="B71" s="950" t="s">
        <v>41</v>
      </c>
      <c r="C71" s="549">
        <v>5</v>
      </c>
      <c r="D71" s="550">
        <v>4</v>
      </c>
      <c r="E71" s="418">
        <v>4</v>
      </c>
      <c r="F71" s="1242">
        <f>SUM(C71:E71)</f>
        <v>13</v>
      </c>
      <c r="G71" s="312">
        <v>0</v>
      </c>
      <c r="H71" s="312">
        <v>9</v>
      </c>
      <c r="I71" s="1249">
        <f t="shared" si="57"/>
        <v>22</v>
      </c>
      <c r="J71" s="963">
        <v>83</v>
      </c>
      <c r="K71" s="310">
        <v>85</v>
      </c>
      <c r="L71" s="328">
        <f t="shared" si="58"/>
        <v>168</v>
      </c>
      <c r="M71" s="963">
        <v>77</v>
      </c>
      <c r="N71" s="310">
        <v>86</v>
      </c>
      <c r="O71" s="328">
        <f t="shared" si="59"/>
        <v>163</v>
      </c>
      <c r="P71" s="311">
        <v>87</v>
      </c>
      <c r="Q71" s="310">
        <v>73</v>
      </c>
      <c r="R71" s="328">
        <f t="shared" si="60"/>
        <v>160</v>
      </c>
      <c r="S71" s="314">
        <f t="shared" si="61"/>
        <v>247</v>
      </c>
      <c r="T71" s="313">
        <f t="shared" si="61"/>
        <v>244</v>
      </c>
      <c r="U71" s="1263">
        <f t="shared" si="61"/>
        <v>491</v>
      </c>
      <c r="V71" s="314">
        <v>33</v>
      </c>
      <c r="W71" s="313">
        <v>13</v>
      </c>
      <c r="X71" s="1263">
        <f t="shared" ref="X71:X74" si="66">SUM(V71:W71)</f>
        <v>46</v>
      </c>
      <c r="Y71" s="175" t="s">
        <v>41</v>
      </c>
    </row>
    <row r="72" spans="1:26" ht="18" customHeight="1">
      <c r="A72" s="177">
        <v>4</v>
      </c>
      <c r="B72" s="950" t="s">
        <v>608</v>
      </c>
      <c r="C72" s="549">
        <v>4</v>
      </c>
      <c r="D72" s="550">
        <v>3</v>
      </c>
      <c r="E72" s="418">
        <v>4</v>
      </c>
      <c r="F72" s="1242">
        <f t="shared" ref="F72:F74" si="67">SUM(C72:E72)</f>
        <v>11</v>
      </c>
      <c r="G72" s="312">
        <v>0</v>
      </c>
      <c r="H72" s="312">
        <v>3</v>
      </c>
      <c r="I72" s="1249">
        <f t="shared" si="57"/>
        <v>14</v>
      </c>
      <c r="J72" s="964">
        <v>60</v>
      </c>
      <c r="K72" s="313">
        <v>49</v>
      </c>
      <c r="L72" s="419">
        <f t="shared" si="58"/>
        <v>109</v>
      </c>
      <c r="M72" s="964">
        <v>58</v>
      </c>
      <c r="N72" s="313">
        <v>60</v>
      </c>
      <c r="O72" s="419">
        <f t="shared" si="59"/>
        <v>118</v>
      </c>
      <c r="P72" s="314">
        <v>60</v>
      </c>
      <c r="Q72" s="313">
        <v>66</v>
      </c>
      <c r="R72" s="419">
        <f t="shared" si="60"/>
        <v>126</v>
      </c>
      <c r="S72" s="314">
        <f t="shared" si="61"/>
        <v>178</v>
      </c>
      <c r="T72" s="313">
        <f t="shared" si="61"/>
        <v>175</v>
      </c>
      <c r="U72" s="1263">
        <f t="shared" si="61"/>
        <v>353</v>
      </c>
      <c r="V72" s="314">
        <v>10</v>
      </c>
      <c r="W72" s="313">
        <v>4</v>
      </c>
      <c r="X72" s="1263">
        <f t="shared" si="66"/>
        <v>14</v>
      </c>
      <c r="Y72" s="175" t="s">
        <v>608</v>
      </c>
    </row>
    <row r="73" spans="1:26" ht="18" customHeight="1">
      <c r="A73" s="174"/>
      <c r="B73" s="950" t="s">
        <v>16</v>
      </c>
      <c r="C73" s="549">
        <v>2</v>
      </c>
      <c r="D73" s="550">
        <v>2</v>
      </c>
      <c r="E73" s="418">
        <v>3</v>
      </c>
      <c r="F73" s="1242">
        <f t="shared" si="67"/>
        <v>7</v>
      </c>
      <c r="G73" s="312">
        <v>0</v>
      </c>
      <c r="H73" s="312">
        <v>7</v>
      </c>
      <c r="I73" s="1249">
        <f t="shared" si="57"/>
        <v>14</v>
      </c>
      <c r="J73" s="964">
        <v>43</v>
      </c>
      <c r="K73" s="313">
        <v>36</v>
      </c>
      <c r="L73" s="419">
        <f t="shared" si="58"/>
        <v>79</v>
      </c>
      <c r="M73" s="964">
        <v>42</v>
      </c>
      <c r="N73" s="313">
        <v>36</v>
      </c>
      <c r="O73" s="419">
        <f t="shared" si="59"/>
        <v>78</v>
      </c>
      <c r="P73" s="314">
        <v>51</v>
      </c>
      <c r="Q73" s="313">
        <v>44</v>
      </c>
      <c r="R73" s="419">
        <f t="shared" si="60"/>
        <v>95</v>
      </c>
      <c r="S73" s="314">
        <f t="shared" si="61"/>
        <v>136</v>
      </c>
      <c r="T73" s="313">
        <f t="shared" si="61"/>
        <v>116</v>
      </c>
      <c r="U73" s="1263">
        <f t="shared" si="61"/>
        <v>252</v>
      </c>
      <c r="V73" s="314">
        <v>26</v>
      </c>
      <c r="W73" s="313">
        <v>11</v>
      </c>
      <c r="X73" s="1263">
        <f t="shared" si="66"/>
        <v>37</v>
      </c>
      <c r="Y73" s="175" t="s">
        <v>16</v>
      </c>
    </row>
    <row r="74" spans="1:26" ht="18" customHeight="1">
      <c r="A74" s="197"/>
      <c r="B74" s="234" t="s">
        <v>610</v>
      </c>
      <c r="C74" s="551">
        <v>2</v>
      </c>
      <c r="D74" s="552">
        <v>1</v>
      </c>
      <c r="E74" s="420">
        <v>1</v>
      </c>
      <c r="F74" s="1267">
        <f t="shared" si="67"/>
        <v>4</v>
      </c>
      <c r="G74" s="315">
        <v>0</v>
      </c>
      <c r="H74" s="315">
        <v>2</v>
      </c>
      <c r="I74" s="1268">
        <f t="shared" si="57"/>
        <v>6</v>
      </c>
      <c r="J74" s="965">
        <v>18</v>
      </c>
      <c r="K74" s="316">
        <v>24</v>
      </c>
      <c r="L74" s="329">
        <f t="shared" si="58"/>
        <v>42</v>
      </c>
      <c r="M74" s="965">
        <v>19</v>
      </c>
      <c r="N74" s="316">
        <v>12</v>
      </c>
      <c r="O74" s="329">
        <f t="shared" si="59"/>
        <v>31</v>
      </c>
      <c r="P74" s="317">
        <v>13</v>
      </c>
      <c r="Q74" s="316">
        <v>19</v>
      </c>
      <c r="R74" s="329">
        <f t="shared" si="60"/>
        <v>32</v>
      </c>
      <c r="S74" s="317">
        <f t="shared" si="61"/>
        <v>50</v>
      </c>
      <c r="T74" s="316">
        <f t="shared" si="61"/>
        <v>55</v>
      </c>
      <c r="U74" s="1269">
        <f t="shared" si="61"/>
        <v>105</v>
      </c>
      <c r="V74" s="317">
        <v>6</v>
      </c>
      <c r="W74" s="316">
        <v>6</v>
      </c>
      <c r="X74" s="1269">
        <f t="shared" si="66"/>
        <v>12</v>
      </c>
      <c r="Y74" s="195" t="s">
        <v>610</v>
      </c>
    </row>
    <row r="75" spans="1:26" s="1236" customFormat="1" ht="18" customHeight="1" thickBot="1">
      <c r="A75" s="1240" t="s">
        <v>611</v>
      </c>
      <c r="B75" s="1241"/>
      <c r="C75" s="1243">
        <f>SUM(C71:C74)</f>
        <v>13</v>
      </c>
      <c r="D75" s="1244">
        <f t="shared" ref="D75:K75" si="68">SUM(D71:D74)</f>
        <v>10</v>
      </c>
      <c r="E75" s="1245">
        <f t="shared" si="68"/>
        <v>12</v>
      </c>
      <c r="F75" s="1246">
        <f t="shared" si="68"/>
        <v>35</v>
      </c>
      <c r="G75" s="1246">
        <f>SUM(G71:G74)</f>
        <v>0</v>
      </c>
      <c r="H75" s="1246">
        <f t="shared" si="68"/>
        <v>21</v>
      </c>
      <c r="I75" s="1251">
        <f t="shared" si="57"/>
        <v>56</v>
      </c>
      <c r="J75" s="1252">
        <f t="shared" si="68"/>
        <v>204</v>
      </c>
      <c r="K75" s="1265">
        <f t="shared" si="68"/>
        <v>194</v>
      </c>
      <c r="L75" s="331">
        <f t="shared" si="58"/>
        <v>398</v>
      </c>
      <c r="M75" s="1252">
        <f t="shared" ref="M75:N75" si="69">SUM(M71:M74)</f>
        <v>196</v>
      </c>
      <c r="N75" s="1265">
        <f t="shared" si="69"/>
        <v>194</v>
      </c>
      <c r="O75" s="331">
        <f t="shared" si="59"/>
        <v>390</v>
      </c>
      <c r="P75" s="1264">
        <f t="shared" ref="P75:Q75" si="70">SUM(P71:P74)</f>
        <v>211</v>
      </c>
      <c r="Q75" s="1265">
        <f t="shared" si="70"/>
        <v>202</v>
      </c>
      <c r="R75" s="1256">
        <f t="shared" si="60"/>
        <v>413</v>
      </c>
      <c r="S75" s="1264">
        <f t="shared" si="61"/>
        <v>611</v>
      </c>
      <c r="T75" s="1265">
        <f t="shared" si="61"/>
        <v>590</v>
      </c>
      <c r="U75" s="330">
        <f t="shared" si="61"/>
        <v>1201</v>
      </c>
      <c r="V75" s="1264">
        <f>SUM(V71:V74)</f>
        <v>75</v>
      </c>
      <c r="W75" s="1265">
        <f>SUM(W71:W74)</f>
        <v>34</v>
      </c>
      <c r="X75" s="330">
        <f>SUM(X71:X74)</f>
        <v>109</v>
      </c>
      <c r="Y75" s="1266" t="s">
        <v>763</v>
      </c>
    </row>
    <row r="76" spans="1:26" ht="18" customHeight="1">
      <c r="A76" s="174" t="s">
        <v>612</v>
      </c>
      <c r="B76" s="950" t="s">
        <v>621</v>
      </c>
      <c r="C76" s="549">
        <v>3</v>
      </c>
      <c r="D76" s="550">
        <v>2</v>
      </c>
      <c r="E76" s="418">
        <v>3</v>
      </c>
      <c r="F76" s="1242">
        <f>SUM(C76:E76)</f>
        <v>8</v>
      </c>
      <c r="G76" s="312">
        <v>0</v>
      </c>
      <c r="H76" s="312">
        <v>5</v>
      </c>
      <c r="I76" s="1249">
        <f t="shared" si="57"/>
        <v>13</v>
      </c>
      <c r="J76" s="963">
        <v>46</v>
      </c>
      <c r="K76" s="310">
        <v>53</v>
      </c>
      <c r="L76" s="328">
        <f t="shared" si="58"/>
        <v>99</v>
      </c>
      <c r="M76" s="963">
        <v>35</v>
      </c>
      <c r="N76" s="310">
        <v>41</v>
      </c>
      <c r="O76" s="328">
        <f t="shared" si="59"/>
        <v>76</v>
      </c>
      <c r="P76" s="311">
        <v>46</v>
      </c>
      <c r="Q76" s="310">
        <v>49</v>
      </c>
      <c r="R76" s="328">
        <f t="shared" si="60"/>
        <v>95</v>
      </c>
      <c r="S76" s="314">
        <f t="shared" si="61"/>
        <v>127</v>
      </c>
      <c r="T76" s="313">
        <f t="shared" si="61"/>
        <v>143</v>
      </c>
      <c r="U76" s="1263">
        <f t="shared" si="61"/>
        <v>270</v>
      </c>
      <c r="V76" s="314">
        <v>18</v>
      </c>
      <c r="W76" s="313">
        <v>9</v>
      </c>
      <c r="X76" s="1263">
        <f t="shared" ref="X76:X79" si="71">SUM(V76:W76)</f>
        <v>27</v>
      </c>
      <c r="Y76" s="175" t="s">
        <v>621</v>
      </c>
    </row>
    <row r="77" spans="1:26" ht="18" customHeight="1">
      <c r="A77" s="177">
        <v>4</v>
      </c>
      <c r="B77" s="950" t="s">
        <v>614</v>
      </c>
      <c r="C77" s="549">
        <v>3</v>
      </c>
      <c r="D77" s="550">
        <v>3</v>
      </c>
      <c r="E77" s="418">
        <v>3</v>
      </c>
      <c r="F77" s="1242">
        <f t="shared" ref="F77:F79" si="72">SUM(C77:E77)</f>
        <v>9</v>
      </c>
      <c r="G77" s="312">
        <v>0</v>
      </c>
      <c r="H77" s="312">
        <v>3</v>
      </c>
      <c r="I77" s="1249">
        <f t="shared" si="57"/>
        <v>12</v>
      </c>
      <c r="J77" s="964">
        <v>43</v>
      </c>
      <c r="K77" s="313">
        <v>48</v>
      </c>
      <c r="L77" s="419">
        <f t="shared" si="58"/>
        <v>91</v>
      </c>
      <c r="M77" s="964">
        <v>53</v>
      </c>
      <c r="N77" s="313">
        <v>62</v>
      </c>
      <c r="O77" s="419">
        <f t="shared" si="59"/>
        <v>115</v>
      </c>
      <c r="P77" s="314">
        <v>56</v>
      </c>
      <c r="Q77" s="313">
        <v>44</v>
      </c>
      <c r="R77" s="419">
        <f t="shared" si="60"/>
        <v>100</v>
      </c>
      <c r="S77" s="314">
        <f t="shared" si="61"/>
        <v>152</v>
      </c>
      <c r="T77" s="313">
        <f t="shared" si="61"/>
        <v>154</v>
      </c>
      <c r="U77" s="1263">
        <f t="shared" si="61"/>
        <v>306</v>
      </c>
      <c r="V77" s="314">
        <v>10</v>
      </c>
      <c r="W77" s="313">
        <v>7</v>
      </c>
      <c r="X77" s="1263">
        <f t="shared" si="71"/>
        <v>17</v>
      </c>
      <c r="Y77" s="175" t="s">
        <v>614</v>
      </c>
    </row>
    <row r="78" spans="1:26" ht="18" customHeight="1">
      <c r="A78" s="174"/>
      <c r="B78" s="950" t="s">
        <v>615</v>
      </c>
      <c r="C78" s="549">
        <v>1</v>
      </c>
      <c r="D78" s="550">
        <v>1</v>
      </c>
      <c r="E78" s="418">
        <v>1</v>
      </c>
      <c r="F78" s="1242">
        <f t="shared" si="72"/>
        <v>3</v>
      </c>
      <c r="G78" s="312">
        <v>0</v>
      </c>
      <c r="H78" s="312">
        <v>2</v>
      </c>
      <c r="I78" s="1249">
        <f t="shared" si="57"/>
        <v>5</v>
      </c>
      <c r="J78" s="964">
        <v>1</v>
      </c>
      <c r="K78" s="313">
        <v>2</v>
      </c>
      <c r="L78" s="419">
        <f t="shared" si="58"/>
        <v>3</v>
      </c>
      <c r="M78" s="964">
        <v>5</v>
      </c>
      <c r="N78" s="313">
        <v>2</v>
      </c>
      <c r="O78" s="419">
        <f t="shared" si="59"/>
        <v>7</v>
      </c>
      <c r="P78" s="314">
        <v>2</v>
      </c>
      <c r="Q78" s="313">
        <v>4</v>
      </c>
      <c r="R78" s="419">
        <f t="shared" si="60"/>
        <v>6</v>
      </c>
      <c r="S78" s="314">
        <f t="shared" si="61"/>
        <v>8</v>
      </c>
      <c r="T78" s="313">
        <f t="shared" si="61"/>
        <v>8</v>
      </c>
      <c r="U78" s="1263">
        <f t="shared" si="61"/>
        <v>16</v>
      </c>
      <c r="V78" s="314">
        <v>2</v>
      </c>
      <c r="W78" s="313">
        <v>0</v>
      </c>
      <c r="X78" s="1263">
        <f t="shared" si="71"/>
        <v>2</v>
      </c>
      <c r="Y78" s="175" t="s">
        <v>615</v>
      </c>
    </row>
    <row r="79" spans="1:26" ht="18" customHeight="1">
      <c r="A79" s="197"/>
      <c r="B79" s="234" t="s">
        <v>616</v>
      </c>
      <c r="C79" s="551">
        <v>1</v>
      </c>
      <c r="D79" s="552">
        <v>1</v>
      </c>
      <c r="E79" s="420">
        <v>1</v>
      </c>
      <c r="F79" s="1267">
        <f t="shared" si="72"/>
        <v>3</v>
      </c>
      <c r="G79" s="315">
        <v>0</v>
      </c>
      <c r="H79" s="315">
        <v>2</v>
      </c>
      <c r="I79" s="1268">
        <f t="shared" si="57"/>
        <v>5</v>
      </c>
      <c r="J79" s="965">
        <v>8</v>
      </c>
      <c r="K79" s="316">
        <v>5</v>
      </c>
      <c r="L79" s="329">
        <f t="shared" si="58"/>
        <v>13</v>
      </c>
      <c r="M79" s="965">
        <v>10</v>
      </c>
      <c r="N79" s="316">
        <v>5</v>
      </c>
      <c r="O79" s="329">
        <f t="shared" si="59"/>
        <v>15</v>
      </c>
      <c r="P79" s="317">
        <v>12</v>
      </c>
      <c r="Q79" s="316">
        <v>4</v>
      </c>
      <c r="R79" s="329">
        <f t="shared" si="60"/>
        <v>16</v>
      </c>
      <c r="S79" s="317">
        <f t="shared" si="61"/>
        <v>30</v>
      </c>
      <c r="T79" s="316">
        <f t="shared" si="61"/>
        <v>14</v>
      </c>
      <c r="U79" s="1269">
        <f t="shared" si="61"/>
        <v>44</v>
      </c>
      <c r="V79" s="317">
        <v>4</v>
      </c>
      <c r="W79" s="316">
        <v>0</v>
      </c>
      <c r="X79" s="1269">
        <f t="shared" si="71"/>
        <v>4</v>
      </c>
      <c r="Y79" s="195" t="s">
        <v>616</v>
      </c>
    </row>
    <row r="80" spans="1:26" s="1236" customFormat="1" ht="18" customHeight="1" thickBot="1">
      <c r="A80" s="1240" t="s">
        <v>623</v>
      </c>
      <c r="B80" s="1241"/>
      <c r="C80" s="1243">
        <f>SUM(C76:C79)</f>
        <v>8</v>
      </c>
      <c r="D80" s="1244">
        <f t="shared" ref="D80:K80" si="73">SUM(D76:D79)</f>
        <v>7</v>
      </c>
      <c r="E80" s="1245">
        <f t="shared" si="73"/>
        <v>8</v>
      </c>
      <c r="F80" s="1246">
        <f t="shared" si="73"/>
        <v>23</v>
      </c>
      <c r="G80" s="1246">
        <f t="shared" si="73"/>
        <v>0</v>
      </c>
      <c r="H80" s="1246">
        <f t="shared" si="73"/>
        <v>12</v>
      </c>
      <c r="I80" s="1251">
        <f t="shared" si="57"/>
        <v>35</v>
      </c>
      <c r="J80" s="1252">
        <f t="shared" si="73"/>
        <v>98</v>
      </c>
      <c r="K80" s="1265">
        <f t="shared" si="73"/>
        <v>108</v>
      </c>
      <c r="L80" s="331">
        <f t="shared" si="58"/>
        <v>206</v>
      </c>
      <c r="M80" s="1252">
        <f t="shared" ref="M80:N80" si="74">SUM(M76:M79)</f>
        <v>103</v>
      </c>
      <c r="N80" s="1265">
        <f t="shared" si="74"/>
        <v>110</v>
      </c>
      <c r="O80" s="331">
        <f t="shared" si="59"/>
        <v>213</v>
      </c>
      <c r="P80" s="1264">
        <f t="shared" ref="P80:Q80" si="75">SUM(P76:P79)</f>
        <v>116</v>
      </c>
      <c r="Q80" s="1265">
        <f t="shared" si="75"/>
        <v>101</v>
      </c>
      <c r="R80" s="1256">
        <f t="shared" si="60"/>
        <v>217</v>
      </c>
      <c r="S80" s="1264">
        <f t="shared" si="61"/>
        <v>317</v>
      </c>
      <c r="T80" s="1265">
        <f t="shared" si="61"/>
        <v>319</v>
      </c>
      <c r="U80" s="330">
        <f t="shared" si="61"/>
        <v>636</v>
      </c>
      <c r="V80" s="1264">
        <f>SUM(V76:V79)</f>
        <v>34</v>
      </c>
      <c r="W80" s="1265">
        <f>SUM(W76:W79)</f>
        <v>16</v>
      </c>
      <c r="X80" s="330">
        <f>SUM(X76:X79)</f>
        <v>50</v>
      </c>
      <c r="Y80" s="1266" t="s">
        <v>764</v>
      </c>
    </row>
    <row r="81" spans="1:26" ht="18" customHeight="1">
      <c r="A81" s="179" t="s">
        <v>624</v>
      </c>
      <c r="B81" s="224" t="s">
        <v>17</v>
      </c>
      <c r="C81" s="546">
        <v>5</v>
      </c>
      <c r="D81" s="547">
        <v>5</v>
      </c>
      <c r="E81" s="548">
        <v>5</v>
      </c>
      <c r="F81" s="1287">
        <f>SUM(C81:E81)</f>
        <v>15</v>
      </c>
      <c r="G81" s="309">
        <v>0</v>
      </c>
      <c r="H81" s="309">
        <v>4</v>
      </c>
      <c r="I81" s="1248">
        <f t="shared" si="57"/>
        <v>19</v>
      </c>
      <c r="J81" s="963">
        <v>95</v>
      </c>
      <c r="K81" s="310">
        <v>83</v>
      </c>
      <c r="L81" s="328">
        <f t="shared" si="58"/>
        <v>178</v>
      </c>
      <c r="M81" s="963">
        <v>74</v>
      </c>
      <c r="N81" s="310">
        <v>88</v>
      </c>
      <c r="O81" s="328">
        <f t="shared" si="59"/>
        <v>162</v>
      </c>
      <c r="P81" s="311">
        <v>92</v>
      </c>
      <c r="Q81" s="310">
        <v>67</v>
      </c>
      <c r="R81" s="328">
        <f t="shared" si="60"/>
        <v>159</v>
      </c>
      <c r="S81" s="311">
        <f t="shared" ref="S81:T83" si="76">SUM(J81,M81,P81)</f>
        <v>261</v>
      </c>
      <c r="T81" s="310">
        <f t="shared" si="76"/>
        <v>238</v>
      </c>
      <c r="U81" s="1262">
        <f t="shared" si="61"/>
        <v>499</v>
      </c>
      <c r="V81" s="311">
        <v>14</v>
      </c>
      <c r="W81" s="310">
        <v>6</v>
      </c>
      <c r="X81" s="1262">
        <f t="shared" ref="X81:X83" si="77">SUM(V81:W81)</f>
        <v>20</v>
      </c>
      <c r="Y81" s="176" t="s">
        <v>17</v>
      </c>
    </row>
    <row r="82" spans="1:26" ht="18" customHeight="1">
      <c r="A82" s="177">
        <v>3</v>
      </c>
      <c r="B82" s="950" t="s">
        <v>765</v>
      </c>
      <c r="C82" s="549">
        <v>3</v>
      </c>
      <c r="D82" s="550">
        <v>3</v>
      </c>
      <c r="E82" s="418">
        <v>3</v>
      </c>
      <c r="F82" s="1242">
        <f t="shared" ref="F82:F83" si="78">SUM(C82:E82)</f>
        <v>9</v>
      </c>
      <c r="G82" s="312">
        <v>0</v>
      </c>
      <c r="H82" s="312">
        <v>4</v>
      </c>
      <c r="I82" s="1249">
        <f t="shared" si="57"/>
        <v>13</v>
      </c>
      <c r="J82" s="964">
        <v>44</v>
      </c>
      <c r="K82" s="313">
        <v>38</v>
      </c>
      <c r="L82" s="419">
        <f t="shared" si="58"/>
        <v>82</v>
      </c>
      <c r="M82" s="964">
        <v>44</v>
      </c>
      <c r="N82" s="313">
        <v>34</v>
      </c>
      <c r="O82" s="419">
        <f t="shared" si="59"/>
        <v>78</v>
      </c>
      <c r="P82" s="314">
        <v>40</v>
      </c>
      <c r="Q82" s="313">
        <v>44</v>
      </c>
      <c r="R82" s="419">
        <f t="shared" si="60"/>
        <v>84</v>
      </c>
      <c r="S82" s="314">
        <f t="shared" si="76"/>
        <v>128</v>
      </c>
      <c r="T82" s="313">
        <f t="shared" si="76"/>
        <v>116</v>
      </c>
      <c r="U82" s="1263">
        <f t="shared" si="61"/>
        <v>244</v>
      </c>
      <c r="V82" s="314">
        <v>10</v>
      </c>
      <c r="W82" s="313">
        <v>3</v>
      </c>
      <c r="X82" s="1263">
        <f t="shared" si="77"/>
        <v>13</v>
      </c>
      <c r="Y82" s="175" t="s">
        <v>765</v>
      </c>
    </row>
    <row r="83" spans="1:26" ht="18" customHeight="1">
      <c r="A83" s="197"/>
      <c r="B83" s="234" t="s">
        <v>630</v>
      </c>
      <c r="C83" s="551">
        <v>1</v>
      </c>
      <c r="D83" s="552">
        <v>1</v>
      </c>
      <c r="E83" s="420">
        <v>1</v>
      </c>
      <c r="F83" s="1267">
        <f t="shared" si="78"/>
        <v>3</v>
      </c>
      <c r="G83" s="315">
        <v>0</v>
      </c>
      <c r="H83" s="315">
        <v>2</v>
      </c>
      <c r="I83" s="1268">
        <f t="shared" si="57"/>
        <v>5</v>
      </c>
      <c r="J83" s="965">
        <v>4</v>
      </c>
      <c r="K83" s="316">
        <v>8</v>
      </c>
      <c r="L83" s="329">
        <f t="shared" si="58"/>
        <v>12</v>
      </c>
      <c r="M83" s="965">
        <v>4</v>
      </c>
      <c r="N83" s="316">
        <v>3</v>
      </c>
      <c r="O83" s="329">
        <f t="shared" si="59"/>
        <v>7</v>
      </c>
      <c r="P83" s="317">
        <v>7</v>
      </c>
      <c r="Q83" s="316">
        <v>5</v>
      </c>
      <c r="R83" s="329">
        <f t="shared" si="60"/>
        <v>12</v>
      </c>
      <c r="S83" s="317">
        <f t="shared" si="76"/>
        <v>15</v>
      </c>
      <c r="T83" s="316">
        <f t="shared" si="76"/>
        <v>16</v>
      </c>
      <c r="U83" s="1269">
        <f t="shared" si="61"/>
        <v>31</v>
      </c>
      <c r="V83" s="317">
        <v>1</v>
      </c>
      <c r="W83" s="316">
        <v>3</v>
      </c>
      <c r="X83" s="1269">
        <f t="shared" si="77"/>
        <v>4</v>
      </c>
      <c r="Y83" s="195" t="s">
        <v>630</v>
      </c>
    </row>
    <row r="84" spans="1:26" s="1236" customFormat="1" ht="18" customHeight="1" thickBot="1">
      <c r="A84" s="1240" t="s">
        <v>631</v>
      </c>
      <c r="B84" s="1241"/>
      <c r="C84" s="1243">
        <f>SUM(C81:C83)</f>
        <v>9</v>
      </c>
      <c r="D84" s="1244">
        <f t="shared" ref="D84:K84" si="79">SUM(D81:D83)</f>
        <v>9</v>
      </c>
      <c r="E84" s="1245">
        <f t="shared" si="79"/>
        <v>9</v>
      </c>
      <c r="F84" s="1246">
        <f>SUM(F81:F83)</f>
        <v>27</v>
      </c>
      <c r="G84" s="1246">
        <f t="shared" si="79"/>
        <v>0</v>
      </c>
      <c r="H84" s="1246">
        <f t="shared" si="79"/>
        <v>10</v>
      </c>
      <c r="I84" s="1251">
        <f t="shared" si="57"/>
        <v>37</v>
      </c>
      <c r="J84" s="1252">
        <f t="shared" si="79"/>
        <v>143</v>
      </c>
      <c r="K84" s="1265">
        <f t="shared" si="79"/>
        <v>129</v>
      </c>
      <c r="L84" s="331">
        <f t="shared" si="58"/>
        <v>272</v>
      </c>
      <c r="M84" s="1252">
        <f t="shared" ref="M84:N84" si="80">SUM(M81:M83)</f>
        <v>122</v>
      </c>
      <c r="N84" s="1265">
        <f t="shared" si="80"/>
        <v>125</v>
      </c>
      <c r="O84" s="331">
        <f t="shared" si="59"/>
        <v>247</v>
      </c>
      <c r="P84" s="1264">
        <f t="shared" ref="P84:Q84" si="81">SUM(P81:P83)</f>
        <v>139</v>
      </c>
      <c r="Q84" s="1265">
        <f t="shared" si="81"/>
        <v>116</v>
      </c>
      <c r="R84" s="1256">
        <f t="shared" si="60"/>
        <v>255</v>
      </c>
      <c r="S84" s="1264">
        <f t="shared" ref="S84:U99" si="82">SUM(J84,M84,P84)</f>
        <v>404</v>
      </c>
      <c r="T84" s="1265">
        <f t="shared" si="82"/>
        <v>370</v>
      </c>
      <c r="U84" s="330">
        <f t="shared" si="82"/>
        <v>774</v>
      </c>
      <c r="V84" s="1264">
        <f>SUM(V81:V83)</f>
        <v>25</v>
      </c>
      <c r="W84" s="1265">
        <f>SUM(W81:W83)</f>
        <v>12</v>
      </c>
      <c r="X84" s="330">
        <f>SUM(X81:X83)</f>
        <v>37</v>
      </c>
      <c r="Y84" s="1266" t="s">
        <v>766</v>
      </c>
    </row>
    <row r="85" spans="1:26" ht="18" customHeight="1">
      <c r="A85" s="174" t="s">
        <v>632</v>
      </c>
      <c r="B85" s="950" t="s">
        <v>633</v>
      </c>
      <c r="C85" s="549">
        <v>3</v>
      </c>
      <c r="D85" s="550">
        <v>3</v>
      </c>
      <c r="E85" s="418">
        <v>3</v>
      </c>
      <c r="F85" s="1242">
        <f>SUM(C85:E85)</f>
        <v>9</v>
      </c>
      <c r="G85" s="312">
        <v>0</v>
      </c>
      <c r="H85" s="312">
        <v>6</v>
      </c>
      <c r="I85" s="1249">
        <f t="shared" si="57"/>
        <v>15</v>
      </c>
      <c r="J85" s="963">
        <v>45</v>
      </c>
      <c r="K85" s="310">
        <v>40</v>
      </c>
      <c r="L85" s="328">
        <f t="shared" si="58"/>
        <v>85</v>
      </c>
      <c r="M85" s="963">
        <v>57</v>
      </c>
      <c r="N85" s="310">
        <v>44</v>
      </c>
      <c r="O85" s="328">
        <f t="shared" si="59"/>
        <v>101</v>
      </c>
      <c r="P85" s="311">
        <v>58</v>
      </c>
      <c r="Q85" s="310">
        <v>60</v>
      </c>
      <c r="R85" s="328">
        <f t="shared" si="60"/>
        <v>118</v>
      </c>
      <c r="S85" s="314">
        <f t="shared" si="82"/>
        <v>160</v>
      </c>
      <c r="T85" s="313">
        <f t="shared" si="82"/>
        <v>144</v>
      </c>
      <c r="U85" s="1263">
        <f t="shared" si="82"/>
        <v>304</v>
      </c>
      <c r="V85" s="314">
        <v>15</v>
      </c>
      <c r="W85" s="313">
        <v>5</v>
      </c>
      <c r="X85" s="1263">
        <f t="shared" ref="X85:X86" si="83">SUM(V85:W85)</f>
        <v>20</v>
      </c>
      <c r="Y85" s="175" t="s">
        <v>633</v>
      </c>
    </row>
    <row r="86" spans="1:26" ht="18" customHeight="1" thickBot="1">
      <c r="A86" s="177">
        <v>2</v>
      </c>
      <c r="B86" s="950" t="s">
        <v>635</v>
      </c>
      <c r="C86" s="549">
        <v>2</v>
      </c>
      <c r="D86" s="550">
        <v>2</v>
      </c>
      <c r="E86" s="418">
        <v>2</v>
      </c>
      <c r="F86" s="1242">
        <f>SUM(C86:E86)</f>
        <v>6</v>
      </c>
      <c r="G86" s="312">
        <v>0</v>
      </c>
      <c r="H86" s="312">
        <v>3</v>
      </c>
      <c r="I86" s="1249">
        <f t="shared" si="57"/>
        <v>9</v>
      </c>
      <c r="J86" s="964">
        <v>25</v>
      </c>
      <c r="K86" s="313">
        <v>18</v>
      </c>
      <c r="L86" s="419">
        <f t="shared" si="58"/>
        <v>43</v>
      </c>
      <c r="M86" s="964">
        <v>29</v>
      </c>
      <c r="N86" s="313">
        <v>23</v>
      </c>
      <c r="O86" s="419">
        <f t="shared" si="59"/>
        <v>52</v>
      </c>
      <c r="P86" s="314">
        <v>33</v>
      </c>
      <c r="Q86" s="313">
        <v>18</v>
      </c>
      <c r="R86" s="419">
        <f t="shared" si="60"/>
        <v>51</v>
      </c>
      <c r="S86" s="314">
        <f t="shared" si="82"/>
        <v>87</v>
      </c>
      <c r="T86" s="313">
        <f t="shared" si="82"/>
        <v>59</v>
      </c>
      <c r="U86" s="1263">
        <f t="shared" si="82"/>
        <v>146</v>
      </c>
      <c r="V86" s="314">
        <v>9</v>
      </c>
      <c r="W86" s="313">
        <v>5</v>
      </c>
      <c r="X86" s="1263">
        <f t="shared" si="83"/>
        <v>14</v>
      </c>
      <c r="Y86" s="175" t="s">
        <v>635</v>
      </c>
    </row>
    <row r="87" spans="1:26" s="1236" customFormat="1" ht="18" customHeight="1" thickBot="1">
      <c r="A87" s="1290" t="s">
        <v>636</v>
      </c>
      <c r="B87" s="1291"/>
      <c r="C87" s="1292">
        <f>SUM(C85,C86)</f>
        <v>5</v>
      </c>
      <c r="D87" s="333">
        <f t="shared" ref="D87:K87" si="84">SUM(D85,D86)</f>
        <v>5</v>
      </c>
      <c r="E87" s="334">
        <f t="shared" si="84"/>
        <v>5</v>
      </c>
      <c r="F87" s="335">
        <f t="shared" si="84"/>
        <v>15</v>
      </c>
      <c r="G87" s="335">
        <f t="shared" si="84"/>
        <v>0</v>
      </c>
      <c r="H87" s="335">
        <f t="shared" si="84"/>
        <v>9</v>
      </c>
      <c r="I87" s="1293">
        <f t="shared" si="57"/>
        <v>24</v>
      </c>
      <c r="J87" s="1294">
        <f t="shared" si="84"/>
        <v>70</v>
      </c>
      <c r="K87" s="336">
        <f t="shared" si="84"/>
        <v>58</v>
      </c>
      <c r="L87" s="337">
        <f t="shared" si="58"/>
        <v>128</v>
      </c>
      <c r="M87" s="1294">
        <f t="shared" ref="M87:N87" si="85">SUM(M85,M86)</f>
        <v>86</v>
      </c>
      <c r="N87" s="336">
        <f t="shared" si="85"/>
        <v>67</v>
      </c>
      <c r="O87" s="337">
        <f t="shared" si="59"/>
        <v>153</v>
      </c>
      <c r="P87" s="338">
        <f t="shared" ref="P87:Q87" si="86">SUM(P85,P86)</f>
        <v>91</v>
      </c>
      <c r="Q87" s="336">
        <f t="shared" si="86"/>
        <v>78</v>
      </c>
      <c r="R87" s="337">
        <f t="shared" si="60"/>
        <v>169</v>
      </c>
      <c r="S87" s="338">
        <f t="shared" si="82"/>
        <v>247</v>
      </c>
      <c r="T87" s="336">
        <f t="shared" si="82"/>
        <v>203</v>
      </c>
      <c r="U87" s="1295">
        <f t="shared" si="82"/>
        <v>450</v>
      </c>
      <c r="V87" s="338">
        <f>SUM(V85:V86)</f>
        <v>24</v>
      </c>
      <c r="W87" s="336">
        <f>SUM(W85:W86)</f>
        <v>10</v>
      </c>
      <c r="X87" s="1295">
        <f>SUM(X85:X86)</f>
        <v>34</v>
      </c>
      <c r="Y87" s="1134" t="s">
        <v>767</v>
      </c>
      <c r="Z87" s="1237"/>
    </row>
    <row r="88" spans="1:26" ht="18" customHeight="1">
      <c r="A88" s="197" t="s">
        <v>637</v>
      </c>
      <c r="B88" s="234" t="s">
        <v>638</v>
      </c>
      <c r="C88" s="551">
        <v>4</v>
      </c>
      <c r="D88" s="552">
        <v>4</v>
      </c>
      <c r="E88" s="420">
        <v>4</v>
      </c>
      <c r="F88" s="1267">
        <f>SUM(C88:E88)</f>
        <v>12</v>
      </c>
      <c r="G88" s="315">
        <v>0</v>
      </c>
      <c r="H88" s="315">
        <v>7</v>
      </c>
      <c r="I88" s="1268">
        <f>SUM(F88:H88)</f>
        <v>19</v>
      </c>
      <c r="J88" s="966">
        <v>66</v>
      </c>
      <c r="K88" s="969">
        <v>73</v>
      </c>
      <c r="L88" s="1296">
        <f t="shared" si="58"/>
        <v>139</v>
      </c>
      <c r="M88" s="966">
        <v>77</v>
      </c>
      <c r="N88" s="969">
        <v>68</v>
      </c>
      <c r="O88" s="1296">
        <f t="shared" si="59"/>
        <v>145</v>
      </c>
      <c r="P88" s="1297">
        <v>63</v>
      </c>
      <c r="Q88" s="969">
        <v>75</v>
      </c>
      <c r="R88" s="1296">
        <f t="shared" si="60"/>
        <v>138</v>
      </c>
      <c r="S88" s="317">
        <f t="shared" ref="S88:T92" si="87">SUM(J88,M88,P88)</f>
        <v>206</v>
      </c>
      <c r="T88" s="316">
        <f t="shared" si="87"/>
        <v>216</v>
      </c>
      <c r="U88" s="1269">
        <f t="shared" si="82"/>
        <v>422</v>
      </c>
      <c r="V88" s="317">
        <v>24</v>
      </c>
      <c r="W88" s="316">
        <v>8</v>
      </c>
      <c r="X88" s="1269">
        <f t="shared" ref="X88:X92" si="88">SUM(V88:W88)</f>
        <v>32</v>
      </c>
      <c r="Y88" s="195" t="s">
        <v>638</v>
      </c>
    </row>
    <row r="89" spans="1:26" ht="18" customHeight="1">
      <c r="A89" s="197" t="s">
        <v>641</v>
      </c>
      <c r="B89" s="234" t="s">
        <v>642</v>
      </c>
      <c r="C89" s="551">
        <v>3</v>
      </c>
      <c r="D89" s="552">
        <v>3</v>
      </c>
      <c r="E89" s="420">
        <v>3</v>
      </c>
      <c r="F89" s="1267">
        <f t="shared" ref="F89:F92" si="89">SUM(C89:E89)</f>
        <v>9</v>
      </c>
      <c r="G89" s="315">
        <v>0</v>
      </c>
      <c r="H89" s="315">
        <v>5</v>
      </c>
      <c r="I89" s="1268">
        <f t="shared" si="57"/>
        <v>14</v>
      </c>
      <c r="J89" s="967">
        <v>48</v>
      </c>
      <c r="K89" s="422">
        <v>42</v>
      </c>
      <c r="L89" s="423">
        <f t="shared" si="58"/>
        <v>90</v>
      </c>
      <c r="M89" s="967">
        <v>60</v>
      </c>
      <c r="N89" s="422">
        <v>57</v>
      </c>
      <c r="O89" s="423">
        <f t="shared" si="59"/>
        <v>117</v>
      </c>
      <c r="P89" s="424">
        <v>52</v>
      </c>
      <c r="Q89" s="422">
        <v>47</v>
      </c>
      <c r="R89" s="423">
        <f t="shared" si="60"/>
        <v>99</v>
      </c>
      <c r="S89" s="317">
        <f t="shared" si="87"/>
        <v>160</v>
      </c>
      <c r="T89" s="316">
        <f t="shared" si="87"/>
        <v>146</v>
      </c>
      <c r="U89" s="1269">
        <f t="shared" si="82"/>
        <v>306</v>
      </c>
      <c r="V89" s="317">
        <v>19</v>
      </c>
      <c r="W89" s="316">
        <v>7</v>
      </c>
      <c r="X89" s="1269">
        <f t="shared" si="88"/>
        <v>26</v>
      </c>
      <c r="Y89" s="195" t="s">
        <v>642</v>
      </c>
    </row>
    <row r="90" spans="1:26" ht="18" customHeight="1">
      <c r="A90" s="174" t="s">
        <v>643</v>
      </c>
      <c r="B90" s="950" t="s">
        <v>644</v>
      </c>
      <c r="C90" s="549">
        <v>2</v>
      </c>
      <c r="D90" s="550">
        <v>2</v>
      </c>
      <c r="E90" s="418">
        <v>2</v>
      </c>
      <c r="F90" s="1242">
        <f>SUM(C90:E90)</f>
        <v>6</v>
      </c>
      <c r="G90" s="312">
        <v>0</v>
      </c>
      <c r="H90" s="312">
        <v>4</v>
      </c>
      <c r="I90" s="1249">
        <f t="shared" si="57"/>
        <v>10</v>
      </c>
      <c r="J90" s="964">
        <v>34</v>
      </c>
      <c r="K90" s="313">
        <v>35</v>
      </c>
      <c r="L90" s="419">
        <f t="shared" si="58"/>
        <v>69</v>
      </c>
      <c r="M90" s="964">
        <v>33</v>
      </c>
      <c r="N90" s="313">
        <v>42</v>
      </c>
      <c r="O90" s="419">
        <f t="shared" si="59"/>
        <v>75</v>
      </c>
      <c r="P90" s="314">
        <v>39</v>
      </c>
      <c r="Q90" s="313">
        <v>26</v>
      </c>
      <c r="R90" s="419">
        <f t="shared" si="60"/>
        <v>65</v>
      </c>
      <c r="S90" s="314">
        <f t="shared" si="87"/>
        <v>106</v>
      </c>
      <c r="T90" s="313">
        <f t="shared" si="87"/>
        <v>103</v>
      </c>
      <c r="U90" s="1263">
        <f t="shared" si="82"/>
        <v>209</v>
      </c>
      <c r="V90" s="314">
        <v>8</v>
      </c>
      <c r="W90" s="313">
        <v>6</v>
      </c>
      <c r="X90" s="1263">
        <f t="shared" si="88"/>
        <v>14</v>
      </c>
      <c r="Y90" s="175" t="s">
        <v>644</v>
      </c>
    </row>
    <row r="91" spans="1:26" ht="18" customHeight="1">
      <c r="A91" s="177">
        <v>3</v>
      </c>
      <c r="B91" s="950" t="s">
        <v>645</v>
      </c>
      <c r="C91" s="549">
        <v>3</v>
      </c>
      <c r="D91" s="550">
        <v>3</v>
      </c>
      <c r="E91" s="418">
        <v>3</v>
      </c>
      <c r="F91" s="1242">
        <f t="shared" si="89"/>
        <v>9</v>
      </c>
      <c r="G91" s="312">
        <v>0</v>
      </c>
      <c r="H91" s="312">
        <v>5</v>
      </c>
      <c r="I91" s="1249">
        <f t="shared" si="57"/>
        <v>14</v>
      </c>
      <c r="J91" s="964">
        <v>54</v>
      </c>
      <c r="K91" s="313">
        <v>41</v>
      </c>
      <c r="L91" s="419">
        <f t="shared" si="58"/>
        <v>95</v>
      </c>
      <c r="M91" s="964">
        <v>50</v>
      </c>
      <c r="N91" s="313">
        <v>37</v>
      </c>
      <c r="O91" s="419">
        <f t="shared" si="59"/>
        <v>87</v>
      </c>
      <c r="P91" s="314">
        <v>40</v>
      </c>
      <c r="Q91" s="313">
        <v>42</v>
      </c>
      <c r="R91" s="419">
        <f t="shared" si="60"/>
        <v>82</v>
      </c>
      <c r="S91" s="314">
        <f t="shared" si="87"/>
        <v>144</v>
      </c>
      <c r="T91" s="313">
        <f t="shared" si="87"/>
        <v>120</v>
      </c>
      <c r="U91" s="1263">
        <f t="shared" si="82"/>
        <v>264</v>
      </c>
      <c r="V91" s="314">
        <v>14</v>
      </c>
      <c r="W91" s="313">
        <v>4</v>
      </c>
      <c r="X91" s="1263">
        <f t="shared" si="88"/>
        <v>18</v>
      </c>
      <c r="Y91" s="175" t="s">
        <v>645</v>
      </c>
    </row>
    <row r="92" spans="1:26" ht="18" customHeight="1">
      <c r="A92" s="174"/>
      <c r="B92" s="234" t="s">
        <v>768</v>
      </c>
      <c r="C92" s="551">
        <v>2</v>
      </c>
      <c r="D92" s="552">
        <v>2</v>
      </c>
      <c r="E92" s="420">
        <v>2</v>
      </c>
      <c r="F92" s="1267">
        <f t="shared" si="89"/>
        <v>6</v>
      </c>
      <c r="G92" s="315">
        <v>0</v>
      </c>
      <c r="H92" s="315">
        <v>4</v>
      </c>
      <c r="I92" s="1268">
        <f t="shared" si="57"/>
        <v>10</v>
      </c>
      <c r="J92" s="965">
        <v>28</v>
      </c>
      <c r="K92" s="316">
        <v>25</v>
      </c>
      <c r="L92" s="329">
        <f t="shared" si="58"/>
        <v>53</v>
      </c>
      <c r="M92" s="965">
        <v>29</v>
      </c>
      <c r="N92" s="316">
        <v>25</v>
      </c>
      <c r="O92" s="329">
        <f t="shared" si="59"/>
        <v>54</v>
      </c>
      <c r="P92" s="317">
        <v>28</v>
      </c>
      <c r="Q92" s="316">
        <v>38</v>
      </c>
      <c r="R92" s="329">
        <f t="shared" si="60"/>
        <v>66</v>
      </c>
      <c r="S92" s="317">
        <f t="shared" si="87"/>
        <v>85</v>
      </c>
      <c r="T92" s="316">
        <f t="shared" si="87"/>
        <v>88</v>
      </c>
      <c r="U92" s="1269">
        <f t="shared" si="82"/>
        <v>173</v>
      </c>
      <c r="V92" s="317">
        <v>12</v>
      </c>
      <c r="W92" s="316">
        <v>11</v>
      </c>
      <c r="X92" s="1269">
        <f t="shared" si="88"/>
        <v>23</v>
      </c>
      <c r="Y92" s="195" t="s">
        <v>768</v>
      </c>
    </row>
    <row r="93" spans="1:26" s="1236" customFormat="1" ht="18" customHeight="1">
      <c r="A93" s="197"/>
      <c r="B93" s="1298" t="s">
        <v>769</v>
      </c>
      <c r="C93" s="1299">
        <f>SUM(C90:C92)</f>
        <v>7</v>
      </c>
      <c r="D93" s="1300">
        <f t="shared" ref="D93:K93" si="90">SUM(D90:D92)</f>
        <v>7</v>
      </c>
      <c r="E93" s="1301">
        <f t="shared" si="90"/>
        <v>7</v>
      </c>
      <c r="F93" s="1267">
        <f>SUM(F90:F92)</f>
        <v>21</v>
      </c>
      <c r="G93" s="1267">
        <f t="shared" si="90"/>
        <v>0</v>
      </c>
      <c r="H93" s="1267">
        <f t="shared" si="90"/>
        <v>13</v>
      </c>
      <c r="I93" s="1268">
        <f t="shared" si="57"/>
        <v>34</v>
      </c>
      <c r="J93" s="1302">
        <f t="shared" si="90"/>
        <v>116</v>
      </c>
      <c r="K93" s="1303">
        <f t="shared" si="90"/>
        <v>101</v>
      </c>
      <c r="L93" s="329">
        <f t="shared" si="58"/>
        <v>217</v>
      </c>
      <c r="M93" s="1302">
        <f t="shared" ref="M93:N93" si="91">SUM(M90:M92)</f>
        <v>112</v>
      </c>
      <c r="N93" s="1303">
        <f t="shared" si="91"/>
        <v>104</v>
      </c>
      <c r="O93" s="329">
        <f t="shared" si="59"/>
        <v>216</v>
      </c>
      <c r="P93" s="1304">
        <f t="shared" ref="P93:Q93" si="92">SUM(P90:P92)</f>
        <v>107</v>
      </c>
      <c r="Q93" s="1303">
        <f t="shared" si="92"/>
        <v>106</v>
      </c>
      <c r="R93" s="329">
        <f t="shared" si="60"/>
        <v>213</v>
      </c>
      <c r="S93" s="1304">
        <f t="shared" si="82"/>
        <v>335</v>
      </c>
      <c r="T93" s="1303">
        <f t="shared" si="82"/>
        <v>311</v>
      </c>
      <c r="U93" s="1269">
        <f t="shared" si="82"/>
        <v>646</v>
      </c>
      <c r="V93" s="1304">
        <f>SUM(V90:V92)</f>
        <v>34</v>
      </c>
      <c r="W93" s="1303">
        <f>SUM(W90:W92)</f>
        <v>21</v>
      </c>
      <c r="X93" s="1269">
        <f>SUM(X90:X92)</f>
        <v>55</v>
      </c>
      <c r="Y93" s="1261" t="s">
        <v>648</v>
      </c>
    </row>
    <row r="94" spans="1:26" s="1236" customFormat="1" ht="18" customHeight="1" thickBot="1">
      <c r="A94" s="1270" t="s">
        <v>649</v>
      </c>
      <c r="B94" s="1271"/>
      <c r="C94" s="1272">
        <f>SUM(C88,C89,C93)</f>
        <v>14</v>
      </c>
      <c r="D94" s="1273">
        <f t="shared" ref="D94:K94" si="93">SUM(D88,D89,D93)</f>
        <v>14</v>
      </c>
      <c r="E94" s="1274">
        <f>SUM(E88,E89,E93)</f>
        <v>14</v>
      </c>
      <c r="F94" s="1276">
        <f t="shared" si="93"/>
        <v>42</v>
      </c>
      <c r="G94" s="1276">
        <f t="shared" si="93"/>
        <v>0</v>
      </c>
      <c r="H94" s="1276">
        <f t="shared" si="93"/>
        <v>25</v>
      </c>
      <c r="I94" s="1280">
        <f t="shared" si="57"/>
        <v>67</v>
      </c>
      <c r="J94" s="1281">
        <f t="shared" si="93"/>
        <v>230</v>
      </c>
      <c r="K94" s="1253">
        <f t="shared" si="93"/>
        <v>216</v>
      </c>
      <c r="L94" s="1256">
        <f t="shared" si="58"/>
        <v>446</v>
      </c>
      <c r="M94" s="1281">
        <f t="shared" ref="M94:N94" si="94">SUM(M88,M89,M93)</f>
        <v>249</v>
      </c>
      <c r="N94" s="1253">
        <f t="shared" si="94"/>
        <v>229</v>
      </c>
      <c r="O94" s="1256">
        <f t="shared" si="59"/>
        <v>478</v>
      </c>
      <c r="P94" s="1285">
        <f t="shared" ref="P94:Q94" si="95">SUM(P88,P89,P93)</f>
        <v>222</v>
      </c>
      <c r="Q94" s="1253">
        <f t="shared" si="95"/>
        <v>228</v>
      </c>
      <c r="R94" s="1256">
        <f t="shared" si="60"/>
        <v>450</v>
      </c>
      <c r="S94" s="1285">
        <f t="shared" si="82"/>
        <v>701</v>
      </c>
      <c r="T94" s="1253">
        <f t="shared" si="82"/>
        <v>673</v>
      </c>
      <c r="U94" s="332">
        <f t="shared" si="82"/>
        <v>1374</v>
      </c>
      <c r="V94" s="1285">
        <f>SUM(V88,V89,V93)</f>
        <v>77</v>
      </c>
      <c r="W94" s="1253">
        <f t="shared" ref="W94:X94" si="96">SUM(W88,W89,W93)</f>
        <v>36</v>
      </c>
      <c r="X94" s="332">
        <f t="shared" si="96"/>
        <v>113</v>
      </c>
      <c r="Y94" s="1133" t="s">
        <v>770</v>
      </c>
    </row>
    <row r="95" spans="1:26" ht="18" customHeight="1">
      <c r="A95" s="174" t="s">
        <v>650</v>
      </c>
      <c r="B95" s="950" t="s">
        <v>651</v>
      </c>
      <c r="C95" s="549">
        <v>2</v>
      </c>
      <c r="D95" s="550">
        <v>3</v>
      </c>
      <c r="E95" s="418">
        <v>3</v>
      </c>
      <c r="F95" s="1242">
        <f>SUM(C95:E95)</f>
        <v>8</v>
      </c>
      <c r="G95" s="312">
        <v>0</v>
      </c>
      <c r="H95" s="312">
        <v>3</v>
      </c>
      <c r="I95" s="1249">
        <f t="shared" si="57"/>
        <v>11</v>
      </c>
      <c r="J95" s="964">
        <v>38</v>
      </c>
      <c r="K95" s="313">
        <v>36</v>
      </c>
      <c r="L95" s="419">
        <f t="shared" si="58"/>
        <v>74</v>
      </c>
      <c r="M95" s="964">
        <v>47</v>
      </c>
      <c r="N95" s="313">
        <v>39</v>
      </c>
      <c r="O95" s="419">
        <f t="shared" si="59"/>
        <v>86</v>
      </c>
      <c r="P95" s="314">
        <v>47</v>
      </c>
      <c r="Q95" s="313">
        <v>50</v>
      </c>
      <c r="R95" s="419">
        <f t="shared" si="60"/>
        <v>97</v>
      </c>
      <c r="S95" s="314">
        <f>SUM(J95,M95,P95)</f>
        <v>132</v>
      </c>
      <c r="T95" s="313">
        <f>SUM(K95,N95,Q95)</f>
        <v>125</v>
      </c>
      <c r="U95" s="1263">
        <f t="shared" si="82"/>
        <v>257</v>
      </c>
      <c r="V95" s="314">
        <v>9</v>
      </c>
      <c r="W95" s="313">
        <v>4</v>
      </c>
      <c r="X95" s="1263">
        <f t="shared" ref="X95:X96" si="97">SUM(V95:W95)</f>
        <v>13</v>
      </c>
      <c r="Y95" s="175" t="s">
        <v>651</v>
      </c>
      <c r="Z95" s="473"/>
    </row>
    <row r="96" spans="1:26" ht="18" customHeight="1">
      <c r="A96" s="177">
        <v>2</v>
      </c>
      <c r="B96" s="234" t="s">
        <v>771</v>
      </c>
      <c r="C96" s="551">
        <v>2</v>
      </c>
      <c r="D96" s="552">
        <v>3</v>
      </c>
      <c r="E96" s="420">
        <v>2</v>
      </c>
      <c r="F96" s="1267">
        <f>SUM(C96:E96)</f>
        <v>7</v>
      </c>
      <c r="G96" s="315">
        <v>0</v>
      </c>
      <c r="H96" s="315">
        <v>4</v>
      </c>
      <c r="I96" s="1268">
        <f t="shared" si="57"/>
        <v>11</v>
      </c>
      <c r="J96" s="965">
        <v>45</v>
      </c>
      <c r="K96" s="316">
        <v>33</v>
      </c>
      <c r="L96" s="329">
        <f t="shared" si="58"/>
        <v>78</v>
      </c>
      <c r="M96" s="965">
        <v>42</v>
      </c>
      <c r="N96" s="316">
        <v>50</v>
      </c>
      <c r="O96" s="329">
        <f t="shared" si="59"/>
        <v>92</v>
      </c>
      <c r="P96" s="317">
        <v>32</v>
      </c>
      <c r="Q96" s="316">
        <v>35</v>
      </c>
      <c r="R96" s="329">
        <f t="shared" si="60"/>
        <v>67</v>
      </c>
      <c r="S96" s="317">
        <f>SUM(J96,M96,P96)</f>
        <v>119</v>
      </c>
      <c r="T96" s="316">
        <f>SUM(K96,N96,Q96)</f>
        <v>118</v>
      </c>
      <c r="U96" s="1269">
        <f t="shared" si="82"/>
        <v>237</v>
      </c>
      <c r="V96" s="317">
        <v>15</v>
      </c>
      <c r="W96" s="316">
        <v>4</v>
      </c>
      <c r="X96" s="1269">
        <f t="shared" si="97"/>
        <v>19</v>
      </c>
      <c r="Y96" s="195" t="s">
        <v>771</v>
      </c>
    </row>
    <row r="97" spans="1:26" s="1236" customFormat="1" ht="18" customHeight="1" thickBot="1">
      <c r="A97" s="1270" t="s">
        <v>655</v>
      </c>
      <c r="B97" s="1241"/>
      <c r="C97" s="1243">
        <f>SUM(C95,C96)</f>
        <v>4</v>
      </c>
      <c r="D97" s="1244">
        <f t="shared" ref="D97:K97" si="98">SUM(D95,D96)</f>
        <v>6</v>
      </c>
      <c r="E97" s="1245">
        <f t="shared" si="98"/>
        <v>5</v>
      </c>
      <c r="F97" s="1246">
        <f t="shared" si="98"/>
        <v>15</v>
      </c>
      <c r="G97" s="1246">
        <f t="shared" si="98"/>
        <v>0</v>
      </c>
      <c r="H97" s="1246">
        <f t="shared" si="98"/>
        <v>7</v>
      </c>
      <c r="I97" s="1251">
        <f t="shared" si="57"/>
        <v>22</v>
      </c>
      <c r="J97" s="1252">
        <f t="shared" si="98"/>
        <v>83</v>
      </c>
      <c r="K97" s="1265">
        <f t="shared" si="98"/>
        <v>69</v>
      </c>
      <c r="L97" s="331">
        <f t="shared" si="58"/>
        <v>152</v>
      </c>
      <c r="M97" s="1252">
        <f t="shared" ref="M97:N97" si="99">SUM(M95,M96)</f>
        <v>89</v>
      </c>
      <c r="N97" s="1265">
        <f t="shared" si="99"/>
        <v>89</v>
      </c>
      <c r="O97" s="331">
        <f t="shared" si="59"/>
        <v>178</v>
      </c>
      <c r="P97" s="1264">
        <f t="shared" ref="P97:Q97" si="100">SUM(P95,P96)</f>
        <v>79</v>
      </c>
      <c r="Q97" s="1265">
        <f t="shared" si="100"/>
        <v>85</v>
      </c>
      <c r="R97" s="331">
        <f t="shared" si="60"/>
        <v>164</v>
      </c>
      <c r="S97" s="1264">
        <f t="shared" si="82"/>
        <v>251</v>
      </c>
      <c r="T97" s="1265">
        <f t="shared" si="82"/>
        <v>243</v>
      </c>
      <c r="U97" s="330">
        <f t="shared" si="82"/>
        <v>494</v>
      </c>
      <c r="V97" s="1264">
        <f>SUM(V95:V96)</f>
        <v>24</v>
      </c>
      <c r="W97" s="1265">
        <f>SUM(W95:W96)</f>
        <v>8</v>
      </c>
      <c r="X97" s="330">
        <f>SUM(X95:X96)</f>
        <v>32</v>
      </c>
      <c r="Y97" s="1266" t="s">
        <v>772</v>
      </c>
    </row>
    <row r="98" spans="1:26" ht="18" customHeight="1">
      <c r="A98" s="197" t="s">
        <v>656</v>
      </c>
      <c r="B98" s="234" t="s">
        <v>657</v>
      </c>
      <c r="C98" s="551">
        <v>3</v>
      </c>
      <c r="D98" s="552">
        <v>3</v>
      </c>
      <c r="E98" s="420">
        <v>3</v>
      </c>
      <c r="F98" s="1267">
        <f>SUM(C98:E98)</f>
        <v>9</v>
      </c>
      <c r="G98" s="315">
        <v>0</v>
      </c>
      <c r="H98" s="315">
        <v>4</v>
      </c>
      <c r="I98" s="1268">
        <f t="shared" si="57"/>
        <v>13</v>
      </c>
      <c r="J98" s="967">
        <v>47</v>
      </c>
      <c r="K98" s="422">
        <v>36</v>
      </c>
      <c r="L98" s="423">
        <f t="shared" si="58"/>
        <v>83</v>
      </c>
      <c r="M98" s="967">
        <v>53</v>
      </c>
      <c r="N98" s="422">
        <v>41</v>
      </c>
      <c r="O98" s="423">
        <f t="shared" si="59"/>
        <v>94</v>
      </c>
      <c r="P98" s="424">
        <v>45</v>
      </c>
      <c r="Q98" s="422">
        <v>39</v>
      </c>
      <c r="R98" s="423">
        <f t="shared" si="60"/>
        <v>84</v>
      </c>
      <c r="S98" s="317">
        <f t="shared" si="82"/>
        <v>145</v>
      </c>
      <c r="T98" s="316">
        <f t="shared" si="82"/>
        <v>116</v>
      </c>
      <c r="U98" s="1269">
        <f t="shared" si="82"/>
        <v>261</v>
      </c>
      <c r="V98" s="317">
        <v>11</v>
      </c>
      <c r="W98" s="316">
        <v>10</v>
      </c>
      <c r="X98" s="1269">
        <f t="shared" ref="X98:X99" si="101">SUM(V98:W98)</f>
        <v>21</v>
      </c>
      <c r="Y98" s="195" t="s">
        <v>657</v>
      </c>
    </row>
    <row r="99" spans="1:26" ht="18" customHeight="1">
      <c r="A99" s="285" t="s">
        <v>658</v>
      </c>
      <c r="B99" s="972" t="s">
        <v>661</v>
      </c>
      <c r="C99" s="560">
        <v>5</v>
      </c>
      <c r="D99" s="561">
        <v>5</v>
      </c>
      <c r="E99" s="429">
        <v>5</v>
      </c>
      <c r="F99" s="1305">
        <f>SUM(C99:E99)</f>
        <v>15</v>
      </c>
      <c r="G99" s="1306">
        <v>0</v>
      </c>
      <c r="H99" s="1306">
        <v>9</v>
      </c>
      <c r="I99" s="1307">
        <f t="shared" si="57"/>
        <v>24</v>
      </c>
      <c r="J99" s="967">
        <v>85</v>
      </c>
      <c r="K99" s="422">
        <v>85</v>
      </c>
      <c r="L99" s="423">
        <f t="shared" si="58"/>
        <v>170</v>
      </c>
      <c r="M99" s="967">
        <v>99</v>
      </c>
      <c r="N99" s="422">
        <v>92</v>
      </c>
      <c r="O99" s="423">
        <f t="shared" si="59"/>
        <v>191</v>
      </c>
      <c r="P99" s="424">
        <v>109</v>
      </c>
      <c r="Q99" s="422">
        <v>78</v>
      </c>
      <c r="R99" s="423">
        <f t="shared" si="60"/>
        <v>187</v>
      </c>
      <c r="S99" s="424">
        <f t="shared" si="82"/>
        <v>293</v>
      </c>
      <c r="T99" s="422">
        <f t="shared" si="82"/>
        <v>255</v>
      </c>
      <c r="U99" s="1308">
        <f t="shared" si="82"/>
        <v>548</v>
      </c>
      <c r="V99" s="424">
        <v>39</v>
      </c>
      <c r="W99" s="422">
        <v>15</v>
      </c>
      <c r="X99" s="1308">
        <f t="shared" si="101"/>
        <v>54</v>
      </c>
      <c r="Y99" s="198" t="s">
        <v>661</v>
      </c>
      <c r="Z99" s="375"/>
    </row>
    <row r="100" spans="1:26" s="1236" customFormat="1" ht="18" customHeight="1" thickBot="1">
      <c r="A100" s="1240" t="s">
        <v>668</v>
      </c>
      <c r="B100" s="1241"/>
      <c r="C100" s="1243">
        <f>SUM(C98,C99)</f>
        <v>8</v>
      </c>
      <c r="D100" s="1243">
        <f>SUM(D98,D99)</f>
        <v>8</v>
      </c>
      <c r="E100" s="1309">
        <f t="shared" ref="E100:I100" si="102">SUM(E98,E99)</f>
        <v>8</v>
      </c>
      <c r="F100" s="1310">
        <f t="shared" si="102"/>
        <v>24</v>
      </c>
      <c r="G100" s="1311">
        <f t="shared" si="102"/>
        <v>0</v>
      </c>
      <c r="H100" s="1310">
        <f t="shared" si="102"/>
        <v>13</v>
      </c>
      <c r="I100" s="1243">
        <f t="shared" si="102"/>
        <v>37</v>
      </c>
      <c r="J100" s="1312">
        <f>SUM(J98,J99)</f>
        <v>132</v>
      </c>
      <c r="K100" s="1253">
        <f t="shared" ref="K100:L100" si="103">SUM(K98,K99)</f>
        <v>121</v>
      </c>
      <c r="L100" s="1313">
        <f t="shared" si="103"/>
        <v>253</v>
      </c>
      <c r="M100" s="1312">
        <f>SUM(M98,M99)</f>
        <v>152</v>
      </c>
      <c r="N100" s="1314">
        <f t="shared" ref="N100:O100" si="104">SUM(N98,N99)</f>
        <v>133</v>
      </c>
      <c r="O100" s="1256">
        <f t="shared" si="104"/>
        <v>285</v>
      </c>
      <c r="P100" s="1315">
        <f>SUM(P98,P99)</f>
        <v>154</v>
      </c>
      <c r="Q100" s="1265">
        <f t="shared" ref="Q100:R100" si="105">SUM(Q98,Q99)</f>
        <v>117</v>
      </c>
      <c r="R100" s="1256">
        <f t="shared" si="105"/>
        <v>271</v>
      </c>
      <c r="S100" s="1264">
        <f>SUM(J100,M100,P100)</f>
        <v>438</v>
      </c>
      <c r="T100" s="1265">
        <f t="shared" ref="S100:U107" si="106">SUM(K100,N100,Q100)</f>
        <v>371</v>
      </c>
      <c r="U100" s="330">
        <f t="shared" si="106"/>
        <v>809</v>
      </c>
      <c r="V100" s="339">
        <f>SUM(V98,V99)</f>
        <v>50</v>
      </c>
      <c r="W100" s="1265">
        <f t="shared" ref="W100:X100" si="107">SUM(W98,W99)</f>
        <v>25</v>
      </c>
      <c r="X100" s="1315">
        <f t="shared" si="107"/>
        <v>75</v>
      </c>
      <c r="Y100" s="1316" t="s">
        <v>773</v>
      </c>
    </row>
    <row r="101" spans="1:26" ht="18" customHeight="1">
      <c r="A101" s="174" t="s">
        <v>669</v>
      </c>
      <c r="B101" s="950" t="s">
        <v>670</v>
      </c>
      <c r="C101" s="562">
        <v>1</v>
      </c>
      <c r="D101" s="911">
        <v>2</v>
      </c>
      <c r="E101" s="909">
        <v>1</v>
      </c>
      <c r="F101" s="1242">
        <f>SUM(C101:E101)</f>
        <v>4</v>
      </c>
      <c r="G101" s="312">
        <v>0</v>
      </c>
      <c r="H101" s="312">
        <v>2</v>
      </c>
      <c r="I101" s="1249">
        <f t="shared" si="57"/>
        <v>6</v>
      </c>
      <c r="J101" s="963">
        <v>21</v>
      </c>
      <c r="K101" s="310">
        <v>8</v>
      </c>
      <c r="L101" s="328">
        <f t="shared" si="58"/>
        <v>29</v>
      </c>
      <c r="M101" s="963">
        <v>22</v>
      </c>
      <c r="N101" s="310">
        <v>21</v>
      </c>
      <c r="O101" s="328">
        <f t="shared" si="59"/>
        <v>43</v>
      </c>
      <c r="P101" s="311">
        <v>12</v>
      </c>
      <c r="Q101" s="310">
        <v>17</v>
      </c>
      <c r="R101" s="328">
        <f t="shared" si="60"/>
        <v>29</v>
      </c>
      <c r="S101" s="314">
        <f>SUM(J101,M101,P101)</f>
        <v>55</v>
      </c>
      <c r="T101" s="313">
        <f>SUM(K101,N101,Q101)</f>
        <v>46</v>
      </c>
      <c r="U101" s="1263">
        <f t="shared" si="106"/>
        <v>101</v>
      </c>
      <c r="V101" s="314">
        <v>3</v>
      </c>
      <c r="W101" s="313">
        <v>1</v>
      </c>
      <c r="X101" s="1263">
        <f t="shared" ref="X101:X102" si="108">SUM(V101:W101)</f>
        <v>4</v>
      </c>
      <c r="Y101" s="175" t="s">
        <v>670</v>
      </c>
    </row>
    <row r="102" spans="1:26" ht="18" customHeight="1">
      <c r="A102" s="177">
        <v>2</v>
      </c>
      <c r="B102" s="234" t="s">
        <v>671</v>
      </c>
      <c r="C102" s="563">
        <v>1</v>
      </c>
      <c r="D102" s="912">
        <v>1</v>
      </c>
      <c r="E102" s="910">
        <v>1</v>
      </c>
      <c r="F102" s="1267">
        <f>SUM(C102:E102)</f>
        <v>3</v>
      </c>
      <c r="G102" s="315">
        <v>0</v>
      </c>
      <c r="H102" s="315">
        <v>2</v>
      </c>
      <c r="I102" s="1268">
        <f t="shared" si="57"/>
        <v>5</v>
      </c>
      <c r="J102" s="965">
        <v>11</v>
      </c>
      <c r="K102" s="316">
        <v>12</v>
      </c>
      <c r="L102" s="329">
        <f t="shared" si="58"/>
        <v>23</v>
      </c>
      <c r="M102" s="965">
        <v>8</v>
      </c>
      <c r="N102" s="316">
        <v>6</v>
      </c>
      <c r="O102" s="329">
        <f t="shared" si="59"/>
        <v>14</v>
      </c>
      <c r="P102" s="317">
        <v>9</v>
      </c>
      <c r="Q102" s="316">
        <v>11</v>
      </c>
      <c r="R102" s="329">
        <f t="shared" si="60"/>
        <v>20</v>
      </c>
      <c r="S102" s="317">
        <f>SUM(J102,M102,P102)</f>
        <v>28</v>
      </c>
      <c r="T102" s="316">
        <f>SUM(K102,N102,Q102)</f>
        <v>29</v>
      </c>
      <c r="U102" s="1269">
        <f t="shared" si="106"/>
        <v>57</v>
      </c>
      <c r="V102" s="317">
        <v>4</v>
      </c>
      <c r="W102" s="316">
        <v>1</v>
      </c>
      <c r="X102" s="1269">
        <f t="shared" si="108"/>
        <v>5</v>
      </c>
      <c r="Y102" s="195" t="s">
        <v>671</v>
      </c>
    </row>
    <row r="103" spans="1:26" s="1236" customFormat="1" ht="21" customHeight="1" thickBot="1">
      <c r="A103" s="1270" t="s">
        <v>672</v>
      </c>
      <c r="B103" s="1241"/>
      <c r="C103" s="1243">
        <f>SUM(C101,C102)</f>
        <v>2</v>
      </c>
      <c r="D103" s="1244">
        <f t="shared" ref="D103:K103" si="109">SUM(D101,D102)</f>
        <v>3</v>
      </c>
      <c r="E103" s="1245">
        <f t="shared" si="109"/>
        <v>2</v>
      </c>
      <c r="F103" s="1246">
        <f t="shared" si="109"/>
        <v>7</v>
      </c>
      <c r="G103" s="1246">
        <f t="shared" si="109"/>
        <v>0</v>
      </c>
      <c r="H103" s="1246">
        <f t="shared" si="109"/>
        <v>4</v>
      </c>
      <c r="I103" s="1251">
        <f t="shared" si="57"/>
        <v>11</v>
      </c>
      <c r="J103" s="1252">
        <f t="shared" si="109"/>
        <v>32</v>
      </c>
      <c r="K103" s="1265">
        <f t="shared" si="109"/>
        <v>20</v>
      </c>
      <c r="L103" s="331">
        <f t="shared" si="58"/>
        <v>52</v>
      </c>
      <c r="M103" s="1252">
        <f t="shared" ref="M103:N103" si="110">SUM(M101,M102)</f>
        <v>30</v>
      </c>
      <c r="N103" s="1265">
        <f t="shared" si="110"/>
        <v>27</v>
      </c>
      <c r="O103" s="331">
        <f t="shared" si="59"/>
        <v>57</v>
      </c>
      <c r="P103" s="1264">
        <f t="shared" ref="P103:Q103" si="111">SUM(P101,P102)</f>
        <v>21</v>
      </c>
      <c r="Q103" s="1265">
        <f t="shared" si="111"/>
        <v>28</v>
      </c>
      <c r="R103" s="331">
        <f t="shared" si="60"/>
        <v>49</v>
      </c>
      <c r="S103" s="1264">
        <f t="shared" si="106"/>
        <v>83</v>
      </c>
      <c r="T103" s="1265">
        <f t="shared" si="106"/>
        <v>75</v>
      </c>
      <c r="U103" s="330">
        <f t="shared" si="106"/>
        <v>158</v>
      </c>
      <c r="V103" s="1264">
        <f>SUM(V101:V102)</f>
        <v>7</v>
      </c>
      <c r="W103" s="1265">
        <f>SUM(W101:W102)</f>
        <v>2</v>
      </c>
      <c r="X103" s="330">
        <f>SUM(X101:X102)</f>
        <v>9</v>
      </c>
      <c r="Y103" s="1317" t="s">
        <v>672</v>
      </c>
    </row>
    <row r="104" spans="1:26" s="1236" customFormat="1" ht="21" customHeight="1" thickBot="1">
      <c r="A104" s="1240" t="s">
        <v>721</v>
      </c>
      <c r="B104" s="1241"/>
      <c r="C104" s="1313">
        <f t="shared" ref="C104:H104" si="112">C11</f>
        <v>13</v>
      </c>
      <c r="D104" s="1318">
        <f t="shared" si="112"/>
        <v>13</v>
      </c>
      <c r="E104" s="1265">
        <f t="shared" si="112"/>
        <v>13</v>
      </c>
      <c r="F104" s="1246">
        <f t="shared" si="112"/>
        <v>39</v>
      </c>
      <c r="G104" s="1246">
        <f t="shared" si="112"/>
        <v>0</v>
      </c>
      <c r="H104" s="1246">
        <f t="shared" si="112"/>
        <v>0</v>
      </c>
      <c r="I104" s="1251">
        <f t="shared" si="57"/>
        <v>39</v>
      </c>
      <c r="J104" s="1252">
        <f>J11</f>
        <v>232</v>
      </c>
      <c r="K104" s="1265">
        <f>K11</f>
        <v>251</v>
      </c>
      <c r="L104" s="331">
        <f t="shared" si="58"/>
        <v>483</v>
      </c>
      <c r="M104" s="1264">
        <f>M11</f>
        <v>222</v>
      </c>
      <c r="N104" s="1265">
        <f>N11</f>
        <v>268</v>
      </c>
      <c r="O104" s="331">
        <f t="shared" si="59"/>
        <v>490</v>
      </c>
      <c r="P104" s="1264">
        <f>P11</f>
        <v>223</v>
      </c>
      <c r="Q104" s="1265">
        <f>Q11</f>
        <v>261</v>
      </c>
      <c r="R104" s="1246">
        <f t="shared" si="60"/>
        <v>484</v>
      </c>
      <c r="S104" s="1264">
        <f t="shared" si="106"/>
        <v>677</v>
      </c>
      <c r="T104" s="1265">
        <f t="shared" si="106"/>
        <v>780</v>
      </c>
      <c r="U104" s="330">
        <f t="shared" si="106"/>
        <v>1457</v>
      </c>
      <c r="V104" s="1264">
        <f>V11</f>
        <v>0</v>
      </c>
      <c r="W104" s="1265">
        <f>W11</f>
        <v>0</v>
      </c>
      <c r="X104" s="330">
        <f>X11</f>
        <v>0</v>
      </c>
      <c r="Y104" s="1317" t="s">
        <v>721</v>
      </c>
    </row>
    <row r="105" spans="1:26" ht="21" customHeight="1" thickBot="1">
      <c r="A105" s="1240" t="s">
        <v>673</v>
      </c>
      <c r="B105" s="1241"/>
      <c r="C105" s="1313">
        <f>SUM(C30,C50,C55,C61,C67,C70,C75,C80,C84)</f>
        <v>173</v>
      </c>
      <c r="D105" s="1318">
        <f t="shared" ref="D105:X105" si="113">SUM(D30,D50,D55,D61,D67,D70,D75,D80,D84)</f>
        <v>162</v>
      </c>
      <c r="E105" s="1265">
        <f t="shared" si="113"/>
        <v>170</v>
      </c>
      <c r="F105" s="1246">
        <f t="shared" si="113"/>
        <v>505</v>
      </c>
      <c r="G105" s="1246">
        <f t="shared" si="113"/>
        <v>3</v>
      </c>
      <c r="H105" s="1246">
        <f t="shared" si="113"/>
        <v>268</v>
      </c>
      <c r="I105" s="1251">
        <f t="shared" si="113"/>
        <v>776</v>
      </c>
      <c r="J105" s="1252">
        <f t="shared" si="113"/>
        <v>2727</v>
      </c>
      <c r="K105" s="1265">
        <f t="shared" si="113"/>
        <v>2590</v>
      </c>
      <c r="L105" s="331">
        <f t="shared" si="113"/>
        <v>5317</v>
      </c>
      <c r="M105" s="1264">
        <f t="shared" si="113"/>
        <v>2856</v>
      </c>
      <c r="N105" s="1265">
        <f t="shared" si="113"/>
        <v>2636</v>
      </c>
      <c r="O105" s="331">
        <f t="shared" si="113"/>
        <v>5492</v>
      </c>
      <c r="P105" s="1264">
        <f t="shared" si="113"/>
        <v>2887</v>
      </c>
      <c r="Q105" s="1265">
        <f t="shared" si="113"/>
        <v>2629</v>
      </c>
      <c r="R105" s="1246">
        <f t="shared" si="113"/>
        <v>5516</v>
      </c>
      <c r="S105" s="1264">
        <f t="shared" si="113"/>
        <v>8470</v>
      </c>
      <c r="T105" s="1265">
        <f t="shared" si="113"/>
        <v>7855</v>
      </c>
      <c r="U105" s="330">
        <f t="shared" si="113"/>
        <v>16325</v>
      </c>
      <c r="V105" s="1264">
        <f t="shared" si="113"/>
        <v>846</v>
      </c>
      <c r="W105" s="1265">
        <f t="shared" si="113"/>
        <v>367</v>
      </c>
      <c r="X105" s="330">
        <f t="shared" si="113"/>
        <v>1213</v>
      </c>
      <c r="Y105" s="1317" t="s">
        <v>673</v>
      </c>
    </row>
    <row r="106" spans="1:26" ht="21" customHeight="1" thickBot="1">
      <c r="A106" s="1240" t="s">
        <v>674</v>
      </c>
      <c r="B106" s="1241"/>
      <c r="C106" s="1313">
        <f>SUM(C87,C94,C97,C100,C103)</f>
        <v>33</v>
      </c>
      <c r="D106" s="1318">
        <f t="shared" ref="D106:X106" si="114">SUM(D87,D94,D97,D100,D103)</f>
        <v>36</v>
      </c>
      <c r="E106" s="1265">
        <f t="shared" si="114"/>
        <v>34</v>
      </c>
      <c r="F106" s="1246">
        <f t="shared" si="114"/>
        <v>103</v>
      </c>
      <c r="G106" s="1246">
        <f t="shared" si="114"/>
        <v>0</v>
      </c>
      <c r="H106" s="1246">
        <f t="shared" si="114"/>
        <v>58</v>
      </c>
      <c r="I106" s="1251">
        <f t="shared" si="114"/>
        <v>161</v>
      </c>
      <c r="J106" s="1252">
        <f t="shared" si="114"/>
        <v>547</v>
      </c>
      <c r="K106" s="1265">
        <f t="shared" si="114"/>
        <v>484</v>
      </c>
      <c r="L106" s="331">
        <f t="shared" si="114"/>
        <v>1031</v>
      </c>
      <c r="M106" s="1264">
        <f t="shared" si="114"/>
        <v>606</v>
      </c>
      <c r="N106" s="1265">
        <f t="shared" si="114"/>
        <v>545</v>
      </c>
      <c r="O106" s="331">
        <f t="shared" si="114"/>
        <v>1151</v>
      </c>
      <c r="P106" s="1264">
        <f t="shared" si="114"/>
        <v>567</v>
      </c>
      <c r="Q106" s="1265">
        <f t="shared" si="114"/>
        <v>536</v>
      </c>
      <c r="R106" s="1246">
        <f t="shared" si="114"/>
        <v>1103</v>
      </c>
      <c r="S106" s="1264">
        <f t="shared" si="114"/>
        <v>1720</v>
      </c>
      <c r="T106" s="1265">
        <f t="shared" si="114"/>
        <v>1565</v>
      </c>
      <c r="U106" s="330">
        <f t="shared" si="114"/>
        <v>3285</v>
      </c>
      <c r="V106" s="1264">
        <f t="shared" si="114"/>
        <v>182</v>
      </c>
      <c r="W106" s="1265">
        <f t="shared" si="114"/>
        <v>81</v>
      </c>
      <c r="X106" s="330">
        <f t="shared" si="114"/>
        <v>263</v>
      </c>
      <c r="Y106" s="1317" t="s">
        <v>674</v>
      </c>
    </row>
    <row r="107" spans="1:26" s="1063" customFormat="1" ht="21" customHeight="1" thickBot="1">
      <c r="A107" s="1240" t="s">
        <v>675</v>
      </c>
      <c r="B107" s="1241"/>
      <c r="C107" s="1313">
        <f>SUM(C104,C105,C106)</f>
        <v>219</v>
      </c>
      <c r="D107" s="1318">
        <f t="shared" ref="D107:Q107" si="115">SUM(D104,D105,D106)</f>
        <v>211</v>
      </c>
      <c r="E107" s="1265">
        <f t="shared" si="115"/>
        <v>217</v>
      </c>
      <c r="F107" s="1246">
        <f t="shared" si="115"/>
        <v>647</v>
      </c>
      <c r="G107" s="1246">
        <f t="shared" si="115"/>
        <v>3</v>
      </c>
      <c r="H107" s="1246">
        <f t="shared" si="115"/>
        <v>326</v>
      </c>
      <c r="I107" s="1251">
        <f t="shared" si="57"/>
        <v>976</v>
      </c>
      <c r="J107" s="1252">
        <f t="shared" si="115"/>
        <v>3506</v>
      </c>
      <c r="K107" s="1265">
        <f t="shared" si="115"/>
        <v>3325</v>
      </c>
      <c r="L107" s="331">
        <f t="shared" si="58"/>
        <v>6831</v>
      </c>
      <c r="M107" s="338">
        <f t="shared" si="115"/>
        <v>3684</v>
      </c>
      <c r="N107" s="336">
        <f t="shared" si="115"/>
        <v>3449</v>
      </c>
      <c r="O107" s="337">
        <f t="shared" si="59"/>
        <v>7133</v>
      </c>
      <c r="P107" s="1264">
        <f t="shared" si="115"/>
        <v>3677</v>
      </c>
      <c r="Q107" s="1265">
        <f t="shared" si="115"/>
        <v>3426</v>
      </c>
      <c r="R107" s="1246">
        <f t="shared" si="60"/>
        <v>7103</v>
      </c>
      <c r="S107" s="1264">
        <f t="shared" si="106"/>
        <v>10867</v>
      </c>
      <c r="T107" s="1265">
        <f t="shared" si="106"/>
        <v>10200</v>
      </c>
      <c r="U107" s="330">
        <f>SUM(L107,O107,R107)</f>
        <v>21067</v>
      </c>
      <c r="V107" s="1264">
        <f>SUM(V11,V30,V50,V55,V61,V67,V70,V75,V80,V84,V87,V88,V89,V93,V97,V98,V99,V103)</f>
        <v>1028</v>
      </c>
      <c r="W107" s="1265">
        <f>SUM(W11,W30,W50,W55,W61,W67,W70,W75,W80,W84,W87,W88,W89,W93,W97,W98,W99,W103)</f>
        <v>448</v>
      </c>
      <c r="X107" s="330">
        <f>SUM(X11,X30,X50,X55,X61,X67,X70,X75,X80,X84,X87,X88,X89,X93,X97,X98,X99,X103)</f>
        <v>1476</v>
      </c>
      <c r="Y107" s="1317" t="s">
        <v>675</v>
      </c>
    </row>
    <row r="123" spans="1:14">
      <c r="I123" s="1235"/>
    </row>
    <row r="125" spans="1:14">
      <c r="N125" s="223"/>
    </row>
    <row r="126" spans="1:14">
      <c r="A126" s="237"/>
      <c r="N126" s="223"/>
    </row>
    <row r="127" spans="1:14">
      <c r="N127" s="236"/>
    </row>
    <row r="167" spans="11:11">
      <c r="K167" s="2"/>
    </row>
  </sheetData>
  <autoFilter ref="A5:AK107" xr:uid="{00000000-0009-0000-0000-000002000000}"/>
  <mergeCells count="2">
    <mergeCell ref="V3:X4"/>
    <mergeCell ref="I4:I5"/>
  </mergeCells>
  <phoneticPr fontId="4"/>
  <pageMargins left="0.70866141732283472" right="0.70866141732283472" top="0.55118110236220474" bottom="0.55118110236220474" header="0.31496062992125984" footer="0.31496062992125984"/>
  <pageSetup paperSize="9" scale="92" fitToWidth="2" fitToHeight="0" pageOrder="overThenDown" orientation="portrait" r:id="rId1"/>
  <headerFooter alignWithMargins="0"/>
  <rowBreaks count="2" manualBreakCount="2">
    <brk id="44" max="16383" man="1"/>
    <brk id="80" max="16383" man="1"/>
  </rowBreaks>
  <colBreaks count="1" manualBreakCount="1">
    <brk id="14" max="11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Q167"/>
  <sheetViews>
    <sheetView view="pageBreakPreview" zoomScale="90" zoomScaleNormal="100" zoomScaleSheetLayoutView="90" workbookViewId="0">
      <pane xSplit="2" ySplit="4" topLeftCell="C5" activePane="bottomRight" state="frozenSplit"/>
      <selection activeCell="Z35" sqref="Z35"/>
      <selection pane="topRight" activeCell="Z35" sqref="Z35"/>
      <selection pane="bottomLeft" activeCell="Z35" sqref="Z35"/>
      <selection pane="bottomRight"/>
    </sheetView>
  </sheetViews>
  <sheetFormatPr defaultColWidth="9" defaultRowHeight="13.2"/>
  <cols>
    <col min="1" max="1" width="12.21875" style="25" customWidth="1"/>
    <col min="2" max="2" width="12.6640625" style="25" customWidth="1"/>
    <col min="3" max="7" width="3.6640625" style="25" customWidth="1"/>
    <col min="8" max="8" width="6.44140625" style="25" customWidth="1"/>
    <col min="9" max="13" width="3.6640625" style="25" customWidth="1"/>
    <col min="14" max="14" width="6.88671875" style="1236" customWidth="1"/>
    <col min="15" max="24" width="3.6640625" style="25" customWidth="1"/>
    <col min="25" max="25" width="3.88671875" style="1236" customWidth="1"/>
    <col min="26" max="36" width="3.6640625" style="25" customWidth="1"/>
    <col min="37" max="39" width="4.109375" style="25" customWidth="1"/>
    <col min="40" max="40" width="12.6640625" style="25" customWidth="1"/>
    <col min="41" max="16384" width="9" style="25"/>
  </cols>
  <sheetData>
    <row r="1" spans="1:43" ht="16.5" customHeight="1" thickBot="1">
      <c r="A1" s="4" t="s">
        <v>676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 t="s">
        <v>19</v>
      </c>
    </row>
    <row r="2" spans="1:43" s="240" customFormat="1" ht="16.5" customHeight="1">
      <c r="A2" s="238"/>
      <c r="B2" s="239"/>
      <c r="C2" s="1915" t="s">
        <v>774</v>
      </c>
      <c r="D2" s="1916"/>
      <c r="E2" s="1916"/>
      <c r="F2" s="1916"/>
      <c r="G2" s="1916"/>
      <c r="H2" s="1916"/>
      <c r="I2" s="1916"/>
      <c r="J2" s="1916"/>
      <c r="K2" s="1916"/>
      <c r="L2" s="1916"/>
      <c r="M2" s="1916"/>
      <c r="N2" s="1917"/>
      <c r="O2" s="1921" t="s">
        <v>42</v>
      </c>
      <c r="P2" s="1916"/>
      <c r="Q2" s="1916"/>
      <c r="R2" s="1916"/>
      <c r="S2" s="1916"/>
      <c r="T2" s="1916"/>
      <c r="U2" s="1916"/>
      <c r="V2" s="1916"/>
      <c r="W2" s="1916"/>
      <c r="X2" s="1916"/>
      <c r="Y2" s="1917"/>
      <c r="Z2" s="1922" t="s">
        <v>679</v>
      </c>
      <c r="AA2" s="1923"/>
      <c r="AB2" s="1924"/>
      <c r="AC2" s="26" t="s">
        <v>680</v>
      </c>
      <c r="AD2" s="27"/>
      <c r="AE2" s="27"/>
      <c r="AF2" s="1928" t="s">
        <v>358</v>
      </c>
      <c r="AG2" s="1929"/>
      <c r="AH2" s="1929"/>
      <c r="AI2" s="1929"/>
      <c r="AJ2" s="1930"/>
      <c r="AK2" s="1931" t="s">
        <v>682</v>
      </c>
      <c r="AL2" s="1932"/>
      <c r="AM2" s="1933"/>
      <c r="AN2" s="239"/>
    </row>
    <row r="3" spans="1:43" s="240" customFormat="1" ht="16.5" customHeight="1">
      <c r="A3" s="241"/>
      <c r="B3" s="242"/>
      <c r="C3" s="1918"/>
      <c r="D3" s="1919"/>
      <c r="E3" s="1919"/>
      <c r="F3" s="1919"/>
      <c r="G3" s="1919"/>
      <c r="H3" s="1919"/>
      <c r="I3" s="1919"/>
      <c r="J3" s="1919"/>
      <c r="K3" s="1919"/>
      <c r="L3" s="1919"/>
      <c r="M3" s="1919"/>
      <c r="N3" s="1920"/>
      <c r="O3" s="1937" t="s">
        <v>20</v>
      </c>
      <c r="P3" s="1938"/>
      <c r="Q3" s="1939" t="s">
        <v>775</v>
      </c>
      <c r="R3" s="1940"/>
      <c r="S3" s="1940"/>
      <c r="T3" s="1940"/>
      <c r="U3" s="1940"/>
      <c r="V3" s="1940"/>
      <c r="W3" s="1940"/>
      <c r="X3" s="1941"/>
      <c r="Y3" s="1333"/>
      <c r="Z3" s="1925"/>
      <c r="AA3" s="1926"/>
      <c r="AB3" s="1927"/>
      <c r="AC3" s="28" t="s">
        <v>684</v>
      </c>
      <c r="AD3" s="29"/>
      <c r="AE3" s="29"/>
      <c r="AF3" s="28" t="s">
        <v>685</v>
      </c>
      <c r="AG3" s="29"/>
      <c r="AH3" s="29"/>
      <c r="AI3" s="29"/>
      <c r="AJ3" s="29"/>
      <c r="AK3" s="1934"/>
      <c r="AL3" s="1935"/>
      <c r="AM3" s="1936"/>
      <c r="AN3" s="242"/>
    </row>
    <row r="4" spans="1:43" s="240" customFormat="1" ht="127.5" customHeight="1" thickBot="1">
      <c r="A4" s="243" t="s">
        <v>686</v>
      </c>
      <c r="B4" s="244" t="s">
        <v>21</v>
      </c>
      <c r="C4" s="1325" t="s">
        <v>687</v>
      </c>
      <c r="D4" s="1326" t="s">
        <v>22</v>
      </c>
      <c r="E4" s="1326" t="s">
        <v>688</v>
      </c>
      <c r="F4" s="1326" t="s">
        <v>23</v>
      </c>
      <c r="G4" s="1326" t="s">
        <v>24</v>
      </c>
      <c r="H4" s="1326" t="s">
        <v>25</v>
      </c>
      <c r="I4" s="1326" t="s">
        <v>26</v>
      </c>
      <c r="J4" s="1326" t="s">
        <v>390</v>
      </c>
      <c r="K4" s="1326" t="s">
        <v>391</v>
      </c>
      <c r="L4" s="1326" t="s">
        <v>27</v>
      </c>
      <c r="M4" s="1327" t="s">
        <v>689</v>
      </c>
      <c r="N4" s="1328" t="s">
        <v>11</v>
      </c>
      <c r="O4" s="245" t="s">
        <v>28</v>
      </c>
      <c r="P4" s="246" t="s">
        <v>394</v>
      </c>
      <c r="Q4" s="247" t="s">
        <v>690</v>
      </c>
      <c r="R4" s="248" t="s">
        <v>312</v>
      </c>
      <c r="S4" s="249" t="s">
        <v>776</v>
      </c>
      <c r="T4" s="248" t="s">
        <v>60</v>
      </c>
      <c r="U4" s="248" t="s">
        <v>61</v>
      </c>
      <c r="V4" s="249" t="s">
        <v>777</v>
      </c>
      <c r="W4" s="248" t="s">
        <v>692</v>
      </c>
      <c r="X4" s="250" t="s">
        <v>778</v>
      </c>
      <c r="Y4" s="1334" t="s">
        <v>11</v>
      </c>
      <c r="Z4" s="251" t="s">
        <v>29</v>
      </c>
      <c r="AA4" s="252" t="s">
        <v>30</v>
      </c>
      <c r="AB4" s="253" t="s">
        <v>31</v>
      </c>
      <c r="AC4" s="251" t="s">
        <v>32</v>
      </c>
      <c r="AD4" s="252" t="s">
        <v>33</v>
      </c>
      <c r="AE4" s="253" t="s">
        <v>34</v>
      </c>
      <c r="AF4" s="247" t="s">
        <v>314</v>
      </c>
      <c r="AG4" s="248" t="s">
        <v>694</v>
      </c>
      <c r="AH4" s="254" t="s">
        <v>35</v>
      </c>
      <c r="AI4" s="255" t="s">
        <v>779</v>
      </c>
      <c r="AJ4" s="256" t="s">
        <v>359</v>
      </c>
      <c r="AK4" s="251" t="s">
        <v>37</v>
      </c>
      <c r="AL4" s="257" t="s">
        <v>696</v>
      </c>
      <c r="AM4" s="258" t="s">
        <v>38</v>
      </c>
      <c r="AN4" s="244" t="s">
        <v>21</v>
      </c>
    </row>
    <row r="5" spans="1:43" s="240" customFormat="1" ht="17.25" customHeight="1">
      <c r="A5" s="259" t="s">
        <v>718</v>
      </c>
      <c r="B5" s="989" t="s">
        <v>39</v>
      </c>
      <c r="C5" s="990">
        <v>0</v>
      </c>
      <c r="D5" s="564">
        <v>1</v>
      </c>
      <c r="E5" s="564">
        <v>0</v>
      </c>
      <c r="F5" s="564">
        <v>0</v>
      </c>
      <c r="G5" s="564">
        <v>0</v>
      </c>
      <c r="H5" s="564">
        <v>17</v>
      </c>
      <c r="I5" s="564">
        <v>0</v>
      </c>
      <c r="J5" s="564">
        <v>1</v>
      </c>
      <c r="K5" s="564">
        <v>0</v>
      </c>
      <c r="L5" s="564">
        <v>0</v>
      </c>
      <c r="M5" s="565">
        <v>2</v>
      </c>
      <c r="N5" s="1329">
        <f>SUM(C5:M5)</f>
        <v>21</v>
      </c>
      <c r="O5" s="566">
        <v>1</v>
      </c>
      <c r="P5" s="565">
        <v>0</v>
      </c>
      <c r="Q5" s="566">
        <v>0</v>
      </c>
      <c r="R5" s="564">
        <v>0</v>
      </c>
      <c r="S5" s="564">
        <v>0</v>
      </c>
      <c r="T5" s="564">
        <v>0</v>
      </c>
      <c r="U5" s="564">
        <v>0</v>
      </c>
      <c r="V5" s="564">
        <v>0</v>
      </c>
      <c r="W5" s="564">
        <v>0</v>
      </c>
      <c r="X5" s="565">
        <v>0</v>
      </c>
      <c r="Y5" s="1335">
        <f>SUM(O5:X5)</f>
        <v>1</v>
      </c>
      <c r="Z5" s="566">
        <v>5</v>
      </c>
      <c r="AA5" s="564">
        <v>1</v>
      </c>
      <c r="AB5" s="565">
        <v>1</v>
      </c>
      <c r="AC5" s="566">
        <v>1</v>
      </c>
      <c r="AD5" s="564">
        <v>3</v>
      </c>
      <c r="AE5" s="565">
        <v>0</v>
      </c>
      <c r="AF5" s="567">
        <v>0</v>
      </c>
      <c r="AG5" s="568">
        <v>0</v>
      </c>
      <c r="AH5" s="567">
        <v>0</v>
      </c>
      <c r="AI5" s="569">
        <v>0</v>
      </c>
      <c r="AJ5" s="570">
        <v>0</v>
      </c>
      <c r="AK5" s="566">
        <v>0</v>
      </c>
      <c r="AL5" s="564">
        <v>0</v>
      </c>
      <c r="AM5" s="571">
        <v>0</v>
      </c>
      <c r="AN5" s="260" t="s">
        <v>39</v>
      </c>
    </row>
    <row r="6" spans="1:43" s="240" customFormat="1" ht="17.25" customHeight="1">
      <c r="A6" s="261">
        <v>5</v>
      </c>
      <c r="B6" s="989" t="s">
        <v>40</v>
      </c>
      <c r="C6" s="990">
        <v>0</v>
      </c>
      <c r="D6" s="564">
        <v>1</v>
      </c>
      <c r="E6" s="564">
        <v>0</v>
      </c>
      <c r="F6" s="564">
        <v>0</v>
      </c>
      <c r="G6" s="564">
        <v>0</v>
      </c>
      <c r="H6" s="564">
        <v>16</v>
      </c>
      <c r="I6" s="564">
        <v>0</v>
      </c>
      <c r="J6" s="564">
        <v>1</v>
      </c>
      <c r="K6" s="564">
        <v>1</v>
      </c>
      <c r="L6" s="564">
        <v>0</v>
      </c>
      <c r="M6" s="565">
        <v>1</v>
      </c>
      <c r="N6" s="1329">
        <f t="shared" ref="N6:N68" si="0">SUM(C6:M6)</f>
        <v>20</v>
      </c>
      <c r="O6" s="566">
        <v>1</v>
      </c>
      <c r="P6" s="565">
        <v>0</v>
      </c>
      <c r="Q6" s="566">
        <v>0</v>
      </c>
      <c r="R6" s="564">
        <v>0</v>
      </c>
      <c r="S6" s="564">
        <v>0</v>
      </c>
      <c r="T6" s="564">
        <v>0</v>
      </c>
      <c r="U6" s="564">
        <v>0</v>
      </c>
      <c r="V6" s="564">
        <v>0</v>
      </c>
      <c r="W6" s="564">
        <v>0</v>
      </c>
      <c r="X6" s="565">
        <v>0</v>
      </c>
      <c r="Y6" s="1335">
        <f t="shared" ref="Y6:Y68" si="1">SUM(O6:X6)</f>
        <v>1</v>
      </c>
      <c r="Z6" s="566">
        <v>3</v>
      </c>
      <c r="AA6" s="564">
        <v>1</v>
      </c>
      <c r="AB6" s="565">
        <v>1</v>
      </c>
      <c r="AC6" s="566">
        <v>1</v>
      </c>
      <c r="AD6" s="564">
        <v>3</v>
      </c>
      <c r="AE6" s="565">
        <v>1</v>
      </c>
      <c r="AF6" s="567">
        <v>0</v>
      </c>
      <c r="AG6" s="572">
        <v>0</v>
      </c>
      <c r="AH6" s="567">
        <v>0</v>
      </c>
      <c r="AI6" s="569">
        <v>1</v>
      </c>
      <c r="AJ6" s="570">
        <v>0</v>
      </c>
      <c r="AK6" s="566">
        <v>0</v>
      </c>
      <c r="AL6" s="564">
        <v>0</v>
      </c>
      <c r="AM6" s="571">
        <v>0</v>
      </c>
      <c r="AN6" s="260" t="s">
        <v>40</v>
      </c>
    </row>
    <row r="7" spans="1:43" s="240" customFormat="1" ht="17.25" customHeight="1">
      <c r="A7" s="262"/>
      <c r="B7" s="989" t="s">
        <v>719</v>
      </c>
      <c r="C7" s="990">
        <v>0</v>
      </c>
      <c r="D7" s="564">
        <v>1</v>
      </c>
      <c r="E7" s="564">
        <v>0</v>
      </c>
      <c r="F7" s="564">
        <v>0</v>
      </c>
      <c r="G7" s="564">
        <v>1</v>
      </c>
      <c r="H7" s="564">
        <v>16</v>
      </c>
      <c r="I7" s="564">
        <v>0</v>
      </c>
      <c r="J7" s="564">
        <v>1</v>
      </c>
      <c r="K7" s="564">
        <v>0</v>
      </c>
      <c r="L7" s="564">
        <v>0</v>
      </c>
      <c r="M7" s="565">
        <v>1</v>
      </c>
      <c r="N7" s="1329">
        <f t="shared" si="0"/>
        <v>20</v>
      </c>
      <c r="O7" s="566">
        <v>1</v>
      </c>
      <c r="P7" s="565">
        <v>0</v>
      </c>
      <c r="Q7" s="566">
        <v>0</v>
      </c>
      <c r="R7" s="564">
        <v>0</v>
      </c>
      <c r="S7" s="564">
        <v>0</v>
      </c>
      <c r="T7" s="564">
        <v>0</v>
      </c>
      <c r="U7" s="564">
        <v>0</v>
      </c>
      <c r="V7" s="564">
        <v>0</v>
      </c>
      <c r="W7" s="564">
        <v>0</v>
      </c>
      <c r="X7" s="565">
        <v>0</v>
      </c>
      <c r="Y7" s="1335">
        <f t="shared" si="1"/>
        <v>1</v>
      </c>
      <c r="Z7" s="566">
        <v>3</v>
      </c>
      <c r="AA7" s="564">
        <v>1</v>
      </c>
      <c r="AB7" s="565">
        <v>1</v>
      </c>
      <c r="AC7" s="566">
        <v>1</v>
      </c>
      <c r="AD7" s="564">
        <v>3</v>
      </c>
      <c r="AE7" s="565">
        <v>1</v>
      </c>
      <c r="AF7" s="567">
        <v>0</v>
      </c>
      <c r="AG7" s="572">
        <v>0</v>
      </c>
      <c r="AH7" s="573">
        <v>0</v>
      </c>
      <c r="AI7" s="569">
        <v>0</v>
      </c>
      <c r="AJ7" s="570">
        <v>0</v>
      </c>
      <c r="AK7" s="566">
        <v>0</v>
      </c>
      <c r="AL7" s="564">
        <v>0</v>
      </c>
      <c r="AM7" s="571">
        <v>0</v>
      </c>
      <c r="AN7" s="260" t="s">
        <v>719</v>
      </c>
    </row>
    <row r="8" spans="1:43" s="240" customFormat="1" ht="17.25" customHeight="1">
      <c r="A8" s="262"/>
      <c r="B8" s="989" t="s">
        <v>720</v>
      </c>
      <c r="C8" s="990">
        <v>1</v>
      </c>
      <c r="D8" s="564">
        <v>0</v>
      </c>
      <c r="E8" s="564">
        <v>1</v>
      </c>
      <c r="F8" s="564">
        <v>0</v>
      </c>
      <c r="G8" s="564">
        <v>1</v>
      </c>
      <c r="H8" s="564">
        <v>17</v>
      </c>
      <c r="I8" s="564">
        <v>0</v>
      </c>
      <c r="J8" s="564">
        <v>1</v>
      </c>
      <c r="K8" s="564">
        <v>0</v>
      </c>
      <c r="L8" s="564">
        <v>0</v>
      </c>
      <c r="M8" s="565">
        <v>2</v>
      </c>
      <c r="N8" s="1329">
        <f t="shared" ref="N8" si="2">SUM(C8:M8)</f>
        <v>23</v>
      </c>
      <c r="O8" s="566">
        <v>3</v>
      </c>
      <c r="P8" s="565">
        <v>0</v>
      </c>
      <c r="Q8" s="566">
        <v>1</v>
      </c>
      <c r="R8" s="564">
        <v>0</v>
      </c>
      <c r="S8" s="564">
        <v>0</v>
      </c>
      <c r="T8" s="564">
        <v>0</v>
      </c>
      <c r="U8" s="564">
        <v>0</v>
      </c>
      <c r="V8" s="564">
        <v>0</v>
      </c>
      <c r="W8" s="564">
        <v>1</v>
      </c>
      <c r="X8" s="565">
        <v>0</v>
      </c>
      <c r="Y8" s="1335">
        <f t="shared" ref="Y8" si="3">SUM(O8:X8)</f>
        <v>5</v>
      </c>
      <c r="Z8" s="566">
        <v>3</v>
      </c>
      <c r="AA8" s="564">
        <v>1</v>
      </c>
      <c r="AB8" s="565">
        <v>1</v>
      </c>
      <c r="AC8" s="566">
        <v>1</v>
      </c>
      <c r="AD8" s="564">
        <v>3</v>
      </c>
      <c r="AE8" s="565">
        <v>1</v>
      </c>
      <c r="AF8" s="567">
        <v>0</v>
      </c>
      <c r="AG8" s="572">
        <v>0</v>
      </c>
      <c r="AH8" s="573">
        <v>0</v>
      </c>
      <c r="AI8" s="569">
        <v>0</v>
      </c>
      <c r="AJ8" s="570">
        <v>0</v>
      </c>
      <c r="AK8" s="566">
        <v>0</v>
      </c>
      <c r="AL8" s="564">
        <v>0</v>
      </c>
      <c r="AM8" s="571">
        <v>0</v>
      </c>
      <c r="AN8" s="260" t="s">
        <v>720</v>
      </c>
    </row>
    <row r="9" spans="1:43" s="240" customFormat="1" ht="17.25" customHeight="1">
      <c r="A9" s="263"/>
      <c r="B9" s="234" t="s">
        <v>831</v>
      </c>
      <c r="C9" s="991">
        <v>1</v>
      </c>
      <c r="D9" s="574">
        <v>0</v>
      </c>
      <c r="E9" s="574">
        <v>1</v>
      </c>
      <c r="F9" s="574">
        <v>0</v>
      </c>
      <c r="G9" s="574">
        <v>0</v>
      </c>
      <c r="H9" s="574">
        <v>6</v>
      </c>
      <c r="I9" s="574">
        <v>0</v>
      </c>
      <c r="J9" s="574">
        <v>1</v>
      </c>
      <c r="K9" s="574">
        <v>0</v>
      </c>
      <c r="L9" s="574">
        <v>0</v>
      </c>
      <c r="M9" s="575">
        <v>2</v>
      </c>
      <c r="N9" s="1330">
        <f t="shared" si="0"/>
        <v>11</v>
      </c>
      <c r="O9" s="576">
        <v>1</v>
      </c>
      <c r="P9" s="575">
        <v>0</v>
      </c>
      <c r="Q9" s="576">
        <v>0</v>
      </c>
      <c r="R9" s="574">
        <v>0</v>
      </c>
      <c r="S9" s="574">
        <v>0</v>
      </c>
      <c r="T9" s="574">
        <v>0</v>
      </c>
      <c r="U9" s="574">
        <v>0</v>
      </c>
      <c r="V9" s="574">
        <v>0</v>
      </c>
      <c r="W9" s="574">
        <v>0</v>
      </c>
      <c r="X9" s="575">
        <v>0</v>
      </c>
      <c r="Y9" s="1336">
        <f>SUM(O9:X9)</f>
        <v>1</v>
      </c>
      <c r="Z9" s="576">
        <v>3</v>
      </c>
      <c r="AA9" s="574">
        <v>1</v>
      </c>
      <c r="AB9" s="575">
        <v>1</v>
      </c>
      <c r="AC9" s="576">
        <v>1</v>
      </c>
      <c r="AD9" s="574">
        <v>3</v>
      </c>
      <c r="AE9" s="575">
        <v>1</v>
      </c>
      <c r="AF9" s="567">
        <v>0</v>
      </c>
      <c r="AG9" s="577">
        <v>0</v>
      </c>
      <c r="AH9" s="567">
        <v>0</v>
      </c>
      <c r="AI9" s="578">
        <v>0</v>
      </c>
      <c r="AJ9" s="579">
        <v>0</v>
      </c>
      <c r="AK9" s="576">
        <v>0</v>
      </c>
      <c r="AL9" s="574">
        <v>0</v>
      </c>
      <c r="AM9" s="580">
        <v>0</v>
      </c>
      <c r="AN9" s="196" t="s">
        <v>831</v>
      </c>
      <c r="AQ9" s="25"/>
    </row>
    <row r="10" spans="1:43" s="1319" customFormat="1" ht="17.25" customHeight="1" thickBot="1">
      <c r="A10" s="1320" t="s">
        <v>722</v>
      </c>
      <c r="B10" s="1321"/>
      <c r="C10" s="1322">
        <f>SUM(C5:C9)</f>
        <v>2</v>
      </c>
      <c r="D10" s="1323">
        <f t="shared" ref="D10:AM10" si="4">SUM(D5:D9)</f>
        <v>3</v>
      </c>
      <c r="E10" s="1323">
        <f t="shared" si="4"/>
        <v>2</v>
      </c>
      <c r="F10" s="1323">
        <f t="shared" si="4"/>
        <v>0</v>
      </c>
      <c r="G10" s="1323">
        <f t="shared" si="4"/>
        <v>2</v>
      </c>
      <c r="H10" s="1323">
        <f t="shared" si="4"/>
        <v>72</v>
      </c>
      <c r="I10" s="1323">
        <f t="shared" si="4"/>
        <v>0</v>
      </c>
      <c r="J10" s="1323">
        <f t="shared" si="4"/>
        <v>5</v>
      </c>
      <c r="K10" s="1323">
        <f t="shared" si="4"/>
        <v>1</v>
      </c>
      <c r="L10" s="1323">
        <f t="shared" si="4"/>
        <v>0</v>
      </c>
      <c r="M10" s="1324">
        <f t="shared" si="4"/>
        <v>8</v>
      </c>
      <c r="N10" s="1331">
        <f t="shared" si="0"/>
        <v>95</v>
      </c>
      <c r="O10" s="1332">
        <f t="shared" si="4"/>
        <v>7</v>
      </c>
      <c r="P10" s="1324">
        <f t="shared" si="4"/>
        <v>0</v>
      </c>
      <c r="Q10" s="1332">
        <f t="shared" si="4"/>
        <v>1</v>
      </c>
      <c r="R10" s="1323">
        <f t="shared" si="4"/>
        <v>0</v>
      </c>
      <c r="S10" s="1323">
        <f t="shared" si="4"/>
        <v>0</v>
      </c>
      <c r="T10" s="1323">
        <f t="shared" si="4"/>
        <v>0</v>
      </c>
      <c r="U10" s="1323">
        <f t="shared" si="4"/>
        <v>0</v>
      </c>
      <c r="V10" s="1323">
        <f t="shared" si="4"/>
        <v>0</v>
      </c>
      <c r="W10" s="1323">
        <f t="shared" si="4"/>
        <v>1</v>
      </c>
      <c r="X10" s="1324">
        <f t="shared" si="4"/>
        <v>0</v>
      </c>
      <c r="Y10" s="1331">
        <f>SUM(O10:X10)</f>
        <v>9</v>
      </c>
      <c r="Z10" s="1332">
        <f>SUM(Z5:Z9)</f>
        <v>17</v>
      </c>
      <c r="AA10" s="1323">
        <f t="shared" si="4"/>
        <v>5</v>
      </c>
      <c r="AB10" s="1324">
        <f t="shared" si="4"/>
        <v>5</v>
      </c>
      <c r="AC10" s="1332">
        <f t="shared" si="4"/>
        <v>5</v>
      </c>
      <c r="AD10" s="1323">
        <f t="shared" si="4"/>
        <v>15</v>
      </c>
      <c r="AE10" s="1324">
        <f t="shared" si="4"/>
        <v>4</v>
      </c>
      <c r="AF10" s="1337">
        <f t="shared" si="4"/>
        <v>0</v>
      </c>
      <c r="AG10" s="1338">
        <f t="shared" si="4"/>
        <v>0</v>
      </c>
      <c r="AH10" s="1339">
        <f t="shared" si="4"/>
        <v>0</v>
      </c>
      <c r="AI10" s="1340">
        <f t="shared" si="4"/>
        <v>1</v>
      </c>
      <c r="AJ10" s="1341">
        <f t="shared" si="4"/>
        <v>0</v>
      </c>
      <c r="AK10" s="1332">
        <f t="shared" si="4"/>
        <v>0</v>
      </c>
      <c r="AL10" s="1323">
        <f t="shared" si="4"/>
        <v>0</v>
      </c>
      <c r="AM10" s="1342">
        <f t="shared" si="4"/>
        <v>0</v>
      </c>
      <c r="AN10" s="1343" t="s">
        <v>722</v>
      </c>
    </row>
    <row r="11" spans="1:43" s="240" customFormat="1" ht="17.25" customHeight="1">
      <c r="A11" s="265" t="s">
        <v>487</v>
      </c>
      <c r="B11" s="989" t="s">
        <v>723</v>
      </c>
      <c r="C11" s="990">
        <v>1</v>
      </c>
      <c r="D11" s="564">
        <v>0</v>
      </c>
      <c r="E11" s="564">
        <v>1</v>
      </c>
      <c r="F11" s="564">
        <v>1</v>
      </c>
      <c r="G11" s="564">
        <v>1</v>
      </c>
      <c r="H11" s="564">
        <v>34</v>
      </c>
      <c r="I11" s="564">
        <v>0</v>
      </c>
      <c r="J11" s="564">
        <v>1</v>
      </c>
      <c r="K11" s="564">
        <v>0</v>
      </c>
      <c r="L11" s="564">
        <v>0</v>
      </c>
      <c r="M11" s="565">
        <v>3</v>
      </c>
      <c r="N11" s="1335">
        <f t="shared" si="0"/>
        <v>42</v>
      </c>
      <c r="O11" s="566">
        <v>2</v>
      </c>
      <c r="P11" s="565">
        <v>0</v>
      </c>
      <c r="Q11" s="566">
        <v>0</v>
      </c>
      <c r="R11" s="564">
        <v>0</v>
      </c>
      <c r="S11" s="564">
        <v>0</v>
      </c>
      <c r="T11" s="564">
        <v>0</v>
      </c>
      <c r="U11" s="564">
        <v>0</v>
      </c>
      <c r="V11" s="564">
        <v>0</v>
      </c>
      <c r="W11" s="564">
        <v>0</v>
      </c>
      <c r="X11" s="565">
        <v>0</v>
      </c>
      <c r="Y11" s="1335">
        <f t="shared" si="1"/>
        <v>2</v>
      </c>
      <c r="Z11" s="566">
        <v>3</v>
      </c>
      <c r="AA11" s="564">
        <v>1</v>
      </c>
      <c r="AB11" s="565">
        <v>1</v>
      </c>
      <c r="AC11" s="566">
        <v>1</v>
      </c>
      <c r="AD11" s="564">
        <v>3</v>
      </c>
      <c r="AE11" s="565">
        <v>1</v>
      </c>
      <c r="AF11" s="566">
        <v>0</v>
      </c>
      <c r="AG11" s="564">
        <v>0</v>
      </c>
      <c r="AH11" s="581">
        <v>0</v>
      </c>
      <c r="AI11" s="569">
        <v>3</v>
      </c>
      <c r="AJ11" s="570">
        <v>0</v>
      </c>
      <c r="AK11" s="566">
        <v>0</v>
      </c>
      <c r="AL11" s="564">
        <v>0</v>
      </c>
      <c r="AM11" s="571">
        <v>0</v>
      </c>
      <c r="AN11" s="260" t="s">
        <v>723</v>
      </c>
      <c r="AQ11" s="378"/>
    </row>
    <row r="12" spans="1:43" s="240" customFormat="1" ht="17.25" customHeight="1">
      <c r="A12" s="261">
        <v>18</v>
      </c>
      <c r="B12" s="989" t="s">
        <v>724</v>
      </c>
      <c r="C12" s="990">
        <v>1</v>
      </c>
      <c r="D12" s="564">
        <v>0</v>
      </c>
      <c r="E12" s="564">
        <v>1</v>
      </c>
      <c r="F12" s="564">
        <v>1</v>
      </c>
      <c r="G12" s="564">
        <v>1</v>
      </c>
      <c r="H12" s="564">
        <v>36</v>
      </c>
      <c r="I12" s="564">
        <v>0</v>
      </c>
      <c r="J12" s="564">
        <v>1</v>
      </c>
      <c r="K12" s="564">
        <v>1</v>
      </c>
      <c r="L12" s="564">
        <v>0</v>
      </c>
      <c r="M12" s="565">
        <v>6</v>
      </c>
      <c r="N12" s="1335">
        <f t="shared" si="0"/>
        <v>48</v>
      </c>
      <c r="O12" s="566">
        <v>2</v>
      </c>
      <c r="P12" s="565">
        <v>0</v>
      </c>
      <c r="Q12" s="566">
        <v>0</v>
      </c>
      <c r="R12" s="564">
        <v>0</v>
      </c>
      <c r="S12" s="564">
        <v>0</v>
      </c>
      <c r="T12" s="564">
        <v>0</v>
      </c>
      <c r="U12" s="564">
        <v>0</v>
      </c>
      <c r="V12" s="564">
        <v>0</v>
      </c>
      <c r="W12" s="564">
        <v>0</v>
      </c>
      <c r="X12" s="565">
        <v>0</v>
      </c>
      <c r="Y12" s="1335">
        <f t="shared" si="1"/>
        <v>2</v>
      </c>
      <c r="Z12" s="566">
        <v>3</v>
      </c>
      <c r="AA12" s="564">
        <v>1</v>
      </c>
      <c r="AB12" s="565">
        <v>1</v>
      </c>
      <c r="AC12" s="566">
        <v>1</v>
      </c>
      <c r="AD12" s="564">
        <v>3</v>
      </c>
      <c r="AE12" s="565">
        <v>1</v>
      </c>
      <c r="AF12" s="566">
        <v>1</v>
      </c>
      <c r="AG12" s="564">
        <v>0</v>
      </c>
      <c r="AH12" s="581">
        <v>0</v>
      </c>
      <c r="AI12" s="569">
        <v>4</v>
      </c>
      <c r="AJ12" s="570">
        <v>0</v>
      </c>
      <c r="AK12" s="566">
        <v>0</v>
      </c>
      <c r="AL12" s="564">
        <v>1</v>
      </c>
      <c r="AM12" s="571">
        <v>2</v>
      </c>
      <c r="AN12" s="260" t="s">
        <v>724</v>
      </c>
    </row>
    <row r="13" spans="1:43" s="240" customFormat="1" ht="17.25" customHeight="1">
      <c r="A13" s="265"/>
      <c r="B13" s="989" t="s">
        <v>725</v>
      </c>
      <c r="C13" s="990">
        <v>1</v>
      </c>
      <c r="D13" s="564">
        <v>0</v>
      </c>
      <c r="E13" s="564">
        <v>1</v>
      </c>
      <c r="F13" s="564">
        <v>1</v>
      </c>
      <c r="G13" s="564">
        <v>1</v>
      </c>
      <c r="H13" s="564">
        <v>36</v>
      </c>
      <c r="I13" s="564">
        <v>0</v>
      </c>
      <c r="J13" s="564">
        <v>1</v>
      </c>
      <c r="K13" s="564">
        <v>0</v>
      </c>
      <c r="L13" s="564">
        <v>0</v>
      </c>
      <c r="M13" s="565">
        <v>4</v>
      </c>
      <c r="N13" s="1335">
        <f t="shared" si="0"/>
        <v>45</v>
      </c>
      <c r="O13" s="566">
        <v>2</v>
      </c>
      <c r="P13" s="565">
        <v>0</v>
      </c>
      <c r="Q13" s="566">
        <v>0</v>
      </c>
      <c r="R13" s="564">
        <v>0</v>
      </c>
      <c r="S13" s="564">
        <v>0</v>
      </c>
      <c r="T13" s="564">
        <v>0</v>
      </c>
      <c r="U13" s="564">
        <v>0</v>
      </c>
      <c r="V13" s="564">
        <v>0</v>
      </c>
      <c r="W13" s="564">
        <v>0</v>
      </c>
      <c r="X13" s="565">
        <v>0</v>
      </c>
      <c r="Y13" s="1335">
        <f t="shared" si="1"/>
        <v>2</v>
      </c>
      <c r="Z13" s="566">
        <v>3</v>
      </c>
      <c r="AA13" s="564">
        <v>1</v>
      </c>
      <c r="AB13" s="565">
        <v>1</v>
      </c>
      <c r="AC13" s="566">
        <v>1</v>
      </c>
      <c r="AD13" s="564">
        <v>3</v>
      </c>
      <c r="AE13" s="565">
        <v>1</v>
      </c>
      <c r="AF13" s="566">
        <v>0</v>
      </c>
      <c r="AG13" s="564">
        <v>0</v>
      </c>
      <c r="AH13" s="581">
        <v>0</v>
      </c>
      <c r="AI13" s="569">
        <v>1</v>
      </c>
      <c r="AJ13" s="570">
        <v>0</v>
      </c>
      <c r="AK13" s="566">
        <v>0</v>
      </c>
      <c r="AL13" s="564">
        <v>0</v>
      </c>
      <c r="AM13" s="571">
        <v>1</v>
      </c>
      <c r="AN13" s="260" t="s">
        <v>725</v>
      </c>
    </row>
    <row r="14" spans="1:43" s="240" customFormat="1" ht="17.25" customHeight="1">
      <c r="A14" s="265"/>
      <c r="B14" s="989" t="s">
        <v>726</v>
      </c>
      <c r="C14" s="990">
        <v>1</v>
      </c>
      <c r="D14" s="564">
        <v>1</v>
      </c>
      <c r="E14" s="564">
        <v>1</v>
      </c>
      <c r="F14" s="564">
        <v>1</v>
      </c>
      <c r="G14" s="564">
        <v>2</v>
      </c>
      <c r="H14" s="564">
        <v>40</v>
      </c>
      <c r="I14" s="564">
        <v>0</v>
      </c>
      <c r="J14" s="564">
        <v>2</v>
      </c>
      <c r="K14" s="564">
        <v>1</v>
      </c>
      <c r="L14" s="564">
        <v>0</v>
      </c>
      <c r="M14" s="565">
        <v>4</v>
      </c>
      <c r="N14" s="1335">
        <f t="shared" si="0"/>
        <v>53</v>
      </c>
      <c r="O14" s="566">
        <v>2</v>
      </c>
      <c r="P14" s="565">
        <v>0</v>
      </c>
      <c r="Q14" s="566">
        <v>0</v>
      </c>
      <c r="R14" s="564">
        <v>0</v>
      </c>
      <c r="S14" s="564">
        <v>0</v>
      </c>
      <c r="T14" s="564">
        <v>0</v>
      </c>
      <c r="U14" s="564">
        <v>0</v>
      </c>
      <c r="V14" s="564">
        <v>0</v>
      </c>
      <c r="W14" s="564">
        <v>0</v>
      </c>
      <c r="X14" s="565">
        <v>0</v>
      </c>
      <c r="Y14" s="1335">
        <f t="shared" si="1"/>
        <v>2</v>
      </c>
      <c r="Z14" s="566">
        <v>3</v>
      </c>
      <c r="AA14" s="564">
        <v>1</v>
      </c>
      <c r="AB14" s="565">
        <v>1</v>
      </c>
      <c r="AC14" s="566">
        <v>1</v>
      </c>
      <c r="AD14" s="564">
        <v>3</v>
      </c>
      <c r="AE14" s="565">
        <v>1</v>
      </c>
      <c r="AF14" s="566">
        <v>0</v>
      </c>
      <c r="AG14" s="564">
        <v>0</v>
      </c>
      <c r="AH14" s="581">
        <v>1</v>
      </c>
      <c r="AI14" s="569">
        <v>3</v>
      </c>
      <c r="AJ14" s="570">
        <v>0</v>
      </c>
      <c r="AK14" s="566">
        <v>0</v>
      </c>
      <c r="AL14" s="564">
        <v>0</v>
      </c>
      <c r="AM14" s="571">
        <v>0</v>
      </c>
      <c r="AN14" s="260" t="s">
        <v>726</v>
      </c>
    </row>
    <row r="15" spans="1:43" s="240" customFormat="1" ht="17.25" customHeight="1">
      <c r="A15" s="265"/>
      <c r="B15" s="989" t="s">
        <v>727</v>
      </c>
      <c r="C15" s="990">
        <v>1</v>
      </c>
      <c r="D15" s="564">
        <v>0</v>
      </c>
      <c r="E15" s="564">
        <v>1</v>
      </c>
      <c r="F15" s="564">
        <v>0</v>
      </c>
      <c r="G15" s="564">
        <v>2</v>
      </c>
      <c r="H15" s="564">
        <v>24</v>
      </c>
      <c r="I15" s="564">
        <v>0</v>
      </c>
      <c r="J15" s="564">
        <v>1</v>
      </c>
      <c r="K15" s="564">
        <v>0</v>
      </c>
      <c r="L15" s="564">
        <v>0</v>
      </c>
      <c r="M15" s="565">
        <v>2</v>
      </c>
      <c r="N15" s="1335">
        <f t="shared" si="0"/>
        <v>31</v>
      </c>
      <c r="O15" s="566">
        <v>1</v>
      </c>
      <c r="P15" s="565">
        <v>0</v>
      </c>
      <c r="Q15" s="566">
        <v>0</v>
      </c>
      <c r="R15" s="564">
        <v>0</v>
      </c>
      <c r="S15" s="564">
        <v>0</v>
      </c>
      <c r="T15" s="564">
        <v>0</v>
      </c>
      <c r="U15" s="564">
        <v>0</v>
      </c>
      <c r="V15" s="564">
        <v>0</v>
      </c>
      <c r="W15" s="564">
        <v>0</v>
      </c>
      <c r="X15" s="565">
        <v>0</v>
      </c>
      <c r="Y15" s="1335">
        <f t="shared" si="1"/>
        <v>1</v>
      </c>
      <c r="Z15" s="566">
        <v>3</v>
      </c>
      <c r="AA15" s="564">
        <v>1</v>
      </c>
      <c r="AB15" s="565">
        <v>1</v>
      </c>
      <c r="AC15" s="566">
        <v>1</v>
      </c>
      <c r="AD15" s="564">
        <v>3</v>
      </c>
      <c r="AE15" s="565">
        <v>1</v>
      </c>
      <c r="AF15" s="566">
        <v>0</v>
      </c>
      <c r="AG15" s="564">
        <v>0</v>
      </c>
      <c r="AH15" s="581">
        <v>1</v>
      </c>
      <c r="AI15" s="569">
        <v>1</v>
      </c>
      <c r="AJ15" s="570">
        <v>0</v>
      </c>
      <c r="AK15" s="566">
        <v>0</v>
      </c>
      <c r="AL15" s="564">
        <v>0</v>
      </c>
      <c r="AM15" s="571">
        <v>0</v>
      </c>
      <c r="AN15" s="260" t="s">
        <v>727</v>
      </c>
      <c r="AQ15" s="376"/>
    </row>
    <row r="16" spans="1:43" s="240" customFormat="1" ht="17.25" customHeight="1">
      <c r="A16" s="265"/>
      <c r="B16" s="989" t="s">
        <v>728</v>
      </c>
      <c r="C16" s="990">
        <v>1</v>
      </c>
      <c r="D16" s="564">
        <v>0</v>
      </c>
      <c r="E16" s="564">
        <v>1</v>
      </c>
      <c r="F16" s="564">
        <v>1</v>
      </c>
      <c r="G16" s="564">
        <v>2</v>
      </c>
      <c r="H16" s="564">
        <v>29</v>
      </c>
      <c r="I16" s="564">
        <v>0</v>
      </c>
      <c r="J16" s="564">
        <v>1</v>
      </c>
      <c r="K16" s="564">
        <v>0</v>
      </c>
      <c r="L16" s="564">
        <v>0</v>
      </c>
      <c r="M16" s="565">
        <v>3</v>
      </c>
      <c r="N16" s="1335">
        <f t="shared" si="0"/>
        <v>38</v>
      </c>
      <c r="O16" s="566">
        <v>2</v>
      </c>
      <c r="P16" s="565">
        <v>0</v>
      </c>
      <c r="Q16" s="566">
        <v>0</v>
      </c>
      <c r="R16" s="564">
        <v>0</v>
      </c>
      <c r="S16" s="564">
        <v>0</v>
      </c>
      <c r="T16" s="564">
        <v>0</v>
      </c>
      <c r="U16" s="564">
        <v>0</v>
      </c>
      <c r="V16" s="564">
        <v>0</v>
      </c>
      <c r="W16" s="564">
        <v>0</v>
      </c>
      <c r="X16" s="565">
        <v>0</v>
      </c>
      <c r="Y16" s="1335">
        <f t="shared" si="1"/>
        <v>2</v>
      </c>
      <c r="Z16" s="566">
        <v>3</v>
      </c>
      <c r="AA16" s="564">
        <v>1</v>
      </c>
      <c r="AB16" s="565">
        <v>1</v>
      </c>
      <c r="AC16" s="566">
        <v>1</v>
      </c>
      <c r="AD16" s="564">
        <v>3</v>
      </c>
      <c r="AE16" s="565">
        <v>1</v>
      </c>
      <c r="AF16" s="566">
        <v>0</v>
      </c>
      <c r="AG16" s="564">
        <v>0</v>
      </c>
      <c r="AH16" s="581">
        <v>0</v>
      </c>
      <c r="AI16" s="569">
        <v>0</v>
      </c>
      <c r="AJ16" s="570">
        <v>0</v>
      </c>
      <c r="AK16" s="566">
        <v>0</v>
      </c>
      <c r="AL16" s="564">
        <v>0</v>
      </c>
      <c r="AM16" s="571">
        <v>0</v>
      </c>
      <c r="AN16" s="260" t="s">
        <v>728</v>
      </c>
    </row>
    <row r="17" spans="1:43" s="240" customFormat="1" ht="17.25" customHeight="1">
      <c r="A17" s="265"/>
      <c r="B17" s="989" t="s">
        <v>729</v>
      </c>
      <c r="C17" s="990">
        <v>1</v>
      </c>
      <c r="D17" s="564">
        <v>0</v>
      </c>
      <c r="E17" s="564">
        <v>1</v>
      </c>
      <c r="F17" s="564">
        <v>0</v>
      </c>
      <c r="G17" s="564">
        <v>1</v>
      </c>
      <c r="H17" s="564">
        <v>16</v>
      </c>
      <c r="I17" s="564">
        <v>0</v>
      </c>
      <c r="J17" s="564">
        <v>1</v>
      </c>
      <c r="K17" s="564">
        <v>0</v>
      </c>
      <c r="L17" s="564">
        <v>0</v>
      </c>
      <c r="M17" s="565">
        <v>2</v>
      </c>
      <c r="N17" s="1335">
        <f t="shared" si="0"/>
        <v>22</v>
      </c>
      <c r="O17" s="566">
        <v>1</v>
      </c>
      <c r="P17" s="565">
        <v>0</v>
      </c>
      <c r="Q17" s="566">
        <v>0</v>
      </c>
      <c r="R17" s="564">
        <v>0</v>
      </c>
      <c r="S17" s="564">
        <v>0</v>
      </c>
      <c r="T17" s="564">
        <v>0</v>
      </c>
      <c r="U17" s="564">
        <v>0</v>
      </c>
      <c r="V17" s="564">
        <v>0</v>
      </c>
      <c r="W17" s="564">
        <v>0</v>
      </c>
      <c r="X17" s="565">
        <v>0</v>
      </c>
      <c r="Y17" s="1335">
        <f t="shared" si="1"/>
        <v>1</v>
      </c>
      <c r="Z17" s="566">
        <v>3</v>
      </c>
      <c r="AA17" s="564">
        <v>1</v>
      </c>
      <c r="AB17" s="565">
        <v>1</v>
      </c>
      <c r="AC17" s="566">
        <v>1</v>
      </c>
      <c r="AD17" s="564">
        <v>3</v>
      </c>
      <c r="AE17" s="565">
        <v>1</v>
      </c>
      <c r="AF17" s="566">
        <v>0</v>
      </c>
      <c r="AG17" s="564">
        <v>0</v>
      </c>
      <c r="AH17" s="581">
        <v>0</v>
      </c>
      <c r="AI17" s="569">
        <v>1</v>
      </c>
      <c r="AJ17" s="570">
        <v>0</v>
      </c>
      <c r="AK17" s="566">
        <v>0</v>
      </c>
      <c r="AL17" s="564">
        <v>0</v>
      </c>
      <c r="AM17" s="571">
        <v>0</v>
      </c>
      <c r="AN17" s="260" t="s">
        <v>729</v>
      </c>
      <c r="AQ17" s="376"/>
    </row>
    <row r="18" spans="1:43" s="240" customFormat="1" ht="17.25" customHeight="1">
      <c r="A18" s="265"/>
      <c r="B18" s="989" t="s">
        <v>503</v>
      </c>
      <c r="C18" s="990">
        <v>1</v>
      </c>
      <c r="D18" s="564">
        <v>0</v>
      </c>
      <c r="E18" s="564">
        <v>1</v>
      </c>
      <c r="F18" s="564">
        <v>0</v>
      </c>
      <c r="G18" s="564">
        <v>1</v>
      </c>
      <c r="H18" s="564">
        <v>8</v>
      </c>
      <c r="I18" s="564">
        <v>0</v>
      </c>
      <c r="J18" s="564">
        <v>1</v>
      </c>
      <c r="K18" s="564">
        <v>0</v>
      </c>
      <c r="L18" s="564">
        <v>0</v>
      </c>
      <c r="M18" s="565">
        <v>3</v>
      </c>
      <c r="N18" s="1335">
        <f t="shared" si="0"/>
        <v>15</v>
      </c>
      <c r="O18" s="566">
        <v>0</v>
      </c>
      <c r="P18" s="565">
        <v>0</v>
      </c>
      <c r="Q18" s="566">
        <v>0</v>
      </c>
      <c r="R18" s="564">
        <v>0</v>
      </c>
      <c r="S18" s="564">
        <v>0</v>
      </c>
      <c r="T18" s="564">
        <v>0</v>
      </c>
      <c r="U18" s="564">
        <v>0</v>
      </c>
      <c r="V18" s="564">
        <v>0</v>
      </c>
      <c r="W18" s="564">
        <v>0</v>
      </c>
      <c r="X18" s="565">
        <v>0</v>
      </c>
      <c r="Y18" s="1335">
        <f t="shared" si="1"/>
        <v>0</v>
      </c>
      <c r="Z18" s="566">
        <v>3</v>
      </c>
      <c r="AA18" s="564">
        <v>1</v>
      </c>
      <c r="AB18" s="565">
        <v>1</v>
      </c>
      <c r="AC18" s="566">
        <v>1</v>
      </c>
      <c r="AD18" s="564">
        <v>3</v>
      </c>
      <c r="AE18" s="565">
        <v>1</v>
      </c>
      <c r="AF18" s="566">
        <v>0</v>
      </c>
      <c r="AG18" s="564">
        <v>1</v>
      </c>
      <c r="AH18" s="581">
        <v>0</v>
      </c>
      <c r="AI18" s="569">
        <v>0</v>
      </c>
      <c r="AJ18" s="570">
        <v>0</v>
      </c>
      <c r="AK18" s="566">
        <v>0</v>
      </c>
      <c r="AL18" s="564">
        <v>0</v>
      </c>
      <c r="AM18" s="571">
        <v>0</v>
      </c>
      <c r="AN18" s="260" t="s">
        <v>503</v>
      </c>
    </row>
    <row r="19" spans="1:43" s="240" customFormat="1" ht="17.25" customHeight="1">
      <c r="A19" s="265"/>
      <c r="B19" s="989" t="s">
        <v>500</v>
      </c>
      <c r="C19" s="990">
        <v>1</v>
      </c>
      <c r="D19" s="564">
        <v>1</v>
      </c>
      <c r="E19" s="564">
        <v>1</v>
      </c>
      <c r="F19" s="564">
        <v>1</v>
      </c>
      <c r="G19" s="564">
        <v>1</v>
      </c>
      <c r="H19" s="564">
        <v>41</v>
      </c>
      <c r="I19" s="564">
        <v>0</v>
      </c>
      <c r="J19" s="564">
        <v>2</v>
      </c>
      <c r="K19" s="564">
        <v>0</v>
      </c>
      <c r="L19" s="564">
        <v>0</v>
      </c>
      <c r="M19" s="565">
        <v>3</v>
      </c>
      <c r="N19" s="1335">
        <f t="shared" si="0"/>
        <v>51</v>
      </c>
      <c r="O19" s="566">
        <v>2</v>
      </c>
      <c r="P19" s="565">
        <v>0</v>
      </c>
      <c r="Q19" s="566">
        <v>0</v>
      </c>
      <c r="R19" s="564">
        <v>0</v>
      </c>
      <c r="S19" s="564">
        <v>0</v>
      </c>
      <c r="T19" s="564">
        <v>0</v>
      </c>
      <c r="U19" s="564">
        <v>0</v>
      </c>
      <c r="V19" s="564">
        <v>0</v>
      </c>
      <c r="W19" s="564">
        <v>0</v>
      </c>
      <c r="X19" s="565">
        <v>0</v>
      </c>
      <c r="Y19" s="1335">
        <f t="shared" si="1"/>
        <v>2</v>
      </c>
      <c r="Z19" s="566">
        <v>3</v>
      </c>
      <c r="AA19" s="564">
        <v>1</v>
      </c>
      <c r="AB19" s="565">
        <v>1</v>
      </c>
      <c r="AC19" s="566">
        <v>1</v>
      </c>
      <c r="AD19" s="564">
        <v>3</v>
      </c>
      <c r="AE19" s="565">
        <v>1</v>
      </c>
      <c r="AF19" s="566">
        <v>0</v>
      </c>
      <c r="AG19" s="564">
        <v>0</v>
      </c>
      <c r="AH19" s="581">
        <v>1</v>
      </c>
      <c r="AI19" s="569">
        <v>2</v>
      </c>
      <c r="AJ19" s="570">
        <v>0</v>
      </c>
      <c r="AK19" s="566">
        <v>0</v>
      </c>
      <c r="AL19" s="564">
        <v>0</v>
      </c>
      <c r="AM19" s="571">
        <v>0</v>
      </c>
      <c r="AN19" s="260" t="s">
        <v>500</v>
      </c>
      <c r="AQ19" s="376"/>
    </row>
    <row r="20" spans="1:43" s="240" customFormat="1" ht="17.25" customHeight="1">
      <c r="A20" s="265"/>
      <c r="B20" s="989" t="s">
        <v>730</v>
      </c>
      <c r="C20" s="990">
        <v>1</v>
      </c>
      <c r="D20" s="564">
        <v>0</v>
      </c>
      <c r="E20" s="564">
        <v>1</v>
      </c>
      <c r="F20" s="564">
        <v>0</v>
      </c>
      <c r="G20" s="564">
        <v>1</v>
      </c>
      <c r="H20" s="564">
        <v>18</v>
      </c>
      <c r="I20" s="564">
        <v>0</v>
      </c>
      <c r="J20" s="564">
        <v>1</v>
      </c>
      <c r="K20" s="564">
        <v>0</v>
      </c>
      <c r="L20" s="564">
        <v>1</v>
      </c>
      <c r="M20" s="565">
        <v>1</v>
      </c>
      <c r="N20" s="1335">
        <f t="shared" si="0"/>
        <v>24</v>
      </c>
      <c r="O20" s="566">
        <v>1</v>
      </c>
      <c r="P20" s="565">
        <v>0</v>
      </c>
      <c r="Q20" s="566">
        <v>0</v>
      </c>
      <c r="R20" s="564">
        <v>0</v>
      </c>
      <c r="S20" s="564">
        <v>0</v>
      </c>
      <c r="T20" s="564">
        <v>0</v>
      </c>
      <c r="U20" s="564">
        <v>0</v>
      </c>
      <c r="V20" s="564">
        <v>0</v>
      </c>
      <c r="W20" s="564">
        <v>0</v>
      </c>
      <c r="X20" s="565">
        <v>0</v>
      </c>
      <c r="Y20" s="1335">
        <f t="shared" si="1"/>
        <v>1</v>
      </c>
      <c r="Z20" s="566">
        <v>3</v>
      </c>
      <c r="AA20" s="564">
        <v>1</v>
      </c>
      <c r="AB20" s="565">
        <v>1</v>
      </c>
      <c r="AC20" s="566">
        <v>1</v>
      </c>
      <c r="AD20" s="564">
        <v>3</v>
      </c>
      <c r="AE20" s="565">
        <v>1</v>
      </c>
      <c r="AF20" s="566">
        <v>0</v>
      </c>
      <c r="AG20" s="564">
        <v>0</v>
      </c>
      <c r="AH20" s="581">
        <v>0</v>
      </c>
      <c r="AI20" s="569">
        <v>1</v>
      </c>
      <c r="AJ20" s="570">
        <v>0</v>
      </c>
      <c r="AK20" s="566">
        <v>0</v>
      </c>
      <c r="AL20" s="564">
        <v>0</v>
      </c>
      <c r="AM20" s="571">
        <v>0</v>
      </c>
      <c r="AN20" s="260" t="s">
        <v>730</v>
      </c>
    </row>
    <row r="21" spans="1:43" s="240" customFormat="1" ht="17.25" customHeight="1">
      <c r="A21" s="265"/>
      <c r="B21" s="989" t="s">
        <v>780</v>
      </c>
      <c r="C21" s="990">
        <v>1</v>
      </c>
      <c r="D21" s="564">
        <v>0</v>
      </c>
      <c r="E21" s="564">
        <v>1</v>
      </c>
      <c r="F21" s="564">
        <v>0</v>
      </c>
      <c r="G21" s="564">
        <v>1</v>
      </c>
      <c r="H21" s="564">
        <v>17</v>
      </c>
      <c r="I21" s="564">
        <v>0</v>
      </c>
      <c r="J21" s="564">
        <v>1</v>
      </c>
      <c r="K21" s="564">
        <v>0</v>
      </c>
      <c r="L21" s="564">
        <v>0</v>
      </c>
      <c r="M21" s="565">
        <v>0</v>
      </c>
      <c r="N21" s="1335">
        <f t="shared" si="0"/>
        <v>21</v>
      </c>
      <c r="O21" s="566">
        <v>3</v>
      </c>
      <c r="P21" s="565">
        <v>0</v>
      </c>
      <c r="Q21" s="566">
        <v>0</v>
      </c>
      <c r="R21" s="564">
        <v>0</v>
      </c>
      <c r="S21" s="564">
        <v>0</v>
      </c>
      <c r="T21" s="564">
        <v>0</v>
      </c>
      <c r="U21" s="564">
        <v>0</v>
      </c>
      <c r="V21" s="564">
        <v>0</v>
      </c>
      <c r="W21" s="564">
        <v>0</v>
      </c>
      <c r="X21" s="565">
        <v>0</v>
      </c>
      <c r="Y21" s="1335">
        <f t="shared" si="1"/>
        <v>3</v>
      </c>
      <c r="Z21" s="566">
        <v>3</v>
      </c>
      <c r="AA21" s="564">
        <v>1</v>
      </c>
      <c r="AB21" s="565">
        <v>1</v>
      </c>
      <c r="AC21" s="566">
        <v>1</v>
      </c>
      <c r="AD21" s="564">
        <v>3</v>
      </c>
      <c r="AE21" s="565">
        <v>1</v>
      </c>
      <c r="AF21" s="566">
        <v>0</v>
      </c>
      <c r="AG21" s="564">
        <v>0</v>
      </c>
      <c r="AH21" s="581">
        <v>0</v>
      </c>
      <c r="AI21" s="569">
        <v>0</v>
      </c>
      <c r="AJ21" s="570">
        <v>0</v>
      </c>
      <c r="AK21" s="566">
        <v>0</v>
      </c>
      <c r="AL21" s="564">
        <v>0</v>
      </c>
      <c r="AM21" s="571">
        <v>0</v>
      </c>
      <c r="AN21" s="260" t="s">
        <v>780</v>
      </c>
      <c r="AQ21" s="376"/>
    </row>
    <row r="22" spans="1:43" s="240" customFormat="1" ht="17.25" customHeight="1">
      <c r="A22" s="265"/>
      <c r="B22" s="989" t="s">
        <v>513</v>
      </c>
      <c r="C22" s="990">
        <v>1</v>
      </c>
      <c r="D22" s="564">
        <v>0</v>
      </c>
      <c r="E22" s="564">
        <v>1</v>
      </c>
      <c r="F22" s="564">
        <v>0</v>
      </c>
      <c r="G22" s="564">
        <v>1</v>
      </c>
      <c r="H22" s="564">
        <v>18</v>
      </c>
      <c r="I22" s="564">
        <v>0</v>
      </c>
      <c r="J22" s="564">
        <v>1</v>
      </c>
      <c r="K22" s="564">
        <v>0</v>
      </c>
      <c r="L22" s="564">
        <v>0</v>
      </c>
      <c r="M22" s="565">
        <v>1</v>
      </c>
      <c r="N22" s="1335">
        <f t="shared" si="0"/>
        <v>23</v>
      </c>
      <c r="O22" s="566">
        <v>2</v>
      </c>
      <c r="P22" s="565">
        <v>0</v>
      </c>
      <c r="Q22" s="566">
        <v>0</v>
      </c>
      <c r="R22" s="564">
        <v>0</v>
      </c>
      <c r="S22" s="564">
        <v>0</v>
      </c>
      <c r="T22" s="564">
        <v>0</v>
      </c>
      <c r="U22" s="564">
        <v>0</v>
      </c>
      <c r="V22" s="564">
        <v>0</v>
      </c>
      <c r="W22" s="564">
        <v>0</v>
      </c>
      <c r="X22" s="565">
        <v>0</v>
      </c>
      <c r="Y22" s="1335">
        <f t="shared" si="1"/>
        <v>2</v>
      </c>
      <c r="Z22" s="566">
        <v>3</v>
      </c>
      <c r="AA22" s="564">
        <v>1</v>
      </c>
      <c r="AB22" s="565">
        <v>1</v>
      </c>
      <c r="AC22" s="566">
        <v>1</v>
      </c>
      <c r="AD22" s="564">
        <v>3</v>
      </c>
      <c r="AE22" s="565">
        <v>1</v>
      </c>
      <c r="AF22" s="566">
        <v>0</v>
      </c>
      <c r="AG22" s="564">
        <v>0</v>
      </c>
      <c r="AH22" s="581">
        <v>0</v>
      </c>
      <c r="AI22" s="569">
        <v>0</v>
      </c>
      <c r="AJ22" s="570">
        <v>0</v>
      </c>
      <c r="AK22" s="566">
        <v>0</v>
      </c>
      <c r="AL22" s="564">
        <v>0</v>
      </c>
      <c r="AM22" s="571">
        <v>1</v>
      </c>
      <c r="AN22" s="260" t="s">
        <v>513</v>
      </c>
    </row>
    <row r="23" spans="1:43" s="240" customFormat="1" ht="17.25" customHeight="1">
      <c r="A23" s="265"/>
      <c r="B23" s="989" t="s">
        <v>514</v>
      </c>
      <c r="C23" s="990">
        <v>1</v>
      </c>
      <c r="D23" s="564">
        <v>0</v>
      </c>
      <c r="E23" s="564">
        <v>1</v>
      </c>
      <c r="F23" s="564">
        <v>0</v>
      </c>
      <c r="G23" s="564">
        <v>1</v>
      </c>
      <c r="H23" s="564">
        <v>16</v>
      </c>
      <c r="I23" s="564">
        <v>0</v>
      </c>
      <c r="J23" s="564">
        <v>1</v>
      </c>
      <c r="K23" s="564">
        <v>1</v>
      </c>
      <c r="L23" s="564">
        <v>0</v>
      </c>
      <c r="M23" s="565">
        <v>1</v>
      </c>
      <c r="N23" s="1335">
        <f t="shared" si="0"/>
        <v>22</v>
      </c>
      <c r="O23" s="566">
        <v>1</v>
      </c>
      <c r="P23" s="565">
        <v>0</v>
      </c>
      <c r="Q23" s="566">
        <v>0</v>
      </c>
      <c r="R23" s="564">
        <v>0</v>
      </c>
      <c r="S23" s="564">
        <v>0</v>
      </c>
      <c r="T23" s="564">
        <v>0</v>
      </c>
      <c r="U23" s="564">
        <v>0</v>
      </c>
      <c r="V23" s="564">
        <v>0</v>
      </c>
      <c r="W23" s="564">
        <v>2</v>
      </c>
      <c r="X23" s="565">
        <v>0</v>
      </c>
      <c r="Y23" s="1335">
        <f t="shared" si="1"/>
        <v>3</v>
      </c>
      <c r="Z23" s="566">
        <v>3</v>
      </c>
      <c r="AA23" s="564">
        <v>1</v>
      </c>
      <c r="AB23" s="565">
        <v>1</v>
      </c>
      <c r="AC23" s="566">
        <v>1</v>
      </c>
      <c r="AD23" s="564">
        <v>3</v>
      </c>
      <c r="AE23" s="565">
        <v>1</v>
      </c>
      <c r="AF23" s="566">
        <v>0</v>
      </c>
      <c r="AG23" s="564">
        <v>0</v>
      </c>
      <c r="AH23" s="581">
        <v>0</v>
      </c>
      <c r="AI23" s="569">
        <v>1</v>
      </c>
      <c r="AJ23" s="570">
        <v>0</v>
      </c>
      <c r="AK23" s="566">
        <v>0</v>
      </c>
      <c r="AL23" s="564">
        <v>0</v>
      </c>
      <c r="AM23" s="571">
        <v>0</v>
      </c>
      <c r="AN23" s="260" t="s">
        <v>514</v>
      </c>
    </row>
    <row r="24" spans="1:43" s="240" customFormat="1" ht="17.25" customHeight="1">
      <c r="A24" s="265"/>
      <c r="B24" s="989" t="s">
        <v>781</v>
      </c>
      <c r="C24" s="990">
        <v>1</v>
      </c>
      <c r="D24" s="564">
        <v>0</v>
      </c>
      <c r="E24" s="564">
        <v>1</v>
      </c>
      <c r="F24" s="564">
        <v>1</v>
      </c>
      <c r="G24" s="564">
        <v>1</v>
      </c>
      <c r="H24" s="564">
        <v>33</v>
      </c>
      <c r="I24" s="564">
        <v>0</v>
      </c>
      <c r="J24" s="564">
        <v>1</v>
      </c>
      <c r="K24" s="564">
        <v>0</v>
      </c>
      <c r="L24" s="564">
        <v>0</v>
      </c>
      <c r="M24" s="565">
        <v>5</v>
      </c>
      <c r="N24" s="1335">
        <f t="shared" si="0"/>
        <v>43</v>
      </c>
      <c r="O24" s="566">
        <v>2</v>
      </c>
      <c r="P24" s="565">
        <v>0</v>
      </c>
      <c r="Q24" s="566">
        <v>0</v>
      </c>
      <c r="R24" s="564">
        <v>0</v>
      </c>
      <c r="S24" s="564">
        <v>0</v>
      </c>
      <c r="T24" s="564">
        <v>0</v>
      </c>
      <c r="U24" s="564">
        <v>0</v>
      </c>
      <c r="V24" s="564">
        <v>0</v>
      </c>
      <c r="W24" s="564">
        <v>1</v>
      </c>
      <c r="X24" s="565">
        <v>0</v>
      </c>
      <c r="Y24" s="1335">
        <f t="shared" si="1"/>
        <v>3</v>
      </c>
      <c r="Z24" s="566">
        <v>3</v>
      </c>
      <c r="AA24" s="564">
        <v>1</v>
      </c>
      <c r="AB24" s="565">
        <v>1</v>
      </c>
      <c r="AC24" s="566">
        <v>1</v>
      </c>
      <c r="AD24" s="564">
        <v>3</v>
      </c>
      <c r="AE24" s="565">
        <v>1</v>
      </c>
      <c r="AF24" s="566">
        <v>0</v>
      </c>
      <c r="AG24" s="564">
        <v>0</v>
      </c>
      <c r="AH24" s="581">
        <v>1</v>
      </c>
      <c r="AI24" s="569">
        <v>1</v>
      </c>
      <c r="AJ24" s="570">
        <v>0</v>
      </c>
      <c r="AK24" s="566">
        <v>0</v>
      </c>
      <c r="AL24" s="564">
        <v>0</v>
      </c>
      <c r="AM24" s="571">
        <v>0</v>
      </c>
      <c r="AN24" s="260" t="s">
        <v>781</v>
      </c>
    </row>
    <row r="25" spans="1:43" s="240" customFormat="1" ht="17.25" customHeight="1">
      <c r="A25" s="265"/>
      <c r="B25" s="989" t="s">
        <v>517</v>
      </c>
      <c r="C25" s="990">
        <v>1</v>
      </c>
      <c r="D25" s="564">
        <v>0</v>
      </c>
      <c r="E25" s="564">
        <v>1</v>
      </c>
      <c r="F25" s="564">
        <v>0</v>
      </c>
      <c r="G25" s="564">
        <v>0</v>
      </c>
      <c r="H25" s="564">
        <v>10</v>
      </c>
      <c r="I25" s="564">
        <v>0</v>
      </c>
      <c r="J25" s="564">
        <v>1</v>
      </c>
      <c r="K25" s="564">
        <v>0</v>
      </c>
      <c r="L25" s="564">
        <v>0</v>
      </c>
      <c r="M25" s="565">
        <v>1</v>
      </c>
      <c r="N25" s="1335">
        <f t="shared" si="0"/>
        <v>14</v>
      </c>
      <c r="O25" s="566">
        <v>1</v>
      </c>
      <c r="P25" s="565">
        <v>0</v>
      </c>
      <c r="Q25" s="566">
        <v>0</v>
      </c>
      <c r="R25" s="564">
        <v>0</v>
      </c>
      <c r="S25" s="564">
        <v>0</v>
      </c>
      <c r="T25" s="564">
        <v>0</v>
      </c>
      <c r="U25" s="564">
        <v>0</v>
      </c>
      <c r="V25" s="564">
        <v>0</v>
      </c>
      <c r="W25" s="564">
        <v>0</v>
      </c>
      <c r="X25" s="565">
        <v>0</v>
      </c>
      <c r="Y25" s="1335">
        <f t="shared" si="1"/>
        <v>1</v>
      </c>
      <c r="Z25" s="566">
        <v>3</v>
      </c>
      <c r="AA25" s="564">
        <v>1</v>
      </c>
      <c r="AB25" s="565">
        <v>1</v>
      </c>
      <c r="AC25" s="566">
        <v>1</v>
      </c>
      <c r="AD25" s="564">
        <v>3</v>
      </c>
      <c r="AE25" s="565">
        <v>1</v>
      </c>
      <c r="AF25" s="566">
        <v>0</v>
      </c>
      <c r="AG25" s="564">
        <v>0</v>
      </c>
      <c r="AH25" s="581">
        <v>0</v>
      </c>
      <c r="AI25" s="569">
        <v>0</v>
      </c>
      <c r="AJ25" s="570">
        <v>0</v>
      </c>
      <c r="AK25" s="566">
        <v>0</v>
      </c>
      <c r="AL25" s="564">
        <v>0</v>
      </c>
      <c r="AM25" s="571">
        <v>0</v>
      </c>
      <c r="AN25" s="260" t="s">
        <v>517</v>
      </c>
    </row>
    <row r="26" spans="1:43" s="240" customFormat="1" ht="17.25" customHeight="1">
      <c r="A26" s="265"/>
      <c r="B26" s="989" t="s">
        <v>519</v>
      </c>
      <c r="C26" s="990">
        <v>1</v>
      </c>
      <c r="D26" s="564">
        <v>0</v>
      </c>
      <c r="E26" s="564">
        <v>1</v>
      </c>
      <c r="F26" s="564">
        <v>0</v>
      </c>
      <c r="G26" s="564">
        <v>2</v>
      </c>
      <c r="H26" s="564">
        <v>7</v>
      </c>
      <c r="I26" s="564">
        <v>0</v>
      </c>
      <c r="J26" s="564">
        <v>1</v>
      </c>
      <c r="K26" s="564">
        <v>0</v>
      </c>
      <c r="L26" s="564">
        <v>1</v>
      </c>
      <c r="M26" s="565">
        <v>0</v>
      </c>
      <c r="N26" s="1335">
        <f t="shared" si="0"/>
        <v>13</v>
      </c>
      <c r="O26" s="566">
        <v>1</v>
      </c>
      <c r="P26" s="565">
        <v>0</v>
      </c>
      <c r="Q26" s="566">
        <v>0</v>
      </c>
      <c r="R26" s="564">
        <v>0</v>
      </c>
      <c r="S26" s="564">
        <v>0</v>
      </c>
      <c r="T26" s="564">
        <v>0</v>
      </c>
      <c r="U26" s="564">
        <v>0</v>
      </c>
      <c r="V26" s="564">
        <v>0</v>
      </c>
      <c r="W26" s="564">
        <v>0</v>
      </c>
      <c r="X26" s="565">
        <v>0</v>
      </c>
      <c r="Y26" s="1335">
        <f t="shared" si="1"/>
        <v>1</v>
      </c>
      <c r="Z26" s="566">
        <v>3</v>
      </c>
      <c r="AA26" s="564">
        <v>1</v>
      </c>
      <c r="AB26" s="565">
        <v>1</v>
      </c>
      <c r="AC26" s="566">
        <v>1</v>
      </c>
      <c r="AD26" s="564">
        <v>3</v>
      </c>
      <c r="AE26" s="565">
        <v>1</v>
      </c>
      <c r="AF26" s="566">
        <v>0</v>
      </c>
      <c r="AG26" s="564">
        <v>0</v>
      </c>
      <c r="AH26" s="581">
        <v>0</v>
      </c>
      <c r="AI26" s="569">
        <v>0</v>
      </c>
      <c r="AJ26" s="570">
        <v>0</v>
      </c>
      <c r="AK26" s="566">
        <v>0</v>
      </c>
      <c r="AL26" s="564">
        <v>0</v>
      </c>
      <c r="AM26" s="571">
        <v>0</v>
      </c>
      <c r="AN26" s="260" t="s">
        <v>519</v>
      </c>
    </row>
    <row r="27" spans="1:43" s="240" customFormat="1" ht="17.25" customHeight="1">
      <c r="A27" s="265"/>
      <c r="B27" s="989" t="s">
        <v>520</v>
      </c>
      <c r="C27" s="990">
        <v>1</v>
      </c>
      <c r="D27" s="564">
        <v>0</v>
      </c>
      <c r="E27" s="564">
        <v>1</v>
      </c>
      <c r="F27" s="564">
        <v>0</v>
      </c>
      <c r="G27" s="564">
        <v>1</v>
      </c>
      <c r="H27" s="564">
        <v>6</v>
      </c>
      <c r="I27" s="564">
        <v>0</v>
      </c>
      <c r="J27" s="564">
        <v>0</v>
      </c>
      <c r="K27" s="564">
        <v>0</v>
      </c>
      <c r="L27" s="564">
        <v>0</v>
      </c>
      <c r="M27" s="565">
        <v>0</v>
      </c>
      <c r="N27" s="1335">
        <f t="shared" si="0"/>
        <v>9</v>
      </c>
      <c r="O27" s="566">
        <v>0</v>
      </c>
      <c r="P27" s="565">
        <v>0</v>
      </c>
      <c r="Q27" s="566">
        <v>0</v>
      </c>
      <c r="R27" s="564">
        <v>0</v>
      </c>
      <c r="S27" s="564">
        <v>0</v>
      </c>
      <c r="T27" s="564">
        <v>0</v>
      </c>
      <c r="U27" s="564">
        <v>0</v>
      </c>
      <c r="V27" s="564">
        <v>0</v>
      </c>
      <c r="W27" s="564">
        <v>0</v>
      </c>
      <c r="X27" s="565">
        <v>0</v>
      </c>
      <c r="Y27" s="1335">
        <f t="shared" si="1"/>
        <v>0</v>
      </c>
      <c r="Z27" s="566">
        <v>3</v>
      </c>
      <c r="AA27" s="564">
        <v>1</v>
      </c>
      <c r="AB27" s="565">
        <v>1</v>
      </c>
      <c r="AC27" s="566">
        <v>1</v>
      </c>
      <c r="AD27" s="564">
        <v>3</v>
      </c>
      <c r="AE27" s="565">
        <v>1</v>
      </c>
      <c r="AF27" s="566">
        <v>0</v>
      </c>
      <c r="AG27" s="564">
        <v>0</v>
      </c>
      <c r="AH27" s="581">
        <v>0</v>
      </c>
      <c r="AI27" s="569">
        <v>0</v>
      </c>
      <c r="AJ27" s="570">
        <v>0</v>
      </c>
      <c r="AK27" s="566">
        <v>0</v>
      </c>
      <c r="AL27" s="564">
        <v>0</v>
      </c>
      <c r="AM27" s="571">
        <v>0</v>
      </c>
      <c r="AN27" s="260" t="s">
        <v>520</v>
      </c>
    </row>
    <row r="28" spans="1:43" s="240" customFormat="1" ht="17.25" customHeight="1">
      <c r="A28" s="266"/>
      <c r="B28" s="992" t="s">
        <v>522</v>
      </c>
      <c r="C28" s="991">
        <v>1</v>
      </c>
      <c r="D28" s="574">
        <v>0</v>
      </c>
      <c r="E28" s="574">
        <v>1</v>
      </c>
      <c r="F28" s="574">
        <v>0</v>
      </c>
      <c r="G28" s="574">
        <v>0</v>
      </c>
      <c r="H28" s="574">
        <v>5</v>
      </c>
      <c r="I28" s="574">
        <v>0</v>
      </c>
      <c r="J28" s="574">
        <v>1</v>
      </c>
      <c r="K28" s="574">
        <v>0</v>
      </c>
      <c r="L28" s="574">
        <v>0</v>
      </c>
      <c r="M28" s="575">
        <v>2</v>
      </c>
      <c r="N28" s="1336">
        <f t="shared" si="0"/>
        <v>10</v>
      </c>
      <c r="O28" s="576">
        <v>1</v>
      </c>
      <c r="P28" s="575">
        <v>0</v>
      </c>
      <c r="Q28" s="576">
        <v>0</v>
      </c>
      <c r="R28" s="574">
        <v>0</v>
      </c>
      <c r="S28" s="574">
        <v>0</v>
      </c>
      <c r="T28" s="574">
        <v>0</v>
      </c>
      <c r="U28" s="574">
        <v>0</v>
      </c>
      <c r="V28" s="574">
        <v>0</v>
      </c>
      <c r="W28" s="574">
        <v>0</v>
      </c>
      <c r="X28" s="575">
        <v>0</v>
      </c>
      <c r="Y28" s="1336">
        <f t="shared" si="1"/>
        <v>1</v>
      </c>
      <c r="Z28" s="576">
        <v>3</v>
      </c>
      <c r="AA28" s="574">
        <v>1</v>
      </c>
      <c r="AB28" s="575">
        <v>1</v>
      </c>
      <c r="AC28" s="576">
        <v>1</v>
      </c>
      <c r="AD28" s="574">
        <v>3</v>
      </c>
      <c r="AE28" s="575">
        <v>1</v>
      </c>
      <c r="AF28" s="576">
        <v>0</v>
      </c>
      <c r="AG28" s="574">
        <v>0</v>
      </c>
      <c r="AH28" s="582">
        <v>0</v>
      </c>
      <c r="AI28" s="578">
        <v>0</v>
      </c>
      <c r="AJ28" s="579">
        <v>0</v>
      </c>
      <c r="AK28" s="576">
        <v>0</v>
      </c>
      <c r="AL28" s="574">
        <v>0</v>
      </c>
      <c r="AM28" s="580">
        <v>0</v>
      </c>
      <c r="AN28" s="264" t="s">
        <v>522</v>
      </c>
    </row>
    <row r="29" spans="1:43" s="1319" customFormat="1" ht="17.25" customHeight="1" thickBot="1">
      <c r="A29" s="1320" t="s">
        <v>523</v>
      </c>
      <c r="B29" s="1321"/>
      <c r="C29" s="1322">
        <f>SUM(C11:C28)</f>
        <v>18</v>
      </c>
      <c r="D29" s="1323">
        <f t="shared" ref="D29:AM29" si="5">SUM(D11:D28)</f>
        <v>2</v>
      </c>
      <c r="E29" s="1323">
        <f t="shared" si="5"/>
        <v>18</v>
      </c>
      <c r="F29" s="1323">
        <f t="shared" si="5"/>
        <v>7</v>
      </c>
      <c r="G29" s="1323">
        <f t="shared" si="5"/>
        <v>20</v>
      </c>
      <c r="H29" s="1323">
        <f t="shared" si="5"/>
        <v>394</v>
      </c>
      <c r="I29" s="1323">
        <f t="shared" si="5"/>
        <v>0</v>
      </c>
      <c r="J29" s="1323">
        <f t="shared" si="5"/>
        <v>19</v>
      </c>
      <c r="K29" s="1323">
        <f t="shared" si="5"/>
        <v>3</v>
      </c>
      <c r="L29" s="1323">
        <f t="shared" si="5"/>
        <v>2</v>
      </c>
      <c r="M29" s="1324">
        <f t="shared" si="5"/>
        <v>41</v>
      </c>
      <c r="N29" s="1331">
        <f t="shared" si="0"/>
        <v>524</v>
      </c>
      <c r="O29" s="1332">
        <f t="shared" si="5"/>
        <v>26</v>
      </c>
      <c r="P29" s="1324">
        <f t="shared" si="5"/>
        <v>0</v>
      </c>
      <c r="Q29" s="1332">
        <f t="shared" si="5"/>
        <v>0</v>
      </c>
      <c r="R29" s="1323">
        <f t="shared" si="5"/>
        <v>0</v>
      </c>
      <c r="S29" s="1323">
        <f t="shared" si="5"/>
        <v>0</v>
      </c>
      <c r="T29" s="1323">
        <f t="shared" si="5"/>
        <v>0</v>
      </c>
      <c r="U29" s="1323">
        <f t="shared" si="5"/>
        <v>0</v>
      </c>
      <c r="V29" s="1323">
        <f t="shared" si="5"/>
        <v>0</v>
      </c>
      <c r="W29" s="1323">
        <f t="shared" si="5"/>
        <v>3</v>
      </c>
      <c r="X29" s="1324">
        <f t="shared" si="5"/>
        <v>0</v>
      </c>
      <c r="Y29" s="1331">
        <f t="shared" si="1"/>
        <v>29</v>
      </c>
      <c r="Z29" s="1332">
        <f t="shared" si="5"/>
        <v>54</v>
      </c>
      <c r="AA29" s="1323">
        <f t="shared" si="5"/>
        <v>18</v>
      </c>
      <c r="AB29" s="1324">
        <f t="shared" si="5"/>
        <v>18</v>
      </c>
      <c r="AC29" s="1332">
        <f t="shared" si="5"/>
        <v>18</v>
      </c>
      <c r="AD29" s="1323">
        <f>SUM(AD11:AD28)</f>
        <v>54</v>
      </c>
      <c r="AE29" s="1324">
        <f t="shared" si="5"/>
        <v>18</v>
      </c>
      <c r="AF29" s="1332">
        <f t="shared" si="5"/>
        <v>1</v>
      </c>
      <c r="AG29" s="1323">
        <f t="shared" si="5"/>
        <v>1</v>
      </c>
      <c r="AH29" s="1344">
        <f t="shared" si="5"/>
        <v>4</v>
      </c>
      <c r="AI29" s="1345">
        <f t="shared" si="5"/>
        <v>18</v>
      </c>
      <c r="AJ29" s="1331">
        <f t="shared" si="5"/>
        <v>0</v>
      </c>
      <c r="AK29" s="1332">
        <f t="shared" si="5"/>
        <v>0</v>
      </c>
      <c r="AL29" s="1323">
        <f t="shared" si="5"/>
        <v>1</v>
      </c>
      <c r="AM29" s="1342">
        <f t="shared" si="5"/>
        <v>4</v>
      </c>
      <c r="AN29" s="1343" t="s">
        <v>737</v>
      </c>
    </row>
    <row r="30" spans="1:43" s="240" customFormat="1" ht="17.25" customHeight="1">
      <c r="A30" s="265" t="s">
        <v>524</v>
      </c>
      <c r="B30" s="989" t="s">
        <v>738</v>
      </c>
      <c r="C30" s="990">
        <v>1</v>
      </c>
      <c r="D30" s="564">
        <v>0</v>
      </c>
      <c r="E30" s="564">
        <v>1</v>
      </c>
      <c r="F30" s="564">
        <v>1</v>
      </c>
      <c r="G30" s="564">
        <v>1</v>
      </c>
      <c r="H30" s="564">
        <v>30</v>
      </c>
      <c r="I30" s="564">
        <v>0</v>
      </c>
      <c r="J30" s="564">
        <v>2</v>
      </c>
      <c r="K30" s="564">
        <v>0</v>
      </c>
      <c r="L30" s="564">
        <v>0</v>
      </c>
      <c r="M30" s="565">
        <v>4</v>
      </c>
      <c r="N30" s="1335">
        <f t="shared" si="0"/>
        <v>40</v>
      </c>
      <c r="O30" s="566">
        <v>2</v>
      </c>
      <c r="P30" s="565">
        <v>0</v>
      </c>
      <c r="Q30" s="566">
        <v>0</v>
      </c>
      <c r="R30" s="564">
        <v>1</v>
      </c>
      <c r="S30" s="564">
        <v>1</v>
      </c>
      <c r="T30" s="564">
        <v>0</v>
      </c>
      <c r="U30" s="564">
        <v>0</v>
      </c>
      <c r="V30" s="564">
        <v>0</v>
      </c>
      <c r="W30" s="564">
        <v>1</v>
      </c>
      <c r="X30" s="565">
        <v>5</v>
      </c>
      <c r="Y30" s="1335">
        <f t="shared" si="1"/>
        <v>10</v>
      </c>
      <c r="Z30" s="566">
        <v>4</v>
      </c>
      <c r="AA30" s="564">
        <v>2</v>
      </c>
      <c r="AB30" s="565">
        <v>1</v>
      </c>
      <c r="AC30" s="566">
        <v>1</v>
      </c>
      <c r="AD30" s="564">
        <v>3</v>
      </c>
      <c r="AE30" s="565">
        <v>1</v>
      </c>
      <c r="AF30" s="566">
        <v>0</v>
      </c>
      <c r="AG30" s="564">
        <v>0</v>
      </c>
      <c r="AH30" s="581">
        <v>0</v>
      </c>
      <c r="AI30" s="569">
        <v>1</v>
      </c>
      <c r="AJ30" s="570">
        <v>0</v>
      </c>
      <c r="AK30" s="566">
        <v>1</v>
      </c>
      <c r="AL30" s="564">
        <v>0</v>
      </c>
      <c r="AM30" s="571">
        <v>1</v>
      </c>
      <c r="AN30" s="260" t="s">
        <v>738</v>
      </c>
    </row>
    <row r="31" spans="1:43" s="240" customFormat="1" ht="17.25" customHeight="1">
      <c r="A31" s="261">
        <v>19</v>
      </c>
      <c r="B31" s="989" t="s">
        <v>532</v>
      </c>
      <c r="C31" s="990">
        <v>1</v>
      </c>
      <c r="D31" s="564">
        <v>0</v>
      </c>
      <c r="E31" s="564">
        <v>1</v>
      </c>
      <c r="F31" s="564">
        <v>0</v>
      </c>
      <c r="G31" s="564">
        <v>1</v>
      </c>
      <c r="H31" s="564">
        <v>14</v>
      </c>
      <c r="I31" s="564">
        <v>0</v>
      </c>
      <c r="J31" s="564">
        <v>1</v>
      </c>
      <c r="K31" s="564">
        <v>0</v>
      </c>
      <c r="L31" s="564">
        <v>0</v>
      </c>
      <c r="M31" s="565">
        <v>0</v>
      </c>
      <c r="N31" s="1335">
        <f t="shared" si="0"/>
        <v>18</v>
      </c>
      <c r="O31" s="566">
        <v>1</v>
      </c>
      <c r="P31" s="565">
        <v>0</v>
      </c>
      <c r="Q31" s="566">
        <v>0</v>
      </c>
      <c r="R31" s="564">
        <v>1</v>
      </c>
      <c r="S31" s="564">
        <v>1</v>
      </c>
      <c r="T31" s="564">
        <v>0</v>
      </c>
      <c r="U31" s="564">
        <v>0</v>
      </c>
      <c r="V31" s="564">
        <v>0</v>
      </c>
      <c r="W31" s="564">
        <v>1</v>
      </c>
      <c r="X31" s="565">
        <v>1</v>
      </c>
      <c r="Y31" s="1335">
        <f t="shared" si="1"/>
        <v>5</v>
      </c>
      <c r="Z31" s="566">
        <v>3</v>
      </c>
      <c r="AA31" s="564">
        <v>1</v>
      </c>
      <c r="AB31" s="565">
        <v>1</v>
      </c>
      <c r="AC31" s="566">
        <v>1</v>
      </c>
      <c r="AD31" s="564">
        <v>3</v>
      </c>
      <c r="AE31" s="565">
        <v>1</v>
      </c>
      <c r="AF31" s="566">
        <v>0</v>
      </c>
      <c r="AG31" s="564">
        <v>0</v>
      </c>
      <c r="AH31" s="581">
        <v>0</v>
      </c>
      <c r="AI31" s="569">
        <v>0</v>
      </c>
      <c r="AJ31" s="570">
        <v>0</v>
      </c>
      <c r="AK31" s="566">
        <v>0</v>
      </c>
      <c r="AL31" s="564">
        <v>0</v>
      </c>
      <c r="AM31" s="571">
        <v>0</v>
      </c>
      <c r="AN31" s="260" t="s">
        <v>532</v>
      </c>
    </row>
    <row r="32" spans="1:43" s="240" customFormat="1" ht="17.25" customHeight="1">
      <c r="A32" s="235" t="s">
        <v>595</v>
      </c>
      <c r="B32" s="989" t="s">
        <v>739</v>
      </c>
      <c r="C32" s="990">
        <v>1</v>
      </c>
      <c r="D32" s="564">
        <v>0</v>
      </c>
      <c r="E32" s="564">
        <v>1</v>
      </c>
      <c r="F32" s="564">
        <v>1</v>
      </c>
      <c r="G32" s="564">
        <v>2</v>
      </c>
      <c r="H32" s="564">
        <v>20</v>
      </c>
      <c r="I32" s="564">
        <v>0</v>
      </c>
      <c r="J32" s="564">
        <v>1</v>
      </c>
      <c r="K32" s="564">
        <v>1</v>
      </c>
      <c r="L32" s="564">
        <v>0</v>
      </c>
      <c r="M32" s="565">
        <v>2</v>
      </c>
      <c r="N32" s="1335">
        <f t="shared" si="0"/>
        <v>29</v>
      </c>
      <c r="O32" s="566">
        <v>2</v>
      </c>
      <c r="P32" s="565">
        <v>0</v>
      </c>
      <c r="Q32" s="566">
        <v>0</v>
      </c>
      <c r="R32" s="564">
        <v>0</v>
      </c>
      <c r="S32" s="564">
        <v>0</v>
      </c>
      <c r="T32" s="564">
        <v>0</v>
      </c>
      <c r="U32" s="564">
        <v>0</v>
      </c>
      <c r="V32" s="564">
        <v>0</v>
      </c>
      <c r="W32" s="564">
        <v>1</v>
      </c>
      <c r="X32" s="565">
        <v>0</v>
      </c>
      <c r="Y32" s="1335">
        <f t="shared" si="1"/>
        <v>3</v>
      </c>
      <c r="Z32" s="566">
        <v>3</v>
      </c>
      <c r="AA32" s="564">
        <v>1</v>
      </c>
      <c r="AB32" s="565">
        <v>1</v>
      </c>
      <c r="AC32" s="566">
        <v>1</v>
      </c>
      <c r="AD32" s="564">
        <v>3</v>
      </c>
      <c r="AE32" s="565">
        <v>1</v>
      </c>
      <c r="AF32" s="566">
        <v>0</v>
      </c>
      <c r="AG32" s="564">
        <v>0</v>
      </c>
      <c r="AH32" s="581">
        <v>0</v>
      </c>
      <c r="AI32" s="569">
        <v>1</v>
      </c>
      <c r="AJ32" s="570">
        <v>0</v>
      </c>
      <c r="AK32" s="566">
        <v>0</v>
      </c>
      <c r="AL32" s="564">
        <v>0</v>
      </c>
      <c r="AM32" s="571">
        <v>0</v>
      </c>
      <c r="AN32" s="260" t="s">
        <v>739</v>
      </c>
    </row>
    <row r="33" spans="1:40" s="240" customFormat="1" ht="17.25" customHeight="1">
      <c r="A33" s="265"/>
      <c r="B33" s="989" t="s">
        <v>740</v>
      </c>
      <c r="C33" s="990">
        <v>1</v>
      </c>
      <c r="D33" s="564">
        <v>0</v>
      </c>
      <c r="E33" s="564">
        <v>1</v>
      </c>
      <c r="F33" s="564">
        <v>1</v>
      </c>
      <c r="G33" s="564">
        <v>1</v>
      </c>
      <c r="H33" s="564">
        <v>25</v>
      </c>
      <c r="I33" s="564">
        <v>0</v>
      </c>
      <c r="J33" s="564">
        <v>1</v>
      </c>
      <c r="K33" s="564">
        <v>0</v>
      </c>
      <c r="L33" s="564">
        <v>0</v>
      </c>
      <c r="M33" s="565">
        <v>2</v>
      </c>
      <c r="N33" s="1335">
        <f t="shared" si="0"/>
        <v>32</v>
      </c>
      <c r="O33" s="566">
        <v>2</v>
      </c>
      <c r="P33" s="565">
        <v>0</v>
      </c>
      <c r="Q33" s="566">
        <v>0</v>
      </c>
      <c r="R33" s="564">
        <v>1</v>
      </c>
      <c r="S33" s="564">
        <v>1</v>
      </c>
      <c r="T33" s="564">
        <v>0</v>
      </c>
      <c r="U33" s="564">
        <v>0</v>
      </c>
      <c r="V33" s="564">
        <v>0</v>
      </c>
      <c r="W33" s="564">
        <v>1</v>
      </c>
      <c r="X33" s="565">
        <v>0</v>
      </c>
      <c r="Y33" s="1335">
        <f t="shared" si="1"/>
        <v>5</v>
      </c>
      <c r="Z33" s="566">
        <v>3</v>
      </c>
      <c r="AA33" s="564">
        <v>1</v>
      </c>
      <c r="AB33" s="565">
        <v>1</v>
      </c>
      <c r="AC33" s="566">
        <v>1</v>
      </c>
      <c r="AD33" s="564">
        <v>3</v>
      </c>
      <c r="AE33" s="565">
        <v>1</v>
      </c>
      <c r="AF33" s="566">
        <v>0</v>
      </c>
      <c r="AG33" s="564">
        <v>0</v>
      </c>
      <c r="AH33" s="581">
        <v>0</v>
      </c>
      <c r="AI33" s="569">
        <v>0</v>
      </c>
      <c r="AJ33" s="570">
        <v>0</v>
      </c>
      <c r="AK33" s="566">
        <v>0</v>
      </c>
      <c r="AL33" s="564">
        <v>0</v>
      </c>
      <c r="AM33" s="571">
        <v>0</v>
      </c>
      <c r="AN33" s="260" t="s">
        <v>740</v>
      </c>
    </row>
    <row r="34" spans="1:40" s="240" customFormat="1" ht="17.25" customHeight="1">
      <c r="A34" s="265"/>
      <c r="B34" s="989" t="s">
        <v>535</v>
      </c>
      <c r="C34" s="990">
        <v>1</v>
      </c>
      <c r="D34" s="564">
        <v>0</v>
      </c>
      <c r="E34" s="564">
        <v>1</v>
      </c>
      <c r="F34" s="564">
        <v>0</v>
      </c>
      <c r="G34" s="564">
        <v>1</v>
      </c>
      <c r="H34" s="564">
        <v>19</v>
      </c>
      <c r="I34" s="564">
        <v>0</v>
      </c>
      <c r="J34" s="564">
        <v>1</v>
      </c>
      <c r="K34" s="564">
        <v>0</v>
      </c>
      <c r="L34" s="564">
        <v>0</v>
      </c>
      <c r="M34" s="565">
        <v>4</v>
      </c>
      <c r="N34" s="1335">
        <f t="shared" si="0"/>
        <v>27</v>
      </c>
      <c r="O34" s="566">
        <v>2</v>
      </c>
      <c r="P34" s="565">
        <v>0</v>
      </c>
      <c r="Q34" s="566">
        <v>1</v>
      </c>
      <c r="R34" s="564">
        <v>1</v>
      </c>
      <c r="S34" s="564">
        <v>1</v>
      </c>
      <c r="T34" s="564">
        <v>0</v>
      </c>
      <c r="U34" s="564">
        <v>0</v>
      </c>
      <c r="V34" s="564">
        <v>0</v>
      </c>
      <c r="W34" s="564">
        <v>1</v>
      </c>
      <c r="X34" s="565">
        <v>0</v>
      </c>
      <c r="Y34" s="1335">
        <f t="shared" si="1"/>
        <v>6</v>
      </c>
      <c r="Z34" s="566">
        <v>3</v>
      </c>
      <c r="AA34" s="564">
        <v>1</v>
      </c>
      <c r="AB34" s="565">
        <v>1</v>
      </c>
      <c r="AC34" s="566">
        <v>1</v>
      </c>
      <c r="AD34" s="564">
        <v>3</v>
      </c>
      <c r="AE34" s="565">
        <v>1</v>
      </c>
      <c r="AF34" s="566">
        <v>0</v>
      </c>
      <c r="AG34" s="564">
        <v>0</v>
      </c>
      <c r="AH34" s="581">
        <v>0</v>
      </c>
      <c r="AI34" s="569">
        <v>2</v>
      </c>
      <c r="AJ34" s="570">
        <v>0</v>
      </c>
      <c r="AK34" s="566">
        <v>0</v>
      </c>
      <c r="AL34" s="564">
        <v>0</v>
      </c>
      <c r="AM34" s="571">
        <v>1</v>
      </c>
      <c r="AN34" s="260" t="s">
        <v>535</v>
      </c>
    </row>
    <row r="35" spans="1:40" s="240" customFormat="1" ht="17.25" customHeight="1">
      <c r="A35" s="265"/>
      <c r="B35" s="989" t="s">
        <v>536</v>
      </c>
      <c r="C35" s="990">
        <v>1</v>
      </c>
      <c r="D35" s="564">
        <v>0</v>
      </c>
      <c r="E35" s="564">
        <v>1</v>
      </c>
      <c r="F35" s="564">
        <v>0</v>
      </c>
      <c r="G35" s="564">
        <v>0</v>
      </c>
      <c r="H35" s="564">
        <v>7</v>
      </c>
      <c r="I35" s="564">
        <v>0</v>
      </c>
      <c r="J35" s="564">
        <v>1</v>
      </c>
      <c r="K35" s="564">
        <v>0</v>
      </c>
      <c r="L35" s="564">
        <v>0</v>
      </c>
      <c r="M35" s="565">
        <v>1</v>
      </c>
      <c r="N35" s="1335">
        <f t="shared" si="0"/>
        <v>11</v>
      </c>
      <c r="O35" s="566">
        <v>1</v>
      </c>
      <c r="P35" s="565">
        <v>0</v>
      </c>
      <c r="Q35" s="566">
        <v>0</v>
      </c>
      <c r="R35" s="564">
        <v>0</v>
      </c>
      <c r="S35" s="564">
        <v>1</v>
      </c>
      <c r="T35" s="564">
        <v>0</v>
      </c>
      <c r="U35" s="564">
        <v>0</v>
      </c>
      <c r="V35" s="564">
        <v>0</v>
      </c>
      <c r="W35" s="564">
        <v>1</v>
      </c>
      <c r="X35" s="565">
        <v>0</v>
      </c>
      <c r="Y35" s="1335">
        <f t="shared" si="1"/>
        <v>3</v>
      </c>
      <c r="Z35" s="566">
        <v>3</v>
      </c>
      <c r="AA35" s="564">
        <v>1</v>
      </c>
      <c r="AB35" s="565">
        <v>1</v>
      </c>
      <c r="AC35" s="566">
        <v>1</v>
      </c>
      <c r="AD35" s="564">
        <v>0</v>
      </c>
      <c r="AE35" s="565">
        <v>1</v>
      </c>
      <c r="AF35" s="566">
        <v>0</v>
      </c>
      <c r="AG35" s="564">
        <v>0</v>
      </c>
      <c r="AH35" s="581">
        <v>0</v>
      </c>
      <c r="AI35" s="569">
        <v>0</v>
      </c>
      <c r="AJ35" s="570">
        <v>0</v>
      </c>
      <c r="AK35" s="566">
        <v>0</v>
      </c>
      <c r="AL35" s="564">
        <v>0</v>
      </c>
      <c r="AM35" s="571">
        <v>0</v>
      </c>
      <c r="AN35" s="260" t="s">
        <v>536</v>
      </c>
    </row>
    <row r="36" spans="1:40" s="240" customFormat="1" ht="17.25" customHeight="1">
      <c r="A36" s="265"/>
      <c r="B36" s="989" t="s">
        <v>530</v>
      </c>
      <c r="C36" s="990">
        <v>1</v>
      </c>
      <c r="D36" s="564">
        <v>0</v>
      </c>
      <c r="E36" s="564">
        <v>1</v>
      </c>
      <c r="F36" s="564">
        <v>0</v>
      </c>
      <c r="G36" s="564">
        <v>0</v>
      </c>
      <c r="H36" s="564">
        <v>16</v>
      </c>
      <c r="I36" s="564">
        <v>0</v>
      </c>
      <c r="J36" s="564">
        <v>1</v>
      </c>
      <c r="K36" s="564">
        <v>0</v>
      </c>
      <c r="L36" s="564">
        <v>1</v>
      </c>
      <c r="M36" s="565">
        <v>0</v>
      </c>
      <c r="N36" s="1335">
        <f t="shared" si="0"/>
        <v>20</v>
      </c>
      <c r="O36" s="566">
        <v>2</v>
      </c>
      <c r="P36" s="565">
        <v>0</v>
      </c>
      <c r="Q36" s="566">
        <v>0</v>
      </c>
      <c r="R36" s="564">
        <v>1</v>
      </c>
      <c r="S36" s="564">
        <v>1</v>
      </c>
      <c r="T36" s="564">
        <v>0</v>
      </c>
      <c r="U36" s="564">
        <v>0</v>
      </c>
      <c r="V36" s="564">
        <v>4</v>
      </c>
      <c r="W36" s="564">
        <v>1</v>
      </c>
      <c r="X36" s="565">
        <v>0</v>
      </c>
      <c r="Y36" s="1335">
        <f t="shared" si="1"/>
        <v>9</v>
      </c>
      <c r="Z36" s="566">
        <v>3</v>
      </c>
      <c r="AA36" s="564">
        <v>1</v>
      </c>
      <c r="AB36" s="565">
        <v>1</v>
      </c>
      <c r="AC36" s="566">
        <v>1</v>
      </c>
      <c r="AD36" s="564">
        <v>3</v>
      </c>
      <c r="AE36" s="565">
        <v>1</v>
      </c>
      <c r="AF36" s="566">
        <v>0</v>
      </c>
      <c r="AG36" s="564">
        <v>0</v>
      </c>
      <c r="AH36" s="581">
        <v>0</v>
      </c>
      <c r="AI36" s="569">
        <v>0</v>
      </c>
      <c r="AJ36" s="570">
        <v>0</v>
      </c>
      <c r="AK36" s="566">
        <v>0</v>
      </c>
      <c r="AL36" s="564">
        <v>0</v>
      </c>
      <c r="AM36" s="571">
        <v>0</v>
      </c>
      <c r="AN36" s="260" t="s">
        <v>530</v>
      </c>
    </row>
    <row r="37" spans="1:40" s="240" customFormat="1" ht="17.25" customHeight="1">
      <c r="A37" s="265"/>
      <c r="B37" s="989" t="s">
        <v>782</v>
      </c>
      <c r="C37" s="990">
        <v>1</v>
      </c>
      <c r="D37" s="564">
        <v>0</v>
      </c>
      <c r="E37" s="564">
        <v>1</v>
      </c>
      <c r="F37" s="564">
        <v>0</v>
      </c>
      <c r="G37" s="564">
        <v>0</v>
      </c>
      <c r="H37" s="564">
        <v>8</v>
      </c>
      <c r="I37" s="564">
        <v>0</v>
      </c>
      <c r="J37" s="564">
        <v>1</v>
      </c>
      <c r="K37" s="564">
        <v>0</v>
      </c>
      <c r="L37" s="564">
        <v>1</v>
      </c>
      <c r="M37" s="565">
        <v>1</v>
      </c>
      <c r="N37" s="1335">
        <f t="shared" si="0"/>
        <v>13</v>
      </c>
      <c r="O37" s="566">
        <v>1</v>
      </c>
      <c r="P37" s="565">
        <v>0</v>
      </c>
      <c r="Q37" s="566">
        <v>0</v>
      </c>
      <c r="R37" s="564">
        <v>0</v>
      </c>
      <c r="S37" s="564">
        <v>0</v>
      </c>
      <c r="T37" s="564">
        <v>0</v>
      </c>
      <c r="U37" s="564">
        <v>0</v>
      </c>
      <c r="V37" s="564">
        <v>0</v>
      </c>
      <c r="W37" s="564">
        <v>0</v>
      </c>
      <c r="X37" s="565">
        <v>0</v>
      </c>
      <c r="Y37" s="1335">
        <f t="shared" si="1"/>
        <v>1</v>
      </c>
      <c r="Z37" s="566">
        <v>3</v>
      </c>
      <c r="AA37" s="564">
        <v>1</v>
      </c>
      <c r="AB37" s="565">
        <v>1</v>
      </c>
      <c r="AC37" s="566">
        <v>1</v>
      </c>
      <c r="AD37" s="564">
        <v>0</v>
      </c>
      <c r="AE37" s="565">
        <v>1</v>
      </c>
      <c r="AF37" s="566">
        <v>0</v>
      </c>
      <c r="AG37" s="564">
        <v>0</v>
      </c>
      <c r="AH37" s="581">
        <v>0</v>
      </c>
      <c r="AI37" s="569">
        <v>1</v>
      </c>
      <c r="AJ37" s="570">
        <v>0</v>
      </c>
      <c r="AK37" s="566">
        <v>0</v>
      </c>
      <c r="AL37" s="564">
        <v>0</v>
      </c>
      <c r="AM37" s="571">
        <v>0</v>
      </c>
      <c r="AN37" s="260" t="s">
        <v>782</v>
      </c>
    </row>
    <row r="38" spans="1:40" s="240" customFormat="1" ht="17.25" customHeight="1">
      <c r="A38" s="265"/>
      <c r="B38" s="989" t="s">
        <v>742</v>
      </c>
      <c r="C38" s="990">
        <v>1</v>
      </c>
      <c r="D38" s="564">
        <v>0</v>
      </c>
      <c r="E38" s="564">
        <v>1</v>
      </c>
      <c r="F38" s="564">
        <v>0</v>
      </c>
      <c r="G38" s="564">
        <v>1</v>
      </c>
      <c r="H38" s="564">
        <v>29</v>
      </c>
      <c r="I38" s="564">
        <v>0</v>
      </c>
      <c r="J38" s="564">
        <v>1</v>
      </c>
      <c r="K38" s="564">
        <v>0</v>
      </c>
      <c r="L38" s="564">
        <v>1</v>
      </c>
      <c r="M38" s="565">
        <v>3</v>
      </c>
      <c r="N38" s="1335">
        <f t="shared" si="0"/>
        <v>37</v>
      </c>
      <c r="O38" s="566">
        <v>2</v>
      </c>
      <c r="P38" s="565">
        <v>1</v>
      </c>
      <c r="Q38" s="566">
        <v>0</v>
      </c>
      <c r="R38" s="564">
        <v>1</v>
      </c>
      <c r="S38" s="564">
        <v>1</v>
      </c>
      <c r="T38" s="564">
        <v>0</v>
      </c>
      <c r="U38" s="564">
        <v>0</v>
      </c>
      <c r="V38" s="564">
        <v>0</v>
      </c>
      <c r="W38" s="564">
        <v>1</v>
      </c>
      <c r="X38" s="565">
        <v>1</v>
      </c>
      <c r="Y38" s="1335">
        <f t="shared" si="1"/>
        <v>7</v>
      </c>
      <c r="Z38" s="566">
        <v>3</v>
      </c>
      <c r="AA38" s="564">
        <v>1</v>
      </c>
      <c r="AB38" s="565">
        <v>1</v>
      </c>
      <c r="AC38" s="566">
        <v>1</v>
      </c>
      <c r="AD38" s="564">
        <v>3</v>
      </c>
      <c r="AE38" s="565">
        <v>1</v>
      </c>
      <c r="AF38" s="566">
        <v>0</v>
      </c>
      <c r="AG38" s="564">
        <v>0</v>
      </c>
      <c r="AH38" s="581">
        <v>0</v>
      </c>
      <c r="AI38" s="569">
        <v>2</v>
      </c>
      <c r="AJ38" s="570">
        <v>0</v>
      </c>
      <c r="AK38" s="566">
        <v>0</v>
      </c>
      <c r="AL38" s="564">
        <v>0</v>
      </c>
      <c r="AM38" s="571">
        <v>0</v>
      </c>
      <c r="AN38" s="260" t="s">
        <v>742</v>
      </c>
    </row>
    <row r="39" spans="1:40" s="268" customFormat="1" ht="17.25" customHeight="1">
      <c r="A39" s="1346"/>
      <c r="B39" s="1347" t="s">
        <v>540</v>
      </c>
      <c r="C39" s="993">
        <v>0</v>
      </c>
      <c r="D39" s="583">
        <v>0</v>
      </c>
      <c r="E39" s="583">
        <v>1</v>
      </c>
      <c r="F39" s="583">
        <v>0</v>
      </c>
      <c r="G39" s="583">
        <v>0</v>
      </c>
      <c r="H39" s="583">
        <v>4</v>
      </c>
      <c r="I39" s="583">
        <v>0</v>
      </c>
      <c r="J39" s="583">
        <v>0</v>
      </c>
      <c r="K39" s="583">
        <v>0</v>
      </c>
      <c r="L39" s="583">
        <v>0</v>
      </c>
      <c r="M39" s="584">
        <v>3</v>
      </c>
      <c r="N39" s="1350">
        <f t="shared" si="0"/>
        <v>8</v>
      </c>
      <c r="O39" s="585">
        <v>0</v>
      </c>
      <c r="P39" s="584">
        <v>0</v>
      </c>
      <c r="Q39" s="566">
        <v>0</v>
      </c>
      <c r="R39" s="564">
        <v>0</v>
      </c>
      <c r="S39" s="564">
        <v>0</v>
      </c>
      <c r="T39" s="564">
        <v>0</v>
      </c>
      <c r="U39" s="564">
        <v>0</v>
      </c>
      <c r="V39" s="564">
        <v>0</v>
      </c>
      <c r="W39" s="564">
        <v>0</v>
      </c>
      <c r="X39" s="565">
        <v>0</v>
      </c>
      <c r="Y39" s="1350">
        <f t="shared" si="1"/>
        <v>0</v>
      </c>
      <c r="Z39" s="585">
        <v>1</v>
      </c>
      <c r="AA39" s="583">
        <v>1</v>
      </c>
      <c r="AB39" s="584">
        <v>0</v>
      </c>
      <c r="AC39" s="585">
        <v>1</v>
      </c>
      <c r="AD39" s="583">
        <v>0</v>
      </c>
      <c r="AE39" s="584">
        <v>1</v>
      </c>
      <c r="AF39" s="585">
        <v>0</v>
      </c>
      <c r="AG39" s="583">
        <v>0</v>
      </c>
      <c r="AH39" s="586">
        <v>0</v>
      </c>
      <c r="AI39" s="587">
        <v>0</v>
      </c>
      <c r="AJ39" s="588">
        <v>0</v>
      </c>
      <c r="AK39" s="585">
        <v>0</v>
      </c>
      <c r="AL39" s="583">
        <v>0</v>
      </c>
      <c r="AM39" s="589">
        <v>0</v>
      </c>
      <c r="AN39" s="267" t="s">
        <v>540</v>
      </c>
    </row>
    <row r="40" spans="1:40" s="240" customFormat="1" ht="17.25" customHeight="1">
      <c r="A40" s="265"/>
      <c r="B40" s="989" t="s">
        <v>12</v>
      </c>
      <c r="C40" s="990">
        <v>1</v>
      </c>
      <c r="D40" s="564">
        <v>0</v>
      </c>
      <c r="E40" s="564">
        <v>1</v>
      </c>
      <c r="F40" s="564">
        <v>0</v>
      </c>
      <c r="G40" s="564">
        <v>1</v>
      </c>
      <c r="H40" s="564">
        <v>6</v>
      </c>
      <c r="I40" s="564">
        <v>0</v>
      </c>
      <c r="J40" s="564">
        <v>0</v>
      </c>
      <c r="K40" s="564">
        <v>0</v>
      </c>
      <c r="L40" s="564">
        <v>0</v>
      </c>
      <c r="M40" s="565">
        <v>1</v>
      </c>
      <c r="N40" s="1335">
        <f t="shared" si="0"/>
        <v>10</v>
      </c>
      <c r="O40" s="566">
        <v>1</v>
      </c>
      <c r="P40" s="565">
        <v>0</v>
      </c>
      <c r="Q40" s="566">
        <v>0</v>
      </c>
      <c r="R40" s="564">
        <v>1</v>
      </c>
      <c r="S40" s="564">
        <v>1</v>
      </c>
      <c r="T40" s="564">
        <v>0</v>
      </c>
      <c r="U40" s="564">
        <v>0</v>
      </c>
      <c r="V40" s="564">
        <v>0</v>
      </c>
      <c r="W40" s="564">
        <v>1</v>
      </c>
      <c r="X40" s="565">
        <v>0</v>
      </c>
      <c r="Y40" s="1335">
        <f t="shared" si="1"/>
        <v>4</v>
      </c>
      <c r="Z40" s="566">
        <v>3</v>
      </c>
      <c r="AA40" s="564">
        <v>1</v>
      </c>
      <c r="AB40" s="565">
        <v>1</v>
      </c>
      <c r="AC40" s="566">
        <v>1</v>
      </c>
      <c r="AD40" s="564">
        <v>3</v>
      </c>
      <c r="AE40" s="565">
        <v>1</v>
      </c>
      <c r="AF40" s="566">
        <v>0</v>
      </c>
      <c r="AG40" s="564">
        <v>0</v>
      </c>
      <c r="AH40" s="581">
        <v>0</v>
      </c>
      <c r="AI40" s="569">
        <v>1</v>
      </c>
      <c r="AJ40" s="570">
        <v>0</v>
      </c>
      <c r="AK40" s="566">
        <v>0</v>
      </c>
      <c r="AL40" s="564">
        <v>0</v>
      </c>
      <c r="AM40" s="571">
        <v>0</v>
      </c>
      <c r="AN40" s="260" t="s">
        <v>12</v>
      </c>
    </row>
    <row r="41" spans="1:40" s="240" customFormat="1" ht="17.25" customHeight="1">
      <c r="A41" s="265"/>
      <c r="B41" s="989" t="s">
        <v>543</v>
      </c>
      <c r="C41" s="990">
        <v>1</v>
      </c>
      <c r="D41" s="564">
        <v>0</v>
      </c>
      <c r="E41" s="564">
        <v>1</v>
      </c>
      <c r="F41" s="564">
        <v>0</v>
      </c>
      <c r="G41" s="564">
        <v>1</v>
      </c>
      <c r="H41" s="564">
        <v>15</v>
      </c>
      <c r="I41" s="564">
        <v>0</v>
      </c>
      <c r="J41" s="564">
        <v>1</v>
      </c>
      <c r="K41" s="564">
        <v>0</v>
      </c>
      <c r="L41" s="564">
        <v>0</v>
      </c>
      <c r="M41" s="565">
        <v>1</v>
      </c>
      <c r="N41" s="1335">
        <f t="shared" si="0"/>
        <v>20</v>
      </c>
      <c r="O41" s="566">
        <v>2</v>
      </c>
      <c r="P41" s="565">
        <v>0</v>
      </c>
      <c r="Q41" s="566">
        <v>0</v>
      </c>
      <c r="R41" s="564">
        <v>1</v>
      </c>
      <c r="S41" s="564">
        <v>1</v>
      </c>
      <c r="T41" s="564">
        <v>0</v>
      </c>
      <c r="U41" s="564">
        <v>0</v>
      </c>
      <c r="V41" s="564">
        <v>0</v>
      </c>
      <c r="W41" s="564">
        <v>1</v>
      </c>
      <c r="X41" s="565">
        <v>0</v>
      </c>
      <c r="Y41" s="1335">
        <f t="shared" si="1"/>
        <v>5</v>
      </c>
      <c r="Z41" s="566">
        <v>1</v>
      </c>
      <c r="AA41" s="564">
        <v>1</v>
      </c>
      <c r="AB41" s="565">
        <v>1</v>
      </c>
      <c r="AC41" s="566">
        <v>1</v>
      </c>
      <c r="AD41" s="564">
        <v>3</v>
      </c>
      <c r="AE41" s="565">
        <v>1</v>
      </c>
      <c r="AF41" s="566">
        <v>0</v>
      </c>
      <c r="AG41" s="564">
        <v>0</v>
      </c>
      <c r="AH41" s="581">
        <v>0</v>
      </c>
      <c r="AI41" s="569">
        <v>0</v>
      </c>
      <c r="AJ41" s="570">
        <v>0</v>
      </c>
      <c r="AK41" s="566">
        <v>0</v>
      </c>
      <c r="AL41" s="564">
        <v>0</v>
      </c>
      <c r="AM41" s="571">
        <v>0</v>
      </c>
      <c r="AN41" s="260" t="s">
        <v>543</v>
      </c>
    </row>
    <row r="42" spans="1:40" s="240" customFormat="1" ht="17.25" customHeight="1">
      <c r="A42" s="265"/>
      <c r="B42" s="989" t="s">
        <v>545</v>
      </c>
      <c r="C42" s="990">
        <v>1</v>
      </c>
      <c r="D42" s="564">
        <v>0</v>
      </c>
      <c r="E42" s="564">
        <v>1</v>
      </c>
      <c r="F42" s="564">
        <v>0</v>
      </c>
      <c r="G42" s="564">
        <v>0</v>
      </c>
      <c r="H42" s="564">
        <v>13</v>
      </c>
      <c r="I42" s="564">
        <v>0</v>
      </c>
      <c r="J42" s="564">
        <v>1</v>
      </c>
      <c r="K42" s="564">
        <v>0</v>
      </c>
      <c r="L42" s="564">
        <v>0</v>
      </c>
      <c r="M42" s="565">
        <v>1</v>
      </c>
      <c r="N42" s="1335">
        <f t="shared" si="0"/>
        <v>17</v>
      </c>
      <c r="O42" s="566">
        <v>1</v>
      </c>
      <c r="P42" s="565">
        <v>0</v>
      </c>
      <c r="Q42" s="566">
        <v>0</v>
      </c>
      <c r="R42" s="564">
        <v>0</v>
      </c>
      <c r="S42" s="564">
        <v>1</v>
      </c>
      <c r="T42" s="564">
        <v>0</v>
      </c>
      <c r="U42" s="564">
        <v>0</v>
      </c>
      <c r="V42" s="564">
        <v>0</v>
      </c>
      <c r="W42" s="564">
        <v>1</v>
      </c>
      <c r="X42" s="565">
        <v>0</v>
      </c>
      <c r="Y42" s="1335">
        <f t="shared" si="1"/>
        <v>3</v>
      </c>
      <c r="Z42" s="566">
        <v>3</v>
      </c>
      <c r="AA42" s="564">
        <v>1</v>
      </c>
      <c r="AB42" s="565">
        <v>1</v>
      </c>
      <c r="AC42" s="566">
        <v>1</v>
      </c>
      <c r="AD42" s="564">
        <v>3</v>
      </c>
      <c r="AE42" s="565">
        <v>1</v>
      </c>
      <c r="AF42" s="566">
        <v>0</v>
      </c>
      <c r="AG42" s="564">
        <v>0</v>
      </c>
      <c r="AH42" s="581">
        <v>0</v>
      </c>
      <c r="AI42" s="569">
        <v>0</v>
      </c>
      <c r="AJ42" s="570">
        <v>0</v>
      </c>
      <c r="AK42" s="566">
        <v>0</v>
      </c>
      <c r="AL42" s="564">
        <v>0</v>
      </c>
      <c r="AM42" s="571">
        <v>1</v>
      </c>
      <c r="AN42" s="260" t="s">
        <v>545</v>
      </c>
    </row>
    <row r="43" spans="1:40" s="240" customFormat="1" ht="17.25" customHeight="1" thickBot="1">
      <c r="A43" s="1348"/>
      <c r="B43" s="1349" t="s">
        <v>744</v>
      </c>
      <c r="C43" s="994">
        <v>1</v>
      </c>
      <c r="D43" s="590">
        <v>0</v>
      </c>
      <c r="E43" s="590">
        <v>1</v>
      </c>
      <c r="F43" s="590">
        <v>0</v>
      </c>
      <c r="G43" s="590">
        <v>0</v>
      </c>
      <c r="H43" s="590">
        <v>8</v>
      </c>
      <c r="I43" s="590">
        <v>0</v>
      </c>
      <c r="J43" s="590">
        <v>1</v>
      </c>
      <c r="K43" s="590">
        <v>0</v>
      </c>
      <c r="L43" s="590">
        <v>0</v>
      </c>
      <c r="M43" s="591">
        <v>2</v>
      </c>
      <c r="N43" s="1331">
        <f t="shared" si="0"/>
        <v>13</v>
      </c>
      <c r="O43" s="592">
        <v>2</v>
      </c>
      <c r="P43" s="591">
        <v>0</v>
      </c>
      <c r="Q43" s="592">
        <v>0</v>
      </c>
      <c r="R43" s="590">
        <v>0</v>
      </c>
      <c r="S43" s="590">
        <v>1</v>
      </c>
      <c r="T43" s="590">
        <v>0</v>
      </c>
      <c r="U43" s="590">
        <v>0</v>
      </c>
      <c r="V43" s="590">
        <v>0</v>
      </c>
      <c r="W43" s="590">
        <v>1</v>
      </c>
      <c r="X43" s="591">
        <v>0</v>
      </c>
      <c r="Y43" s="1331">
        <f t="shared" si="1"/>
        <v>4</v>
      </c>
      <c r="Z43" s="592">
        <v>3</v>
      </c>
      <c r="AA43" s="590">
        <v>1</v>
      </c>
      <c r="AB43" s="591">
        <v>1</v>
      </c>
      <c r="AC43" s="592">
        <v>1</v>
      </c>
      <c r="AD43" s="590">
        <v>3</v>
      </c>
      <c r="AE43" s="591">
        <v>1</v>
      </c>
      <c r="AF43" s="592">
        <v>0</v>
      </c>
      <c r="AG43" s="590">
        <v>0</v>
      </c>
      <c r="AH43" s="593">
        <v>0</v>
      </c>
      <c r="AI43" s="594">
        <v>0</v>
      </c>
      <c r="AJ43" s="595">
        <v>0</v>
      </c>
      <c r="AK43" s="592">
        <v>0</v>
      </c>
      <c r="AL43" s="596">
        <v>0</v>
      </c>
      <c r="AM43" s="597">
        <v>0</v>
      </c>
      <c r="AN43" s="269" t="s">
        <v>744</v>
      </c>
    </row>
    <row r="44" spans="1:40" s="240" customFormat="1" ht="17.25" customHeight="1">
      <c r="A44" s="259"/>
      <c r="B44" s="239" t="s">
        <v>548</v>
      </c>
      <c r="C44" s="995">
        <v>1</v>
      </c>
      <c r="D44" s="598">
        <v>0</v>
      </c>
      <c r="E44" s="598">
        <v>1</v>
      </c>
      <c r="F44" s="598">
        <v>0</v>
      </c>
      <c r="G44" s="598">
        <v>1</v>
      </c>
      <c r="H44" s="598">
        <v>5</v>
      </c>
      <c r="I44" s="598">
        <v>0</v>
      </c>
      <c r="J44" s="598">
        <v>0</v>
      </c>
      <c r="K44" s="598">
        <v>1</v>
      </c>
      <c r="L44" s="598">
        <v>0</v>
      </c>
      <c r="M44" s="599">
        <v>0</v>
      </c>
      <c r="N44" s="1351">
        <f t="shared" si="0"/>
        <v>9</v>
      </c>
      <c r="O44" s="600">
        <v>0</v>
      </c>
      <c r="P44" s="599">
        <v>0</v>
      </c>
      <c r="Q44" s="600">
        <v>0</v>
      </c>
      <c r="R44" s="598">
        <v>0</v>
      </c>
      <c r="S44" s="598">
        <v>0</v>
      </c>
      <c r="T44" s="598">
        <v>0</v>
      </c>
      <c r="U44" s="598">
        <v>0</v>
      </c>
      <c r="V44" s="598">
        <v>0</v>
      </c>
      <c r="W44" s="598">
        <v>0</v>
      </c>
      <c r="X44" s="599">
        <v>0</v>
      </c>
      <c r="Y44" s="1351">
        <f t="shared" si="1"/>
        <v>0</v>
      </c>
      <c r="Z44" s="600">
        <v>1</v>
      </c>
      <c r="AA44" s="598">
        <v>1</v>
      </c>
      <c r="AB44" s="599">
        <v>1</v>
      </c>
      <c r="AC44" s="600">
        <v>1</v>
      </c>
      <c r="AD44" s="598">
        <v>2</v>
      </c>
      <c r="AE44" s="599">
        <v>1</v>
      </c>
      <c r="AF44" s="600">
        <v>0</v>
      </c>
      <c r="AG44" s="598">
        <v>0</v>
      </c>
      <c r="AH44" s="601">
        <v>0</v>
      </c>
      <c r="AI44" s="602">
        <v>0</v>
      </c>
      <c r="AJ44" s="603">
        <v>0</v>
      </c>
      <c r="AK44" s="600">
        <v>0</v>
      </c>
      <c r="AL44" s="604">
        <v>0</v>
      </c>
      <c r="AM44" s="605">
        <v>0</v>
      </c>
      <c r="AN44" s="270" t="s">
        <v>548</v>
      </c>
    </row>
    <row r="45" spans="1:40" s="240" customFormat="1" ht="17.25" customHeight="1">
      <c r="A45" s="265"/>
      <c r="B45" s="989" t="s">
        <v>549</v>
      </c>
      <c r="C45" s="990">
        <v>1</v>
      </c>
      <c r="D45" s="564">
        <v>0</v>
      </c>
      <c r="E45" s="564">
        <v>1</v>
      </c>
      <c r="F45" s="564">
        <v>0</v>
      </c>
      <c r="G45" s="564">
        <v>0</v>
      </c>
      <c r="H45" s="564">
        <v>4</v>
      </c>
      <c r="I45" s="564">
        <v>0</v>
      </c>
      <c r="J45" s="564">
        <v>1</v>
      </c>
      <c r="K45" s="564">
        <v>0</v>
      </c>
      <c r="L45" s="564">
        <v>0</v>
      </c>
      <c r="M45" s="565">
        <v>0</v>
      </c>
      <c r="N45" s="1335">
        <f t="shared" si="0"/>
        <v>7</v>
      </c>
      <c r="O45" s="566">
        <v>0</v>
      </c>
      <c r="P45" s="565">
        <v>0</v>
      </c>
      <c r="Q45" s="566">
        <v>0</v>
      </c>
      <c r="R45" s="564">
        <v>0</v>
      </c>
      <c r="S45" s="564">
        <v>0</v>
      </c>
      <c r="T45" s="564">
        <v>0</v>
      </c>
      <c r="U45" s="564">
        <v>0</v>
      </c>
      <c r="V45" s="564">
        <v>0</v>
      </c>
      <c r="W45" s="564">
        <v>0</v>
      </c>
      <c r="X45" s="565">
        <v>0</v>
      </c>
      <c r="Y45" s="1335">
        <f t="shared" si="1"/>
        <v>0</v>
      </c>
      <c r="Z45" s="566">
        <v>3</v>
      </c>
      <c r="AA45" s="564">
        <v>1</v>
      </c>
      <c r="AB45" s="565">
        <v>1</v>
      </c>
      <c r="AC45" s="566">
        <v>1</v>
      </c>
      <c r="AD45" s="564">
        <v>0</v>
      </c>
      <c r="AE45" s="565">
        <v>1</v>
      </c>
      <c r="AF45" s="566">
        <v>0</v>
      </c>
      <c r="AG45" s="564">
        <v>0</v>
      </c>
      <c r="AH45" s="581">
        <v>0</v>
      </c>
      <c r="AI45" s="569">
        <v>0</v>
      </c>
      <c r="AJ45" s="570">
        <v>0</v>
      </c>
      <c r="AK45" s="566">
        <v>0</v>
      </c>
      <c r="AL45" s="606">
        <v>0</v>
      </c>
      <c r="AM45" s="571">
        <v>0</v>
      </c>
      <c r="AN45" s="260" t="s">
        <v>549</v>
      </c>
    </row>
    <row r="46" spans="1:40" s="240" customFormat="1" ht="17.25" customHeight="1">
      <c r="A46" s="265"/>
      <c r="B46" s="989" t="s">
        <v>783</v>
      </c>
      <c r="C46" s="990">
        <v>1</v>
      </c>
      <c r="D46" s="564">
        <v>0</v>
      </c>
      <c r="E46" s="564">
        <v>1</v>
      </c>
      <c r="F46" s="564">
        <v>0</v>
      </c>
      <c r="G46" s="564">
        <v>1</v>
      </c>
      <c r="H46" s="564">
        <v>16</v>
      </c>
      <c r="I46" s="564">
        <v>0</v>
      </c>
      <c r="J46" s="564">
        <v>1</v>
      </c>
      <c r="K46" s="564">
        <v>0</v>
      </c>
      <c r="L46" s="564">
        <v>0</v>
      </c>
      <c r="M46" s="565">
        <v>1</v>
      </c>
      <c r="N46" s="1335">
        <f>SUM(C46:M46)</f>
        <v>21</v>
      </c>
      <c r="O46" s="566">
        <v>2</v>
      </c>
      <c r="P46" s="565">
        <v>0</v>
      </c>
      <c r="Q46" s="566">
        <v>0</v>
      </c>
      <c r="R46" s="564">
        <v>1</v>
      </c>
      <c r="S46" s="564">
        <v>1</v>
      </c>
      <c r="T46" s="564">
        <v>0</v>
      </c>
      <c r="U46" s="564">
        <v>0</v>
      </c>
      <c r="V46" s="564">
        <v>0</v>
      </c>
      <c r="W46" s="564">
        <v>1</v>
      </c>
      <c r="X46" s="565">
        <v>1</v>
      </c>
      <c r="Y46" s="1335">
        <f>SUM(O46:X46)</f>
        <v>6</v>
      </c>
      <c r="Z46" s="566">
        <v>3</v>
      </c>
      <c r="AA46" s="564">
        <v>1</v>
      </c>
      <c r="AB46" s="565">
        <v>1</v>
      </c>
      <c r="AC46" s="566">
        <v>1</v>
      </c>
      <c r="AD46" s="564">
        <v>3</v>
      </c>
      <c r="AE46" s="565">
        <v>1</v>
      </c>
      <c r="AF46" s="566">
        <v>0</v>
      </c>
      <c r="AG46" s="564">
        <v>0</v>
      </c>
      <c r="AH46" s="581">
        <v>0</v>
      </c>
      <c r="AI46" s="569">
        <v>0</v>
      </c>
      <c r="AJ46" s="570">
        <v>0</v>
      </c>
      <c r="AK46" s="566">
        <v>0</v>
      </c>
      <c r="AL46" s="606">
        <v>0</v>
      </c>
      <c r="AM46" s="571">
        <v>0</v>
      </c>
      <c r="AN46" s="260" t="s">
        <v>783</v>
      </c>
    </row>
    <row r="47" spans="1:40" s="240" customFormat="1" ht="17.25" customHeight="1">
      <c r="A47" s="265"/>
      <c r="B47" s="989" t="s">
        <v>746</v>
      </c>
      <c r="C47" s="990">
        <v>1</v>
      </c>
      <c r="D47" s="564">
        <v>0</v>
      </c>
      <c r="E47" s="564">
        <v>1</v>
      </c>
      <c r="F47" s="564">
        <v>0</v>
      </c>
      <c r="G47" s="564">
        <v>0</v>
      </c>
      <c r="H47" s="564">
        <v>3</v>
      </c>
      <c r="I47" s="564">
        <v>0</v>
      </c>
      <c r="J47" s="564">
        <v>1</v>
      </c>
      <c r="K47" s="564">
        <v>0</v>
      </c>
      <c r="L47" s="564">
        <v>0</v>
      </c>
      <c r="M47" s="565">
        <v>1</v>
      </c>
      <c r="N47" s="1335">
        <f t="shared" si="0"/>
        <v>7</v>
      </c>
      <c r="O47" s="566">
        <v>0</v>
      </c>
      <c r="P47" s="565">
        <v>0</v>
      </c>
      <c r="Q47" s="566">
        <v>0</v>
      </c>
      <c r="R47" s="564">
        <v>0</v>
      </c>
      <c r="S47" s="564">
        <v>0</v>
      </c>
      <c r="T47" s="564">
        <v>0</v>
      </c>
      <c r="U47" s="564">
        <v>0</v>
      </c>
      <c r="V47" s="564">
        <v>0</v>
      </c>
      <c r="W47" s="564">
        <v>0</v>
      </c>
      <c r="X47" s="565">
        <v>0</v>
      </c>
      <c r="Y47" s="1335">
        <f t="shared" si="1"/>
        <v>0</v>
      </c>
      <c r="Z47" s="566">
        <v>2</v>
      </c>
      <c r="AA47" s="564">
        <v>1</v>
      </c>
      <c r="AB47" s="565">
        <v>1</v>
      </c>
      <c r="AC47" s="566">
        <v>1</v>
      </c>
      <c r="AD47" s="564">
        <v>1</v>
      </c>
      <c r="AE47" s="565">
        <v>1</v>
      </c>
      <c r="AF47" s="566">
        <v>0</v>
      </c>
      <c r="AG47" s="564">
        <v>0</v>
      </c>
      <c r="AH47" s="581">
        <v>0</v>
      </c>
      <c r="AI47" s="569">
        <v>0</v>
      </c>
      <c r="AJ47" s="570">
        <v>0</v>
      </c>
      <c r="AK47" s="566">
        <v>0</v>
      </c>
      <c r="AL47" s="606">
        <v>0</v>
      </c>
      <c r="AM47" s="571">
        <v>0</v>
      </c>
      <c r="AN47" s="260" t="s">
        <v>746</v>
      </c>
    </row>
    <row r="48" spans="1:40" s="240" customFormat="1" ht="17.25" customHeight="1">
      <c r="A48" s="266"/>
      <c r="B48" s="992" t="s">
        <v>554</v>
      </c>
      <c r="C48" s="991">
        <v>1</v>
      </c>
      <c r="D48" s="574">
        <v>0</v>
      </c>
      <c r="E48" s="574">
        <v>1</v>
      </c>
      <c r="F48" s="574">
        <v>0</v>
      </c>
      <c r="G48" s="574">
        <v>1</v>
      </c>
      <c r="H48" s="574">
        <v>7</v>
      </c>
      <c r="I48" s="574">
        <v>0</v>
      </c>
      <c r="J48" s="574">
        <v>0</v>
      </c>
      <c r="K48" s="574">
        <v>0</v>
      </c>
      <c r="L48" s="574">
        <v>0</v>
      </c>
      <c r="M48" s="575">
        <v>2</v>
      </c>
      <c r="N48" s="1336">
        <f>SUM(C48:M48)</f>
        <v>12</v>
      </c>
      <c r="O48" s="576">
        <v>1</v>
      </c>
      <c r="P48" s="575">
        <v>0</v>
      </c>
      <c r="Q48" s="576">
        <v>0</v>
      </c>
      <c r="R48" s="574">
        <v>0</v>
      </c>
      <c r="S48" s="574">
        <v>0</v>
      </c>
      <c r="T48" s="574">
        <v>0</v>
      </c>
      <c r="U48" s="574">
        <v>0</v>
      </c>
      <c r="V48" s="574">
        <v>0</v>
      </c>
      <c r="W48" s="574">
        <v>1</v>
      </c>
      <c r="X48" s="575">
        <v>0</v>
      </c>
      <c r="Y48" s="1336">
        <f>SUM(O48:X48)</f>
        <v>2</v>
      </c>
      <c r="Z48" s="576">
        <v>3</v>
      </c>
      <c r="AA48" s="574">
        <v>1</v>
      </c>
      <c r="AB48" s="575">
        <v>1</v>
      </c>
      <c r="AC48" s="576">
        <v>1</v>
      </c>
      <c r="AD48" s="574">
        <v>1</v>
      </c>
      <c r="AE48" s="575">
        <v>0</v>
      </c>
      <c r="AF48" s="576">
        <v>0</v>
      </c>
      <c r="AG48" s="574">
        <v>0</v>
      </c>
      <c r="AH48" s="582">
        <v>0</v>
      </c>
      <c r="AI48" s="578">
        <v>2</v>
      </c>
      <c r="AJ48" s="579">
        <v>0</v>
      </c>
      <c r="AK48" s="576">
        <v>0</v>
      </c>
      <c r="AL48" s="607">
        <v>0</v>
      </c>
      <c r="AM48" s="580">
        <v>0</v>
      </c>
      <c r="AN48" s="271" t="s">
        <v>554</v>
      </c>
    </row>
    <row r="49" spans="1:42" s="1319" customFormat="1" ht="17.25" customHeight="1" thickBot="1">
      <c r="A49" s="1320" t="s">
        <v>555</v>
      </c>
      <c r="B49" s="1321"/>
      <c r="C49" s="1322">
        <f t="shared" ref="C49:M49" si="6">SUM(C30:C48)</f>
        <v>18</v>
      </c>
      <c r="D49" s="1323">
        <f t="shared" si="6"/>
        <v>0</v>
      </c>
      <c r="E49" s="1323">
        <f t="shared" si="6"/>
        <v>19</v>
      </c>
      <c r="F49" s="1323">
        <f t="shared" si="6"/>
        <v>3</v>
      </c>
      <c r="G49" s="1323">
        <f t="shared" si="6"/>
        <v>12</v>
      </c>
      <c r="H49" s="1323">
        <f t="shared" si="6"/>
        <v>249</v>
      </c>
      <c r="I49" s="1323">
        <f t="shared" si="6"/>
        <v>0</v>
      </c>
      <c r="J49" s="1323">
        <f t="shared" si="6"/>
        <v>16</v>
      </c>
      <c r="K49" s="1323">
        <f t="shared" si="6"/>
        <v>2</v>
      </c>
      <c r="L49" s="1323">
        <f t="shared" si="6"/>
        <v>3</v>
      </c>
      <c r="M49" s="1324">
        <f t="shared" si="6"/>
        <v>29</v>
      </c>
      <c r="N49" s="1331">
        <f t="shared" si="0"/>
        <v>351</v>
      </c>
      <c r="O49" s="1332">
        <f t="shared" ref="O49:X49" si="7">SUM(O30:O48)</f>
        <v>24</v>
      </c>
      <c r="P49" s="1324">
        <f t="shared" si="7"/>
        <v>1</v>
      </c>
      <c r="Q49" s="1332">
        <f t="shared" si="7"/>
        <v>1</v>
      </c>
      <c r="R49" s="1323">
        <f t="shared" si="7"/>
        <v>9</v>
      </c>
      <c r="S49" s="1323">
        <f t="shared" si="7"/>
        <v>12</v>
      </c>
      <c r="T49" s="1323">
        <f t="shared" si="7"/>
        <v>0</v>
      </c>
      <c r="U49" s="1323">
        <f t="shared" si="7"/>
        <v>0</v>
      </c>
      <c r="V49" s="1323">
        <f t="shared" si="7"/>
        <v>4</v>
      </c>
      <c r="W49" s="1323">
        <f t="shared" si="7"/>
        <v>14</v>
      </c>
      <c r="X49" s="1324">
        <f t="shared" si="7"/>
        <v>8</v>
      </c>
      <c r="Y49" s="1331">
        <f t="shared" si="1"/>
        <v>73</v>
      </c>
      <c r="Z49" s="1332">
        <f t="shared" ref="Z49:AM49" si="8">SUM(Z30:Z48)</f>
        <v>51</v>
      </c>
      <c r="AA49" s="1323">
        <f t="shared" si="8"/>
        <v>20</v>
      </c>
      <c r="AB49" s="1324">
        <f t="shared" si="8"/>
        <v>18</v>
      </c>
      <c r="AC49" s="1332">
        <f t="shared" si="8"/>
        <v>19</v>
      </c>
      <c r="AD49" s="1323">
        <f t="shared" si="8"/>
        <v>40</v>
      </c>
      <c r="AE49" s="1324">
        <f t="shared" si="8"/>
        <v>18</v>
      </c>
      <c r="AF49" s="1332">
        <f t="shared" si="8"/>
        <v>0</v>
      </c>
      <c r="AG49" s="1323">
        <f t="shared" si="8"/>
        <v>0</v>
      </c>
      <c r="AH49" s="1344">
        <f t="shared" si="8"/>
        <v>0</v>
      </c>
      <c r="AI49" s="1345">
        <f t="shared" si="8"/>
        <v>10</v>
      </c>
      <c r="AJ49" s="1331">
        <f t="shared" si="8"/>
        <v>0</v>
      </c>
      <c r="AK49" s="1332">
        <f t="shared" si="8"/>
        <v>1</v>
      </c>
      <c r="AL49" s="1352">
        <f t="shared" si="8"/>
        <v>0</v>
      </c>
      <c r="AM49" s="1342">
        <f t="shared" si="8"/>
        <v>3</v>
      </c>
      <c r="AN49" s="1343" t="s">
        <v>748</v>
      </c>
    </row>
    <row r="50" spans="1:42" s="240" customFormat="1" ht="17.25" customHeight="1">
      <c r="A50" s="265" t="s">
        <v>556</v>
      </c>
      <c r="B50" s="272" t="s">
        <v>13</v>
      </c>
      <c r="C50" s="990">
        <v>1</v>
      </c>
      <c r="D50" s="564">
        <v>1</v>
      </c>
      <c r="E50" s="564">
        <v>1</v>
      </c>
      <c r="F50" s="564">
        <v>1</v>
      </c>
      <c r="G50" s="564">
        <v>0</v>
      </c>
      <c r="H50" s="564">
        <v>37</v>
      </c>
      <c r="I50" s="564">
        <v>0</v>
      </c>
      <c r="J50" s="564">
        <v>2</v>
      </c>
      <c r="K50" s="564">
        <v>0</v>
      </c>
      <c r="L50" s="564">
        <v>0</v>
      </c>
      <c r="M50" s="565">
        <v>4</v>
      </c>
      <c r="N50" s="1335">
        <f t="shared" si="0"/>
        <v>47</v>
      </c>
      <c r="O50" s="566">
        <v>2</v>
      </c>
      <c r="P50" s="565">
        <v>0</v>
      </c>
      <c r="Q50" s="566">
        <v>0</v>
      </c>
      <c r="R50" s="564">
        <v>1</v>
      </c>
      <c r="S50" s="564">
        <v>1</v>
      </c>
      <c r="T50" s="564">
        <v>0</v>
      </c>
      <c r="U50" s="564">
        <v>0</v>
      </c>
      <c r="V50" s="564">
        <v>0</v>
      </c>
      <c r="W50" s="564">
        <v>1</v>
      </c>
      <c r="X50" s="565">
        <v>0</v>
      </c>
      <c r="Y50" s="1335">
        <f t="shared" si="1"/>
        <v>5</v>
      </c>
      <c r="Z50" s="566">
        <v>2</v>
      </c>
      <c r="AA50" s="564">
        <v>2</v>
      </c>
      <c r="AB50" s="565">
        <v>1</v>
      </c>
      <c r="AC50" s="566">
        <v>1</v>
      </c>
      <c r="AD50" s="564">
        <v>3</v>
      </c>
      <c r="AE50" s="565">
        <v>1</v>
      </c>
      <c r="AF50" s="566">
        <v>0</v>
      </c>
      <c r="AG50" s="564">
        <v>0</v>
      </c>
      <c r="AH50" s="581">
        <v>0</v>
      </c>
      <c r="AI50" s="569">
        <v>2</v>
      </c>
      <c r="AJ50" s="570">
        <v>0</v>
      </c>
      <c r="AK50" s="566">
        <v>2</v>
      </c>
      <c r="AL50" s="606">
        <v>0</v>
      </c>
      <c r="AM50" s="571">
        <v>0</v>
      </c>
      <c r="AN50" s="260" t="s">
        <v>13</v>
      </c>
    </row>
    <row r="51" spans="1:42" s="240" customFormat="1" ht="17.25" customHeight="1">
      <c r="A51" s="261">
        <v>4</v>
      </c>
      <c r="B51" s="272" t="s">
        <v>558</v>
      </c>
      <c r="C51" s="990">
        <v>1</v>
      </c>
      <c r="D51" s="564">
        <v>1</v>
      </c>
      <c r="E51" s="564">
        <v>1</v>
      </c>
      <c r="F51" s="564">
        <v>1</v>
      </c>
      <c r="G51" s="564">
        <v>1</v>
      </c>
      <c r="H51" s="564">
        <v>39</v>
      </c>
      <c r="I51" s="564">
        <v>0</v>
      </c>
      <c r="J51" s="564">
        <v>2</v>
      </c>
      <c r="K51" s="564">
        <v>0</v>
      </c>
      <c r="L51" s="564">
        <v>0</v>
      </c>
      <c r="M51" s="565">
        <v>3</v>
      </c>
      <c r="N51" s="1335">
        <f t="shared" si="0"/>
        <v>49</v>
      </c>
      <c r="O51" s="566">
        <v>2</v>
      </c>
      <c r="P51" s="565">
        <v>0</v>
      </c>
      <c r="Q51" s="566">
        <v>0</v>
      </c>
      <c r="R51" s="564">
        <v>1</v>
      </c>
      <c r="S51" s="564">
        <v>1</v>
      </c>
      <c r="T51" s="564">
        <v>0</v>
      </c>
      <c r="U51" s="564">
        <v>0</v>
      </c>
      <c r="V51" s="564">
        <v>0</v>
      </c>
      <c r="W51" s="564">
        <v>1</v>
      </c>
      <c r="X51" s="565">
        <v>0</v>
      </c>
      <c r="Y51" s="1335">
        <f t="shared" si="1"/>
        <v>5</v>
      </c>
      <c r="Z51" s="566">
        <v>2</v>
      </c>
      <c r="AA51" s="564">
        <v>2</v>
      </c>
      <c r="AB51" s="565">
        <v>1</v>
      </c>
      <c r="AC51" s="566">
        <v>1</v>
      </c>
      <c r="AD51" s="564">
        <v>3</v>
      </c>
      <c r="AE51" s="565">
        <v>1</v>
      </c>
      <c r="AF51" s="566">
        <v>0</v>
      </c>
      <c r="AG51" s="564">
        <v>0</v>
      </c>
      <c r="AH51" s="581">
        <v>0</v>
      </c>
      <c r="AI51" s="569">
        <v>1</v>
      </c>
      <c r="AJ51" s="570">
        <v>0</v>
      </c>
      <c r="AK51" s="566">
        <v>0</v>
      </c>
      <c r="AL51" s="606">
        <v>0</v>
      </c>
      <c r="AM51" s="571">
        <v>0</v>
      </c>
      <c r="AN51" s="260" t="s">
        <v>558</v>
      </c>
    </row>
    <row r="52" spans="1:42" s="240" customFormat="1" ht="17.25" customHeight="1">
      <c r="A52" s="265"/>
      <c r="B52" s="272" t="s">
        <v>559</v>
      </c>
      <c r="C52" s="990">
        <v>1</v>
      </c>
      <c r="D52" s="564">
        <v>0</v>
      </c>
      <c r="E52" s="564">
        <v>1</v>
      </c>
      <c r="F52" s="564">
        <v>0</v>
      </c>
      <c r="G52" s="564">
        <v>1</v>
      </c>
      <c r="H52" s="564">
        <v>13</v>
      </c>
      <c r="I52" s="564">
        <v>0</v>
      </c>
      <c r="J52" s="564">
        <v>1</v>
      </c>
      <c r="K52" s="564">
        <v>0</v>
      </c>
      <c r="L52" s="564">
        <v>0</v>
      </c>
      <c r="M52" s="565">
        <v>1</v>
      </c>
      <c r="N52" s="1335">
        <f t="shared" si="0"/>
        <v>18</v>
      </c>
      <c r="O52" s="566">
        <v>1</v>
      </c>
      <c r="P52" s="565">
        <v>0</v>
      </c>
      <c r="Q52" s="566">
        <v>0</v>
      </c>
      <c r="R52" s="564">
        <v>1</v>
      </c>
      <c r="S52" s="564">
        <v>1</v>
      </c>
      <c r="T52" s="564">
        <v>0</v>
      </c>
      <c r="U52" s="564">
        <v>0</v>
      </c>
      <c r="V52" s="564">
        <v>0</v>
      </c>
      <c r="W52" s="564">
        <v>1</v>
      </c>
      <c r="X52" s="565">
        <v>0</v>
      </c>
      <c r="Y52" s="1335">
        <f t="shared" si="1"/>
        <v>4</v>
      </c>
      <c r="Z52" s="566">
        <v>1</v>
      </c>
      <c r="AA52" s="564">
        <v>1</v>
      </c>
      <c r="AB52" s="565">
        <v>1</v>
      </c>
      <c r="AC52" s="566">
        <v>1</v>
      </c>
      <c r="AD52" s="564">
        <v>3</v>
      </c>
      <c r="AE52" s="565">
        <v>1</v>
      </c>
      <c r="AF52" s="566">
        <v>0</v>
      </c>
      <c r="AG52" s="564">
        <v>0</v>
      </c>
      <c r="AH52" s="581">
        <v>0</v>
      </c>
      <c r="AI52" s="569">
        <v>0</v>
      </c>
      <c r="AJ52" s="570">
        <v>0</v>
      </c>
      <c r="AK52" s="566">
        <v>0</v>
      </c>
      <c r="AL52" s="606">
        <v>0</v>
      </c>
      <c r="AM52" s="571">
        <v>0</v>
      </c>
      <c r="AN52" s="260" t="s">
        <v>559</v>
      </c>
    </row>
    <row r="53" spans="1:42" s="240" customFormat="1" ht="17.25" customHeight="1" thickBot="1">
      <c r="A53" s="1348"/>
      <c r="B53" s="273" t="s">
        <v>749</v>
      </c>
      <c r="C53" s="994">
        <v>1</v>
      </c>
      <c r="D53" s="590">
        <v>0</v>
      </c>
      <c r="E53" s="590">
        <v>2</v>
      </c>
      <c r="F53" s="590">
        <v>2</v>
      </c>
      <c r="G53" s="590">
        <v>2</v>
      </c>
      <c r="H53" s="590">
        <v>35</v>
      </c>
      <c r="I53" s="590">
        <v>0</v>
      </c>
      <c r="J53" s="590">
        <v>1</v>
      </c>
      <c r="K53" s="590">
        <v>0</v>
      </c>
      <c r="L53" s="590">
        <v>0</v>
      </c>
      <c r="M53" s="591">
        <v>6</v>
      </c>
      <c r="N53" s="1331">
        <f t="shared" si="0"/>
        <v>49</v>
      </c>
      <c r="O53" s="592">
        <v>3</v>
      </c>
      <c r="P53" s="591">
        <v>0</v>
      </c>
      <c r="Q53" s="592">
        <v>0</v>
      </c>
      <c r="R53" s="590">
        <v>1</v>
      </c>
      <c r="S53" s="590">
        <v>1</v>
      </c>
      <c r="T53" s="590">
        <v>0</v>
      </c>
      <c r="U53" s="590">
        <v>0</v>
      </c>
      <c r="V53" s="590">
        <v>0</v>
      </c>
      <c r="W53" s="590">
        <v>1</v>
      </c>
      <c r="X53" s="591">
        <v>0</v>
      </c>
      <c r="Y53" s="1331">
        <f t="shared" si="1"/>
        <v>6</v>
      </c>
      <c r="Z53" s="592">
        <v>2</v>
      </c>
      <c r="AA53" s="590">
        <v>2</v>
      </c>
      <c r="AB53" s="591">
        <v>1</v>
      </c>
      <c r="AC53" s="592">
        <v>1</v>
      </c>
      <c r="AD53" s="590">
        <v>3</v>
      </c>
      <c r="AE53" s="591">
        <v>1</v>
      </c>
      <c r="AF53" s="592">
        <v>0</v>
      </c>
      <c r="AG53" s="590">
        <v>0</v>
      </c>
      <c r="AH53" s="593">
        <v>0</v>
      </c>
      <c r="AI53" s="594">
        <v>1</v>
      </c>
      <c r="AJ53" s="595">
        <v>0</v>
      </c>
      <c r="AK53" s="592">
        <v>1</v>
      </c>
      <c r="AL53" s="596">
        <v>0</v>
      </c>
      <c r="AM53" s="597">
        <v>0</v>
      </c>
      <c r="AN53" s="269" t="s">
        <v>749</v>
      </c>
    </row>
    <row r="54" spans="1:42" s="1319" customFormat="1" ht="17.25" customHeight="1" thickBot="1">
      <c r="A54" s="1320" t="s">
        <v>564</v>
      </c>
      <c r="B54" s="1321"/>
      <c r="C54" s="1322">
        <f>SUM(C50:C53)</f>
        <v>4</v>
      </c>
      <c r="D54" s="1323">
        <f t="shared" ref="D54:AM54" si="9">SUM(D50:D53)</f>
        <v>2</v>
      </c>
      <c r="E54" s="1323">
        <f t="shared" si="9"/>
        <v>5</v>
      </c>
      <c r="F54" s="1323">
        <f t="shared" si="9"/>
        <v>4</v>
      </c>
      <c r="G54" s="1323">
        <f t="shared" si="9"/>
        <v>4</v>
      </c>
      <c r="H54" s="1323">
        <f t="shared" si="9"/>
        <v>124</v>
      </c>
      <c r="I54" s="1323">
        <f t="shared" si="9"/>
        <v>0</v>
      </c>
      <c r="J54" s="1323">
        <f t="shared" si="9"/>
        <v>6</v>
      </c>
      <c r="K54" s="1323">
        <f t="shared" si="9"/>
        <v>0</v>
      </c>
      <c r="L54" s="1323">
        <f t="shared" si="9"/>
        <v>0</v>
      </c>
      <c r="M54" s="1324">
        <f t="shared" si="9"/>
        <v>14</v>
      </c>
      <c r="N54" s="1331">
        <f t="shared" si="0"/>
        <v>163</v>
      </c>
      <c r="O54" s="1332">
        <f t="shared" si="9"/>
        <v>8</v>
      </c>
      <c r="P54" s="1324">
        <f t="shared" si="9"/>
        <v>0</v>
      </c>
      <c r="Q54" s="1332">
        <f t="shared" si="9"/>
        <v>0</v>
      </c>
      <c r="R54" s="1323">
        <f t="shared" si="9"/>
        <v>4</v>
      </c>
      <c r="S54" s="1323">
        <f t="shared" si="9"/>
        <v>4</v>
      </c>
      <c r="T54" s="1323">
        <f t="shared" si="9"/>
        <v>0</v>
      </c>
      <c r="U54" s="1323">
        <f t="shared" si="9"/>
        <v>0</v>
      </c>
      <c r="V54" s="1323">
        <f t="shared" si="9"/>
        <v>0</v>
      </c>
      <c r="W54" s="1323">
        <f t="shared" si="9"/>
        <v>4</v>
      </c>
      <c r="X54" s="1324">
        <f t="shared" si="9"/>
        <v>0</v>
      </c>
      <c r="Y54" s="1331">
        <f t="shared" si="1"/>
        <v>20</v>
      </c>
      <c r="Z54" s="1332">
        <f t="shared" si="9"/>
        <v>7</v>
      </c>
      <c r="AA54" s="1323">
        <f t="shared" si="9"/>
        <v>7</v>
      </c>
      <c r="AB54" s="1324">
        <f t="shared" si="9"/>
        <v>4</v>
      </c>
      <c r="AC54" s="1332">
        <f t="shared" si="9"/>
        <v>4</v>
      </c>
      <c r="AD54" s="1323">
        <f t="shared" si="9"/>
        <v>12</v>
      </c>
      <c r="AE54" s="1324">
        <f t="shared" si="9"/>
        <v>4</v>
      </c>
      <c r="AF54" s="1332">
        <f t="shared" si="9"/>
        <v>0</v>
      </c>
      <c r="AG54" s="1323">
        <f t="shared" si="9"/>
        <v>0</v>
      </c>
      <c r="AH54" s="1344">
        <f t="shared" si="9"/>
        <v>0</v>
      </c>
      <c r="AI54" s="1345">
        <f t="shared" si="9"/>
        <v>4</v>
      </c>
      <c r="AJ54" s="1331">
        <f t="shared" si="9"/>
        <v>0</v>
      </c>
      <c r="AK54" s="1332">
        <f t="shared" si="9"/>
        <v>3</v>
      </c>
      <c r="AL54" s="1323">
        <f t="shared" si="9"/>
        <v>0</v>
      </c>
      <c r="AM54" s="1342">
        <f t="shared" si="9"/>
        <v>0</v>
      </c>
      <c r="AN54" s="1343" t="s">
        <v>750</v>
      </c>
    </row>
    <row r="55" spans="1:42" s="240" customFormat="1" ht="17.25" customHeight="1">
      <c r="A55" s="265" t="s">
        <v>565</v>
      </c>
      <c r="B55" s="989" t="s">
        <v>14</v>
      </c>
      <c r="C55" s="990">
        <v>1</v>
      </c>
      <c r="D55" s="564">
        <v>0</v>
      </c>
      <c r="E55" s="564">
        <v>1</v>
      </c>
      <c r="F55" s="564">
        <v>1</v>
      </c>
      <c r="G55" s="564">
        <v>0</v>
      </c>
      <c r="H55" s="564">
        <v>31</v>
      </c>
      <c r="I55" s="564">
        <v>0</v>
      </c>
      <c r="J55" s="564">
        <v>1</v>
      </c>
      <c r="K55" s="564">
        <v>1</v>
      </c>
      <c r="L55" s="564">
        <v>0</v>
      </c>
      <c r="M55" s="565">
        <v>7</v>
      </c>
      <c r="N55" s="1335">
        <f t="shared" si="0"/>
        <v>43</v>
      </c>
      <c r="O55" s="566">
        <v>2</v>
      </c>
      <c r="P55" s="565">
        <v>0</v>
      </c>
      <c r="Q55" s="566">
        <v>0</v>
      </c>
      <c r="R55" s="564">
        <v>0</v>
      </c>
      <c r="S55" s="564">
        <v>0</v>
      </c>
      <c r="T55" s="564">
        <v>0</v>
      </c>
      <c r="U55" s="564">
        <v>0</v>
      </c>
      <c r="V55" s="564">
        <v>0</v>
      </c>
      <c r="W55" s="564">
        <v>2</v>
      </c>
      <c r="X55" s="565">
        <v>0</v>
      </c>
      <c r="Y55" s="1335">
        <f t="shared" si="1"/>
        <v>4</v>
      </c>
      <c r="Z55" s="566">
        <v>1</v>
      </c>
      <c r="AA55" s="564">
        <v>1</v>
      </c>
      <c r="AB55" s="565">
        <v>1</v>
      </c>
      <c r="AC55" s="566">
        <v>1</v>
      </c>
      <c r="AD55" s="564">
        <v>3</v>
      </c>
      <c r="AE55" s="565">
        <v>1</v>
      </c>
      <c r="AF55" s="566">
        <v>0</v>
      </c>
      <c r="AG55" s="564">
        <v>0</v>
      </c>
      <c r="AH55" s="581">
        <v>0</v>
      </c>
      <c r="AI55" s="569">
        <v>2</v>
      </c>
      <c r="AJ55" s="570">
        <v>0</v>
      </c>
      <c r="AK55" s="566">
        <v>1</v>
      </c>
      <c r="AL55" s="564">
        <v>0</v>
      </c>
      <c r="AM55" s="571">
        <v>0</v>
      </c>
      <c r="AN55" s="260" t="s">
        <v>14</v>
      </c>
      <c r="AP55" s="25"/>
    </row>
    <row r="56" spans="1:42" s="240" customFormat="1" ht="17.25" customHeight="1">
      <c r="A56" s="261">
        <v>5</v>
      </c>
      <c r="B56" s="989" t="s">
        <v>751</v>
      </c>
      <c r="C56" s="990">
        <v>1</v>
      </c>
      <c r="D56" s="564">
        <v>0</v>
      </c>
      <c r="E56" s="564">
        <v>1</v>
      </c>
      <c r="F56" s="564">
        <v>0</v>
      </c>
      <c r="G56" s="564">
        <v>1</v>
      </c>
      <c r="H56" s="564">
        <v>17</v>
      </c>
      <c r="I56" s="564">
        <v>0</v>
      </c>
      <c r="J56" s="564">
        <v>1</v>
      </c>
      <c r="K56" s="564">
        <v>0</v>
      </c>
      <c r="L56" s="564">
        <v>0</v>
      </c>
      <c r="M56" s="565">
        <v>2</v>
      </c>
      <c r="N56" s="1335">
        <f t="shared" si="0"/>
        <v>23</v>
      </c>
      <c r="O56" s="566">
        <v>2</v>
      </c>
      <c r="P56" s="565">
        <v>0</v>
      </c>
      <c r="Q56" s="566">
        <v>0</v>
      </c>
      <c r="R56" s="564">
        <v>0</v>
      </c>
      <c r="S56" s="564">
        <v>0</v>
      </c>
      <c r="T56" s="564">
        <v>0</v>
      </c>
      <c r="U56" s="564">
        <v>0</v>
      </c>
      <c r="V56" s="564">
        <v>0</v>
      </c>
      <c r="W56" s="564">
        <v>1</v>
      </c>
      <c r="X56" s="565">
        <v>0</v>
      </c>
      <c r="Y56" s="1335">
        <f t="shared" si="1"/>
        <v>3</v>
      </c>
      <c r="Z56" s="566">
        <v>1</v>
      </c>
      <c r="AA56" s="564">
        <v>1</v>
      </c>
      <c r="AB56" s="565">
        <v>1</v>
      </c>
      <c r="AC56" s="566">
        <v>1</v>
      </c>
      <c r="AD56" s="564">
        <v>3</v>
      </c>
      <c r="AE56" s="565">
        <v>1</v>
      </c>
      <c r="AF56" s="566">
        <v>0</v>
      </c>
      <c r="AG56" s="564">
        <v>0</v>
      </c>
      <c r="AH56" s="581">
        <v>0</v>
      </c>
      <c r="AI56" s="569">
        <v>0</v>
      </c>
      <c r="AJ56" s="570">
        <v>0</v>
      </c>
      <c r="AK56" s="566">
        <v>0</v>
      </c>
      <c r="AL56" s="564">
        <v>0</v>
      </c>
      <c r="AM56" s="571">
        <v>0</v>
      </c>
      <c r="AN56" s="260" t="s">
        <v>751</v>
      </c>
    </row>
    <row r="57" spans="1:42" s="240" customFormat="1" ht="17.25" customHeight="1">
      <c r="A57" s="265"/>
      <c r="B57" s="989" t="s">
        <v>752</v>
      </c>
      <c r="C57" s="990">
        <v>1</v>
      </c>
      <c r="D57" s="564">
        <v>0</v>
      </c>
      <c r="E57" s="564">
        <v>1</v>
      </c>
      <c r="F57" s="564">
        <v>0</v>
      </c>
      <c r="G57" s="564">
        <v>1</v>
      </c>
      <c r="H57" s="564">
        <v>9</v>
      </c>
      <c r="I57" s="564">
        <v>0</v>
      </c>
      <c r="J57" s="564">
        <v>1</v>
      </c>
      <c r="K57" s="564">
        <v>0</v>
      </c>
      <c r="L57" s="564">
        <v>0</v>
      </c>
      <c r="M57" s="565">
        <v>2</v>
      </c>
      <c r="N57" s="1335">
        <f t="shared" si="0"/>
        <v>15</v>
      </c>
      <c r="O57" s="566">
        <v>1</v>
      </c>
      <c r="P57" s="565">
        <v>0</v>
      </c>
      <c r="Q57" s="566">
        <v>0</v>
      </c>
      <c r="R57" s="564">
        <v>0</v>
      </c>
      <c r="S57" s="564">
        <v>0</v>
      </c>
      <c r="T57" s="564">
        <v>0</v>
      </c>
      <c r="U57" s="564">
        <v>0</v>
      </c>
      <c r="V57" s="564">
        <v>0</v>
      </c>
      <c r="W57" s="564">
        <v>1</v>
      </c>
      <c r="X57" s="565">
        <v>0</v>
      </c>
      <c r="Y57" s="1335">
        <f t="shared" si="1"/>
        <v>2</v>
      </c>
      <c r="Z57" s="566">
        <v>1</v>
      </c>
      <c r="AA57" s="564">
        <v>1</v>
      </c>
      <c r="AB57" s="565">
        <v>1</v>
      </c>
      <c r="AC57" s="566">
        <v>1</v>
      </c>
      <c r="AD57" s="564">
        <v>1</v>
      </c>
      <c r="AE57" s="565">
        <v>1</v>
      </c>
      <c r="AF57" s="566">
        <v>0</v>
      </c>
      <c r="AG57" s="564">
        <v>0</v>
      </c>
      <c r="AH57" s="581">
        <v>0</v>
      </c>
      <c r="AI57" s="569">
        <v>2</v>
      </c>
      <c r="AJ57" s="570">
        <v>0</v>
      </c>
      <c r="AK57" s="566">
        <v>0</v>
      </c>
      <c r="AL57" s="564">
        <v>0</v>
      </c>
      <c r="AM57" s="571">
        <v>1</v>
      </c>
      <c r="AN57" s="260" t="s">
        <v>752</v>
      </c>
      <c r="AO57" s="376"/>
    </row>
    <row r="58" spans="1:42" s="240" customFormat="1" ht="17.25" customHeight="1">
      <c r="A58" s="265"/>
      <c r="B58" s="989" t="s">
        <v>753</v>
      </c>
      <c r="C58" s="990">
        <v>1</v>
      </c>
      <c r="D58" s="564">
        <v>0</v>
      </c>
      <c r="E58" s="564">
        <v>1</v>
      </c>
      <c r="F58" s="564">
        <v>0</v>
      </c>
      <c r="G58" s="564">
        <v>0</v>
      </c>
      <c r="H58" s="564">
        <v>20</v>
      </c>
      <c r="I58" s="564">
        <v>0</v>
      </c>
      <c r="J58" s="564">
        <v>1</v>
      </c>
      <c r="K58" s="564">
        <v>0</v>
      </c>
      <c r="L58" s="564">
        <v>0</v>
      </c>
      <c r="M58" s="565">
        <v>4</v>
      </c>
      <c r="N58" s="1335">
        <f t="shared" si="0"/>
        <v>27</v>
      </c>
      <c r="O58" s="566">
        <v>2</v>
      </c>
      <c r="P58" s="565">
        <v>0</v>
      </c>
      <c r="Q58" s="566">
        <v>0</v>
      </c>
      <c r="R58" s="564">
        <v>0</v>
      </c>
      <c r="S58" s="564">
        <v>0</v>
      </c>
      <c r="T58" s="564">
        <v>0</v>
      </c>
      <c r="U58" s="564">
        <v>0</v>
      </c>
      <c r="V58" s="564">
        <v>0</v>
      </c>
      <c r="W58" s="564">
        <v>1</v>
      </c>
      <c r="X58" s="565">
        <v>0</v>
      </c>
      <c r="Y58" s="1335">
        <f t="shared" si="1"/>
        <v>3</v>
      </c>
      <c r="Z58" s="566">
        <v>1</v>
      </c>
      <c r="AA58" s="564">
        <v>1</v>
      </c>
      <c r="AB58" s="565">
        <v>1</v>
      </c>
      <c r="AC58" s="566">
        <v>1</v>
      </c>
      <c r="AD58" s="564">
        <v>3</v>
      </c>
      <c r="AE58" s="565">
        <v>1</v>
      </c>
      <c r="AF58" s="566">
        <v>0</v>
      </c>
      <c r="AG58" s="564">
        <v>0</v>
      </c>
      <c r="AH58" s="581">
        <v>0</v>
      </c>
      <c r="AI58" s="569">
        <v>0</v>
      </c>
      <c r="AJ58" s="570">
        <v>0</v>
      </c>
      <c r="AK58" s="566">
        <v>0</v>
      </c>
      <c r="AL58" s="564">
        <v>0</v>
      </c>
      <c r="AM58" s="571">
        <v>1</v>
      </c>
      <c r="AN58" s="260" t="s">
        <v>753</v>
      </c>
    </row>
    <row r="59" spans="1:42" s="240" customFormat="1" ht="17.25" customHeight="1">
      <c r="A59" s="266"/>
      <c r="B59" s="992" t="s">
        <v>754</v>
      </c>
      <c r="C59" s="991">
        <v>1</v>
      </c>
      <c r="D59" s="574">
        <v>0</v>
      </c>
      <c r="E59" s="574">
        <v>1</v>
      </c>
      <c r="F59" s="574">
        <v>0</v>
      </c>
      <c r="G59" s="574">
        <v>1</v>
      </c>
      <c r="H59" s="574">
        <v>8</v>
      </c>
      <c r="I59" s="574">
        <v>0</v>
      </c>
      <c r="J59" s="574">
        <v>1</v>
      </c>
      <c r="K59" s="574">
        <v>0</v>
      </c>
      <c r="L59" s="574">
        <v>0</v>
      </c>
      <c r="M59" s="575">
        <v>1</v>
      </c>
      <c r="N59" s="1336">
        <f t="shared" si="0"/>
        <v>13</v>
      </c>
      <c r="O59" s="576">
        <v>1</v>
      </c>
      <c r="P59" s="575">
        <v>0</v>
      </c>
      <c r="Q59" s="576">
        <v>0</v>
      </c>
      <c r="R59" s="574">
        <v>0</v>
      </c>
      <c r="S59" s="574">
        <v>0</v>
      </c>
      <c r="T59" s="574">
        <v>0</v>
      </c>
      <c r="U59" s="574">
        <v>0</v>
      </c>
      <c r="V59" s="574">
        <v>0</v>
      </c>
      <c r="W59" s="574">
        <v>1</v>
      </c>
      <c r="X59" s="575">
        <v>0</v>
      </c>
      <c r="Y59" s="1336">
        <f t="shared" si="1"/>
        <v>2</v>
      </c>
      <c r="Z59" s="576">
        <v>1</v>
      </c>
      <c r="AA59" s="574">
        <v>1</v>
      </c>
      <c r="AB59" s="575">
        <v>1</v>
      </c>
      <c r="AC59" s="576">
        <v>1</v>
      </c>
      <c r="AD59" s="574">
        <v>0</v>
      </c>
      <c r="AE59" s="575">
        <v>1</v>
      </c>
      <c r="AF59" s="576">
        <v>0</v>
      </c>
      <c r="AG59" s="574">
        <v>0</v>
      </c>
      <c r="AH59" s="582">
        <v>1</v>
      </c>
      <c r="AI59" s="578">
        <v>1</v>
      </c>
      <c r="AJ59" s="579">
        <v>0</v>
      </c>
      <c r="AK59" s="576">
        <v>0</v>
      </c>
      <c r="AL59" s="574">
        <v>0</v>
      </c>
      <c r="AM59" s="580">
        <v>0</v>
      </c>
      <c r="AN59" s="264" t="s">
        <v>754</v>
      </c>
    </row>
    <row r="60" spans="1:42" s="1319" customFormat="1" ht="17.25" customHeight="1" thickBot="1">
      <c r="A60" s="1320" t="s">
        <v>576</v>
      </c>
      <c r="B60" s="1321"/>
      <c r="C60" s="1322">
        <f t="shared" ref="C60:M60" si="10">SUM(C55:C59)</f>
        <v>5</v>
      </c>
      <c r="D60" s="1323">
        <f t="shared" si="10"/>
        <v>0</v>
      </c>
      <c r="E60" s="1323">
        <f t="shared" si="10"/>
        <v>5</v>
      </c>
      <c r="F60" s="1323">
        <f t="shared" si="10"/>
        <v>1</v>
      </c>
      <c r="G60" s="1323">
        <f t="shared" si="10"/>
        <v>3</v>
      </c>
      <c r="H60" s="1323">
        <f t="shared" si="10"/>
        <v>85</v>
      </c>
      <c r="I60" s="1323">
        <f t="shared" si="10"/>
        <v>0</v>
      </c>
      <c r="J60" s="1323">
        <f t="shared" si="10"/>
        <v>5</v>
      </c>
      <c r="K60" s="1323">
        <f t="shared" si="10"/>
        <v>1</v>
      </c>
      <c r="L60" s="1323">
        <f t="shared" si="10"/>
        <v>0</v>
      </c>
      <c r="M60" s="1324">
        <f t="shared" si="10"/>
        <v>16</v>
      </c>
      <c r="N60" s="1331">
        <f t="shared" si="0"/>
        <v>121</v>
      </c>
      <c r="O60" s="1337">
        <f t="shared" ref="O60:X60" si="11">SUM(O55:O59)</f>
        <v>8</v>
      </c>
      <c r="P60" s="1353">
        <f t="shared" si="11"/>
        <v>0</v>
      </c>
      <c r="Q60" s="1332">
        <f t="shared" si="11"/>
        <v>0</v>
      </c>
      <c r="R60" s="1323">
        <f t="shared" si="11"/>
        <v>0</v>
      </c>
      <c r="S60" s="1323">
        <f t="shared" si="11"/>
        <v>0</v>
      </c>
      <c r="T60" s="1323">
        <f t="shared" si="11"/>
        <v>0</v>
      </c>
      <c r="U60" s="1323">
        <f t="shared" si="11"/>
        <v>0</v>
      </c>
      <c r="V60" s="1323">
        <f t="shared" si="11"/>
        <v>0</v>
      </c>
      <c r="W60" s="1323">
        <f t="shared" si="11"/>
        <v>6</v>
      </c>
      <c r="X60" s="1324">
        <f t="shared" si="11"/>
        <v>0</v>
      </c>
      <c r="Y60" s="1331">
        <f t="shared" si="1"/>
        <v>14</v>
      </c>
      <c r="Z60" s="1332">
        <f t="shared" ref="Z60:AM60" si="12">SUM(Z55:Z59)</f>
        <v>5</v>
      </c>
      <c r="AA60" s="1323">
        <f t="shared" si="12"/>
        <v>5</v>
      </c>
      <c r="AB60" s="1324">
        <f t="shared" si="12"/>
        <v>5</v>
      </c>
      <c r="AC60" s="1332">
        <f t="shared" si="12"/>
        <v>5</v>
      </c>
      <c r="AD60" s="1323">
        <f t="shared" si="12"/>
        <v>10</v>
      </c>
      <c r="AE60" s="1324">
        <f t="shared" si="12"/>
        <v>5</v>
      </c>
      <c r="AF60" s="1332">
        <f t="shared" si="12"/>
        <v>0</v>
      </c>
      <c r="AG60" s="1323">
        <f t="shared" si="12"/>
        <v>0</v>
      </c>
      <c r="AH60" s="1344">
        <f t="shared" si="12"/>
        <v>1</v>
      </c>
      <c r="AI60" s="1345">
        <f t="shared" si="12"/>
        <v>5</v>
      </c>
      <c r="AJ60" s="1331">
        <f t="shared" si="12"/>
        <v>0</v>
      </c>
      <c r="AK60" s="1332">
        <f t="shared" si="12"/>
        <v>1</v>
      </c>
      <c r="AL60" s="1323">
        <f t="shared" si="12"/>
        <v>0</v>
      </c>
      <c r="AM60" s="1342">
        <f t="shared" si="12"/>
        <v>2</v>
      </c>
      <c r="AN60" s="1343" t="s">
        <v>784</v>
      </c>
    </row>
    <row r="61" spans="1:42" s="240" customFormat="1" ht="17.25" customHeight="1">
      <c r="A61" s="265" t="s">
        <v>577</v>
      </c>
      <c r="B61" s="989" t="s">
        <v>15</v>
      </c>
      <c r="C61" s="990">
        <v>1</v>
      </c>
      <c r="D61" s="564">
        <v>1</v>
      </c>
      <c r="E61" s="564">
        <v>1</v>
      </c>
      <c r="F61" s="564">
        <v>2</v>
      </c>
      <c r="G61" s="564">
        <v>2</v>
      </c>
      <c r="H61" s="564">
        <v>38</v>
      </c>
      <c r="I61" s="564">
        <v>0</v>
      </c>
      <c r="J61" s="564">
        <v>1</v>
      </c>
      <c r="K61" s="564">
        <v>0</v>
      </c>
      <c r="L61" s="564">
        <v>1</v>
      </c>
      <c r="M61" s="565">
        <v>6</v>
      </c>
      <c r="N61" s="1335">
        <f t="shared" si="0"/>
        <v>53</v>
      </c>
      <c r="O61" s="566">
        <v>2</v>
      </c>
      <c r="P61" s="565">
        <v>0</v>
      </c>
      <c r="Q61" s="566">
        <v>0</v>
      </c>
      <c r="R61" s="564">
        <v>0</v>
      </c>
      <c r="S61" s="564">
        <v>0</v>
      </c>
      <c r="T61" s="564">
        <v>0</v>
      </c>
      <c r="U61" s="564">
        <v>0</v>
      </c>
      <c r="V61" s="564">
        <v>0</v>
      </c>
      <c r="W61" s="564">
        <v>0</v>
      </c>
      <c r="X61" s="565">
        <v>0</v>
      </c>
      <c r="Y61" s="1335">
        <f t="shared" si="1"/>
        <v>2</v>
      </c>
      <c r="Z61" s="566">
        <v>2</v>
      </c>
      <c r="AA61" s="564">
        <v>1</v>
      </c>
      <c r="AB61" s="565">
        <v>1</v>
      </c>
      <c r="AC61" s="566">
        <v>1</v>
      </c>
      <c r="AD61" s="564">
        <v>3</v>
      </c>
      <c r="AE61" s="565">
        <v>1</v>
      </c>
      <c r="AF61" s="566">
        <v>0</v>
      </c>
      <c r="AG61" s="564">
        <v>0</v>
      </c>
      <c r="AH61" s="581">
        <v>1</v>
      </c>
      <c r="AI61" s="569">
        <v>1</v>
      </c>
      <c r="AJ61" s="570">
        <v>0</v>
      </c>
      <c r="AK61" s="566">
        <v>0</v>
      </c>
      <c r="AL61" s="564">
        <v>0</v>
      </c>
      <c r="AM61" s="571">
        <v>1</v>
      </c>
      <c r="AN61" s="260" t="s">
        <v>15</v>
      </c>
    </row>
    <row r="62" spans="1:42" s="240" customFormat="1" ht="17.25" customHeight="1">
      <c r="A62" s="261">
        <v>5</v>
      </c>
      <c r="B62" s="989" t="s">
        <v>756</v>
      </c>
      <c r="C62" s="990">
        <v>1</v>
      </c>
      <c r="D62" s="564">
        <v>0</v>
      </c>
      <c r="E62" s="564">
        <v>1</v>
      </c>
      <c r="F62" s="564">
        <v>0</v>
      </c>
      <c r="G62" s="564">
        <v>0</v>
      </c>
      <c r="H62" s="564">
        <v>8</v>
      </c>
      <c r="I62" s="564">
        <v>0</v>
      </c>
      <c r="J62" s="564">
        <v>1</v>
      </c>
      <c r="K62" s="564">
        <v>0</v>
      </c>
      <c r="L62" s="564">
        <v>1</v>
      </c>
      <c r="M62" s="565">
        <v>2</v>
      </c>
      <c r="N62" s="1335">
        <f t="shared" si="0"/>
        <v>14</v>
      </c>
      <c r="O62" s="566">
        <v>1</v>
      </c>
      <c r="P62" s="565">
        <v>0</v>
      </c>
      <c r="Q62" s="566">
        <v>0</v>
      </c>
      <c r="R62" s="564">
        <v>0</v>
      </c>
      <c r="S62" s="564">
        <v>0</v>
      </c>
      <c r="T62" s="564">
        <v>0</v>
      </c>
      <c r="U62" s="564">
        <v>0</v>
      </c>
      <c r="V62" s="564">
        <v>0</v>
      </c>
      <c r="W62" s="564">
        <v>0</v>
      </c>
      <c r="X62" s="565">
        <v>0</v>
      </c>
      <c r="Y62" s="1335">
        <f t="shared" si="1"/>
        <v>1</v>
      </c>
      <c r="Z62" s="566">
        <v>3</v>
      </c>
      <c r="AA62" s="564">
        <v>1</v>
      </c>
      <c r="AB62" s="565">
        <v>1</v>
      </c>
      <c r="AC62" s="566">
        <v>1</v>
      </c>
      <c r="AD62" s="564">
        <v>0</v>
      </c>
      <c r="AE62" s="565">
        <v>1</v>
      </c>
      <c r="AF62" s="566">
        <v>0</v>
      </c>
      <c r="AG62" s="564">
        <v>0</v>
      </c>
      <c r="AH62" s="581">
        <v>0</v>
      </c>
      <c r="AI62" s="569">
        <v>1</v>
      </c>
      <c r="AJ62" s="570">
        <v>0</v>
      </c>
      <c r="AK62" s="566">
        <v>0</v>
      </c>
      <c r="AL62" s="564">
        <v>0</v>
      </c>
      <c r="AM62" s="571">
        <v>0</v>
      </c>
      <c r="AN62" s="260" t="s">
        <v>756</v>
      </c>
    </row>
    <row r="63" spans="1:42" s="240" customFormat="1" ht="17.25" customHeight="1">
      <c r="A63" s="265"/>
      <c r="B63" s="989" t="s">
        <v>757</v>
      </c>
      <c r="C63" s="990">
        <v>1</v>
      </c>
      <c r="D63" s="564">
        <v>0</v>
      </c>
      <c r="E63" s="564">
        <v>1</v>
      </c>
      <c r="F63" s="564">
        <v>0</v>
      </c>
      <c r="G63" s="564">
        <v>1</v>
      </c>
      <c r="H63" s="564">
        <v>6</v>
      </c>
      <c r="I63" s="564">
        <v>0</v>
      </c>
      <c r="J63" s="564">
        <v>1</v>
      </c>
      <c r="K63" s="564">
        <v>0</v>
      </c>
      <c r="L63" s="564">
        <v>0</v>
      </c>
      <c r="M63" s="565">
        <v>1</v>
      </c>
      <c r="N63" s="1335">
        <f t="shared" si="0"/>
        <v>11</v>
      </c>
      <c r="O63" s="566">
        <v>1</v>
      </c>
      <c r="P63" s="565">
        <v>0</v>
      </c>
      <c r="Q63" s="566">
        <v>0</v>
      </c>
      <c r="R63" s="564">
        <v>0</v>
      </c>
      <c r="S63" s="564">
        <v>0</v>
      </c>
      <c r="T63" s="564">
        <v>0</v>
      </c>
      <c r="U63" s="564">
        <v>0</v>
      </c>
      <c r="V63" s="564">
        <v>0</v>
      </c>
      <c r="W63" s="564">
        <v>0</v>
      </c>
      <c r="X63" s="565">
        <v>0</v>
      </c>
      <c r="Y63" s="1335">
        <f t="shared" si="1"/>
        <v>1</v>
      </c>
      <c r="Z63" s="566">
        <v>1</v>
      </c>
      <c r="AA63" s="564">
        <v>1</v>
      </c>
      <c r="AB63" s="565">
        <v>1</v>
      </c>
      <c r="AC63" s="566">
        <v>1</v>
      </c>
      <c r="AD63" s="564">
        <v>0</v>
      </c>
      <c r="AE63" s="565">
        <v>1</v>
      </c>
      <c r="AF63" s="566">
        <v>0</v>
      </c>
      <c r="AG63" s="564">
        <v>0</v>
      </c>
      <c r="AH63" s="581">
        <v>0</v>
      </c>
      <c r="AI63" s="569">
        <v>0</v>
      </c>
      <c r="AJ63" s="570">
        <v>0</v>
      </c>
      <c r="AK63" s="566">
        <v>0</v>
      </c>
      <c r="AL63" s="564">
        <v>0</v>
      </c>
      <c r="AM63" s="571">
        <v>0</v>
      </c>
      <c r="AN63" s="260" t="s">
        <v>757</v>
      </c>
    </row>
    <row r="64" spans="1:42" s="240" customFormat="1" ht="17.25" customHeight="1">
      <c r="A64" s="265"/>
      <c r="B64" s="989" t="s">
        <v>758</v>
      </c>
      <c r="C64" s="990">
        <v>1</v>
      </c>
      <c r="D64" s="564">
        <v>0</v>
      </c>
      <c r="E64" s="564">
        <v>1</v>
      </c>
      <c r="F64" s="564">
        <v>0</v>
      </c>
      <c r="G64" s="564">
        <v>0</v>
      </c>
      <c r="H64" s="564">
        <v>20</v>
      </c>
      <c r="I64" s="564">
        <v>0</v>
      </c>
      <c r="J64" s="564">
        <v>1</v>
      </c>
      <c r="K64" s="564">
        <v>0</v>
      </c>
      <c r="L64" s="564">
        <v>0</v>
      </c>
      <c r="M64" s="565">
        <v>0</v>
      </c>
      <c r="N64" s="1335">
        <f t="shared" si="0"/>
        <v>23</v>
      </c>
      <c r="O64" s="566">
        <v>3</v>
      </c>
      <c r="P64" s="565">
        <v>0</v>
      </c>
      <c r="Q64" s="566">
        <v>0</v>
      </c>
      <c r="R64" s="564">
        <v>0</v>
      </c>
      <c r="S64" s="564">
        <v>0</v>
      </c>
      <c r="T64" s="564">
        <v>0</v>
      </c>
      <c r="U64" s="564">
        <v>0</v>
      </c>
      <c r="V64" s="564">
        <v>0</v>
      </c>
      <c r="W64" s="564">
        <v>0</v>
      </c>
      <c r="X64" s="565">
        <v>0</v>
      </c>
      <c r="Y64" s="1335">
        <f t="shared" si="1"/>
        <v>3</v>
      </c>
      <c r="Z64" s="566">
        <v>1</v>
      </c>
      <c r="AA64" s="564">
        <v>1</v>
      </c>
      <c r="AB64" s="565">
        <v>1</v>
      </c>
      <c r="AC64" s="566">
        <v>1</v>
      </c>
      <c r="AD64" s="564">
        <v>3</v>
      </c>
      <c r="AE64" s="565">
        <v>1</v>
      </c>
      <c r="AF64" s="566">
        <v>0</v>
      </c>
      <c r="AG64" s="564">
        <v>0</v>
      </c>
      <c r="AH64" s="581">
        <v>0</v>
      </c>
      <c r="AI64" s="569">
        <v>1</v>
      </c>
      <c r="AJ64" s="570">
        <v>0</v>
      </c>
      <c r="AK64" s="566">
        <v>0</v>
      </c>
      <c r="AL64" s="564">
        <v>0</v>
      </c>
      <c r="AM64" s="571">
        <v>0</v>
      </c>
      <c r="AN64" s="260" t="s">
        <v>758</v>
      </c>
    </row>
    <row r="65" spans="1:40" s="240" customFormat="1" ht="17.25" customHeight="1">
      <c r="A65" s="266"/>
      <c r="B65" s="992" t="s">
        <v>590</v>
      </c>
      <c r="C65" s="991">
        <v>1</v>
      </c>
      <c r="D65" s="574">
        <v>0</v>
      </c>
      <c r="E65" s="574">
        <v>1</v>
      </c>
      <c r="F65" s="574">
        <v>0</v>
      </c>
      <c r="G65" s="574">
        <v>1</v>
      </c>
      <c r="H65" s="574">
        <v>16</v>
      </c>
      <c r="I65" s="574">
        <v>0</v>
      </c>
      <c r="J65" s="574">
        <v>1</v>
      </c>
      <c r="K65" s="574">
        <v>0</v>
      </c>
      <c r="L65" s="574">
        <v>0</v>
      </c>
      <c r="M65" s="575">
        <v>0</v>
      </c>
      <c r="N65" s="1336">
        <f t="shared" si="0"/>
        <v>20</v>
      </c>
      <c r="O65" s="576">
        <v>1</v>
      </c>
      <c r="P65" s="575">
        <v>0</v>
      </c>
      <c r="Q65" s="576">
        <v>0</v>
      </c>
      <c r="R65" s="574">
        <v>0</v>
      </c>
      <c r="S65" s="574">
        <v>0</v>
      </c>
      <c r="T65" s="574">
        <v>0</v>
      </c>
      <c r="U65" s="574">
        <v>0</v>
      </c>
      <c r="V65" s="574">
        <v>0</v>
      </c>
      <c r="W65" s="574">
        <v>0</v>
      </c>
      <c r="X65" s="575">
        <v>0</v>
      </c>
      <c r="Y65" s="1336">
        <f t="shared" si="1"/>
        <v>1</v>
      </c>
      <c r="Z65" s="576">
        <v>1</v>
      </c>
      <c r="AA65" s="574">
        <v>1</v>
      </c>
      <c r="AB65" s="575">
        <v>1</v>
      </c>
      <c r="AC65" s="576">
        <v>1</v>
      </c>
      <c r="AD65" s="574">
        <v>3</v>
      </c>
      <c r="AE65" s="575">
        <v>1</v>
      </c>
      <c r="AF65" s="576">
        <v>0</v>
      </c>
      <c r="AG65" s="574">
        <v>0</v>
      </c>
      <c r="AH65" s="582">
        <v>0</v>
      </c>
      <c r="AI65" s="578">
        <v>0</v>
      </c>
      <c r="AJ65" s="579">
        <v>0</v>
      </c>
      <c r="AK65" s="576">
        <v>0</v>
      </c>
      <c r="AL65" s="574">
        <v>0</v>
      </c>
      <c r="AM65" s="580">
        <v>0</v>
      </c>
      <c r="AN65" s="264" t="s">
        <v>590</v>
      </c>
    </row>
    <row r="66" spans="1:40" s="1319" customFormat="1" ht="17.25" customHeight="1" thickBot="1">
      <c r="A66" s="1320" t="s">
        <v>591</v>
      </c>
      <c r="B66" s="1321"/>
      <c r="C66" s="1322">
        <f>SUM(C61:C65)</f>
        <v>5</v>
      </c>
      <c r="D66" s="1323">
        <f t="shared" ref="D66:AM66" si="13">SUM(D61:D65)</f>
        <v>1</v>
      </c>
      <c r="E66" s="1323">
        <f t="shared" si="13"/>
        <v>5</v>
      </c>
      <c r="F66" s="1323">
        <f t="shared" si="13"/>
        <v>2</v>
      </c>
      <c r="G66" s="1323">
        <f t="shared" si="13"/>
        <v>4</v>
      </c>
      <c r="H66" s="1323">
        <f t="shared" si="13"/>
        <v>88</v>
      </c>
      <c r="I66" s="1323">
        <f t="shared" si="13"/>
        <v>0</v>
      </c>
      <c r="J66" s="1323">
        <f t="shared" si="13"/>
        <v>5</v>
      </c>
      <c r="K66" s="1323">
        <f t="shared" si="13"/>
        <v>0</v>
      </c>
      <c r="L66" s="1323">
        <f t="shared" si="13"/>
        <v>2</v>
      </c>
      <c r="M66" s="1324">
        <f t="shared" si="13"/>
        <v>9</v>
      </c>
      <c r="N66" s="1331">
        <f t="shared" si="0"/>
        <v>121</v>
      </c>
      <c r="O66" s="1332">
        <f t="shared" si="13"/>
        <v>8</v>
      </c>
      <c r="P66" s="1324">
        <f t="shared" si="13"/>
        <v>0</v>
      </c>
      <c r="Q66" s="1332">
        <f t="shared" si="13"/>
        <v>0</v>
      </c>
      <c r="R66" s="1323">
        <f t="shared" si="13"/>
        <v>0</v>
      </c>
      <c r="S66" s="1323">
        <f t="shared" si="13"/>
        <v>0</v>
      </c>
      <c r="T66" s="1323">
        <f t="shared" si="13"/>
        <v>0</v>
      </c>
      <c r="U66" s="1323">
        <f t="shared" si="13"/>
        <v>0</v>
      </c>
      <c r="V66" s="1323">
        <f t="shared" si="13"/>
        <v>0</v>
      </c>
      <c r="W66" s="1323">
        <f t="shared" si="13"/>
        <v>0</v>
      </c>
      <c r="X66" s="1324">
        <f t="shared" si="13"/>
        <v>0</v>
      </c>
      <c r="Y66" s="1331">
        <f t="shared" si="1"/>
        <v>8</v>
      </c>
      <c r="Z66" s="1332">
        <f t="shared" si="13"/>
        <v>8</v>
      </c>
      <c r="AA66" s="1323">
        <f t="shared" si="13"/>
        <v>5</v>
      </c>
      <c r="AB66" s="1324">
        <f t="shared" si="13"/>
        <v>5</v>
      </c>
      <c r="AC66" s="1332">
        <f t="shared" si="13"/>
        <v>5</v>
      </c>
      <c r="AD66" s="1323">
        <f t="shared" si="13"/>
        <v>9</v>
      </c>
      <c r="AE66" s="1324">
        <f t="shared" si="13"/>
        <v>5</v>
      </c>
      <c r="AF66" s="1332">
        <f t="shared" si="13"/>
        <v>0</v>
      </c>
      <c r="AG66" s="1323">
        <f t="shared" si="13"/>
        <v>0</v>
      </c>
      <c r="AH66" s="1344">
        <f t="shared" si="13"/>
        <v>1</v>
      </c>
      <c r="AI66" s="1345">
        <f t="shared" si="13"/>
        <v>3</v>
      </c>
      <c r="AJ66" s="1331">
        <f t="shared" si="13"/>
        <v>0</v>
      </c>
      <c r="AK66" s="1332">
        <f t="shared" si="13"/>
        <v>0</v>
      </c>
      <c r="AL66" s="1323">
        <f>SUM(AL61:AL65)</f>
        <v>0</v>
      </c>
      <c r="AM66" s="1342">
        <f t="shared" si="13"/>
        <v>1</v>
      </c>
      <c r="AN66" s="1343" t="s">
        <v>785</v>
      </c>
    </row>
    <row r="67" spans="1:40" s="240" customFormat="1" ht="17.25" customHeight="1">
      <c r="A67" s="265" t="s">
        <v>592</v>
      </c>
      <c r="B67" s="989" t="s">
        <v>760</v>
      </c>
      <c r="C67" s="990">
        <v>1</v>
      </c>
      <c r="D67" s="564">
        <v>0</v>
      </c>
      <c r="E67" s="564">
        <v>1</v>
      </c>
      <c r="F67" s="564">
        <v>0</v>
      </c>
      <c r="G67" s="564">
        <v>2</v>
      </c>
      <c r="H67" s="564">
        <v>16</v>
      </c>
      <c r="I67" s="564">
        <v>0</v>
      </c>
      <c r="J67" s="564">
        <v>1</v>
      </c>
      <c r="K67" s="564">
        <v>0</v>
      </c>
      <c r="L67" s="564">
        <v>1</v>
      </c>
      <c r="M67" s="565">
        <v>1</v>
      </c>
      <c r="N67" s="1335">
        <f t="shared" si="0"/>
        <v>23</v>
      </c>
      <c r="O67" s="566">
        <v>2</v>
      </c>
      <c r="P67" s="565">
        <v>0</v>
      </c>
      <c r="Q67" s="566">
        <v>0</v>
      </c>
      <c r="R67" s="564">
        <v>0</v>
      </c>
      <c r="S67" s="564">
        <v>0</v>
      </c>
      <c r="T67" s="564">
        <v>0</v>
      </c>
      <c r="U67" s="564">
        <v>0</v>
      </c>
      <c r="V67" s="564">
        <v>0</v>
      </c>
      <c r="W67" s="564">
        <v>0</v>
      </c>
      <c r="X67" s="565">
        <v>0</v>
      </c>
      <c r="Y67" s="1335">
        <f t="shared" si="1"/>
        <v>2</v>
      </c>
      <c r="Z67" s="566">
        <v>2</v>
      </c>
      <c r="AA67" s="564">
        <v>2</v>
      </c>
      <c r="AB67" s="565">
        <v>1</v>
      </c>
      <c r="AC67" s="566">
        <v>1</v>
      </c>
      <c r="AD67" s="564">
        <v>3</v>
      </c>
      <c r="AE67" s="565">
        <v>1</v>
      </c>
      <c r="AF67" s="566">
        <v>0</v>
      </c>
      <c r="AG67" s="564">
        <v>0</v>
      </c>
      <c r="AH67" s="581">
        <v>0</v>
      </c>
      <c r="AI67" s="569">
        <v>1</v>
      </c>
      <c r="AJ67" s="570">
        <v>0</v>
      </c>
      <c r="AK67" s="566">
        <v>0</v>
      </c>
      <c r="AL67" s="564">
        <v>0</v>
      </c>
      <c r="AM67" s="571">
        <v>0</v>
      </c>
      <c r="AN67" s="260" t="s">
        <v>760</v>
      </c>
    </row>
    <row r="68" spans="1:40" s="240" customFormat="1" ht="17.25" customHeight="1">
      <c r="A68" s="1354">
        <v>2</v>
      </c>
      <c r="B68" s="992" t="s">
        <v>761</v>
      </c>
      <c r="C68" s="991">
        <v>1</v>
      </c>
      <c r="D68" s="574">
        <v>0</v>
      </c>
      <c r="E68" s="574">
        <v>1</v>
      </c>
      <c r="F68" s="574">
        <v>1</v>
      </c>
      <c r="G68" s="574">
        <v>1</v>
      </c>
      <c r="H68" s="574">
        <v>35</v>
      </c>
      <c r="I68" s="574">
        <v>0</v>
      </c>
      <c r="J68" s="574">
        <v>2</v>
      </c>
      <c r="K68" s="574">
        <v>0</v>
      </c>
      <c r="L68" s="574">
        <v>0</v>
      </c>
      <c r="M68" s="575">
        <v>1</v>
      </c>
      <c r="N68" s="1336">
        <f t="shared" si="0"/>
        <v>42</v>
      </c>
      <c r="O68" s="576">
        <v>2</v>
      </c>
      <c r="P68" s="575">
        <v>0</v>
      </c>
      <c r="Q68" s="576">
        <v>0</v>
      </c>
      <c r="R68" s="574">
        <v>0</v>
      </c>
      <c r="S68" s="574">
        <v>1</v>
      </c>
      <c r="T68" s="574">
        <v>0</v>
      </c>
      <c r="U68" s="574">
        <v>0</v>
      </c>
      <c r="V68" s="574">
        <v>0</v>
      </c>
      <c r="W68" s="574">
        <v>1</v>
      </c>
      <c r="X68" s="575">
        <v>0</v>
      </c>
      <c r="Y68" s="1336">
        <f t="shared" si="1"/>
        <v>4</v>
      </c>
      <c r="Z68" s="576">
        <v>3</v>
      </c>
      <c r="AA68" s="574">
        <v>3</v>
      </c>
      <c r="AB68" s="575">
        <v>1</v>
      </c>
      <c r="AC68" s="576">
        <v>1</v>
      </c>
      <c r="AD68" s="574">
        <v>3</v>
      </c>
      <c r="AE68" s="575">
        <v>1</v>
      </c>
      <c r="AF68" s="576">
        <v>0</v>
      </c>
      <c r="AG68" s="574">
        <v>0</v>
      </c>
      <c r="AH68" s="582">
        <v>0</v>
      </c>
      <c r="AI68" s="578">
        <v>0</v>
      </c>
      <c r="AJ68" s="579">
        <v>0</v>
      </c>
      <c r="AK68" s="576">
        <v>0</v>
      </c>
      <c r="AL68" s="574">
        <v>0</v>
      </c>
      <c r="AM68" s="580">
        <v>0</v>
      </c>
      <c r="AN68" s="264" t="s">
        <v>761</v>
      </c>
    </row>
    <row r="69" spans="1:40" s="1319" customFormat="1" ht="17.25" customHeight="1" thickBot="1">
      <c r="A69" s="1320" t="s">
        <v>602</v>
      </c>
      <c r="B69" s="1321"/>
      <c r="C69" s="1322">
        <f>SUM(C67:C68)</f>
        <v>2</v>
      </c>
      <c r="D69" s="1323">
        <f t="shared" ref="D69:AM69" si="14">SUM(D67:D68)</f>
        <v>0</v>
      </c>
      <c r="E69" s="1323">
        <f t="shared" si="14"/>
        <v>2</v>
      </c>
      <c r="F69" s="1323">
        <f t="shared" si="14"/>
        <v>1</v>
      </c>
      <c r="G69" s="1323">
        <f t="shared" si="14"/>
        <v>3</v>
      </c>
      <c r="H69" s="1323">
        <f t="shared" si="14"/>
        <v>51</v>
      </c>
      <c r="I69" s="1323">
        <f t="shared" si="14"/>
        <v>0</v>
      </c>
      <c r="J69" s="1323">
        <f t="shared" si="14"/>
        <v>3</v>
      </c>
      <c r="K69" s="1323">
        <f t="shared" si="14"/>
        <v>0</v>
      </c>
      <c r="L69" s="1323">
        <f t="shared" si="14"/>
        <v>1</v>
      </c>
      <c r="M69" s="1324">
        <f t="shared" si="14"/>
        <v>2</v>
      </c>
      <c r="N69" s="1331">
        <f t="shared" ref="N69:N106" si="15">SUM(C69:M69)</f>
        <v>65</v>
      </c>
      <c r="O69" s="1332">
        <f t="shared" si="14"/>
        <v>4</v>
      </c>
      <c r="P69" s="1324">
        <f t="shared" si="14"/>
        <v>0</v>
      </c>
      <c r="Q69" s="1332">
        <f t="shared" si="14"/>
        <v>0</v>
      </c>
      <c r="R69" s="1323">
        <f t="shared" si="14"/>
        <v>0</v>
      </c>
      <c r="S69" s="1323">
        <f t="shared" si="14"/>
        <v>1</v>
      </c>
      <c r="T69" s="1323">
        <f t="shared" si="14"/>
        <v>0</v>
      </c>
      <c r="U69" s="1323">
        <f t="shared" si="14"/>
        <v>0</v>
      </c>
      <c r="V69" s="1323">
        <f t="shared" si="14"/>
        <v>0</v>
      </c>
      <c r="W69" s="1323">
        <f t="shared" si="14"/>
        <v>1</v>
      </c>
      <c r="X69" s="1324">
        <f t="shared" si="14"/>
        <v>0</v>
      </c>
      <c r="Y69" s="1331">
        <f t="shared" ref="Y69:Y103" si="16">SUM(O69:X69)</f>
        <v>6</v>
      </c>
      <c r="Z69" s="1332">
        <f t="shared" si="14"/>
        <v>5</v>
      </c>
      <c r="AA69" s="1323">
        <f t="shared" si="14"/>
        <v>5</v>
      </c>
      <c r="AB69" s="1324">
        <f t="shared" si="14"/>
        <v>2</v>
      </c>
      <c r="AC69" s="1332">
        <f t="shared" si="14"/>
        <v>2</v>
      </c>
      <c r="AD69" s="1323">
        <f t="shared" si="14"/>
        <v>6</v>
      </c>
      <c r="AE69" s="1324">
        <f t="shared" si="14"/>
        <v>2</v>
      </c>
      <c r="AF69" s="1332">
        <f t="shared" si="14"/>
        <v>0</v>
      </c>
      <c r="AG69" s="1323">
        <f t="shared" si="14"/>
        <v>0</v>
      </c>
      <c r="AH69" s="1344">
        <f t="shared" si="14"/>
        <v>0</v>
      </c>
      <c r="AI69" s="1345">
        <f t="shared" si="14"/>
        <v>1</v>
      </c>
      <c r="AJ69" s="1331">
        <f t="shared" si="14"/>
        <v>0</v>
      </c>
      <c r="AK69" s="1332">
        <f t="shared" si="14"/>
        <v>0</v>
      </c>
      <c r="AL69" s="1323">
        <f t="shared" si="14"/>
        <v>0</v>
      </c>
      <c r="AM69" s="1342">
        <f t="shared" si="14"/>
        <v>0</v>
      </c>
      <c r="AN69" s="1343" t="s">
        <v>762</v>
      </c>
    </row>
    <row r="70" spans="1:40" s="240" customFormat="1" ht="17.25" customHeight="1">
      <c r="A70" s="265" t="s">
        <v>603</v>
      </c>
      <c r="B70" s="989" t="s">
        <v>41</v>
      </c>
      <c r="C70" s="990">
        <v>1</v>
      </c>
      <c r="D70" s="564">
        <v>0</v>
      </c>
      <c r="E70" s="564">
        <v>1</v>
      </c>
      <c r="F70" s="564">
        <v>1</v>
      </c>
      <c r="G70" s="564">
        <v>2</v>
      </c>
      <c r="H70" s="564">
        <v>29</v>
      </c>
      <c r="I70" s="564">
        <v>0</v>
      </c>
      <c r="J70" s="564">
        <v>1</v>
      </c>
      <c r="K70" s="564">
        <v>0</v>
      </c>
      <c r="L70" s="564">
        <v>1</v>
      </c>
      <c r="M70" s="565">
        <v>8</v>
      </c>
      <c r="N70" s="1335">
        <f t="shared" si="15"/>
        <v>44</v>
      </c>
      <c r="O70" s="566">
        <v>2</v>
      </c>
      <c r="P70" s="565">
        <v>1</v>
      </c>
      <c r="Q70" s="566">
        <v>0</v>
      </c>
      <c r="R70" s="564">
        <v>0</v>
      </c>
      <c r="S70" s="564">
        <v>0</v>
      </c>
      <c r="T70" s="564">
        <v>0</v>
      </c>
      <c r="U70" s="564">
        <v>0</v>
      </c>
      <c r="V70" s="564">
        <v>0</v>
      </c>
      <c r="W70" s="564">
        <v>0</v>
      </c>
      <c r="X70" s="565">
        <v>0</v>
      </c>
      <c r="Y70" s="1335">
        <f t="shared" si="16"/>
        <v>3</v>
      </c>
      <c r="Z70" s="566">
        <v>3</v>
      </c>
      <c r="AA70" s="564">
        <v>1</v>
      </c>
      <c r="AB70" s="565">
        <v>1</v>
      </c>
      <c r="AC70" s="566">
        <v>1</v>
      </c>
      <c r="AD70" s="564">
        <v>3</v>
      </c>
      <c r="AE70" s="565">
        <v>1</v>
      </c>
      <c r="AF70" s="566">
        <v>0</v>
      </c>
      <c r="AG70" s="564">
        <v>0</v>
      </c>
      <c r="AH70" s="581">
        <v>0</v>
      </c>
      <c r="AI70" s="569">
        <v>2</v>
      </c>
      <c r="AJ70" s="570">
        <v>0</v>
      </c>
      <c r="AK70" s="566">
        <v>1</v>
      </c>
      <c r="AL70" s="564">
        <v>0</v>
      </c>
      <c r="AM70" s="571">
        <v>0</v>
      </c>
      <c r="AN70" s="260" t="s">
        <v>41</v>
      </c>
    </row>
    <row r="71" spans="1:40" s="240" customFormat="1" ht="17.25" customHeight="1">
      <c r="A71" s="261">
        <v>4</v>
      </c>
      <c r="B71" s="989" t="s">
        <v>608</v>
      </c>
      <c r="C71" s="990">
        <v>1</v>
      </c>
      <c r="D71" s="564">
        <v>0</v>
      </c>
      <c r="E71" s="564">
        <v>1</v>
      </c>
      <c r="F71" s="564">
        <v>0</v>
      </c>
      <c r="G71" s="564">
        <v>1</v>
      </c>
      <c r="H71" s="564">
        <v>21</v>
      </c>
      <c r="I71" s="564">
        <v>0</v>
      </c>
      <c r="J71" s="564">
        <v>1</v>
      </c>
      <c r="K71" s="564">
        <v>1</v>
      </c>
      <c r="L71" s="564">
        <v>0</v>
      </c>
      <c r="M71" s="565">
        <v>2</v>
      </c>
      <c r="N71" s="1335">
        <f t="shared" si="15"/>
        <v>28</v>
      </c>
      <c r="O71" s="566">
        <v>1</v>
      </c>
      <c r="P71" s="565">
        <v>0</v>
      </c>
      <c r="Q71" s="566">
        <v>0</v>
      </c>
      <c r="R71" s="564">
        <v>0</v>
      </c>
      <c r="S71" s="564">
        <v>0</v>
      </c>
      <c r="T71" s="564">
        <v>0</v>
      </c>
      <c r="U71" s="564">
        <v>0</v>
      </c>
      <c r="V71" s="564">
        <v>0</v>
      </c>
      <c r="W71" s="564">
        <v>0</v>
      </c>
      <c r="X71" s="565">
        <v>0</v>
      </c>
      <c r="Y71" s="1335">
        <f t="shared" si="16"/>
        <v>1</v>
      </c>
      <c r="Z71" s="566">
        <v>3</v>
      </c>
      <c r="AA71" s="564">
        <v>1</v>
      </c>
      <c r="AB71" s="565">
        <v>1</v>
      </c>
      <c r="AC71" s="566">
        <v>1</v>
      </c>
      <c r="AD71" s="564">
        <v>3</v>
      </c>
      <c r="AE71" s="565">
        <v>1</v>
      </c>
      <c r="AF71" s="566">
        <v>0</v>
      </c>
      <c r="AG71" s="564">
        <v>0</v>
      </c>
      <c r="AH71" s="581">
        <v>0</v>
      </c>
      <c r="AI71" s="569">
        <v>1</v>
      </c>
      <c r="AJ71" s="570">
        <v>0</v>
      </c>
      <c r="AK71" s="566">
        <v>0</v>
      </c>
      <c r="AL71" s="564">
        <v>0</v>
      </c>
      <c r="AM71" s="571">
        <v>0</v>
      </c>
      <c r="AN71" s="260" t="s">
        <v>608</v>
      </c>
    </row>
    <row r="72" spans="1:40" s="240" customFormat="1" ht="17.25" customHeight="1">
      <c r="A72" s="265"/>
      <c r="B72" s="989" t="s">
        <v>16</v>
      </c>
      <c r="C72" s="990">
        <v>1</v>
      </c>
      <c r="D72" s="564">
        <v>0</v>
      </c>
      <c r="E72" s="564">
        <v>1</v>
      </c>
      <c r="F72" s="564">
        <v>0</v>
      </c>
      <c r="G72" s="564">
        <v>0</v>
      </c>
      <c r="H72" s="564">
        <v>21</v>
      </c>
      <c r="I72" s="564">
        <v>0</v>
      </c>
      <c r="J72" s="564">
        <v>1</v>
      </c>
      <c r="K72" s="564">
        <v>0</v>
      </c>
      <c r="L72" s="564">
        <v>0</v>
      </c>
      <c r="M72" s="565">
        <v>1</v>
      </c>
      <c r="N72" s="1335">
        <f t="shared" si="15"/>
        <v>25</v>
      </c>
      <c r="O72" s="566">
        <v>1</v>
      </c>
      <c r="P72" s="565">
        <v>0</v>
      </c>
      <c r="Q72" s="566">
        <v>0</v>
      </c>
      <c r="R72" s="564">
        <v>0</v>
      </c>
      <c r="S72" s="564">
        <v>0</v>
      </c>
      <c r="T72" s="564">
        <v>0</v>
      </c>
      <c r="U72" s="564">
        <v>0</v>
      </c>
      <c r="V72" s="564">
        <v>0</v>
      </c>
      <c r="W72" s="564">
        <v>0</v>
      </c>
      <c r="X72" s="565">
        <v>0</v>
      </c>
      <c r="Y72" s="1335">
        <f t="shared" si="16"/>
        <v>1</v>
      </c>
      <c r="Z72" s="566">
        <v>3</v>
      </c>
      <c r="AA72" s="564">
        <v>1</v>
      </c>
      <c r="AB72" s="565">
        <v>1</v>
      </c>
      <c r="AC72" s="566">
        <v>1</v>
      </c>
      <c r="AD72" s="564">
        <v>3</v>
      </c>
      <c r="AE72" s="565">
        <v>1</v>
      </c>
      <c r="AF72" s="566">
        <v>0</v>
      </c>
      <c r="AG72" s="564">
        <v>0</v>
      </c>
      <c r="AH72" s="581">
        <v>0</v>
      </c>
      <c r="AI72" s="569">
        <v>0</v>
      </c>
      <c r="AJ72" s="570">
        <v>0</v>
      </c>
      <c r="AK72" s="566">
        <v>0</v>
      </c>
      <c r="AL72" s="564">
        <v>0</v>
      </c>
      <c r="AM72" s="571">
        <v>0</v>
      </c>
      <c r="AN72" s="260" t="s">
        <v>16</v>
      </c>
    </row>
    <row r="73" spans="1:40" s="240" customFormat="1" ht="17.25" customHeight="1">
      <c r="A73" s="266"/>
      <c r="B73" s="992" t="s">
        <v>610</v>
      </c>
      <c r="C73" s="991">
        <v>1</v>
      </c>
      <c r="D73" s="574">
        <v>0</v>
      </c>
      <c r="E73" s="574">
        <v>1</v>
      </c>
      <c r="F73" s="574">
        <v>0</v>
      </c>
      <c r="G73" s="574">
        <v>2</v>
      </c>
      <c r="H73" s="574">
        <v>10</v>
      </c>
      <c r="I73" s="574">
        <v>0</v>
      </c>
      <c r="J73" s="574">
        <v>1</v>
      </c>
      <c r="K73" s="574">
        <v>0</v>
      </c>
      <c r="L73" s="574">
        <v>0</v>
      </c>
      <c r="M73" s="575">
        <v>0</v>
      </c>
      <c r="N73" s="1336">
        <f t="shared" si="15"/>
        <v>15</v>
      </c>
      <c r="O73" s="576">
        <v>1</v>
      </c>
      <c r="P73" s="575">
        <v>0</v>
      </c>
      <c r="Q73" s="576">
        <v>0</v>
      </c>
      <c r="R73" s="574">
        <v>0</v>
      </c>
      <c r="S73" s="574">
        <v>0</v>
      </c>
      <c r="T73" s="574">
        <v>0</v>
      </c>
      <c r="U73" s="574">
        <v>0</v>
      </c>
      <c r="V73" s="574">
        <v>0</v>
      </c>
      <c r="W73" s="574">
        <v>0</v>
      </c>
      <c r="X73" s="575">
        <v>0</v>
      </c>
      <c r="Y73" s="1336">
        <f t="shared" si="16"/>
        <v>1</v>
      </c>
      <c r="Z73" s="576">
        <v>3</v>
      </c>
      <c r="AA73" s="574">
        <v>1</v>
      </c>
      <c r="AB73" s="575">
        <v>1</v>
      </c>
      <c r="AC73" s="576">
        <v>1</v>
      </c>
      <c r="AD73" s="574">
        <v>0</v>
      </c>
      <c r="AE73" s="575">
        <v>1</v>
      </c>
      <c r="AF73" s="576">
        <v>0</v>
      </c>
      <c r="AG73" s="574">
        <v>0</v>
      </c>
      <c r="AH73" s="582">
        <v>0</v>
      </c>
      <c r="AI73" s="578">
        <v>0</v>
      </c>
      <c r="AJ73" s="579">
        <v>0</v>
      </c>
      <c r="AK73" s="576">
        <v>0</v>
      </c>
      <c r="AL73" s="574">
        <v>0</v>
      </c>
      <c r="AM73" s="580">
        <v>1</v>
      </c>
      <c r="AN73" s="264" t="s">
        <v>610</v>
      </c>
    </row>
    <row r="74" spans="1:40" s="1319" customFormat="1" ht="17.25" customHeight="1" thickBot="1">
      <c r="A74" s="1320" t="s">
        <v>611</v>
      </c>
      <c r="B74" s="1321"/>
      <c r="C74" s="1322">
        <f>SUM(C70:C73)</f>
        <v>4</v>
      </c>
      <c r="D74" s="1323">
        <f t="shared" ref="D74:AM74" si="17">SUM(D70:D73)</f>
        <v>0</v>
      </c>
      <c r="E74" s="1323">
        <f t="shared" si="17"/>
        <v>4</v>
      </c>
      <c r="F74" s="1323">
        <f t="shared" si="17"/>
        <v>1</v>
      </c>
      <c r="G74" s="1323">
        <f t="shared" si="17"/>
        <v>5</v>
      </c>
      <c r="H74" s="1323">
        <f t="shared" si="17"/>
        <v>81</v>
      </c>
      <c r="I74" s="1323">
        <f t="shared" si="17"/>
        <v>0</v>
      </c>
      <c r="J74" s="1323">
        <f t="shared" si="17"/>
        <v>4</v>
      </c>
      <c r="K74" s="1323">
        <f t="shared" si="17"/>
        <v>1</v>
      </c>
      <c r="L74" s="1323">
        <f t="shared" si="17"/>
        <v>1</v>
      </c>
      <c r="M74" s="1324">
        <f t="shared" si="17"/>
        <v>11</v>
      </c>
      <c r="N74" s="1331">
        <f t="shared" si="15"/>
        <v>112</v>
      </c>
      <c r="O74" s="1332">
        <f t="shared" si="17"/>
        <v>5</v>
      </c>
      <c r="P74" s="1324">
        <f t="shared" si="17"/>
        <v>1</v>
      </c>
      <c r="Q74" s="1332">
        <f t="shared" si="17"/>
        <v>0</v>
      </c>
      <c r="R74" s="1323">
        <f t="shared" si="17"/>
        <v>0</v>
      </c>
      <c r="S74" s="1323">
        <f t="shared" si="17"/>
        <v>0</v>
      </c>
      <c r="T74" s="1323">
        <f t="shared" si="17"/>
        <v>0</v>
      </c>
      <c r="U74" s="1323">
        <f t="shared" si="17"/>
        <v>0</v>
      </c>
      <c r="V74" s="1323">
        <f t="shared" si="17"/>
        <v>0</v>
      </c>
      <c r="W74" s="1323">
        <f t="shared" si="17"/>
        <v>0</v>
      </c>
      <c r="X74" s="1324">
        <f t="shared" si="17"/>
        <v>0</v>
      </c>
      <c r="Y74" s="1331">
        <f t="shared" si="16"/>
        <v>6</v>
      </c>
      <c r="Z74" s="1332">
        <f t="shared" si="17"/>
        <v>12</v>
      </c>
      <c r="AA74" s="1323">
        <f t="shared" si="17"/>
        <v>4</v>
      </c>
      <c r="AB74" s="1324">
        <f t="shared" si="17"/>
        <v>4</v>
      </c>
      <c r="AC74" s="1332">
        <f t="shared" si="17"/>
        <v>4</v>
      </c>
      <c r="AD74" s="1323">
        <f t="shared" si="17"/>
        <v>9</v>
      </c>
      <c r="AE74" s="1324">
        <f t="shared" si="17"/>
        <v>4</v>
      </c>
      <c r="AF74" s="1332">
        <f>SUM(AF70:AF73)</f>
        <v>0</v>
      </c>
      <c r="AG74" s="1323">
        <f>SUM(AG70:AG73)</f>
        <v>0</v>
      </c>
      <c r="AH74" s="1344">
        <f>SUM(AH70:AH73)</f>
        <v>0</v>
      </c>
      <c r="AI74" s="1345">
        <f>SUM(AI70:AI73)</f>
        <v>3</v>
      </c>
      <c r="AJ74" s="1331">
        <v>0</v>
      </c>
      <c r="AK74" s="1332">
        <f t="shared" si="17"/>
        <v>1</v>
      </c>
      <c r="AL74" s="1323">
        <f t="shared" si="17"/>
        <v>0</v>
      </c>
      <c r="AM74" s="1342">
        <f t="shared" si="17"/>
        <v>1</v>
      </c>
      <c r="AN74" s="1343" t="s">
        <v>763</v>
      </c>
    </row>
    <row r="75" spans="1:40" s="240" customFormat="1" ht="17.25" customHeight="1">
      <c r="A75" s="265" t="s">
        <v>612</v>
      </c>
      <c r="B75" s="989" t="s">
        <v>621</v>
      </c>
      <c r="C75" s="990">
        <v>1</v>
      </c>
      <c r="D75" s="564">
        <v>0</v>
      </c>
      <c r="E75" s="564">
        <v>1</v>
      </c>
      <c r="F75" s="564">
        <v>0</v>
      </c>
      <c r="G75" s="564">
        <v>2</v>
      </c>
      <c r="H75" s="564">
        <v>19</v>
      </c>
      <c r="I75" s="564">
        <v>0</v>
      </c>
      <c r="J75" s="564">
        <v>1</v>
      </c>
      <c r="K75" s="564">
        <v>0</v>
      </c>
      <c r="L75" s="564">
        <v>1</v>
      </c>
      <c r="M75" s="565">
        <v>2</v>
      </c>
      <c r="N75" s="1335">
        <f t="shared" si="15"/>
        <v>27</v>
      </c>
      <c r="O75" s="566">
        <v>2</v>
      </c>
      <c r="P75" s="565">
        <v>0</v>
      </c>
      <c r="Q75" s="566">
        <v>0</v>
      </c>
      <c r="R75" s="564">
        <v>0</v>
      </c>
      <c r="S75" s="564">
        <v>0</v>
      </c>
      <c r="T75" s="564">
        <v>0</v>
      </c>
      <c r="U75" s="564">
        <v>0</v>
      </c>
      <c r="V75" s="564">
        <v>0</v>
      </c>
      <c r="W75" s="564">
        <v>0</v>
      </c>
      <c r="X75" s="565">
        <v>0</v>
      </c>
      <c r="Y75" s="1335">
        <f t="shared" si="16"/>
        <v>2</v>
      </c>
      <c r="Z75" s="566">
        <v>2</v>
      </c>
      <c r="AA75" s="564">
        <v>2</v>
      </c>
      <c r="AB75" s="565">
        <v>1</v>
      </c>
      <c r="AC75" s="566">
        <v>1</v>
      </c>
      <c r="AD75" s="564">
        <v>3</v>
      </c>
      <c r="AE75" s="565">
        <v>1</v>
      </c>
      <c r="AF75" s="566">
        <v>0</v>
      </c>
      <c r="AG75" s="564">
        <v>0</v>
      </c>
      <c r="AH75" s="581">
        <v>0</v>
      </c>
      <c r="AI75" s="569">
        <v>0</v>
      </c>
      <c r="AJ75" s="570">
        <v>0</v>
      </c>
      <c r="AK75" s="566">
        <v>0</v>
      </c>
      <c r="AL75" s="564">
        <v>0</v>
      </c>
      <c r="AM75" s="571">
        <v>0</v>
      </c>
      <c r="AN75" s="260" t="s">
        <v>621</v>
      </c>
    </row>
    <row r="76" spans="1:40" s="240" customFormat="1" ht="17.25" customHeight="1">
      <c r="A76" s="261">
        <v>4</v>
      </c>
      <c r="B76" s="989" t="s">
        <v>614</v>
      </c>
      <c r="C76" s="990">
        <v>1</v>
      </c>
      <c r="D76" s="564">
        <v>0</v>
      </c>
      <c r="E76" s="564">
        <v>1</v>
      </c>
      <c r="F76" s="564">
        <v>0</v>
      </c>
      <c r="G76" s="564">
        <v>1</v>
      </c>
      <c r="H76" s="564">
        <v>20</v>
      </c>
      <c r="I76" s="564">
        <v>0</v>
      </c>
      <c r="J76" s="564">
        <v>1</v>
      </c>
      <c r="K76" s="564">
        <v>0</v>
      </c>
      <c r="L76" s="564">
        <v>0</v>
      </c>
      <c r="M76" s="565">
        <v>2</v>
      </c>
      <c r="N76" s="1335">
        <f t="shared" si="15"/>
        <v>26</v>
      </c>
      <c r="O76" s="566">
        <v>1</v>
      </c>
      <c r="P76" s="565">
        <v>1</v>
      </c>
      <c r="Q76" s="566">
        <v>0</v>
      </c>
      <c r="R76" s="564">
        <v>0</v>
      </c>
      <c r="S76" s="564">
        <v>0</v>
      </c>
      <c r="T76" s="564">
        <v>0</v>
      </c>
      <c r="U76" s="564">
        <v>0</v>
      </c>
      <c r="V76" s="564">
        <v>0</v>
      </c>
      <c r="W76" s="564">
        <v>0</v>
      </c>
      <c r="X76" s="565">
        <v>0</v>
      </c>
      <c r="Y76" s="1335">
        <f t="shared" si="16"/>
        <v>2</v>
      </c>
      <c r="Z76" s="566">
        <v>2</v>
      </c>
      <c r="AA76" s="564">
        <v>2</v>
      </c>
      <c r="AB76" s="565">
        <v>1</v>
      </c>
      <c r="AC76" s="566">
        <v>1</v>
      </c>
      <c r="AD76" s="564">
        <v>3</v>
      </c>
      <c r="AE76" s="565">
        <v>1</v>
      </c>
      <c r="AF76" s="566">
        <v>0</v>
      </c>
      <c r="AG76" s="564">
        <v>0</v>
      </c>
      <c r="AH76" s="581">
        <v>0</v>
      </c>
      <c r="AI76" s="569">
        <v>0</v>
      </c>
      <c r="AJ76" s="570">
        <v>0</v>
      </c>
      <c r="AK76" s="566">
        <v>0</v>
      </c>
      <c r="AL76" s="564">
        <v>0</v>
      </c>
      <c r="AM76" s="571">
        <v>0</v>
      </c>
      <c r="AN76" s="260" t="s">
        <v>614</v>
      </c>
    </row>
    <row r="77" spans="1:40" s="240" customFormat="1" ht="17.25" customHeight="1">
      <c r="A77" s="265"/>
      <c r="B77" s="989" t="s">
        <v>615</v>
      </c>
      <c r="C77" s="990">
        <v>1</v>
      </c>
      <c r="D77" s="564">
        <v>0</v>
      </c>
      <c r="E77" s="564">
        <v>1</v>
      </c>
      <c r="F77" s="564">
        <v>0</v>
      </c>
      <c r="G77" s="564">
        <v>1</v>
      </c>
      <c r="H77" s="564">
        <v>5</v>
      </c>
      <c r="I77" s="564">
        <v>0</v>
      </c>
      <c r="J77" s="564">
        <v>0</v>
      </c>
      <c r="K77" s="564">
        <v>0</v>
      </c>
      <c r="L77" s="564">
        <v>0</v>
      </c>
      <c r="M77" s="565">
        <v>1</v>
      </c>
      <c r="N77" s="1335">
        <f t="shared" si="15"/>
        <v>9</v>
      </c>
      <c r="O77" s="566">
        <v>1</v>
      </c>
      <c r="P77" s="565">
        <v>0</v>
      </c>
      <c r="Q77" s="566">
        <v>0</v>
      </c>
      <c r="R77" s="564">
        <v>0</v>
      </c>
      <c r="S77" s="564">
        <v>0</v>
      </c>
      <c r="T77" s="564">
        <v>0</v>
      </c>
      <c r="U77" s="564">
        <v>0</v>
      </c>
      <c r="V77" s="564">
        <v>0</v>
      </c>
      <c r="W77" s="564">
        <v>0</v>
      </c>
      <c r="X77" s="565">
        <v>0</v>
      </c>
      <c r="Y77" s="1335">
        <f t="shared" si="16"/>
        <v>1</v>
      </c>
      <c r="Z77" s="566">
        <v>1</v>
      </c>
      <c r="AA77" s="564">
        <v>1</v>
      </c>
      <c r="AB77" s="565">
        <v>1</v>
      </c>
      <c r="AC77" s="566">
        <v>1</v>
      </c>
      <c r="AD77" s="564">
        <v>0</v>
      </c>
      <c r="AE77" s="565">
        <v>0</v>
      </c>
      <c r="AF77" s="566">
        <v>0</v>
      </c>
      <c r="AG77" s="564">
        <v>0</v>
      </c>
      <c r="AH77" s="581">
        <v>0</v>
      </c>
      <c r="AI77" s="569">
        <v>0</v>
      </c>
      <c r="AJ77" s="570">
        <v>0</v>
      </c>
      <c r="AK77" s="566">
        <v>0</v>
      </c>
      <c r="AL77" s="564">
        <v>0</v>
      </c>
      <c r="AM77" s="571">
        <v>0</v>
      </c>
      <c r="AN77" s="260" t="s">
        <v>615</v>
      </c>
    </row>
    <row r="78" spans="1:40" s="240" customFormat="1" ht="17.25" customHeight="1">
      <c r="A78" s="266"/>
      <c r="B78" s="992" t="s">
        <v>616</v>
      </c>
      <c r="C78" s="991">
        <v>1</v>
      </c>
      <c r="D78" s="574">
        <v>0</v>
      </c>
      <c r="E78" s="574">
        <v>1</v>
      </c>
      <c r="F78" s="574">
        <v>0</v>
      </c>
      <c r="G78" s="574">
        <v>1</v>
      </c>
      <c r="H78" s="574">
        <v>7</v>
      </c>
      <c r="I78" s="574">
        <v>0</v>
      </c>
      <c r="J78" s="574">
        <v>1</v>
      </c>
      <c r="K78" s="574">
        <v>0</v>
      </c>
      <c r="L78" s="574">
        <v>0</v>
      </c>
      <c r="M78" s="575">
        <v>1</v>
      </c>
      <c r="N78" s="1336">
        <f t="shared" si="15"/>
        <v>12</v>
      </c>
      <c r="O78" s="576">
        <v>1</v>
      </c>
      <c r="P78" s="575">
        <v>0</v>
      </c>
      <c r="Q78" s="576">
        <v>0</v>
      </c>
      <c r="R78" s="574">
        <v>0</v>
      </c>
      <c r="S78" s="574">
        <v>0</v>
      </c>
      <c r="T78" s="574">
        <v>0</v>
      </c>
      <c r="U78" s="574">
        <v>0</v>
      </c>
      <c r="V78" s="574">
        <v>0</v>
      </c>
      <c r="W78" s="574">
        <v>0</v>
      </c>
      <c r="X78" s="575">
        <v>0</v>
      </c>
      <c r="Y78" s="1336">
        <f t="shared" si="16"/>
        <v>1</v>
      </c>
      <c r="Z78" s="576">
        <v>1</v>
      </c>
      <c r="AA78" s="574">
        <v>1</v>
      </c>
      <c r="AB78" s="575">
        <v>1</v>
      </c>
      <c r="AC78" s="576">
        <v>1</v>
      </c>
      <c r="AD78" s="574">
        <v>3</v>
      </c>
      <c r="AE78" s="575">
        <v>1</v>
      </c>
      <c r="AF78" s="576">
        <v>0</v>
      </c>
      <c r="AG78" s="574">
        <v>0</v>
      </c>
      <c r="AH78" s="582">
        <v>0</v>
      </c>
      <c r="AI78" s="578">
        <v>1</v>
      </c>
      <c r="AJ78" s="579">
        <v>0</v>
      </c>
      <c r="AK78" s="576">
        <v>0</v>
      </c>
      <c r="AL78" s="574">
        <v>0</v>
      </c>
      <c r="AM78" s="580">
        <v>0</v>
      </c>
      <c r="AN78" s="264" t="s">
        <v>616</v>
      </c>
    </row>
    <row r="79" spans="1:40" s="1319" customFormat="1" ht="17.25" customHeight="1" thickBot="1">
      <c r="A79" s="1320" t="s">
        <v>623</v>
      </c>
      <c r="B79" s="1321"/>
      <c r="C79" s="1322">
        <f>SUM(C75:C78)</f>
        <v>4</v>
      </c>
      <c r="D79" s="1323">
        <f t="shared" ref="D79:AM79" si="18">SUM(D75:D78)</f>
        <v>0</v>
      </c>
      <c r="E79" s="1323">
        <f t="shared" si="18"/>
        <v>4</v>
      </c>
      <c r="F79" s="1323">
        <f t="shared" si="18"/>
        <v>0</v>
      </c>
      <c r="G79" s="1323">
        <f t="shared" si="18"/>
        <v>5</v>
      </c>
      <c r="H79" s="1323">
        <f t="shared" si="18"/>
        <v>51</v>
      </c>
      <c r="I79" s="1323">
        <f t="shared" si="18"/>
        <v>0</v>
      </c>
      <c r="J79" s="1323">
        <f t="shared" si="18"/>
        <v>3</v>
      </c>
      <c r="K79" s="1323">
        <f t="shared" si="18"/>
        <v>0</v>
      </c>
      <c r="L79" s="1323">
        <f t="shared" si="18"/>
        <v>1</v>
      </c>
      <c r="M79" s="1324">
        <f t="shared" si="18"/>
        <v>6</v>
      </c>
      <c r="N79" s="1331">
        <f t="shared" si="15"/>
        <v>74</v>
      </c>
      <c r="O79" s="1332">
        <f t="shared" si="18"/>
        <v>5</v>
      </c>
      <c r="P79" s="1324">
        <f t="shared" si="18"/>
        <v>1</v>
      </c>
      <c r="Q79" s="1332">
        <f t="shared" si="18"/>
        <v>0</v>
      </c>
      <c r="R79" s="1323">
        <f t="shared" si="18"/>
        <v>0</v>
      </c>
      <c r="S79" s="1323">
        <f t="shared" si="18"/>
        <v>0</v>
      </c>
      <c r="T79" s="1323">
        <f t="shared" si="18"/>
        <v>0</v>
      </c>
      <c r="U79" s="1323">
        <f t="shared" si="18"/>
        <v>0</v>
      </c>
      <c r="V79" s="1323">
        <f t="shared" si="18"/>
        <v>0</v>
      </c>
      <c r="W79" s="1323">
        <f t="shared" si="18"/>
        <v>0</v>
      </c>
      <c r="X79" s="1324">
        <f t="shared" si="18"/>
        <v>0</v>
      </c>
      <c r="Y79" s="1331">
        <f t="shared" si="16"/>
        <v>6</v>
      </c>
      <c r="Z79" s="1332">
        <f t="shared" si="18"/>
        <v>6</v>
      </c>
      <c r="AA79" s="1323">
        <f t="shared" si="18"/>
        <v>6</v>
      </c>
      <c r="AB79" s="1324">
        <f t="shared" si="18"/>
        <v>4</v>
      </c>
      <c r="AC79" s="1332">
        <f t="shared" si="18"/>
        <v>4</v>
      </c>
      <c r="AD79" s="1323">
        <f t="shared" si="18"/>
        <v>9</v>
      </c>
      <c r="AE79" s="1324">
        <f t="shared" si="18"/>
        <v>3</v>
      </c>
      <c r="AF79" s="1332">
        <f t="shared" si="18"/>
        <v>0</v>
      </c>
      <c r="AG79" s="1323">
        <f t="shared" si="18"/>
        <v>0</v>
      </c>
      <c r="AH79" s="1344">
        <f t="shared" si="18"/>
        <v>0</v>
      </c>
      <c r="AI79" s="1345">
        <f t="shared" si="18"/>
        <v>1</v>
      </c>
      <c r="AJ79" s="1331">
        <f t="shared" si="18"/>
        <v>0</v>
      </c>
      <c r="AK79" s="1332">
        <f t="shared" si="18"/>
        <v>0</v>
      </c>
      <c r="AL79" s="1323">
        <f t="shared" si="18"/>
        <v>0</v>
      </c>
      <c r="AM79" s="1342">
        <f t="shared" si="18"/>
        <v>0</v>
      </c>
      <c r="AN79" s="1343" t="s">
        <v>764</v>
      </c>
    </row>
    <row r="80" spans="1:40" s="240" customFormat="1" ht="17.25" customHeight="1">
      <c r="A80" s="259" t="s">
        <v>624</v>
      </c>
      <c r="B80" s="239" t="s">
        <v>17</v>
      </c>
      <c r="C80" s="995">
        <v>1</v>
      </c>
      <c r="D80" s="598">
        <v>0</v>
      </c>
      <c r="E80" s="598">
        <v>1</v>
      </c>
      <c r="F80" s="598">
        <v>1</v>
      </c>
      <c r="G80" s="598">
        <v>1</v>
      </c>
      <c r="H80" s="598">
        <v>31</v>
      </c>
      <c r="I80" s="598">
        <v>0</v>
      </c>
      <c r="J80" s="598">
        <v>1</v>
      </c>
      <c r="K80" s="598">
        <v>0</v>
      </c>
      <c r="L80" s="598">
        <v>0</v>
      </c>
      <c r="M80" s="599">
        <v>2</v>
      </c>
      <c r="N80" s="1351">
        <f t="shared" si="15"/>
        <v>38</v>
      </c>
      <c r="O80" s="600">
        <v>2</v>
      </c>
      <c r="P80" s="599">
        <v>0</v>
      </c>
      <c r="Q80" s="600">
        <v>0</v>
      </c>
      <c r="R80" s="598">
        <v>1</v>
      </c>
      <c r="S80" s="598">
        <v>1</v>
      </c>
      <c r="T80" s="598">
        <v>0</v>
      </c>
      <c r="U80" s="598">
        <v>0</v>
      </c>
      <c r="V80" s="598">
        <v>0</v>
      </c>
      <c r="W80" s="598">
        <v>1</v>
      </c>
      <c r="X80" s="599">
        <v>4</v>
      </c>
      <c r="Y80" s="1351">
        <f t="shared" si="16"/>
        <v>9</v>
      </c>
      <c r="Z80" s="598">
        <v>1</v>
      </c>
      <c r="AA80" s="598">
        <v>1</v>
      </c>
      <c r="AB80" s="601">
        <v>1</v>
      </c>
      <c r="AC80" s="600">
        <v>1</v>
      </c>
      <c r="AD80" s="598">
        <v>3</v>
      </c>
      <c r="AE80" s="598">
        <v>1</v>
      </c>
      <c r="AF80" s="600">
        <v>0</v>
      </c>
      <c r="AG80" s="598">
        <v>0</v>
      </c>
      <c r="AH80" s="601">
        <v>1</v>
      </c>
      <c r="AI80" s="602">
        <v>2</v>
      </c>
      <c r="AJ80" s="603">
        <v>0</v>
      </c>
      <c r="AK80" s="600">
        <v>0</v>
      </c>
      <c r="AL80" s="598">
        <v>0</v>
      </c>
      <c r="AM80" s="605">
        <v>0</v>
      </c>
      <c r="AN80" s="270" t="s">
        <v>17</v>
      </c>
    </row>
    <row r="81" spans="1:40" s="240" customFormat="1" ht="17.25" customHeight="1">
      <c r="A81" s="261">
        <v>3</v>
      </c>
      <c r="B81" s="989" t="s">
        <v>765</v>
      </c>
      <c r="C81" s="990">
        <v>1</v>
      </c>
      <c r="D81" s="564">
        <v>0</v>
      </c>
      <c r="E81" s="564">
        <v>1</v>
      </c>
      <c r="F81" s="564">
        <v>0</v>
      </c>
      <c r="G81" s="564">
        <v>0</v>
      </c>
      <c r="H81" s="564">
        <v>20</v>
      </c>
      <c r="I81" s="564">
        <v>0</v>
      </c>
      <c r="J81" s="564">
        <v>1</v>
      </c>
      <c r="K81" s="564">
        <v>0</v>
      </c>
      <c r="L81" s="564">
        <v>0</v>
      </c>
      <c r="M81" s="565">
        <v>2</v>
      </c>
      <c r="N81" s="1335">
        <f t="shared" si="15"/>
        <v>25</v>
      </c>
      <c r="O81" s="566">
        <v>1</v>
      </c>
      <c r="P81" s="565">
        <v>0</v>
      </c>
      <c r="Q81" s="566">
        <v>1</v>
      </c>
      <c r="R81" s="564">
        <v>1</v>
      </c>
      <c r="S81" s="564">
        <v>1</v>
      </c>
      <c r="T81" s="564">
        <v>0</v>
      </c>
      <c r="U81" s="564">
        <v>0</v>
      </c>
      <c r="V81" s="564">
        <v>0</v>
      </c>
      <c r="W81" s="564">
        <v>0</v>
      </c>
      <c r="X81" s="565">
        <v>2</v>
      </c>
      <c r="Y81" s="1335">
        <f t="shared" si="16"/>
        <v>6</v>
      </c>
      <c r="Z81" s="564">
        <v>1</v>
      </c>
      <c r="AA81" s="564">
        <v>1</v>
      </c>
      <c r="AB81" s="581">
        <v>1</v>
      </c>
      <c r="AC81" s="566">
        <v>1</v>
      </c>
      <c r="AD81" s="564">
        <v>3</v>
      </c>
      <c r="AE81" s="564">
        <v>1</v>
      </c>
      <c r="AF81" s="566">
        <v>0</v>
      </c>
      <c r="AG81" s="564">
        <v>0</v>
      </c>
      <c r="AH81" s="581">
        <v>0</v>
      </c>
      <c r="AI81" s="569">
        <v>0</v>
      </c>
      <c r="AJ81" s="570">
        <v>0</v>
      </c>
      <c r="AK81" s="566">
        <v>0</v>
      </c>
      <c r="AL81" s="564">
        <v>0</v>
      </c>
      <c r="AM81" s="571">
        <v>0</v>
      </c>
      <c r="AN81" s="260" t="s">
        <v>765</v>
      </c>
    </row>
    <row r="82" spans="1:40" s="240" customFormat="1" ht="17.25" customHeight="1">
      <c r="A82" s="266"/>
      <c r="B82" s="992" t="s">
        <v>630</v>
      </c>
      <c r="C82" s="991">
        <v>1</v>
      </c>
      <c r="D82" s="574">
        <v>0</v>
      </c>
      <c r="E82" s="574">
        <v>1</v>
      </c>
      <c r="F82" s="574">
        <v>0</v>
      </c>
      <c r="G82" s="574">
        <v>2</v>
      </c>
      <c r="H82" s="574">
        <v>6</v>
      </c>
      <c r="I82" s="574">
        <v>0</v>
      </c>
      <c r="J82" s="574">
        <v>1</v>
      </c>
      <c r="K82" s="574">
        <v>0</v>
      </c>
      <c r="L82" s="574">
        <v>0</v>
      </c>
      <c r="M82" s="575">
        <v>0</v>
      </c>
      <c r="N82" s="1336">
        <f t="shared" si="15"/>
        <v>11</v>
      </c>
      <c r="O82" s="576">
        <v>1</v>
      </c>
      <c r="P82" s="575">
        <v>0</v>
      </c>
      <c r="Q82" s="576">
        <v>0</v>
      </c>
      <c r="R82" s="574">
        <v>1</v>
      </c>
      <c r="S82" s="574">
        <v>1</v>
      </c>
      <c r="T82" s="574">
        <v>0</v>
      </c>
      <c r="U82" s="574">
        <v>0</v>
      </c>
      <c r="V82" s="574">
        <v>0</v>
      </c>
      <c r="W82" s="574">
        <v>0</v>
      </c>
      <c r="X82" s="575">
        <v>0</v>
      </c>
      <c r="Y82" s="1336">
        <f t="shared" si="16"/>
        <v>3</v>
      </c>
      <c r="Z82" s="574">
        <v>1</v>
      </c>
      <c r="AA82" s="574">
        <v>1</v>
      </c>
      <c r="AB82" s="582">
        <v>1</v>
      </c>
      <c r="AC82" s="576">
        <v>1</v>
      </c>
      <c r="AD82" s="574">
        <v>3</v>
      </c>
      <c r="AE82" s="574">
        <v>1</v>
      </c>
      <c r="AF82" s="576">
        <v>0</v>
      </c>
      <c r="AG82" s="574">
        <v>0</v>
      </c>
      <c r="AH82" s="582">
        <v>0</v>
      </c>
      <c r="AI82" s="578">
        <v>0</v>
      </c>
      <c r="AJ82" s="579">
        <v>0</v>
      </c>
      <c r="AK82" s="576">
        <v>0</v>
      </c>
      <c r="AL82" s="574">
        <v>0</v>
      </c>
      <c r="AM82" s="580">
        <v>0</v>
      </c>
      <c r="AN82" s="264" t="s">
        <v>630</v>
      </c>
    </row>
    <row r="83" spans="1:40" s="1319" customFormat="1" ht="17.25" customHeight="1" thickBot="1">
      <c r="A83" s="1320" t="s">
        <v>631</v>
      </c>
      <c r="B83" s="1321"/>
      <c r="C83" s="1322">
        <f>SUM(C80:C82)</f>
        <v>3</v>
      </c>
      <c r="D83" s="1323">
        <f t="shared" ref="D83:AM83" si="19">SUM(D80:D82)</f>
        <v>0</v>
      </c>
      <c r="E83" s="1323">
        <f t="shared" si="19"/>
        <v>3</v>
      </c>
      <c r="F83" s="1323">
        <f t="shared" si="19"/>
        <v>1</v>
      </c>
      <c r="G83" s="1323">
        <f t="shared" si="19"/>
        <v>3</v>
      </c>
      <c r="H83" s="1323">
        <f t="shared" si="19"/>
        <v>57</v>
      </c>
      <c r="I83" s="1323">
        <f t="shared" si="19"/>
        <v>0</v>
      </c>
      <c r="J83" s="1323">
        <f t="shared" si="19"/>
        <v>3</v>
      </c>
      <c r="K83" s="1323">
        <f t="shared" si="19"/>
        <v>0</v>
      </c>
      <c r="L83" s="1323">
        <f t="shared" si="19"/>
        <v>0</v>
      </c>
      <c r="M83" s="1324">
        <f t="shared" si="19"/>
        <v>4</v>
      </c>
      <c r="N83" s="1331">
        <f t="shared" si="15"/>
        <v>74</v>
      </c>
      <c r="O83" s="1332">
        <f t="shared" si="19"/>
        <v>4</v>
      </c>
      <c r="P83" s="1324">
        <f t="shared" si="19"/>
        <v>0</v>
      </c>
      <c r="Q83" s="1332">
        <f t="shared" si="19"/>
        <v>1</v>
      </c>
      <c r="R83" s="1323">
        <f t="shared" si="19"/>
        <v>3</v>
      </c>
      <c r="S83" s="1323">
        <f t="shared" si="19"/>
        <v>3</v>
      </c>
      <c r="T83" s="1323">
        <f t="shared" si="19"/>
        <v>0</v>
      </c>
      <c r="U83" s="1323">
        <f t="shared" si="19"/>
        <v>0</v>
      </c>
      <c r="V83" s="1323">
        <f t="shared" si="19"/>
        <v>0</v>
      </c>
      <c r="W83" s="1323">
        <f t="shared" si="19"/>
        <v>1</v>
      </c>
      <c r="X83" s="1324">
        <f t="shared" si="19"/>
        <v>6</v>
      </c>
      <c r="Y83" s="1331">
        <f t="shared" si="16"/>
        <v>18</v>
      </c>
      <c r="Z83" s="1332">
        <f t="shared" si="19"/>
        <v>3</v>
      </c>
      <c r="AA83" s="1323">
        <f t="shared" si="19"/>
        <v>3</v>
      </c>
      <c r="AB83" s="1324">
        <f t="shared" si="19"/>
        <v>3</v>
      </c>
      <c r="AC83" s="1332">
        <f t="shared" si="19"/>
        <v>3</v>
      </c>
      <c r="AD83" s="1323">
        <f t="shared" si="19"/>
        <v>9</v>
      </c>
      <c r="AE83" s="1324">
        <f t="shared" si="19"/>
        <v>3</v>
      </c>
      <c r="AF83" s="1332">
        <f t="shared" si="19"/>
        <v>0</v>
      </c>
      <c r="AG83" s="1323">
        <f t="shared" si="19"/>
        <v>0</v>
      </c>
      <c r="AH83" s="1344">
        <f t="shared" si="19"/>
        <v>1</v>
      </c>
      <c r="AI83" s="1345">
        <f t="shared" si="19"/>
        <v>2</v>
      </c>
      <c r="AJ83" s="1331">
        <f t="shared" si="19"/>
        <v>0</v>
      </c>
      <c r="AK83" s="1332">
        <f t="shared" si="19"/>
        <v>0</v>
      </c>
      <c r="AL83" s="1323">
        <f t="shared" si="19"/>
        <v>0</v>
      </c>
      <c r="AM83" s="1342">
        <f t="shared" si="19"/>
        <v>0</v>
      </c>
      <c r="AN83" s="1343" t="s">
        <v>766</v>
      </c>
    </row>
    <row r="84" spans="1:40" s="240" customFormat="1" ht="17.25" customHeight="1">
      <c r="A84" s="274" t="s">
        <v>632</v>
      </c>
      <c r="B84" s="989" t="s">
        <v>633</v>
      </c>
      <c r="C84" s="990">
        <v>1</v>
      </c>
      <c r="D84" s="564">
        <v>0</v>
      </c>
      <c r="E84" s="564">
        <v>1</v>
      </c>
      <c r="F84" s="564">
        <v>0</v>
      </c>
      <c r="G84" s="564">
        <v>1</v>
      </c>
      <c r="H84" s="564">
        <v>18</v>
      </c>
      <c r="I84" s="564">
        <v>0</v>
      </c>
      <c r="J84" s="564">
        <v>1</v>
      </c>
      <c r="K84" s="564">
        <v>0</v>
      </c>
      <c r="L84" s="564">
        <v>0</v>
      </c>
      <c r="M84" s="565">
        <v>2</v>
      </c>
      <c r="N84" s="1335">
        <f>SUM(C84:M84)</f>
        <v>24</v>
      </c>
      <c r="O84" s="566">
        <v>1</v>
      </c>
      <c r="P84" s="565">
        <v>0</v>
      </c>
      <c r="Q84" s="566">
        <v>0</v>
      </c>
      <c r="R84" s="564">
        <v>0</v>
      </c>
      <c r="S84" s="564">
        <v>0</v>
      </c>
      <c r="T84" s="564">
        <v>0</v>
      </c>
      <c r="U84" s="564">
        <v>0</v>
      </c>
      <c r="V84" s="564">
        <v>0</v>
      </c>
      <c r="W84" s="564">
        <v>0</v>
      </c>
      <c r="X84" s="565">
        <v>0</v>
      </c>
      <c r="Y84" s="1335">
        <f t="shared" si="16"/>
        <v>1</v>
      </c>
      <c r="Z84" s="566">
        <v>1</v>
      </c>
      <c r="AA84" s="564">
        <v>1</v>
      </c>
      <c r="AB84" s="565">
        <v>1</v>
      </c>
      <c r="AC84" s="566">
        <v>1</v>
      </c>
      <c r="AD84" s="564">
        <v>3</v>
      </c>
      <c r="AE84" s="565">
        <v>1</v>
      </c>
      <c r="AF84" s="566">
        <v>0</v>
      </c>
      <c r="AG84" s="564">
        <v>1</v>
      </c>
      <c r="AH84" s="581">
        <v>0</v>
      </c>
      <c r="AI84" s="569">
        <v>1</v>
      </c>
      <c r="AJ84" s="570">
        <v>0</v>
      </c>
      <c r="AK84" s="566">
        <v>0</v>
      </c>
      <c r="AL84" s="564">
        <v>0</v>
      </c>
      <c r="AM84" s="571">
        <v>0</v>
      </c>
      <c r="AN84" s="260" t="s">
        <v>633</v>
      </c>
    </row>
    <row r="85" spans="1:40" s="240" customFormat="1" ht="17.25" customHeight="1">
      <c r="A85" s="261">
        <v>2</v>
      </c>
      <c r="B85" s="992" t="s">
        <v>635</v>
      </c>
      <c r="C85" s="991">
        <v>1</v>
      </c>
      <c r="D85" s="574">
        <v>0</v>
      </c>
      <c r="E85" s="574">
        <v>1</v>
      </c>
      <c r="F85" s="574">
        <v>0</v>
      </c>
      <c r="G85" s="574">
        <v>1</v>
      </c>
      <c r="H85" s="574">
        <v>15</v>
      </c>
      <c r="I85" s="574">
        <v>0</v>
      </c>
      <c r="J85" s="574">
        <v>1</v>
      </c>
      <c r="K85" s="574">
        <v>0</v>
      </c>
      <c r="L85" s="574">
        <v>0</v>
      </c>
      <c r="M85" s="575">
        <v>0</v>
      </c>
      <c r="N85" s="1336">
        <f t="shared" si="15"/>
        <v>19</v>
      </c>
      <c r="O85" s="576">
        <v>1</v>
      </c>
      <c r="P85" s="575">
        <v>0</v>
      </c>
      <c r="Q85" s="576">
        <v>0</v>
      </c>
      <c r="R85" s="574">
        <v>0</v>
      </c>
      <c r="S85" s="574">
        <v>0</v>
      </c>
      <c r="T85" s="574">
        <v>0</v>
      </c>
      <c r="U85" s="574">
        <v>0</v>
      </c>
      <c r="V85" s="574">
        <v>0</v>
      </c>
      <c r="W85" s="574">
        <v>0</v>
      </c>
      <c r="X85" s="575">
        <v>0</v>
      </c>
      <c r="Y85" s="1336">
        <f t="shared" si="16"/>
        <v>1</v>
      </c>
      <c r="Z85" s="576">
        <v>3</v>
      </c>
      <c r="AA85" s="574">
        <v>1</v>
      </c>
      <c r="AB85" s="575">
        <v>1</v>
      </c>
      <c r="AC85" s="576">
        <v>1</v>
      </c>
      <c r="AD85" s="574">
        <v>3</v>
      </c>
      <c r="AE85" s="575">
        <v>1</v>
      </c>
      <c r="AF85" s="576">
        <v>0</v>
      </c>
      <c r="AG85" s="574">
        <v>0</v>
      </c>
      <c r="AH85" s="582">
        <v>0</v>
      </c>
      <c r="AI85" s="578">
        <v>0</v>
      </c>
      <c r="AJ85" s="579">
        <v>0</v>
      </c>
      <c r="AK85" s="576">
        <v>0</v>
      </c>
      <c r="AL85" s="574">
        <v>0</v>
      </c>
      <c r="AM85" s="580">
        <v>0</v>
      </c>
      <c r="AN85" s="264" t="s">
        <v>635</v>
      </c>
    </row>
    <row r="86" spans="1:40" s="1319" customFormat="1" ht="17.25" customHeight="1" thickBot="1">
      <c r="A86" s="1355" t="s">
        <v>636</v>
      </c>
      <c r="B86" s="1356"/>
      <c r="C86" s="1357">
        <f>SUM(C84:C85)</f>
        <v>2</v>
      </c>
      <c r="D86" s="1358">
        <f t="shared" ref="D86:AM86" si="20">SUM(D84:D85)</f>
        <v>0</v>
      </c>
      <c r="E86" s="1358">
        <f t="shared" si="20"/>
        <v>2</v>
      </c>
      <c r="F86" s="1358">
        <f t="shared" si="20"/>
        <v>0</v>
      </c>
      <c r="G86" s="1358">
        <f t="shared" si="20"/>
        <v>2</v>
      </c>
      <c r="H86" s="1358">
        <f t="shared" si="20"/>
        <v>33</v>
      </c>
      <c r="I86" s="1358">
        <f t="shared" si="20"/>
        <v>0</v>
      </c>
      <c r="J86" s="1358">
        <f t="shared" si="20"/>
        <v>2</v>
      </c>
      <c r="K86" s="1358">
        <f t="shared" si="20"/>
        <v>0</v>
      </c>
      <c r="L86" s="1358">
        <f t="shared" si="20"/>
        <v>0</v>
      </c>
      <c r="M86" s="1359">
        <f t="shared" si="20"/>
        <v>2</v>
      </c>
      <c r="N86" s="1335">
        <f t="shared" si="15"/>
        <v>43</v>
      </c>
      <c r="O86" s="1360">
        <f t="shared" si="20"/>
        <v>2</v>
      </c>
      <c r="P86" s="1359">
        <f t="shared" si="20"/>
        <v>0</v>
      </c>
      <c r="Q86" s="1360">
        <f t="shared" si="20"/>
        <v>0</v>
      </c>
      <c r="R86" s="1358">
        <f t="shared" si="20"/>
        <v>0</v>
      </c>
      <c r="S86" s="1358">
        <f t="shared" si="20"/>
        <v>0</v>
      </c>
      <c r="T86" s="1358">
        <f t="shared" si="20"/>
        <v>0</v>
      </c>
      <c r="U86" s="1358">
        <f t="shared" si="20"/>
        <v>0</v>
      </c>
      <c r="V86" s="1358">
        <f t="shared" si="20"/>
        <v>0</v>
      </c>
      <c r="W86" s="1358">
        <f t="shared" si="20"/>
        <v>0</v>
      </c>
      <c r="X86" s="1359">
        <f>SUM(X84:X85)</f>
        <v>0</v>
      </c>
      <c r="Y86" s="1335">
        <f t="shared" si="16"/>
        <v>2</v>
      </c>
      <c r="Z86" s="1360">
        <f t="shared" si="20"/>
        <v>4</v>
      </c>
      <c r="AA86" s="1358">
        <f t="shared" si="20"/>
        <v>2</v>
      </c>
      <c r="AB86" s="1359">
        <f t="shared" si="20"/>
        <v>2</v>
      </c>
      <c r="AC86" s="1360">
        <f t="shared" si="20"/>
        <v>2</v>
      </c>
      <c r="AD86" s="1358">
        <f t="shared" si="20"/>
        <v>6</v>
      </c>
      <c r="AE86" s="1359">
        <f t="shared" si="20"/>
        <v>2</v>
      </c>
      <c r="AF86" s="1360">
        <f t="shared" si="20"/>
        <v>0</v>
      </c>
      <c r="AG86" s="1358">
        <f t="shared" si="20"/>
        <v>1</v>
      </c>
      <c r="AH86" s="1361">
        <f t="shared" si="20"/>
        <v>0</v>
      </c>
      <c r="AI86" s="1329">
        <f t="shared" si="20"/>
        <v>1</v>
      </c>
      <c r="AJ86" s="1335">
        <f t="shared" si="20"/>
        <v>0</v>
      </c>
      <c r="AK86" s="1360">
        <f t="shared" si="20"/>
        <v>0</v>
      </c>
      <c r="AL86" s="1323">
        <f t="shared" si="20"/>
        <v>0</v>
      </c>
      <c r="AM86" s="1342">
        <f t="shared" si="20"/>
        <v>0</v>
      </c>
      <c r="AN86" s="1343" t="s">
        <v>767</v>
      </c>
    </row>
    <row r="87" spans="1:40" s="240" customFormat="1" ht="17.25" customHeight="1">
      <c r="A87" s="275" t="s">
        <v>637</v>
      </c>
      <c r="B87" s="996" t="s">
        <v>638</v>
      </c>
      <c r="C87" s="997">
        <v>1</v>
      </c>
      <c r="D87" s="608">
        <v>0</v>
      </c>
      <c r="E87" s="608">
        <v>1</v>
      </c>
      <c r="F87" s="608">
        <v>1</v>
      </c>
      <c r="G87" s="608">
        <v>1</v>
      </c>
      <c r="H87" s="608">
        <v>29</v>
      </c>
      <c r="I87" s="608">
        <v>0</v>
      </c>
      <c r="J87" s="608">
        <v>0</v>
      </c>
      <c r="K87" s="608">
        <v>1</v>
      </c>
      <c r="L87" s="608">
        <v>1</v>
      </c>
      <c r="M87" s="609">
        <v>2</v>
      </c>
      <c r="N87" s="1362">
        <f t="shared" si="15"/>
        <v>37</v>
      </c>
      <c r="O87" s="610">
        <v>2</v>
      </c>
      <c r="P87" s="609">
        <v>0</v>
      </c>
      <c r="Q87" s="610">
        <v>0</v>
      </c>
      <c r="R87" s="608">
        <v>1</v>
      </c>
      <c r="S87" s="608">
        <v>1</v>
      </c>
      <c r="T87" s="608">
        <v>0</v>
      </c>
      <c r="U87" s="608">
        <v>0</v>
      </c>
      <c r="V87" s="608">
        <v>0</v>
      </c>
      <c r="W87" s="608">
        <v>1</v>
      </c>
      <c r="X87" s="609">
        <v>0</v>
      </c>
      <c r="Y87" s="1362">
        <f t="shared" si="16"/>
        <v>5</v>
      </c>
      <c r="Z87" s="610">
        <v>2</v>
      </c>
      <c r="AA87" s="608">
        <v>2</v>
      </c>
      <c r="AB87" s="609">
        <v>1</v>
      </c>
      <c r="AC87" s="610">
        <v>1</v>
      </c>
      <c r="AD87" s="608">
        <v>3</v>
      </c>
      <c r="AE87" s="609">
        <v>1</v>
      </c>
      <c r="AF87" s="610">
        <v>0</v>
      </c>
      <c r="AG87" s="608">
        <v>0</v>
      </c>
      <c r="AH87" s="611">
        <v>0</v>
      </c>
      <c r="AI87" s="612">
        <v>0</v>
      </c>
      <c r="AJ87" s="613">
        <v>0</v>
      </c>
      <c r="AK87" s="610">
        <v>0</v>
      </c>
      <c r="AL87" s="607">
        <v>0</v>
      </c>
      <c r="AM87" s="580">
        <v>0</v>
      </c>
      <c r="AN87" s="264" t="s">
        <v>638</v>
      </c>
    </row>
    <row r="88" spans="1:40" s="240" customFormat="1" ht="17.25" customHeight="1">
      <c r="A88" s="266" t="s">
        <v>641</v>
      </c>
      <c r="B88" s="992" t="s">
        <v>642</v>
      </c>
      <c r="C88" s="991">
        <v>1</v>
      </c>
      <c r="D88" s="574">
        <v>0</v>
      </c>
      <c r="E88" s="574">
        <v>1</v>
      </c>
      <c r="F88" s="574">
        <v>0</v>
      </c>
      <c r="G88" s="574">
        <v>1</v>
      </c>
      <c r="H88" s="574">
        <v>23</v>
      </c>
      <c r="I88" s="574">
        <v>0</v>
      </c>
      <c r="J88" s="574">
        <v>1</v>
      </c>
      <c r="K88" s="574">
        <v>1</v>
      </c>
      <c r="L88" s="574">
        <v>0</v>
      </c>
      <c r="M88" s="575">
        <v>1</v>
      </c>
      <c r="N88" s="1336">
        <f t="shared" si="15"/>
        <v>29</v>
      </c>
      <c r="O88" s="576">
        <v>1</v>
      </c>
      <c r="P88" s="575">
        <v>0</v>
      </c>
      <c r="Q88" s="576">
        <v>0</v>
      </c>
      <c r="R88" s="574">
        <v>0</v>
      </c>
      <c r="S88" s="574">
        <v>0</v>
      </c>
      <c r="T88" s="574">
        <v>0</v>
      </c>
      <c r="U88" s="574">
        <v>0</v>
      </c>
      <c r="V88" s="574">
        <v>0</v>
      </c>
      <c r="W88" s="574">
        <v>0</v>
      </c>
      <c r="X88" s="575">
        <v>0</v>
      </c>
      <c r="Y88" s="1336">
        <f t="shared" si="16"/>
        <v>1</v>
      </c>
      <c r="Z88" s="576">
        <v>1</v>
      </c>
      <c r="AA88" s="574">
        <v>1</v>
      </c>
      <c r="AB88" s="575">
        <v>1</v>
      </c>
      <c r="AC88" s="576">
        <v>1</v>
      </c>
      <c r="AD88" s="574">
        <v>3</v>
      </c>
      <c r="AE88" s="575">
        <v>1</v>
      </c>
      <c r="AF88" s="576">
        <v>0</v>
      </c>
      <c r="AG88" s="574">
        <v>0</v>
      </c>
      <c r="AH88" s="582">
        <v>0</v>
      </c>
      <c r="AI88" s="578">
        <v>2</v>
      </c>
      <c r="AJ88" s="579">
        <v>0</v>
      </c>
      <c r="AK88" s="576">
        <v>0</v>
      </c>
      <c r="AL88" s="607">
        <v>0</v>
      </c>
      <c r="AM88" s="580">
        <v>0</v>
      </c>
      <c r="AN88" s="264" t="s">
        <v>642</v>
      </c>
    </row>
    <row r="89" spans="1:40" s="240" customFormat="1" ht="17.25" customHeight="1">
      <c r="A89" s="265" t="s">
        <v>643</v>
      </c>
      <c r="B89" s="989" t="s">
        <v>786</v>
      </c>
      <c r="C89" s="990">
        <v>1</v>
      </c>
      <c r="D89" s="564">
        <v>0</v>
      </c>
      <c r="E89" s="564">
        <v>1</v>
      </c>
      <c r="F89" s="564">
        <v>0</v>
      </c>
      <c r="G89" s="564">
        <v>0</v>
      </c>
      <c r="H89" s="564">
        <v>16</v>
      </c>
      <c r="I89" s="564">
        <v>0</v>
      </c>
      <c r="J89" s="564">
        <v>1</v>
      </c>
      <c r="K89" s="564">
        <v>0</v>
      </c>
      <c r="L89" s="564">
        <v>0</v>
      </c>
      <c r="M89" s="565">
        <v>3</v>
      </c>
      <c r="N89" s="1335">
        <f t="shared" si="15"/>
        <v>22</v>
      </c>
      <c r="O89" s="566">
        <v>2</v>
      </c>
      <c r="P89" s="565">
        <v>0</v>
      </c>
      <c r="Q89" s="566">
        <v>0</v>
      </c>
      <c r="R89" s="564">
        <v>0</v>
      </c>
      <c r="S89" s="564">
        <v>0</v>
      </c>
      <c r="T89" s="564">
        <v>0</v>
      </c>
      <c r="U89" s="564">
        <v>0</v>
      </c>
      <c r="V89" s="564">
        <v>0</v>
      </c>
      <c r="W89" s="564">
        <v>0</v>
      </c>
      <c r="X89" s="565">
        <v>0</v>
      </c>
      <c r="Y89" s="1335">
        <f t="shared" si="16"/>
        <v>2</v>
      </c>
      <c r="Z89" s="566">
        <v>1</v>
      </c>
      <c r="AA89" s="564">
        <v>1</v>
      </c>
      <c r="AB89" s="565">
        <v>1</v>
      </c>
      <c r="AC89" s="566">
        <v>1</v>
      </c>
      <c r="AD89" s="564">
        <v>3</v>
      </c>
      <c r="AE89" s="565">
        <v>1</v>
      </c>
      <c r="AF89" s="566">
        <v>0</v>
      </c>
      <c r="AG89" s="564">
        <v>0</v>
      </c>
      <c r="AH89" s="581">
        <v>0</v>
      </c>
      <c r="AI89" s="569">
        <v>0</v>
      </c>
      <c r="AJ89" s="570">
        <v>0</v>
      </c>
      <c r="AK89" s="566">
        <v>0</v>
      </c>
      <c r="AL89" s="606">
        <v>0</v>
      </c>
      <c r="AM89" s="571">
        <v>0</v>
      </c>
      <c r="AN89" s="260" t="s">
        <v>644</v>
      </c>
    </row>
    <row r="90" spans="1:40" s="240" customFormat="1" ht="17.25" customHeight="1">
      <c r="A90" s="261">
        <v>3</v>
      </c>
      <c r="B90" s="989" t="s">
        <v>645</v>
      </c>
      <c r="C90" s="990">
        <v>1</v>
      </c>
      <c r="D90" s="564">
        <v>0</v>
      </c>
      <c r="E90" s="564">
        <v>1</v>
      </c>
      <c r="F90" s="564">
        <v>0</v>
      </c>
      <c r="G90" s="564">
        <v>1</v>
      </c>
      <c r="H90" s="564">
        <v>20</v>
      </c>
      <c r="I90" s="564">
        <v>0</v>
      </c>
      <c r="J90" s="564">
        <v>1</v>
      </c>
      <c r="K90" s="564">
        <v>0</v>
      </c>
      <c r="L90" s="564">
        <v>0</v>
      </c>
      <c r="M90" s="565">
        <v>1</v>
      </c>
      <c r="N90" s="1335">
        <f t="shared" si="15"/>
        <v>25</v>
      </c>
      <c r="O90" s="566">
        <v>1</v>
      </c>
      <c r="P90" s="565">
        <v>0</v>
      </c>
      <c r="Q90" s="566">
        <v>0</v>
      </c>
      <c r="R90" s="564">
        <v>0</v>
      </c>
      <c r="S90" s="564">
        <v>0</v>
      </c>
      <c r="T90" s="564">
        <v>0</v>
      </c>
      <c r="U90" s="564">
        <v>0</v>
      </c>
      <c r="V90" s="564">
        <v>0</v>
      </c>
      <c r="W90" s="564">
        <v>0</v>
      </c>
      <c r="X90" s="565">
        <v>0</v>
      </c>
      <c r="Y90" s="1335">
        <f t="shared" si="16"/>
        <v>1</v>
      </c>
      <c r="Z90" s="566">
        <v>1</v>
      </c>
      <c r="AA90" s="564">
        <v>1</v>
      </c>
      <c r="AB90" s="565">
        <v>1</v>
      </c>
      <c r="AC90" s="566">
        <v>1</v>
      </c>
      <c r="AD90" s="564">
        <v>3</v>
      </c>
      <c r="AE90" s="565">
        <v>1</v>
      </c>
      <c r="AF90" s="566">
        <v>0</v>
      </c>
      <c r="AG90" s="564">
        <v>0</v>
      </c>
      <c r="AH90" s="581">
        <v>0</v>
      </c>
      <c r="AI90" s="569">
        <v>0</v>
      </c>
      <c r="AJ90" s="570">
        <v>0</v>
      </c>
      <c r="AK90" s="566">
        <v>0</v>
      </c>
      <c r="AL90" s="606">
        <v>0</v>
      </c>
      <c r="AM90" s="571">
        <v>0</v>
      </c>
      <c r="AN90" s="260" t="s">
        <v>645</v>
      </c>
    </row>
    <row r="91" spans="1:40" s="240" customFormat="1" ht="17.25" customHeight="1">
      <c r="A91" s="265"/>
      <c r="B91" s="992" t="s">
        <v>768</v>
      </c>
      <c r="C91" s="991">
        <v>1</v>
      </c>
      <c r="D91" s="574">
        <v>0</v>
      </c>
      <c r="E91" s="574">
        <v>1</v>
      </c>
      <c r="F91" s="574">
        <v>0</v>
      </c>
      <c r="G91" s="574">
        <v>0</v>
      </c>
      <c r="H91" s="574">
        <v>17</v>
      </c>
      <c r="I91" s="574">
        <v>0</v>
      </c>
      <c r="J91" s="574">
        <v>1</v>
      </c>
      <c r="K91" s="574">
        <v>0</v>
      </c>
      <c r="L91" s="574">
        <v>0</v>
      </c>
      <c r="M91" s="575">
        <v>2</v>
      </c>
      <c r="N91" s="1336">
        <f t="shared" si="15"/>
        <v>22</v>
      </c>
      <c r="O91" s="576">
        <v>1</v>
      </c>
      <c r="P91" s="575">
        <v>0</v>
      </c>
      <c r="Q91" s="576">
        <v>0</v>
      </c>
      <c r="R91" s="574">
        <v>0</v>
      </c>
      <c r="S91" s="574">
        <v>0</v>
      </c>
      <c r="T91" s="574">
        <v>0</v>
      </c>
      <c r="U91" s="574">
        <v>0</v>
      </c>
      <c r="V91" s="574">
        <v>0</v>
      </c>
      <c r="W91" s="574">
        <v>0</v>
      </c>
      <c r="X91" s="575">
        <v>0</v>
      </c>
      <c r="Y91" s="1336">
        <f t="shared" si="16"/>
        <v>1</v>
      </c>
      <c r="Z91" s="576">
        <v>1</v>
      </c>
      <c r="AA91" s="574">
        <v>1</v>
      </c>
      <c r="AB91" s="575">
        <v>1</v>
      </c>
      <c r="AC91" s="576">
        <v>1</v>
      </c>
      <c r="AD91" s="574">
        <v>3</v>
      </c>
      <c r="AE91" s="575">
        <v>1</v>
      </c>
      <c r="AF91" s="576">
        <v>0</v>
      </c>
      <c r="AG91" s="574">
        <v>0</v>
      </c>
      <c r="AH91" s="582">
        <v>0</v>
      </c>
      <c r="AI91" s="578">
        <v>1</v>
      </c>
      <c r="AJ91" s="579">
        <v>0</v>
      </c>
      <c r="AK91" s="614">
        <v>1</v>
      </c>
      <c r="AL91" s="574">
        <v>0</v>
      </c>
      <c r="AM91" s="580">
        <v>0</v>
      </c>
      <c r="AN91" s="264" t="s">
        <v>768</v>
      </c>
    </row>
    <row r="92" spans="1:40" s="1319" customFormat="1" ht="17.25" customHeight="1">
      <c r="A92" s="266"/>
      <c r="B92" s="1363" t="s">
        <v>648</v>
      </c>
      <c r="C92" s="1364">
        <f>SUM(C89:C91)</f>
        <v>3</v>
      </c>
      <c r="D92" s="1365">
        <f t="shared" ref="D92:AM92" si="21">SUM(D89:D91)</f>
        <v>0</v>
      </c>
      <c r="E92" s="1365">
        <f t="shared" si="21"/>
        <v>3</v>
      </c>
      <c r="F92" s="1365">
        <f t="shared" si="21"/>
        <v>0</v>
      </c>
      <c r="G92" s="1365">
        <f t="shared" si="21"/>
        <v>1</v>
      </c>
      <c r="H92" s="1365">
        <f t="shared" si="21"/>
        <v>53</v>
      </c>
      <c r="I92" s="1365">
        <f t="shared" si="21"/>
        <v>0</v>
      </c>
      <c r="J92" s="1365">
        <f t="shared" si="21"/>
        <v>3</v>
      </c>
      <c r="K92" s="1365">
        <f t="shared" si="21"/>
        <v>0</v>
      </c>
      <c r="L92" s="1365">
        <f t="shared" si="21"/>
        <v>0</v>
      </c>
      <c r="M92" s="1366">
        <f t="shared" si="21"/>
        <v>6</v>
      </c>
      <c r="N92" s="1336">
        <f t="shared" si="15"/>
        <v>69</v>
      </c>
      <c r="O92" s="1367">
        <f t="shared" si="21"/>
        <v>4</v>
      </c>
      <c r="P92" s="1366">
        <f t="shared" si="21"/>
        <v>0</v>
      </c>
      <c r="Q92" s="1367">
        <f t="shared" si="21"/>
        <v>0</v>
      </c>
      <c r="R92" s="1365">
        <f t="shared" si="21"/>
        <v>0</v>
      </c>
      <c r="S92" s="1365">
        <f t="shared" si="21"/>
        <v>0</v>
      </c>
      <c r="T92" s="1365">
        <f t="shared" si="21"/>
        <v>0</v>
      </c>
      <c r="U92" s="1365">
        <f t="shared" si="21"/>
        <v>0</v>
      </c>
      <c r="V92" s="1365">
        <f t="shared" si="21"/>
        <v>0</v>
      </c>
      <c r="W92" s="1365">
        <f t="shared" si="21"/>
        <v>0</v>
      </c>
      <c r="X92" s="1366">
        <f t="shared" si="21"/>
        <v>0</v>
      </c>
      <c r="Y92" s="1336">
        <f t="shared" si="16"/>
        <v>4</v>
      </c>
      <c r="Z92" s="1367">
        <f t="shared" si="21"/>
        <v>3</v>
      </c>
      <c r="AA92" s="1365">
        <f t="shared" si="21"/>
        <v>3</v>
      </c>
      <c r="AB92" s="1366">
        <f t="shared" si="21"/>
        <v>3</v>
      </c>
      <c r="AC92" s="1367">
        <f t="shared" si="21"/>
        <v>3</v>
      </c>
      <c r="AD92" s="1365">
        <f t="shared" si="21"/>
        <v>9</v>
      </c>
      <c r="AE92" s="1366">
        <f t="shared" si="21"/>
        <v>3</v>
      </c>
      <c r="AF92" s="1367">
        <f t="shared" si="21"/>
        <v>0</v>
      </c>
      <c r="AG92" s="1365">
        <f t="shared" si="21"/>
        <v>0</v>
      </c>
      <c r="AH92" s="1368">
        <f t="shared" si="21"/>
        <v>0</v>
      </c>
      <c r="AI92" s="1330">
        <f t="shared" si="21"/>
        <v>1</v>
      </c>
      <c r="AJ92" s="1336">
        <f t="shared" si="21"/>
        <v>0</v>
      </c>
      <c r="AK92" s="1369">
        <f t="shared" si="21"/>
        <v>1</v>
      </c>
      <c r="AL92" s="1370">
        <f t="shared" si="21"/>
        <v>0</v>
      </c>
      <c r="AM92" s="1371">
        <f t="shared" si="21"/>
        <v>0</v>
      </c>
      <c r="AN92" s="1372" t="s">
        <v>648</v>
      </c>
    </row>
    <row r="93" spans="1:40" s="1319" customFormat="1" ht="17.25" customHeight="1" thickBot="1">
      <c r="A93" s="1320" t="s">
        <v>649</v>
      </c>
      <c r="B93" s="1321"/>
      <c r="C93" s="1322">
        <f>SUM(C87,C88,C92)</f>
        <v>5</v>
      </c>
      <c r="D93" s="1323">
        <f t="shared" ref="D93:AM93" si="22">SUM(D87,D88,D92)</f>
        <v>0</v>
      </c>
      <c r="E93" s="1323">
        <f t="shared" si="22"/>
        <v>5</v>
      </c>
      <c r="F93" s="1323">
        <f t="shared" si="22"/>
        <v>1</v>
      </c>
      <c r="G93" s="1323">
        <f t="shared" si="22"/>
        <v>3</v>
      </c>
      <c r="H93" s="1323">
        <f t="shared" si="22"/>
        <v>105</v>
      </c>
      <c r="I93" s="1323">
        <f t="shared" si="22"/>
        <v>0</v>
      </c>
      <c r="J93" s="1323">
        <f t="shared" si="22"/>
        <v>4</v>
      </c>
      <c r="K93" s="1323">
        <f t="shared" si="22"/>
        <v>2</v>
      </c>
      <c r="L93" s="1323">
        <f t="shared" si="22"/>
        <v>1</v>
      </c>
      <c r="M93" s="1324">
        <f t="shared" si="22"/>
        <v>9</v>
      </c>
      <c r="N93" s="1331">
        <f t="shared" si="15"/>
        <v>135</v>
      </c>
      <c r="O93" s="1332">
        <f t="shared" si="22"/>
        <v>7</v>
      </c>
      <c r="P93" s="1324">
        <f t="shared" si="22"/>
        <v>0</v>
      </c>
      <c r="Q93" s="1332">
        <f t="shared" si="22"/>
        <v>0</v>
      </c>
      <c r="R93" s="1323">
        <f t="shared" si="22"/>
        <v>1</v>
      </c>
      <c r="S93" s="1323">
        <f t="shared" si="22"/>
        <v>1</v>
      </c>
      <c r="T93" s="1323">
        <f t="shared" si="22"/>
        <v>0</v>
      </c>
      <c r="U93" s="1323">
        <f t="shared" si="22"/>
        <v>0</v>
      </c>
      <c r="V93" s="1323">
        <f t="shared" si="22"/>
        <v>0</v>
      </c>
      <c r="W93" s="1323">
        <f t="shared" si="22"/>
        <v>1</v>
      </c>
      <c r="X93" s="1324">
        <f t="shared" si="22"/>
        <v>0</v>
      </c>
      <c r="Y93" s="1331">
        <f t="shared" si="16"/>
        <v>10</v>
      </c>
      <c r="Z93" s="1332">
        <f t="shared" si="22"/>
        <v>6</v>
      </c>
      <c r="AA93" s="1323">
        <f t="shared" si="22"/>
        <v>6</v>
      </c>
      <c r="AB93" s="1324">
        <f t="shared" si="22"/>
        <v>5</v>
      </c>
      <c r="AC93" s="1332">
        <f t="shared" si="22"/>
        <v>5</v>
      </c>
      <c r="AD93" s="1323">
        <f t="shared" si="22"/>
        <v>15</v>
      </c>
      <c r="AE93" s="1324">
        <f t="shared" si="22"/>
        <v>5</v>
      </c>
      <c r="AF93" s="1332">
        <f t="shared" si="22"/>
        <v>0</v>
      </c>
      <c r="AG93" s="1323">
        <f t="shared" si="22"/>
        <v>0</v>
      </c>
      <c r="AH93" s="1344">
        <f t="shared" si="22"/>
        <v>0</v>
      </c>
      <c r="AI93" s="1345">
        <f t="shared" si="22"/>
        <v>3</v>
      </c>
      <c r="AJ93" s="1331">
        <f t="shared" si="22"/>
        <v>0</v>
      </c>
      <c r="AK93" s="1337">
        <f t="shared" si="22"/>
        <v>1</v>
      </c>
      <c r="AL93" s="1352">
        <f t="shared" si="22"/>
        <v>0</v>
      </c>
      <c r="AM93" s="1342">
        <f t="shared" si="22"/>
        <v>0</v>
      </c>
      <c r="AN93" s="1343" t="s">
        <v>787</v>
      </c>
    </row>
    <row r="94" spans="1:40" s="240" customFormat="1" ht="17.25" customHeight="1">
      <c r="A94" s="259" t="s">
        <v>650</v>
      </c>
      <c r="B94" s="239" t="s">
        <v>651</v>
      </c>
      <c r="C94" s="995">
        <v>1</v>
      </c>
      <c r="D94" s="598">
        <v>0</v>
      </c>
      <c r="E94" s="598">
        <v>1</v>
      </c>
      <c r="F94" s="598">
        <v>0</v>
      </c>
      <c r="G94" s="598">
        <v>2</v>
      </c>
      <c r="H94" s="598">
        <v>17</v>
      </c>
      <c r="I94" s="598">
        <v>0</v>
      </c>
      <c r="J94" s="598">
        <v>1</v>
      </c>
      <c r="K94" s="598">
        <v>0</v>
      </c>
      <c r="L94" s="598">
        <v>0</v>
      </c>
      <c r="M94" s="599">
        <v>2</v>
      </c>
      <c r="N94" s="1351">
        <f t="shared" si="15"/>
        <v>24</v>
      </c>
      <c r="O94" s="600">
        <v>2</v>
      </c>
      <c r="P94" s="599">
        <v>0</v>
      </c>
      <c r="Q94" s="600">
        <v>0</v>
      </c>
      <c r="R94" s="598">
        <v>0</v>
      </c>
      <c r="S94" s="598">
        <v>1</v>
      </c>
      <c r="T94" s="598">
        <v>0</v>
      </c>
      <c r="U94" s="598">
        <v>0</v>
      </c>
      <c r="V94" s="598">
        <v>0</v>
      </c>
      <c r="W94" s="598">
        <v>1</v>
      </c>
      <c r="X94" s="599">
        <v>6</v>
      </c>
      <c r="Y94" s="1351">
        <f t="shared" si="16"/>
        <v>10</v>
      </c>
      <c r="Z94" s="600">
        <v>1</v>
      </c>
      <c r="AA94" s="598">
        <v>1</v>
      </c>
      <c r="AB94" s="599">
        <v>1</v>
      </c>
      <c r="AC94" s="600">
        <v>1</v>
      </c>
      <c r="AD94" s="598">
        <v>3</v>
      </c>
      <c r="AE94" s="599">
        <v>1</v>
      </c>
      <c r="AF94" s="600">
        <v>0</v>
      </c>
      <c r="AG94" s="598">
        <v>0</v>
      </c>
      <c r="AH94" s="601">
        <v>0</v>
      </c>
      <c r="AI94" s="602">
        <v>0</v>
      </c>
      <c r="AJ94" s="603">
        <v>0</v>
      </c>
      <c r="AK94" s="615">
        <v>0</v>
      </c>
      <c r="AL94" s="598">
        <v>0</v>
      </c>
      <c r="AM94" s="605">
        <v>1</v>
      </c>
      <c r="AN94" s="260" t="s">
        <v>651</v>
      </c>
    </row>
    <row r="95" spans="1:40" s="240" customFormat="1" ht="17.25" customHeight="1">
      <c r="A95" s="261">
        <v>2</v>
      </c>
      <c r="B95" s="992" t="s">
        <v>771</v>
      </c>
      <c r="C95" s="991">
        <v>1</v>
      </c>
      <c r="D95" s="574">
        <v>0</v>
      </c>
      <c r="E95" s="574">
        <v>1</v>
      </c>
      <c r="F95" s="574">
        <v>0</v>
      </c>
      <c r="G95" s="574">
        <v>1</v>
      </c>
      <c r="H95" s="574">
        <v>19</v>
      </c>
      <c r="I95" s="574">
        <v>0</v>
      </c>
      <c r="J95" s="574">
        <v>1</v>
      </c>
      <c r="K95" s="574">
        <v>0</v>
      </c>
      <c r="L95" s="574">
        <v>1</v>
      </c>
      <c r="M95" s="575">
        <v>0</v>
      </c>
      <c r="N95" s="1336">
        <f t="shared" si="15"/>
        <v>24</v>
      </c>
      <c r="O95" s="576">
        <v>1</v>
      </c>
      <c r="P95" s="575">
        <v>0</v>
      </c>
      <c r="Q95" s="576">
        <v>0</v>
      </c>
      <c r="R95" s="574">
        <v>0</v>
      </c>
      <c r="S95" s="574">
        <v>1</v>
      </c>
      <c r="T95" s="574">
        <v>0</v>
      </c>
      <c r="U95" s="574">
        <v>0</v>
      </c>
      <c r="V95" s="574">
        <v>5</v>
      </c>
      <c r="W95" s="574">
        <v>1</v>
      </c>
      <c r="X95" s="575">
        <v>4</v>
      </c>
      <c r="Y95" s="1336">
        <f t="shared" si="16"/>
        <v>12</v>
      </c>
      <c r="Z95" s="576">
        <v>1</v>
      </c>
      <c r="AA95" s="574">
        <v>1</v>
      </c>
      <c r="AB95" s="575">
        <v>1</v>
      </c>
      <c r="AC95" s="576">
        <v>1</v>
      </c>
      <c r="AD95" s="574">
        <v>3</v>
      </c>
      <c r="AE95" s="575">
        <v>1</v>
      </c>
      <c r="AF95" s="576">
        <v>0</v>
      </c>
      <c r="AG95" s="574">
        <v>0</v>
      </c>
      <c r="AH95" s="582">
        <v>0</v>
      </c>
      <c r="AI95" s="578">
        <v>0</v>
      </c>
      <c r="AJ95" s="579">
        <v>0</v>
      </c>
      <c r="AK95" s="576">
        <v>0</v>
      </c>
      <c r="AL95" s="574">
        <v>0</v>
      </c>
      <c r="AM95" s="580">
        <v>0</v>
      </c>
      <c r="AN95" s="264" t="s">
        <v>771</v>
      </c>
    </row>
    <row r="96" spans="1:40" s="1319" customFormat="1" ht="17.25" customHeight="1" thickBot="1">
      <c r="A96" s="1373" t="s">
        <v>655</v>
      </c>
      <c r="B96" s="1321"/>
      <c r="C96" s="1322">
        <f>SUM(C94:C95)</f>
        <v>2</v>
      </c>
      <c r="D96" s="1323">
        <f t="shared" ref="D96:AM96" si="23">SUM(D94:D95)</f>
        <v>0</v>
      </c>
      <c r="E96" s="1323">
        <f t="shared" si="23"/>
        <v>2</v>
      </c>
      <c r="F96" s="1323">
        <f t="shared" si="23"/>
        <v>0</v>
      </c>
      <c r="G96" s="1323">
        <f t="shared" si="23"/>
        <v>3</v>
      </c>
      <c r="H96" s="1323">
        <f t="shared" si="23"/>
        <v>36</v>
      </c>
      <c r="I96" s="1323">
        <f t="shared" si="23"/>
        <v>0</v>
      </c>
      <c r="J96" s="1323">
        <f t="shared" si="23"/>
        <v>2</v>
      </c>
      <c r="K96" s="1323">
        <f t="shared" si="23"/>
        <v>0</v>
      </c>
      <c r="L96" s="1323">
        <f t="shared" si="23"/>
        <v>1</v>
      </c>
      <c r="M96" s="1324">
        <f t="shared" si="23"/>
        <v>2</v>
      </c>
      <c r="N96" s="1331">
        <f t="shared" si="15"/>
        <v>48</v>
      </c>
      <c r="O96" s="1332">
        <f t="shared" si="23"/>
        <v>3</v>
      </c>
      <c r="P96" s="1324">
        <f t="shared" si="23"/>
        <v>0</v>
      </c>
      <c r="Q96" s="1332">
        <f t="shared" si="23"/>
        <v>0</v>
      </c>
      <c r="R96" s="1323">
        <f t="shared" si="23"/>
        <v>0</v>
      </c>
      <c r="S96" s="1323">
        <f t="shared" si="23"/>
        <v>2</v>
      </c>
      <c r="T96" s="1323">
        <f t="shared" si="23"/>
        <v>0</v>
      </c>
      <c r="U96" s="1323">
        <f t="shared" si="23"/>
        <v>0</v>
      </c>
      <c r="V96" s="1323">
        <f t="shared" si="23"/>
        <v>5</v>
      </c>
      <c r="W96" s="1323">
        <f t="shared" si="23"/>
        <v>2</v>
      </c>
      <c r="X96" s="1324">
        <f t="shared" si="23"/>
        <v>10</v>
      </c>
      <c r="Y96" s="1331">
        <f t="shared" si="16"/>
        <v>22</v>
      </c>
      <c r="Z96" s="1332">
        <f t="shared" si="23"/>
        <v>2</v>
      </c>
      <c r="AA96" s="1323">
        <f t="shared" si="23"/>
        <v>2</v>
      </c>
      <c r="AB96" s="1324">
        <f t="shared" si="23"/>
        <v>2</v>
      </c>
      <c r="AC96" s="1332">
        <f t="shared" si="23"/>
        <v>2</v>
      </c>
      <c r="AD96" s="1323">
        <f t="shared" si="23"/>
        <v>6</v>
      </c>
      <c r="AE96" s="1324">
        <f t="shared" si="23"/>
        <v>2</v>
      </c>
      <c r="AF96" s="1332">
        <f t="shared" si="23"/>
        <v>0</v>
      </c>
      <c r="AG96" s="1323">
        <f t="shared" si="23"/>
        <v>0</v>
      </c>
      <c r="AH96" s="1344">
        <f t="shared" si="23"/>
        <v>0</v>
      </c>
      <c r="AI96" s="1345">
        <f t="shared" si="23"/>
        <v>0</v>
      </c>
      <c r="AJ96" s="1331">
        <f t="shared" si="23"/>
        <v>0</v>
      </c>
      <c r="AK96" s="1332">
        <f t="shared" si="23"/>
        <v>0</v>
      </c>
      <c r="AL96" s="1323">
        <f t="shared" si="23"/>
        <v>0</v>
      </c>
      <c r="AM96" s="1342">
        <f t="shared" si="23"/>
        <v>1</v>
      </c>
      <c r="AN96" s="1343" t="s">
        <v>772</v>
      </c>
    </row>
    <row r="97" spans="1:42" s="240" customFormat="1" ht="17.25" customHeight="1">
      <c r="A97" s="266" t="s">
        <v>656</v>
      </c>
      <c r="B97" s="992" t="s">
        <v>657</v>
      </c>
      <c r="C97" s="991">
        <v>1</v>
      </c>
      <c r="D97" s="574">
        <v>0</v>
      </c>
      <c r="E97" s="574">
        <v>1</v>
      </c>
      <c r="F97" s="574">
        <v>0</v>
      </c>
      <c r="G97" s="574">
        <v>2</v>
      </c>
      <c r="H97" s="574">
        <v>17</v>
      </c>
      <c r="I97" s="574">
        <v>0</v>
      </c>
      <c r="J97" s="574">
        <v>1</v>
      </c>
      <c r="K97" s="574">
        <v>0</v>
      </c>
      <c r="L97" s="574">
        <v>0</v>
      </c>
      <c r="M97" s="575">
        <v>3</v>
      </c>
      <c r="N97" s="1336">
        <f t="shared" si="15"/>
        <v>25</v>
      </c>
      <c r="O97" s="576">
        <v>1</v>
      </c>
      <c r="P97" s="575">
        <v>0</v>
      </c>
      <c r="Q97" s="576">
        <v>0</v>
      </c>
      <c r="R97" s="574">
        <v>1</v>
      </c>
      <c r="S97" s="574">
        <v>1</v>
      </c>
      <c r="T97" s="574">
        <v>0</v>
      </c>
      <c r="U97" s="574">
        <v>0</v>
      </c>
      <c r="V97" s="574">
        <v>0</v>
      </c>
      <c r="W97" s="574">
        <v>1</v>
      </c>
      <c r="X97" s="575">
        <v>6</v>
      </c>
      <c r="Y97" s="1336">
        <f t="shared" si="16"/>
        <v>10</v>
      </c>
      <c r="Z97" s="576">
        <v>1</v>
      </c>
      <c r="AA97" s="574">
        <v>1</v>
      </c>
      <c r="AB97" s="575">
        <v>1</v>
      </c>
      <c r="AC97" s="576">
        <v>1</v>
      </c>
      <c r="AD97" s="574">
        <v>3</v>
      </c>
      <c r="AE97" s="575">
        <v>1</v>
      </c>
      <c r="AF97" s="576">
        <v>0</v>
      </c>
      <c r="AG97" s="574">
        <v>0</v>
      </c>
      <c r="AH97" s="582">
        <v>1</v>
      </c>
      <c r="AI97" s="578">
        <v>2</v>
      </c>
      <c r="AJ97" s="579">
        <v>0</v>
      </c>
      <c r="AK97" s="576">
        <v>0</v>
      </c>
      <c r="AL97" s="574">
        <v>0</v>
      </c>
      <c r="AM97" s="580">
        <v>0</v>
      </c>
      <c r="AN97" s="264" t="s">
        <v>657</v>
      </c>
    </row>
    <row r="98" spans="1:42" s="240" customFormat="1" ht="17.25" customHeight="1">
      <c r="A98" s="471" t="s">
        <v>658</v>
      </c>
      <c r="B98" s="998" t="s">
        <v>661</v>
      </c>
      <c r="C98" s="999">
        <v>1</v>
      </c>
      <c r="D98" s="616">
        <v>0</v>
      </c>
      <c r="E98" s="616">
        <v>2</v>
      </c>
      <c r="F98" s="616">
        <v>1</v>
      </c>
      <c r="G98" s="616">
        <v>2</v>
      </c>
      <c r="H98" s="616">
        <v>36</v>
      </c>
      <c r="I98" s="616">
        <v>0</v>
      </c>
      <c r="J98" s="616">
        <v>1</v>
      </c>
      <c r="K98" s="616">
        <v>1</v>
      </c>
      <c r="L98" s="616">
        <v>1</v>
      </c>
      <c r="M98" s="617">
        <v>2</v>
      </c>
      <c r="N98" s="1374">
        <f t="shared" si="15"/>
        <v>47</v>
      </c>
      <c r="O98" s="618">
        <v>3</v>
      </c>
      <c r="P98" s="617">
        <v>0</v>
      </c>
      <c r="Q98" s="618">
        <v>0</v>
      </c>
      <c r="R98" s="616">
        <v>0</v>
      </c>
      <c r="S98" s="616">
        <v>1</v>
      </c>
      <c r="T98" s="616">
        <v>0</v>
      </c>
      <c r="U98" s="616">
        <v>0</v>
      </c>
      <c r="V98" s="616">
        <v>0</v>
      </c>
      <c r="W98" s="616">
        <v>1</v>
      </c>
      <c r="X98" s="617">
        <v>0</v>
      </c>
      <c r="Y98" s="1374">
        <f t="shared" si="16"/>
        <v>5</v>
      </c>
      <c r="Z98" s="618">
        <v>3</v>
      </c>
      <c r="AA98" s="616">
        <v>3</v>
      </c>
      <c r="AB98" s="617">
        <v>1</v>
      </c>
      <c r="AC98" s="618">
        <v>1</v>
      </c>
      <c r="AD98" s="616">
        <v>3</v>
      </c>
      <c r="AE98" s="617">
        <v>1</v>
      </c>
      <c r="AF98" s="618">
        <v>0</v>
      </c>
      <c r="AG98" s="616">
        <v>0</v>
      </c>
      <c r="AH98" s="619">
        <v>0</v>
      </c>
      <c r="AI98" s="620">
        <v>1</v>
      </c>
      <c r="AJ98" s="621">
        <v>0</v>
      </c>
      <c r="AK98" s="618">
        <v>1</v>
      </c>
      <c r="AL98" s="616">
        <v>0</v>
      </c>
      <c r="AM98" s="622">
        <v>0</v>
      </c>
      <c r="AN98" s="472" t="s">
        <v>661</v>
      </c>
      <c r="AO98" s="375"/>
    </row>
    <row r="99" spans="1:42" s="1319" customFormat="1" ht="17.25" customHeight="1" thickBot="1">
      <c r="A99" s="1320" t="s">
        <v>668</v>
      </c>
      <c r="B99" s="1321"/>
      <c r="C99" s="1322">
        <f>SUM(C97,C98)</f>
        <v>2</v>
      </c>
      <c r="D99" s="1323">
        <f>SUM(D97,D98)</f>
        <v>0</v>
      </c>
      <c r="E99" s="1323">
        <f t="shared" ref="E99:M99" si="24">SUM(E97,E98)</f>
        <v>3</v>
      </c>
      <c r="F99" s="1323">
        <f t="shared" si="24"/>
        <v>1</v>
      </c>
      <c r="G99" s="1323">
        <f t="shared" si="24"/>
        <v>4</v>
      </c>
      <c r="H99" s="1323">
        <f t="shared" si="24"/>
        <v>53</v>
      </c>
      <c r="I99" s="1323">
        <f t="shared" si="24"/>
        <v>0</v>
      </c>
      <c r="J99" s="1323">
        <f t="shared" si="24"/>
        <v>2</v>
      </c>
      <c r="K99" s="1323">
        <f t="shared" si="24"/>
        <v>1</v>
      </c>
      <c r="L99" s="1323">
        <f t="shared" si="24"/>
        <v>1</v>
      </c>
      <c r="M99" s="1344">
        <f t="shared" si="24"/>
        <v>5</v>
      </c>
      <c r="N99" s="1340">
        <f t="shared" si="15"/>
        <v>72</v>
      </c>
      <c r="O99" s="1332">
        <f>SUM(O97,O98)</f>
        <v>4</v>
      </c>
      <c r="P99" s="1324">
        <f>SUM(P97,P98)</f>
        <v>0</v>
      </c>
      <c r="Q99" s="1337">
        <f>SUM(Q97,Q98)</f>
        <v>0</v>
      </c>
      <c r="R99" s="1375">
        <f t="shared" ref="R99:X99" si="25">SUM(R97,R98)</f>
        <v>1</v>
      </c>
      <c r="S99" s="1338">
        <f t="shared" si="25"/>
        <v>2</v>
      </c>
      <c r="T99" s="1339">
        <f t="shared" si="25"/>
        <v>0</v>
      </c>
      <c r="U99" s="1339">
        <f t="shared" si="25"/>
        <v>0</v>
      </c>
      <c r="V99" s="1338">
        <f t="shared" si="25"/>
        <v>0</v>
      </c>
      <c r="W99" s="1339">
        <f t="shared" si="25"/>
        <v>2</v>
      </c>
      <c r="X99" s="1353">
        <f t="shared" si="25"/>
        <v>6</v>
      </c>
      <c r="Y99" s="1340">
        <f t="shared" ref="Y99" si="26">SUM(Y97,Y98)</f>
        <v>15</v>
      </c>
      <c r="Z99" s="1376">
        <f>SUM(Z97,Z98)</f>
        <v>4</v>
      </c>
      <c r="AA99" s="1338">
        <f t="shared" ref="AA99:AB99" si="27">SUM(AA97,AA98)</f>
        <v>4</v>
      </c>
      <c r="AB99" s="1352">
        <f t="shared" si="27"/>
        <v>2</v>
      </c>
      <c r="AC99" s="1376">
        <f>SUM(AC97,AC98)</f>
        <v>2</v>
      </c>
      <c r="AD99" s="1338">
        <f t="shared" ref="AD99:AE99" si="28">SUM(AD97,AD98)</f>
        <v>6</v>
      </c>
      <c r="AE99" s="1352">
        <f t="shared" si="28"/>
        <v>2</v>
      </c>
      <c r="AF99" s="1337">
        <f>SUM(AF97,AF98)</f>
        <v>0</v>
      </c>
      <c r="AG99" s="1338">
        <f t="shared" ref="AG99:AH99" si="29">SUM(AG97,AG98)</f>
        <v>0</v>
      </c>
      <c r="AH99" s="1352">
        <f t="shared" si="29"/>
        <v>1</v>
      </c>
      <c r="AI99" s="1345">
        <f>SUM(AI97,AI98)</f>
        <v>3</v>
      </c>
      <c r="AJ99" s="1331">
        <f>SUM(AJ97,AJ98)</f>
        <v>0</v>
      </c>
      <c r="AK99" s="1376">
        <f>SUM(AK97,AK98)</f>
        <v>1</v>
      </c>
      <c r="AL99" s="1338">
        <f t="shared" ref="AL99:AM99" si="30">SUM(AL97,AL98)</f>
        <v>0</v>
      </c>
      <c r="AM99" s="1375">
        <f t="shared" si="30"/>
        <v>0</v>
      </c>
      <c r="AN99" s="1377" t="s">
        <v>773</v>
      </c>
    </row>
    <row r="100" spans="1:42" s="240" customFormat="1" ht="17.25" customHeight="1">
      <c r="A100" s="265" t="s">
        <v>669</v>
      </c>
      <c r="B100" s="989" t="s">
        <v>670</v>
      </c>
      <c r="C100" s="990">
        <v>1</v>
      </c>
      <c r="D100" s="564">
        <v>0</v>
      </c>
      <c r="E100" s="564">
        <v>1</v>
      </c>
      <c r="F100" s="564">
        <v>0</v>
      </c>
      <c r="G100" s="564">
        <v>1</v>
      </c>
      <c r="H100" s="564">
        <v>9</v>
      </c>
      <c r="I100" s="564">
        <v>0</v>
      </c>
      <c r="J100" s="564">
        <v>1</v>
      </c>
      <c r="K100" s="564">
        <v>0</v>
      </c>
      <c r="L100" s="564">
        <v>0</v>
      </c>
      <c r="M100" s="565">
        <v>2</v>
      </c>
      <c r="N100" s="1335">
        <f t="shared" si="15"/>
        <v>15</v>
      </c>
      <c r="O100" s="566">
        <v>1</v>
      </c>
      <c r="P100" s="565">
        <v>0</v>
      </c>
      <c r="Q100" s="566">
        <v>0</v>
      </c>
      <c r="R100" s="564">
        <v>0</v>
      </c>
      <c r="S100" s="564">
        <v>1</v>
      </c>
      <c r="T100" s="564">
        <v>0</v>
      </c>
      <c r="U100" s="564">
        <v>0</v>
      </c>
      <c r="V100" s="564">
        <v>0</v>
      </c>
      <c r="W100" s="564">
        <v>1</v>
      </c>
      <c r="X100" s="565">
        <v>3</v>
      </c>
      <c r="Y100" s="1335">
        <f t="shared" si="16"/>
        <v>6</v>
      </c>
      <c r="Z100" s="566">
        <v>1</v>
      </c>
      <c r="AA100" s="564">
        <v>1</v>
      </c>
      <c r="AB100" s="565">
        <v>1</v>
      </c>
      <c r="AC100" s="566">
        <v>1</v>
      </c>
      <c r="AD100" s="564">
        <v>3</v>
      </c>
      <c r="AE100" s="565">
        <v>1</v>
      </c>
      <c r="AF100" s="566">
        <v>0</v>
      </c>
      <c r="AG100" s="564">
        <v>0</v>
      </c>
      <c r="AH100" s="581">
        <v>0</v>
      </c>
      <c r="AI100" s="569">
        <v>0</v>
      </c>
      <c r="AJ100" s="570">
        <v>0</v>
      </c>
      <c r="AK100" s="566">
        <v>0</v>
      </c>
      <c r="AL100" s="564">
        <v>0</v>
      </c>
      <c r="AM100" s="571">
        <v>0</v>
      </c>
      <c r="AN100" s="260" t="s">
        <v>670</v>
      </c>
      <c r="AP100" s="25"/>
    </row>
    <row r="101" spans="1:42" s="240" customFormat="1" ht="17.25" customHeight="1">
      <c r="A101" s="261">
        <v>2</v>
      </c>
      <c r="B101" s="992" t="s">
        <v>671</v>
      </c>
      <c r="C101" s="991">
        <v>1</v>
      </c>
      <c r="D101" s="574">
        <v>0</v>
      </c>
      <c r="E101" s="574">
        <v>1</v>
      </c>
      <c r="F101" s="574">
        <v>0</v>
      </c>
      <c r="G101" s="574">
        <v>2</v>
      </c>
      <c r="H101" s="574">
        <v>6</v>
      </c>
      <c r="I101" s="574">
        <v>0</v>
      </c>
      <c r="J101" s="574">
        <v>1</v>
      </c>
      <c r="K101" s="574">
        <v>0</v>
      </c>
      <c r="L101" s="574">
        <v>0</v>
      </c>
      <c r="M101" s="575">
        <v>0</v>
      </c>
      <c r="N101" s="1336">
        <f t="shared" si="15"/>
        <v>11</v>
      </c>
      <c r="O101" s="576">
        <v>2</v>
      </c>
      <c r="P101" s="575">
        <v>0</v>
      </c>
      <c r="Q101" s="576">
        <v>0</v>
      </c>
      <c r="R101" s="574">
        <v>0</v>
      </c>
      <c r="S101" s="574">
        <v>1</v>
      </c>
      <c r="T101" s="574">
        <v>0</v>
      </c>
      <c r="U101" s="574">
        <v>0</v>
      </c>
      <c r="V101" s="574">
        <v>0</v>
      </c>
      <c r="W101" s="574">
        <v>1</v>
      </c>
      <c r="X101" s="575">
        <v>1</v>
      </c>
      <c r="Y101" s="1336">
        <f t="shared" si="16"/>
        <v>5</v>
      </c>
      <c r="Z101" s="576">
        <v>1</v>
      </c>
      <c r="AA101" s="574">
        <v>1</v>
      </c>
      <c r="AB101" s="575">
        <v>1</v>
      </c>
      <c r="AC101" s="576">
        <v>1</v>
      </c>
      <c r="AD101" s="574">
        <v>3</v>
      </c>
      <c r="AE101" s="575">
        <v>1</v>
      </c>
      <c r="AF101" s="576">
        <v>0</v>
      </c>
      <c r="AG101" s="574">
        <v>0</v>
      </c>
      <c r="AH101" s="582">
        <v>0</v>
      </c>
      <c r="AI101" s="578">
        <v>0</v>
      </c>
      <c r="AJ101" s="579">
        <v>0</v>
      </c>
      <c r="AK101" s="576">
        <v>0</v>
      </c>
      <c r="AL101" s="574">
        <v>0</v>
      </c>
      <c r="AM101" s="580">
        <v>0</v>
      </c>
      <c r="AN101" s="264" t="s">
        <v>671</v>
      </c>
    </row>
    <row r="102" spans="1:42" s="1319" customFormat="1" ht="17.25" customHeight="1" thickBot="1">
      <c r="A102" s="1373" t="s">
        <v>672</v>
      </c>
      <c r="B102" s="1321"/>
      <c r="C102" s="1322">
        <f>SUM(C100:C101)</f>
        <v>2</v>
      </c>
      <c r="D102" s="1323">
        <f t="shared" ref="D102:AM102" si="31">SUM(D100:D101)</f>
        <v>0</v>
      </c>
      <c r="E102" s="1323">
        <f t="shared" si="31"/>
        <v>2</v>
      </c>
      <c r="F102" s="1323">
        <f t="shared" si="31"/>
        <v>0</v>
      </c>
      <c r="G102" s="1323">
        <f t="shared" si="31"/>
        <v>3</v>
      </c>
      <c r="H102" s="1323">
        <f t="shared" si="31"/>
        <v>15</v>
      </c>
      <c r="I102" s="1323">
        <f t="shared" si="31"/>
        <v>0</v>
      </c>
      <c r="J102" s="1323">
        <f t="shared" si="31"/>
        <v>2</v>
      </c>
      <c r="K102" s="1323">
        <f t="shared" si="31"/>
        <v>0</v>
      </c>
      <c r="L102" s="1323">
        <f t="shared" si="31"/>
        <v>0</v>
      </c>
      <c r="M102" s="1324">
        <f t="shared" si="31"/>
        <v>2</v>
      </c>
      <c r="N102" s="1331">
        <f t="shared" si="15"/>
        <v>26</v>
      </c>
      <c r="O102" s="1332">
        <f t="shared" si="31"/>
        <v>3</v>
      </c>
      <c r="P102" s="1324">
        <f t="shared" si="31"/>
        <v>0</v>
      </c>
      <c r="Q102" s="1332">
        <f t="shared" si="31"/>
        <v>0</v>
      </c>
      <c r="R102" s="1323">
        <f t="shared" si="31"/>
        <v>0</v>
      </c>
      <c r="S102" s="1323">
        <f t="shared" si="31"/>
        <v>2</v>
      </c>
      <c r="T102" s="1323">
        <f t="shared" si="31"/>
        <v>0</v>
      </c>
      <c r="U102" s="1323">
        <f t="shared" si="31"/>
        <v>0</v>
      </c>
      <c r="V102" s="1323">
        <f t="shared" si="31"/>
        <v>0</v>
      </c>
      <c r="W102" s="1323">
        <f t="shared" si="31"/>
        <v>2</v>
      </c>
      <c r="X102" s="1324">
        <f t="shared" si="31"/>
        <v>4</v>
      </c>
      <c r="Y102" s="1331">
        <f t="shared" si="16"/>
        <v>11</v>
      </c>
      <c r="Z102" s="1332">
        <f t="shared" si="31"/>
        <v>2</v>
      </c>
      <c r="AA102" s="1323">
        <f t="shared" si="31"/>
        <v>2</v>
      </c>
      <c r="AB102" s="1324">
        <f t="shared" si="31"/>
        <v>2</v>
      </c>
      <c r="AC102" s="1332">
        <f t="shared" si="31"/>
        <v>2</v>
      </c>
      <c r="AD102" s="1323">
        <f t="shared" si="31"/>
        <v>6</v>
      </c>
      <c r="AE102" s="1324">
        <f t="shared" si="31"/>
        <v>2</v>
      </c>
      <c r="AF102" s="1332">
        <f t="shared" si="31"/>
        <v>0</v>
      </c>
      <c r="AG102" s="1323">
        <f t="shared" si="31"/>
        <v>0</v>
      </c>
      <c r="AH102" s="1344">
        <f t="shared" si="31"/>
        <v>0</v>
      </c>
      <c r="AI102" s="1345">
        <f t="shared" si="31"/>
        <v>0</v>
      </c>
      <c r="AJ102" s="1331">
        <f t="shared" si="31"/>
        <v>0</v>
      </c>
      <c r="AK102" s="1332">
        <f t="shared" si="31"/>
        <v>0</v>
      </c>
      <c r="AL102" s="1323">
        <f t="shared" si="31"/>
        <v>0</v>
      </c>
      <c r="AM102" s="1342">
        <f t="shared" si="31"/>
        <v>0</v>
      </c>
      <c r="AN102" s="1343" t="s">
        <v>788</v>
      </c>
    </row>
    <row r="103" spans="1:42" s="1319" customFormat="1" ht="17.25" customHeight="1" thickBot="1">
      <c r="A103" s="1320" t="s">
        <v>721</v>
      </c>
      <c r="B103" s="1321"/>
      <c r="C103" s="1322">
        <f t="shared" ref="C103:M103" si="32">C10</f>
        <v>2</v>
      </c>
      <c r="D103" s="1323">
        <f t="shared" si="32"/>
        <v>3</v>
      </c>
      <c r="E103" s="1323">
        <f t="shared" si="32"/>
        <v>2</v>
      </c>
      <c r="F103" s="1323">
        <f t="shared" si="32"/>
        <v>0</v>
      </c>
      <c r="G103" s="1323">
        <f t="shared" si="32"/>
        <v>2</v>
      </c>
      <c r="H103" s="1323">
        <f t="shared" si="32"/>
        <v>72</v>
      </c>
      <c r="I103" s="1323">
        <f t="shared" si="32"/>
        <v>0</v>
      </c>
      <c r="J103" s="1323">
        <f t="shared" si="32"/>
        <v>5</v>
      </c>
      <c r="K103" s="1323">
        <f t="shared" si="32"/>
        <v>1</v>
      </c>
      <c r="L103" s="1323">
        <f t="shared" si="32"/>
        <v>0</v>
      </c>
      <c r="M103" s="1324">
        <f t="shared" si="32"/>
        <v>8</v>
      </c>
      <c r="N103" s="1331">
        <f t="shared" si="15"/>
        <v>95</v>
      </c>
      <c r="O103" s="1332">
        <f t="shared" ref="O103:X103" si="33">O10</f>
        <v>7</v>
      </c>
      <c r="P103" s="1324">
        <f t="shared" si="33"/>
        <v>0</v>
      </c>
      <c r="Q103" s="1332">
        <f t="shared" si="33"/>
        <v>1</v>
      </c>
      <c r="R103" s="1323">
        <f t="shared" si="33"/>
        <v>0</v>
      </c>
      <c r="S103" s="1323">
        <f t="shared" si="33"/>
        <v>0</v>
      </c>
      <c r="T103" s="1323">
        <f t="shared" si="33"/>
        <v>0</v>
      </c>
      <c r="U103" s="1323">
        <f t="shared" si="33"/>
        <v>0</v>
      </c>
      <c r="V103" s="1323">
        <f t="shared" si="33"/>
        <v>0</v>
      </c>
      <c r="W103" s="1323">
        <f t="shared" si="33"/>
        <v>1</v>
      </c>
      <c r="X103" s="1324">
        <f t="shared" si="33"/>
        <v>0</v>
      </c>
      <c r="Y103" s="1331">
        <f t="shared" si="16"/>
        <v>9</v>
      </c>
      <c r="Z103" s="1332">
        <f t="shared" ref="Z103:AM103" si="34">Z10</f>
        <v>17</v>
      </c>
      <c r="AA103" s="1323">
        <f t="shared" si="34"/>
        <v>5</v>
      </c>
      <c r="AB103" s="1324">
        <f t="shared" si="34"/>
        <v>5</v>
      </c>
      <c r="AC103" s="1332">
        <f t="shared" si="34"/>
        <v>5</v>
      </c>
      <c r="AD103" s="1323">
        <f t="shared" si="34"/>
        <v>15</v>
      </c>
      <c r="AE103" s="1324">
        <f t="shared" si="34"/>
        <v>4</v>
      </c>
      <c r="AF103" s="1332">
        <f t="shared" si="34"/>
        <v>0</v>
      </c>
      <c r="AG103" s="1323">
        <f t="shared" si="34"/>
        <v>0</v>
      </c>
      <c r="AH103" s="1344">
        <f t="shared" si="34"/>
        <v>0</v>
      </c>
      <c r="AI103" s="1345">
        <f t="shared" si="34"/>
        <v>1</v>
      </c>
      <c r="AJ103" s="1331">
        <f t="shared" si="34"/>
        <v>0</v>
      </c>
      <c r="AK103" s="1332">
        <f t="shared" si="34"/>
        <v>0</v>
      </c>
      <c r="AL103" s="1323">
        <f t="shared" si="34"/>
        <v>0</v>
      </c>
      <c r="AM103" s="1342">
        <f t="shared" si="34"/>
        <v>0</v>
      </c>
      <c r="AN103" s="1343" t="s">
        <v>721</v>
      </c>
    </row>
    <row r="104" spans="1:42" s="1319" customFormat="1" ht="17.25" customHeight="1" thickBot="1">
      <c r="A104" s="1320" t="s">
        <v>673</v>
      </c>
      <c r="B104" s="1321"/>
      <c r="C104" s="1322">
        <f>SUM(C29,C49,C54,C60,C66,C69,C74,C79,C83)</f>
        <v>63</v>
      </c>
      <c r="D104" s="1323">
        <f t="shared" ref="D104:AM104" si="35">SUM(D29,D49,D54,D60,D66,D69,D74,D79,D83)</f>
        <v>5</v>
      </c>
      <c r="E104" s="1323">
        <f t="shared" si="35"/>
        <v>65</v>
      </c>
      <c r="F104" s="1323">
        <f t="shared" si="35"/>
        <v>20</v>
      </c>
      <c r="G104" s="1323">
        <f t="shared" si="35"/>
        <v>59</v>
      </c>
      <c r="H104" s="1323">
        <f t="shared" si="35"/>
        <v>1180</v>
      </c>
      <c r="I104" s="1323">
        <f t="shared" si="35"/>
        <v>0</v>
      </c>
      <c r="J104" s="1323">
        <f t="shared" si="35"/>
        <v>64</v>
      </c>
      <c r="K104" s="1323">
        <f t="shared" si="35"/>
        <v>7</v>
      </c>
      <c r="L104" s="1323">
        <f t="shared" si="35"/>
        <v>10</v>
      </c>
      <c r="M104" s="1324">
        <f t="shared" si="35"/>
        <v>132</v>
      </c>
      <c r="N104" s="1331">
        <f t="shared" si="35"/>
        <v>1605</v>
      </c>
      <c r="O104" s="1332">
        <f t="shared" si="35"/>
        <v>92</v>
      </c>
      <c r="P104" s="1324">
        <f t="shared" si="35"/>
        <v>3</v>
      </c>
      <c r="Q104" s="1332">
        <f t="shared" si="35"/>
        <v>2</v>
      </c>
      <c r="R104" s="1323">
        <f t="shared" si="35"/>
        <v>16</v>
      </c>
      <c r="S104" s="1323">
        <f t="shared" si="35"/>
        <v>20</v>
      </c>
      <c r="T104" s="1323">
        <f t="shared" si="35"/>
        <v>0</v>
      </c>
      <c r="U104" s="1323">
        <f t="shared" si="35"/>
        <v>0</v>
      </c>
      <c r="V104" s="1323">
        <f t="shared" si="35"/>
        <v>4</v>
      </c>
      <c r="W104" s="1323">
        <f t="shared" si="35"/>
        <v>29</v>
      </c>
      <c r="X104" s="1324">
        <f t="shared" si="35"/>
        <v>14</v>
      </c>
      <c r="Y104" s="1331">
        <f t="shared" si="35"/>
        <v>180</v>
      </c>
      <c r="Z104" s="1332">
        <f t="shared" si="35"/>
        <v>151</v>
      </c>
      <c r="AA104" s="1323">
        <f t="shared" si="35"/>
        <v>73</v>
      </c>
      <c r="AB104" s="1324">
        <f t="shared" si="35"/>
        <v>63</v>
      </c>
      <c r="AC104" s="1332">
        <f t="shared" si="35"/>
        <v>64</v>
      </c>
      <c r="AD104" s="1323">
        <f t="shared" si="35"/>
        <v>158</v>
      </c>
      <c r="AE104" s="1324">
        <f t="shared" si="35"/>
        <v>62</v>
      </c>
      <c r="AF104" s="1332">
        <f t="shared" si="35"/>
        <v>1</v>
      </c>
      <c r="AG104" s="1323">
        <f t="shared" si="35"/>
        <v>1</v>
      </c>
      <c r="AH104" s="1344">
        <f t="shared" si="35"/>
        <v>7</v>
      </c>
      <c r="AI104" s="1345">
        <f t="shared" si="35"/>
        <v>47</v>
      </c>
      <c r="AJ104" s="1331">
        <f t="shared" si="35"/>
        <v>0</v>
      </c>
      <c r="AK104" s="1332">
        <f t="shared" si="35"/>
        <v>6</v>
      </c>
      <c r="AL104" s="1323">
        <f t="shared" si="35"/>
        <v>1</v>
      </c>
      <c r="AM104" s="1342">
        <f t="shared" si="35"/>
        <v>11</v>
      </c>
      <c r="AN104" s="1343" t="s">
        <v>673</v>
      </c>
    </row>
    <row r="105" spans="1:42" s="1319" customFormat="1" ht="17.25" customHeight="1" thickBot="1">
      <c r="A105" s="1320" t="s">
        <v>674</v>
      </c>
      <c r="B105" s="1321"/>
      <c r="C105" s="1322">
        <f>SUM(C86,C93,C96,C99,C102)</f>
        <v>13</v>
      </c>
      <c r="D105" s="1323">
        <f t="shared" ref="D105:AM105" si="36">SUM(D86,D93,D96,D99,D102)</f>
        <v>0</v>
      </c>
      <c r="E105" s="1323">
        <f t="shared" si="36"/>
        <v>14</v>
      </c>
      <c r="F105" s="1323">
        <f t="shared" si="36"/>
        <v>2</v>
      </c>
      <c r="G105" s="1323">
        <f t="shared" si="36"/>
        <v>15</v>
      </c>
      <c r="H105" s="1323">
        <f t="shared" si="36"/>
        <v>242</v>
      </c>
      <c r="I105" s="1323">
        <f t="shared" si="36"/>
        <v>0</v>
      </c>
      <c r="J105" s="1323">
        <f t="shared" si="36"/>
        <v>12</v>
      </c>
      <c r="K105" s="1323">
        <f t="shared" si="36"/>
        <v>3</v>
      </c>
      <c r="L105" s="1323">
        <f t="shared" si="36"/>
        <v>3</v>
      </c>
      <c r="M105" s="1324">
        <f t="shared" si="36"/>
        <v>20</v>
      </c>
      <c r="N105" s="1331">
        <f t="shared" si="36"/>
        <v>324</v>
      </c>
      <c r="O105" s="1332">
        <f t="shared" si="36"/>
        <v>19</v>
      </c>
      <c r="P105" s="1324">
        <f t="shared" si="36"/>
        <v>0</v>
      </c>
      <c r="Q105" s="1332">
        <f t="shared" si="36"/>
        <v>0</v>
      </c>
      <c r="R105" s="1323">
        <f t="shared" si="36"/>
        <v>2</v>
      </c>
      <c r="S105" s="1323">
        <f t="shared" si="36"/>
        <v>7</v>
      </c>
      <c r="T105" s="1323">
        <f t="shared" si="36"/>
        <v>0</v>
      </c>
      <c r="U105" s="1323">
        <f t="shared" si="36"/>
        <v>0</v>
      </c>
      <c r="V105" s="1323">
        <f t="shared" si="36"/>
        <v>5</v>
      </c>
      <c r="W105" s="1323">
        <f t="shared" si="36"/>
        <v>7</v>
      </c>
      <c r="X105" s="1324">
        <f t="shared" si="36"/>
        <v>20</v>
      </c>
      <c r="Y105" s="1331">
        <f t="shared" si="36"/>
        <v>60</v>
      </c>
      <c r="Z105" s="1332">
        <f t="shared" si="36"/>
        <v>18</v>
      </c>
      <c r="AA105" s="1323">
        <f t="shared" si="36"/>
        <v>16</v>
      </c>
      <c r="AB105" s="1324">
        <f t="shared" si="36"/>
        <v>13</v>
      </c>
      <c r="AC105" s="1332">
        <f t="shared" si="36"/>
        <v>13</v>
      </c>
      <c r="AD105" s="1323">
        <f t="shared" si="36"/>
        <v>39</v>
      </c>
      <c r="AE105" s="1324">
        <f t="shared" si="36"/>
        <v>13</v>
      </c>
      <c r="AF105" s="1332">
        <f t="shared" si="36"/>
        <v>0</v>
      </c>
      <c r="AG105" s="1323">
        <f t="shared" si="36"/>
        <v>1</v>
      </c>
      <c r="AH105" s="1344">
        <f t="shared" si="36"/>
        <v>1</v>
      </c>
      <c r="AI105" s="1345">
        <f t="shared" si="36"/>
        <v>7</v>
      </c>
      <c r="AJ105" s="1331">
        <f t="shared" si="36"/>
        <v>0</v>
      </c>
      <c r="AK105" s="1332">
        <f t="shared" si="36"/>
        <v>2</v>
      </c>
      <c r="AL105" s="1323">
        <f t="shared" si="36"/>
        <v>0</v>
      </c>
      <c r="AM105" s="1342">
        <f t="shared" si="36"/>
        <v>1</v>
      </c>
      <c r="AN105" s="1343" t="s">
        <v>674</v>
      </c>
    </row>
    <row r="106" spans="1:42" s="1319" customFormat="1" ht="17.25" customHeight="1" thickBot="1">
      <c r="A106" s="1320" t="s">
        <v>675</v>
      </c>
      <c r="B106" s="1321"/>
      <c r="C106" s="1322">
        <f>SUM(C103:C105)</f>
        <v>78</v>
      </c>
      <c r="D106" s="1323">
        <f t="shared" ref="D106:AM106" si="37">SUM(D103:D105)</f>
        <v>8</v>
      </c>
      <c r="E106" s="1323">
        <f t="shared" si="37"/>
        <v>81</v>
      </c>
      <c r="F106" s="1323">
        <f t="shared" si="37"/>
        <v>22</v>
      </c>
      <c r="G106" s="1323">
        <f t="shared" si="37"/>
        <v>76</v>
      </c>
      <c r="H106" s="1323">
        <f t="shared" si="37"/>
        <v>1494</v>
      </c>
      <c r="I106" s="1323">
        <f t="shared" si="37"/>
        <v>0</v>
      </c>
      <c r="J106" s="1323">
        <f t="shared" si="37"/>
        <v>81</v>
      </c>
      <c r="K106" s="1323">
        <f t="shared" si="37"/>
        <v>11</v>
      </c>
      <c r="L106" s="1323">
        <f t="shared" si="37"/>
        <v>13</v>
      </c>
      <c r="M106" s="1324">
        <f t="shared" si="37"/>
        <v>160</v>
      </c>
      <c r="N106" s="1331">
        <f t="shared" si="15"/>
        <v>2024</v>
      </c>
      <c r="O106" s="1332">
        <f t="shared" si="37"/>
        <v>118</v>
      </c>
      <c r="P106" s="1324">
        <f t="shared" si="37"/>
        <v>3</v>
      </c>
      <c r="Q106" s="1332">
        <f t="shared" si="37"/>
        <v>3</v>
      </c>
      <c r="R106" s="1323">
        <f t="shared" si="37"/>
        <v>18</v>
      </c>
      <c r="S106" s="1323">
        <f t="shared" si="37"/>
        <v>27</v>
      </c>
      <c r="T106" s="1323">
        <f t="shared" si="37"/>
        <v>0</v>
      </c>
      <c r="U106" s="1323">
        <f t="shared" si="37"/>
        <v>0</v>
      </c>
      <c r="V106" s="1323">
        <f t="shared" si="37"/>
        <v>9</v>
      </c>
      <c r="W106" s="1323">
        <f t="shared" si="37"/>
        <v>37</v>
      </c>
      <c r="X106" s="1324">
        <f>SUM(X103:X105)</f>
        <v>34</v>
      </c>
      <c r="Y106" s="1331">
        <f>SUM(O106:X106)</f>
        <v>249</v>
      </c>
      <c r="Z106" s="1332">
        <f t="shared" si="37"/>
        <v>186</v>
      </c>
      <c r="AA106" s="1323">
        <f t="shared" si="37"/>
        <v>94</v>
      </c>
      <c r="AB106" s="1324">
        <f t="shared" si="37"/>
        <v>81</v>
      </c>
      <c r="AC106" s="1332">
        <f t="shared" si="37"/>
        <v>82</v>
      </c>
      <c r="AD106" s="1323">
        <f>SUM(AD103:AD105)</f>
        <v>212</v>
      </c>
      <c r="AE106" s="1324">
        <f t="shared" si="37"/>
        <v>79</v>
      </c>
      <c r="AF106" s="1332">
        <f t="shared" si="37"/>
        <v>1</v>
      </c>
      <c r="AG106" s="1323">
        <f t="shared" si="37"/>
        <v>2</v>
      </c>
      <c r="AH106" s="1344">
        <f t="shared" si="37"/>
        <v>8</v>
      </c>
      <c r="AI106" s="1345">
        <f t="shared" si="37"/>
        <v>55</v>
      </c>
      <c r="AJ106" s="1331">
        <f t="shared" si="37"/>
        <v>0</v>
      </c>
      <c r="AK106" s="1332">
        <f>SUM(AK103:AK105)</f>
        <v>8</v>
      </c>
      <c r="AL106" s="1323">
        <f t="shared" si="37"/>
        <v>1</v>
      </c>
      <c r="AM106" s="1342">
        <f t="shared" si="37"/>
        <v>12</v>
      </c>
      <c r="AN106" s="1343" t="s">
        <v>675</v>
      </c>
    </row>
    <row r="165" spans="11:29">
      <c r="V165" s="25">
        <v>28</v>
      </c>
      <c r="W165" s="25">
        <v>21</v>
      </c>
      <c r="Y165" s="1236">
        <v>24</v>
      </c>
      <c r="Z165" s="25">
        <v>34</v>
      </c>
      <c r="AC165" s="25">
        <v>21</v>
      </c>
    </row>
    <row r="167" spans="11:29">
      <c r="K167" s="2"/>
    </row>
  </sheetData>
  <autoFilter ref="A4:AN106" xr:uid="{00000000-0009-0000-0000-000003000000}"/>
  <mergeCells count="7">
    <mergeCell ref="C2:N3"/>
    <mergeCell ref="O2:Y2"/>
    <mergeCell ref="Z2:AB3"/>
    <mergeCell ref="AF2:AJ2"/>
    <mergeCell ref="AK2:AM3"/>
    <mergeCell ref="O3:P3"/>
    <mergeCell ref="Q3:X3"/>
  </mergeCells>
  <phoneticPr fontId="4"/>
  <pageMargins left="0.70866141732283472" right="0.70866141732283472" top="0.55118110236220474" bottom="0.55118110236220474" header="0.31496062992125984" footer="0.31496062992125984"/>
  <pageSetup paperSize="9" scale="96" fitToWidth="2" fitToHeight="0" pageOrder="overThenDown" orientation="portrait" r:id="rId1"/>
  <headerFooter alignWithMargins="0"/>
  <rowBreaks count="2" manualBreakCount="2">
    <brk id="43" max="16383" man="1"/>
    <brk id="7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A176"/>
  <sheetViews>
    <sheetView view="pageBreakPreview" zoomScale="96" zoomScaleNormal="100" zoomScaleSheetLayoutView="96" workbookViewId="0"/>
  </sheetViews>
  <sheetFormatPr defaultColWidth="9" defaultRowHeight="13.2"/>
  <cols>
    <col min="1" max="1" width="8.109375" style="202" customWidth="1"/>
    <col min="2" max="2" width="15.33203125" style="202" customWidth="1"/>
    <col min="3" max="32" width="3.6640625" style="161" customWidth="1"/>
    <col min="33" max="33" width="3.6640625" style="202" customWidth="1"/>
    <col min="34" max="45" width="3.6640625" style="161" customWidth="1"/>
    <col min="46" max="48" width="3.44140625" style="161" customWidth="1"/>
    <col min="49" max="49" width="7.44140625" style="161" customWidth="1"/>
    <col min="50" max="51" width="3.44140625" style="161" customWidth="1"/>
    <col min="52" max="16384" width="9" style="161"/>
  </cols>
  <sheetData>
    <row r="1" spans="1:53" ht="14.4">
      <c r="A1" s="158" t="s">
        <v>789</v>
      </c>
      <c r="B1" s="159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 t="s">
        <v>435</v>
      </c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59"/>
    </row>
    <row r="2" spans="1:53" ht="18.75" customHeight="1" thickBot="1">
      <c r="A2" s="159" t="s">
        <v>790</v>
      </c>
      <c r="B2" s="159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2"/>
      <c r="N2" s="162"/>
      <c r="O2" s="160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3"/>
    </row>
    <row r="3" spans="1:53" ht="15.75" customHeight="1">
      <c r="A3" s="1870" t="s">
        <v>476</v>
      </c>
      <c r="B3" s="1873" t="s">
        <v>477</v>
      </c>
      <c r="C3" s="1877" t="s">
        <v>478</v>
      </c>
      <c r="D3" s="1877"/>
      <c r="E3" s="1877"/>
      <c r="F3" s="1877"/>
      <c r="G3" s="1877"/>
      <c r="H3" s="1877"/>
      <c r="I3" s="1877"/>
      <c r="J3" s="1877"/>
      <c r="K3" s="1877"/>
      <c r="L3" s="1877"/>
      <c r="M3" s="1877"/>
      <c r="N3" s="1877"/>
      <c r="O3" s="1877"/>
      <c r="P3" s="1942" t="s">
        <v>791</v>
      </c>
      <c r="Q3" s="1943"/>
      <c r="R3" s="222"/>
      <c r="S3" s="222"/>
      <c r="T3" s="222"/>
      <c r="U3" s="222"/>
      <c r="V3" s="222"/>
      <c r="W3" s="222"/>
      <c r="X3" s="222"/>
      <c r="Y3" s="222"/>
      <c r="Z3" s="222"/>
      <c r="AA3" s="222"/>
      <c r="AB3" s="222"/>
      <c r="AC3" s="222"/>
      <c r="AD3" s="222"/>
      <c r="AE3" s="222"/>
      <c r="AF3" s="222"/>
      <c r="AG3" s="276"/>
    </row>
    <row r="4" spans="1:53" ht="18.75" customHeight="1">
      <c r="A4" s="1871"/>
      <c r="B4" s="1874"/>
      <c r="C4" s="1863" t="s">
        <v>1</v>
      </c>
      <c r="D4" s="1863"/>
      <c r="E4" s="1863"/>
      <c r="F4" s="1863"/>
      <c r="G4" s="1863"/>
      <c r="H4" s="1863"/>
      <c r="I4" s="1863"/>
      <c r="J4" s="1863"/>
      <c r="K4" s="1863"/>
      <c r="L4" s="1864"/>
      <c r="M4" s="1946" t="s">
        <v>481</v>
      </c>
      <c r="N4" s="1946" t="s">
        <v>482</v>
      </c>
      <c r="O4" s="1949" t="s">
        <v>2</v>
      </c>
      <c r="P4" s="1944"/>
      <c r="Q4" s="1945"/>
      <c r="R4" s="222"/>
      <c r="S4" s="222"/>
      <c r="T4" s="276"/>
      <c r="U4" s="276"/>
      <c r="V4" s="276"/>
      <c r="W4" s="276"/>
      <c r="X4" s="276"/>
      <c r="Y4" s="276"/>
      <c r="Z4" s="276"/>
      <c r="AA4" s="276"/>
      <c r="AB4" s="276"/>
      <c r="AC4" s="276"/>
      <c r="AD4" s="276"/>
      <c r="AE4" s="276"/>
      <c r="AF4" s="276"/>
      <c r="AG4" s="276"/>
    </row>
    <row r="5" spans="1:53" ht="18.75" customHeight="1" thickBot="1">
      <c r="A5" s="1872"/>
      <c r="B5" s="1875"/>
      <c r="C5" s="277" t="s">
        <v>3</v>
      </c>
      <c r="D5" s="164" t="s">
        <v>4</v>
      </c>
      <c r="E5" s="164" t="s">
        <v>5</v>
      </c>
      <c r="F5" s="164" t="s">
        <v>6</v>
      </c>
      <c r="G5" s="164" t="s">
        <v>7</v>
      </c>
      <c r="H5" s="278" t="s">
        <v>485</v>
      </c>
      <c r="I5" s="278" t="s">
        <v>792</v>
      </c>
      <c r="J5" s="278" t="s">
        <v>793</v>
      </c>
      <c r="K5" s="165" t="s">
        <v>794</v>
      </c>
      <c r="L5" s="1387" t="s">
        <v>432</v>
      </c>
      <c r="M5" s="1947"/>
      <c r="N5" s="1948"/>
      <c r="O5" s="1950"/>
      <c r="P5" s="279" t="s">
        <v>795</v>
      </c>
      <c r="Q5" s="280" t="s">
        <v>796</v>
      </c>
      <c r="R5" s="222"/>
      <c r="S5" s="222"/>
      <c r="T5" s="281"/>
      <c r="U5" s="281"/>
      <c r="V5" s="281"/>
      <c r="W5" s="281"/>
      <c r="X5" s="281"/>
      <c r="Y5" s="281"/>
      <c r="Z5" s="281"/>
      <c r="AA5" s="281"/>
      <c r="AB5" s="281"/>
      <c r="AC5" s="281"/>
      <c r="AD5" s="281"/>
      <c r="AE5" s="281"/>
      <c r="AF5" s="281"/>
      <c r="AG5" s="276"/>
      <c r="AW5" s="25"/>
      <c r="AY5" s="375"/>
      <c r="AZ5" s="25"/>
      <c r="BA5" s="25"/>
    </row>
    <row r="6" spans="1:53" ht="22.5" customHeight="1">
      <c r="A6" s="174" t="s">
        <v>797</v>
      </c>
      <c r="B6" s="282" t="s">
        <v>798</v>
      </c>
      <c r="C6" s="623">
        <v>1</v>
      </c>
      <c r="D6" s="624">
        <v>1</v>
      </c>
      <c r="E6" s="624">
        <v>1</v>
      </c>
      <c r="F6" s="624">
        <v>1</v>
      </c>
      <c r="G6" s="624">
        <v>1</v>
      </c>
      <c r="H6" s="625">
        <v>1</v>
      </c>
      <c r="I6" s="625">
        <v>1</v>
      </c>
      <c r="J6" s="625">
        <v>1</v>
      </c>
      <c r="K6" s="626">
        <v>1</v>
      </c>
      <c r="L6" s="1388">
        <f>SUM(C6:K6)</f>
        <v>9</v>
      </c>
      <c r="M6" s="1390">
        <v>0</v>
      </c>
      <c r="N6" s="1391">
        <v>9</v>
      </c>
      <c r="O6" s="1388">
        <f>SUM(L6:N6)</f>
        <v>18</v>
      </c>
      <c r="P6" s="627">
        <v>6</v>
      </c>
      <c r="Q6" s="933">
        <v>3</v>
      </c>
      <c r="R6" s="281"/>
      <c r="S6" s="281"/>
      <c r="T6" s="281"/>
      <c r="U6" s="281"/>
      <c r="V6" s="281"/>
      <c r="W6" s="281"/>
      <c r="X6" s="281"/>
      <c r="Y6" s="281"/>
      <c r="Z6" s="281"/>
      <c r="AA6" s="281"/>
      <c r="AB6" s="281"/>
      <c r="AC6" s="281"/>
      <c r="AD6" s="281"/>
      <c r="AE6" s="281"/>
      <c r="AF6" s="281"/>
      <c r="AG6" s="283"/>
      <c r="AY6" s="25"/>
      <c r="AZ6" s="25"/>
      <c r="BA6" s="25"/>
    </row>
    <row r="7" spans="1:53" ht="22.5" customHeight="1">
      <c r="A7" s="177">
        <v>3</v>
      </c>
      <c r="B7" s="282" t="s">
        <v>799</v>
      </c>
      <c r="C7" s="623">
        <v>2</v>
      </c>
      <c r="D7" s="624">
        <v>2</v>
      </c>
      <c r="E7" s="624">
        <v>2</v>
      </c>
      <c r="F7" s="624">
        <v>2</v>
      </c>
      <c r="G7" s="624">
        <v>3</v>
      </c>
      <c r="H7" s="625">
        <v>2</v>
      </c>
      <c r="I7" s="625">
        <v>3</v>
      </c>
      <c r="J7" s="625">
        <v>3</v>
      </c>
      <c r="K7" s="626">
        <v>2</v>
      </c>
      <c r="L7" s="1388">
        <f>SUM(C7:K7)</f>
        <v>21</v>
      </c>
      <c r="M7" s="1390">
        <v>0</v>
      </c>
      <c r="N7" s="1391">
        <v>24</v>
      </c>
      <c r="O7" s="1388">
        <f>SUM(L7:N7)</f>
        <v>45</v>
      </c>
      <c r="P7" s="627">
        <v>16</v>
      </c>
      <c r="Q7" s="933">
        <v>8</v>
      </c>
      <c r="R7" s="281"/>
      <c r="S7" s="281"/>
      <c r="T7" s="281"/>
      <c r="U7" s="281"/>
      <c r="V7" s="281"/>
      <c r="W7" s="281"/>
      <c r="X7" s="281"/>
      <c r="Y7" s="281"/>
      <c r="Z7" s="281"/>
      <c r="AA7" s="281"/>
      <c r="AB7" s="281"/>
      <c r="AC7" s="281"/>
      <c r="AD7" s="281"/>
      <c r="AE7" s="281"/>
      <c r="AF7" s="281"/>
      <c r="AG7" s="283"/>
      <c r="AY7" s="25"/>
      <c r="AZ7" s="25"/>
      <c r="BA7" s="25"/>
    </row>
    <row r="8" spans="1:53" ht="22.5" customHeight="1">
      <c r="A8" s="392"/>
      <c r="B8" s="282" t="s">
        <v>800</v>
      </c>
      <c r="C8" s="623">
        <v>1</v>
      </c>
      <c r="D8" s="624">
        <v>1</v>
      </c>
      <c r="E8" s="624">
        <v>1</v>
      </c>
      <c r="F8" s="624">
        <v>1</v>
      </c>
      <c r="G8" s="624">
        <v>1</v>
      </c>
      <c r="H8" s="625">
        <v>1</v>
      </c>
      <c r="I8" s="625">
        <v>1</v>
      </c>
      <c r="J8" s="625">
        <v>1</v>
      </c>
      <c r="K8" s="626">
        <v>1</v>
      </c>
      <c r="L8" s="1388">
        <f>SUM(C8:K8)</f>
        <v>9</v>
      </c>
      <c r="M8" s="1390">
        <v>0</v>
      </c>
      <c r="N8" s="1391">
        <v>10</v>
      </c>
      <c r="O8" s="1388">
        <f>SUM(L8:N8)</f>
        <v>19</v>
      </c>
      <c r="P8" s="627">
        <v>7</v>
      </c>
      <c r="Q8" s="934">
        <v>3</v>
      </c>
      <c r="R8" s="281"/>
      <c r="S8" s="281"/>
      <c r="T8" s="281"/>
      <c r="U8" s="281"/>
      <c r="V8" s="281"/>
      <c r="W8" s="281"/>
      <c r="X8" s="281"/>
      <c r="Y8" s="281"/>
      <c r="Z8" s="281"/>
      <c r="AA8" s="281"/>
      <c r="AB8" s="281"/>
      <c r="AC8" s="281"/>
      <c r="AD8" s="281"/>
      <c r="AE8" s="281"/>
      <c r="AF8" s="281"/>
      <c r="AG8" s="283"/>
      <c r="AY8" s="25"/>
      <c r="AZ8" s="25"/>
      <c r="BA8" s="25"/>
    </row>
    <row r="9" spans="1:53" ht="22.5" customHeight="1">
      <c r="A9" s="392"/>
      <c r="B9" s="284" t="s">
        <v>18</v>
      </c>
      <c r="C9" s="1383">
        <f t="shared" ref="C9:O9" si="0">SUM(C6:C8)</f>
        <v>4</v>
      </c>
      <c r="D9" s="1384">
        <f t="shared" si="0"/>
        <v>4</v>
      </c>
      <c r="E9" s="1384">
        <f t="shared" si="0"/>
        <v>4</v>
      </c>
      <c r="F9" s="1384">
        <f t="shared" si="0"/>
        <v>4</v>
      </c>
      <c r="G9" s="1384">
        <f t="shared" si="0"/>
        <v>5</v>
      </c>
      <c r="H9" s="1385">
        <f t="shared" si="0"/>
        <v>4</v>
      </c>
      <c r="I9" s="1385">
        <f t="shared" si="0"/>
        <v>5</v>
      </c>
      <c r="J9" s="1385">
        <f t="shared" si="0"/>
        <v>5</v>
      </c>
      <c r="K9" s="1386">
        <f t="shared" si="0"/>
        <v>4</v>
      </c>
      <c r="L9" s="1389">
        <f t="shared" si="0"/>
        <v>39</v>
      </c>
      <c r="M9" s="1392">
        <f t="shared" si="0"/>
        <v>0</v>
      </c>
      <c r="N9" s="1393">
        <f t="shared" si="0"/>
        <v>43</v>
      </c>
      <c r="O9" s="1394">
        <f t="shared" si="0"/>
        <v>82</v>
      </c>
      <c r="P9" s="1395">
        <f>SUM(P6:P8)</f>
        <v>29</v>
      </c>
      <c r="Q9" s="1396">
        <f>SUM(Q6:Q8)</f>
        <v>14</v>
      </c>
      <c r="R9" s="281"/>
      <c r="S9" s="281"/>
      <c r="T9" s="281"/>
      <c r="U9" s="281"/>
      <c r="V9" s="281"/>
      <c r="W9" s="281"/>
      <c r="X9" s="281"/>
      <c r="Y9" s="281"/>
      <c r="Z9" s="281"/>
      <c r="AA9" s="281"/>
      <c r="AB9" s="281"/>
      <c r="AC9" s="281"/>
      <c r="AD9" s="281"/>
      <c r="AE9" s="281"/>
      <c r="AF9" s="281"/>
      <c r="AG9" s="283"/>
      <c r="AX9" s="25"/>
      <c r="AY9" s="25"/>
      <c r="AZ9" s="25"/>
      <c r="BA9" s="25"/>
    </row>
    <row r="10" spans="1:53" ht="22.5" customHeight="1">
      <c r="A10" s="914" t="s">
        <v>801</v>
      </c>
      <c r="B10" s="286" t="s">
        <v>802</v>
      </c>
      <c r="C10" s="628">
        <v>1</v>
      </c>
      <c r="D10" s="629">
        <v>1</v>
      </c>
      <c r="E10" s="629">
        <v>1</v>
      </c>
      <c r="F10" s="629">
        <v>1</v>
      </c>
      <c r="G10" s="629">
        <v>1</v>
      </c>
      <c r="H10" s="630">
        <v>1</v>
      </c>
      <c r="I10" s="630">
        <v>1</v>
      </c>
      <c r="J10" s="630">
        <v>1</v>
      </c>
      <c r="K10" s="631">
        <v>1</v>
      </c>
      <c r="L10" s="1397">
        <f>SUM(C10:K10)</f>
        <v>9</v>
      </c>
      <c r="M10" s="322">
        <v>0</v>
      </c>
      <c r="N10" s="632">
        <v>4</v>
      </c>
      <c r="O10" s="1403">
        <f>SUM(L10:N10)</f>
        <v>13</v>
      </c>
      <c r="P10" s="627">
        <v>2</v>
      </c>
      <c r="Q10" s="933">
        <v>2</v>
      </c>
      <c r="R10" s="281"/>
      <c r="S10" s="281"/>
      <c r="T10" s="281"/>
      <c r="U10" s="281"/>
      <c r="V10" s="281"/>
      <c r="W10" s="281"/>
      <c r="X10" s="281"/>
      <c r="Y10" s="281"/>
      <c r="Z10" s="281"/>
      <c r="AA10" s="281"/>
      <c r="AB10" s="281"/>
      <c r="AC10" s="281"/>
      <c r="AD10" s="281"/>
      <c r="AE10" s="281"/>
      <c r="AF10" s="281"/>
      <c r="AG10" s="283"/>
      <c r="AX10" s="25"/>
      <c r="AY10" s="25"/>
      <c r="AZ10" s="25"/>
      <c r="BA10" s="25"/>
    </row>
    <row r="11" spans="1:53" ht="22.5" customHeight="1">
      <c r="A11" s="177">
        <v>2</v>
      </c>
      <c r="B11" s="915" t="s">
        <v>840</v>
      </c>
      <c r="C11" s="1398">
        <v>1</v>
      </c>
      <c r="D11" s="1399">
        <v>1</v>
      </c>
      <c r="E11" s="1399">
        <v>1</v>
      </c>
      <c r="F11" s="1399">
        <v>1</v>
      </c>
      <c r="G11" s="1399">
        <v>1</v>
      </c>
      <c r="H11" s="1400">
        <v>2</v>
      </c>
      <c r="I11" s="1400">
        <v>1</v>
      </c>
      <c r="J11" s="1400">
        <v>1</v>
      </c>
      <c r="K11" s="1401">
        <v>1</v>
      </c>
      <c r="L11" s="1402">
        <f>SUM(C11:K11)</f>
        <v>10</v>
      </c>
      <c r="M11" s="916">
        <v>0</v>
      </c>
      <c r="N11" s="917">
        <v>6</v>
      </c>
      <c r="O11" s="1404">
        <f>SUM(L11:N11)</f>
        <v>16</v>
      </c>
      <c r="P11" s="627">
        <v>3</v>
      </c>
      <c r="Q11" s="933">
        <v>3</v>
      </c>
      <c r="R11" s="281"/>
      <c r="S11" s="281"/>
      <c r="T11" s="281"/>
      <c r="U11" s="281"/>
      <c r="V11" s="281"/>
      <c r="W11" s="281"/>
      <c r="X11" s="281"/>
      <c r="Y11" s="281"/>
      <c r="Z11" s="281"/>
      <c r="AA11" s="281"/>
      <c r="AB11" s="281"/>
      <c r="AC11" s="281"/>
      <c r="AD11" s="281"/>
      <c r="AE11" s="281"/>
      <c r="AF11" s="281"/>
      <c r="AG11" s="283"/>
      <c r="AX11" s="25"/>
      <c r="AY11" s="25"/>
      <c r="AZ11" s="25"/>
      <c r="BA11" s="25"/>
    </row>
    <row r="12" spans="1:53" ht="22.5" customHeight="1">
      <c r="A12" s="392"/>
      <c r="B12" s="284" t="s">
        <v>18</v>
      </c>
      <c r="C12" s="1383">
        <f>SUM(C10:C11)</f>
        <v>2</v>
      </c>
      <c r="D12" s="1384">
        <f t="shared" ref="D12:K12" si="1">SUM(D10:D11)</f>
        <v>2</v>
      </c>
      <c r="E12" s="1384">
        <f t="shared" si="1"/>
        <v>2</v>
      </c>
      <c r="F12" s="1384">
        <f t="shared" si="1"/>
        <v>2</v>
      </c>
      <c r="G12" s="1384">
        <f t="shared" si="1"/>
        <v>2</v>
      </c>
      <c r="H12" s="1385">
        <f t="shared" si="1"/>
        <v>3</v>
      </c>
      <c r="I12" s="1385">
        <f t="shared" si="1"/>
        <v>2</v>
      </c>
      <c r="J12" s="1385">
        <f t="shared" si="1"/>
        <v>2</v>
      </c>
      <c r="K12" s="1386">
        <f t="shared" si="1"/>
        <v>2</v>
      </c>
      <c r="L12" s="1389">
        <f t="shared" ref="L12:Q12" si="2">SUM(L10:L11)</f>
        <v>19</v>
      </c>
      <c r="M12" s="1392">
        <f t="shared" si="2"/>
        <v>0</v>
      </c>
      <c r="N12" s="1393">
        <f t="shared" si="2"/>
        <v>10</v>
      </c>
      <c r="O12" s="1394">
        <f t="shared" si="2"/>
        <v>29</v>
      </c>
      <c r="P12" s="1395">
        <f t="shared" si="2"/>
        <v>5</v>
      </c>
      <c r="Q12" s="1396">
        <f t="shared" si="2"/>
        <v>5</v>
      </c>
      <c r="R12" s="281"/>
      <c r="S12" s="281"/>
      <c r="T12" s="281"/>
      <c r="U12" s="281"/>
      <c r="V12" s="281"/>
      <c r="W12" s="281"/>
      <c r="X12" s="281"/>
      <c r="Y12" s="281"/>
      <c r="Z12" s="281"/>
      <c r="AA12" s="281"/>
      <c r="AB12" s="281"/>
      <c r="AC12" s="281"/>
      <c r="AD12" s="281"/>
      <c r="AE12" s="281"/>
      <c r="AF12" s="281"/>
      <c r="AG12" s="283"/>
      <c r="AX12" s="25"/>
      <c r="AY12" s="25"/>
      <c r="AZ12" s="25"/>
      <c r="BA12" s="25"/>
    </row>
    <row r="13" spans="1:53" ht="22.5" customHeight="1">
      <c r="A13" s="285" t="s">
        <v>803</v>
      </c>
      <c r="B13" s="286" t="s">
        <v>804</v>
      </c>
      <c r="C13" s="628">
        <v>1</v>
      </c>
      <c r="D13" s="629">
        <v>1</v>
      </c>
      <c r="E13" s="629">
        <v>1</v>
      </c>
      <c r="F13" s="629">
        <v>2</v>
      </c>
      <c r="G13" s="629">
        <v>2</v>
      </c>
      <c r="H13" s="630">
        <v>2</v>
      </c>
      <c r="I13" s="630">
        <v>1</v>
      </c>
      <c r="J13" s="630">
        <v>2</v>
      </c>
      <c r="K13" s="631">
        <v>2</v>
      </c>
      <c r="L13" s="1397">
        <f>SUM(C13:K13)</f>
        <v>14</v>
      </c>
      <c r="M13" s="322">
        <v>0</v>
      </c>
      <c r="N13" s="632">
        <v>8</v>
      </c>
      <c r="O13" s="1403">
        <f>SUM(L13:N13)</f>
        <v>22</v>
      </c>
      <c r="P13" s="633">
        <v>5</v>
      </c>
      <c r="Q13" s="935">
        <v>3</v>
      </c>
      <c r="R13" s="281"/>
      <c r="S13" s="281"/>
      <c r="T13" s="281"/>
      <c r="U13" s="281"/>
      <c r="V13" s="281"/>
      <c r="W13" s="281"/>
      <c r="X13" s="281"/>
      <c r="Y13" s="281"/>
      <c r="Z13" s="281"/>
      <c r="AA13" s="281"/>
      <c r="AB13" s="281"/>
      <c r="AC13" s="281"/>
      <c r="AD13" s="281"/>
      <c r="AE13" s="281"/>
      <c r="AF13" s="281"/>
      <c r="AG13" s="283"/>
    </row>
    <row r="14" spans="1:53" ht="22.5" customHeight="1" thickBot="1">
      <c r="A14" s="287" t="s">
        <v>805</v>
      </c>
      <c r="B14" s="288" t="s">
        <v>806</v>
      </c>
      <c r="C14" s="634">
        <v>1</v>
      </c>
      <c r="D14" s="635">
        <v>2</v>
      </c>
      <c r="E14" s="635">
        <v>1</v>
      </c>
      <c r="F14" s="635">
        <v>2</v>
      </c>
      <c r="G14" s="635">
        <v>2</v>
      </c>
      <c r="H14" s="636">
        <v>2</v>
      </c>
      <c r="I14" s="636">
        <v>2</v>
      </c>
      <c r="J14" s="636">
        <v>2</v>
      </c>
      <c r="K14" s="637">
        <v>2</v>
      </c>
      <c r="L14" s="1405">
        <f>SUM(C14:K14)</f>
        <v>16</v>
      </c>
      <c r="M14" s="1406">
        <v>0</v>
      </c>
      <c r="N14" s="1407">
        <v>8</v>
      </c>
      <c r="O14" s="332">
        <f>SUM(L14:N14)</f>
        <v>24</v>
      </c>
      <c r="P14" s="936">
        <v>6</v>
      </c>
      <c r="Q14" s="937">
        <v>2</v>
      </c>
      <c r="R14" s="289"/>
      <c r="S14" s="289"/>
      <c r="T14" s="289"/>
      <c r="U14" s="289"/>
      <c r="V14" s="289"/>
      <c r="W14" s="289"/>
      <c r="X14" s="289"/>
      <c r="Y14" s="289"/>
      <c r="Z14" s="289"/>
      <c r="AA14" s="289"/>
      <c r="AB14" s="289"/>
      <c r="AC14" s="289"/>
      <c r="AD14" s="289"/>
      <c r="AE14" s="289"/>
      <c r="AF14" s="289"/>
      <c r="AG14" s="290"/>
    </row>
    <row r="15" spans="1:53" ht="22.5" customHeight="1" thickBot="1">
      <c r="A15" s="200" t="s">
        <v>675</v>
      </c>
      <c r="B15" s="201"/>
      <c r="C15" s="1408">
        <f>SUM(C9,C12,C13,C14)</f>
        <v>8</v>
      </c>
      <c r="D15" s="1409">
        <f t="shared" ref="D15:Q15" si="3">SUM(D9,D12,D13,D14)</f>
        <v>9</v>
      </c>
      <c r="E15" s="1409">
        <f t="shared" si="3"/>
        <v>8</v>
      </c>
      <c r="F15" s="1409">
        <f t="shared" si="3"/>
        <v>10</v>
      </c>
      <c r="G15" s="1409">
        <f t="shared" si="3"/>
        <v>11</v>
      </c>
      <c r="H15" s="1410">
        <f t="shared" si="3"/>
        <v>11</v>
      </c>
      <c r="I15" s="1410">
        <f t="shared" si="3"/>
        <v>10</v>
      </c>
      <c r="J15" s="1410">
        <f t="shared" si="3"/>
        <v>11</v>
      </c>
      <c r="K15" s="336">
        <f t="shared" si="3"/>
        <v>10</v>
      </c>
      <c r="L15" s="1411">
        <f t="shared" si="3"/>
        <v>88</v>
      </c>
      <c r="M15" s="337">
        <f t="shared" si="3"/>
        <v>0</v>
      </c>
      <c r="N15" s="335">
        <f t="shared" si="3"/>
        <v>69</v>
      </c>
      <c r="O15" s="1411">
        <f t="shared" si="3"/>
        <v>157</v>
      </c>
      <c r="P15" s="339">
        <f t="shared" si="3"/>
        <v>45</v>
      </c>
      <c r="Q15" s="330">
        <f t="shared" si="3"/>
        <v>24</v>
      </c>
      <c r="R15" s="223"/>
      <c r="S15" s="223"/>
      <c r="T15" s="223"/>
      <c r="U15" s="223"/>
      <c r="V15" s="223"/>
      <c r="W15" s="223"/>
      <c r="X15" s="223"/>
      <c r="Y15" s="223"/>
      <c r="Z15" s="223"/>
      <c r="AA15" s="223"/>
      <c r="AB15" s="223"/>
      <c r="AC15" s="223"/>
      <c r="AD15" s="223"/>
      <c r="AE15" s="223"/>
      <c r="AF15" s="223"/>
      <c r="AG15" s="291"/>
    </row>
    <row r="16" spans="1:53" ht="13.8" thickBot="1">
      <c r="AP16" s="375"/>
    </row>
    <row r="17" spans="1:51">
      <c r="A17" s="1870" t="s">
        <v>476</v>
      </c>
      <c r="B17" s="1873" t="s">
        <v>477</v>
      </c>
      <c r="C17" s="1876" t="s">
        <v>807</v>
      </c>
      <c r="D17" s="1877"/>
      <c r="E17" s="1877"/>
      <c r="F17" s="1877"/>
      <c r="G17" s="1877"/>
      <c r="H17" s="1877"/>
      <c r="I17" s="1877"/>
      <c r="J17" s="1877"/>
      <c r="K17" s="1877"/>
      <c r="L17" s="1877"/>
      <c r="M17" s="1877"/>
      <c r="N17" s="1877"/>
      <c r="O17" s="1877"/>
      <c r="P17" s="1877"/>
      <c r="Q17" s="1877"/>
      <c r="R17" s="1877"/>
      <c r="S17" s="1877"/>
      <c r="T17" s="1877"/>
      <c r="U17" s="1877"/>
      <c r="V17" s="1877"/>
      <c r="W17" s="1877"/>
      <c r="X17" s="1877"/>
      <c r="Y17" s="1877"/>
      <c r="Z17" s="1877"/>
      <c r="AA17" s="1877"/>
      <c r="AB17" s="1877"/>
      <c r="AC17" s="1877"/>
      <c r="AD17" s="1877"/>
      <c r="AE17" s="1877"/>
      <c r="AF17" s="1877"/>
      <c r="AG17" s="1951"/>
      <c r="AH17" s="1952" t="s">
        <v>808</v>
      </c>
      <c r="AI17" s="1953"/>
      <c r="AJ17" s="1953"/>
      <c r="AK17" s="1953"/>
      <c r="AL17" s="1953"/>
      <c r="AM17" s="1954"/>
      <c r="AN17" s="1955" t="s">
        <v>809</v>
      </c>
      <c r="AO17" s="1956"/>
      <c r="AP17" s="1956"/>
      <c r="AQ17" s="1956"/>
      <c r="AR17" s="1956"/>
      <c r="AS17" s="1957"/>
    </row>
    <row r="18" spans="1:51">
      <c r="A18" s="1871"/>
      <c r="B18" s="1874"/>
      <c r="C18" s="1958" t="s">
        <v>371</v>
      </c>
      <c r="D18" s="1959"/>
      <c r="E18" s="1960"/>
      <c r="F18" s="1961" t="s">
        <v>372</v>
      </c>
      <c r="G18" s="1959"/>
      <c r="H18" s="1960"/>
      <c r="I18" s="1961" t="s">
        <v>373</v>
      </c>
      <c r="J18" s="1959"/>
      <c r="K18" s="1960"/>
      <c r="L18" s="1961" t="s">
        <v>483</v>
      </c>
      <c r="M18" s="1959"/>
      <c r="N18" s="1960"/>
      <c r="O18" s="1961" t="s">
        <v>484</v>
      </c>
      <c r="P18" s="1959"/>
      <c r="Q18" s="1960"/>
      <c r="R18" s="1961" t="s">
        <v>485</v>
      </c>
      <c r="S18" s="1959"/>
      <c r="T18" s="1959"/>
      <c r="U18" s="1961" t="s">
        <v>792</v>
      </c>
      <c r="V18" s="1959"/>
      <c r="W18" s="1960"/>
      <c r="X18" s="1961" t="s">
        <v>793</v>
      </c>
      <c r="Y18" s="1959"/>
      <c r="Z18" s="1960"/>
      <c r="AA18" s="1961" t="s">
        <v>794</v>
      </c>
      <c r="AB18" s="1959"/>
      <c r="AC18" s="1960"/>
      <c r="AD18" s="1962" t="s">
        <v>432</v>
      </c>
      <c r="AE18" s="1963"/>
      <c r="AF18" s="1963"/>
      <c r="AG18" s="1964"/>
      <c r="AH18" s="1905" t="s">
        <v>810</v>
      </c>
      <c r="AI18" s="1890"/>
      <c r="AJ18" s="1891"/>
      <c r="AK18" s="1890" t="s">
        <v>811</v>
      </c>
      <c r="AL18" s="1890"/>
      <c r="AM18" s="1967"/>
      <c r="AN18" s="1905" t="s">
        <v>810</v>
      </c>
      <c r="AO18" s="1890"/>
      <c r="AP18" s="1891"/>
      <c r="AQ18" s="1890" t="s">
        <v>811</v>
      </c>
      <c r="AR18" s="1890"/>
      <c r="AS18" s="1967"/>
    </row>
    <row r="19" spans="1:51" ht="13.8" thickBot="1">
      <c r="A19" s="1872"/>
      <c r="B19" s="1875"/>
      <c r="C19" s="172" t="s">
        <v>9</v>
      </c>
      <c r="D19" s="167" t="s">
        <v>10</v>
      </c>
      <c r="E19" s="168" t="s">
        <v>11</v>
      </c>
      <c r="F19" s="169" t="s">
        <v>9</v>
      </c>
      <c r="G19" s="167" t="s">
        <v>10</v>
      </c>
      <c r="H19" s="170" t="s">
        <v>11</v>
      </c>
      <c r="I19" s="169" t="s">
        <v>9</v>
      </c>
      <c r="J19" s="167" t="s">
        <v>10</v>
      </c>
      <c r="K19" s="168" t="s">
        <v>11</v>
      </c>
      <c r="L19" s="169" t="s">
        <v>9</v>
      </c>
      <c r="M19" s="167" t="s">
        <v>10</v>
      </c>
      <c r="N19" s="168" t="s">
        <v>11</v>
      </c>
      <c r="O19" s="169" t="s">
        <v>9</v>
      </c>
      <c r="P19" s="167" t="s">
        <v>10</v>
      </c>
      <c r="Q19" s="168" t="s">
        <v>11</v>
      </c>
      <c r="R19" s="169" t="s">
        <v>9</v>
      </c>
      <c r="S19" s="167" t="s">
        <v>10</v>
      </c>
      <c r="T19" s="170" t="s">
        <v>11</v>
      </c>
      <c r="U19" s="169" t="s">
        <v>9</v>
      </c>
      <c r="V19" s="167" t="s">
        <v>10</v>
      </c>
      <c r="W19" s="168" t="s">
        <v>11</v>
      </c>
      <c r="X19" s="169" t="s">
        <v>9</v>
      </c>
      <c r="Y19" s="167" t="s">
        <v>10</v>
      </c>
      <c r="Z19" s="168" t="s">
        <v>11</v>
      </c>
      <c r="AA19" s="169" t="s">
        <v>9</v>
      </c>
      <c r="AB19" s="167" t="s">
        <v>10</v>
      </c>
      <c r="AC19" s="168" t="s">
        <v>11</v>
      </c>
      <c r="AD19" s="169" t="s">
        <v>9</v>
      </c>
      <c r="AE19" s="292" t="s">
        <v>10</v>
      </c>
      <c r="AF19" s="1968" t="s">
        <v>11</v>
      </c>
      <c r="AG19" s="1969"/>
      <c r="AH19" s="1421" t="s">
        <v>378</v>
      </c>
      <c r="AI19" s="293" t="s">
        <v>380</v>
      </c>
      <c r="AJ19" s="1380" t="s">
        <v>18</v>
      </c>
      <c r="AK19" s="294" t="s">
        <v>378</v>
      </c>
      <c r="AL19" s="293" t="s">
        <v>380</v>
      </c>
      <c r="AM19" s="486" t="s">
        <v>18</v>
      </c>
      <c r="AN19" s="1421" t="s">
        <v>378</v>
      </c>
      <c r="AO19" s="293" t="s">
        <v>380</v>
      </c>
      <c r="AP19" s="1380" t="s">
        <v>18</v>
      </c>
      <c r="AQ19" s="294" t="s">
        <v>378</v>
      </c>
      <c r="AR19" s="293" t="s">
        <v>380</v>
      </c>
      <c r="AS19" s="486" t="s">
        <v>18</v>
      </c>
    </row>
    <row r="20" spans="1:51" ht="22.5" customHeight="1">
      <c r="A20" s="174" t="s">
        <v>797</v>
      </c>
      <c r="B20" s="282" t="s">
        <v>812</v>
      </c>
      <c r="C20" s="627">
        <v>16</v>
      </c>
      <c r="D20" s="313">
        <v>8</v>
      </c>
      <c r="E20" s="328">
        <f>SUM(C20:D20)</f>
        <v>24</v>
      </c>
      <c r="F20" s="638">
        <v>13</v>
      </c>
      <c r="G20" s="313">
        <v>17</v>
      </c>
      <c r="H20" s="419">
        <f>SUM(F20:G20)</f>
        <v>30</v>
      </c>
      <c r="I20" s="314">
        <v>9</v>
      </c>
      <c r="J20" s="313">
        <v>16</v>
      </c>
      <c r="K20" s="419">
        <f>SUM(I20:J20)</f>
        <v>25</v>
      </c>
      <c r="L20" s="314">
        <v>18</v>
      </c>
      <c r="M20" s="313">
        <v>9</v>
      </c>
      <c r="N20" s="419">
        <f>SUM(L20:M20)</f>
        <v>27</v>
      </c>
      <c r="O20" s="314">
        <v>16</v>
      </c>
      <c r="P20" s="313">
        <v>16</v>
      </c>
      <c r="Q20" s="419">
        <f>SUM(O20:P20)</f>
        <v>32</v>
      </c>
      <c r="R20" s="314">
        <v>14</v>
      </c>
      <c r="S20" s="313">
        <v>16</v>
      </c>
      <c r="T20" s="419">
        <f>SUM(R20:S20)</f>
        <v>30</v>
      </c>
      <c r="U20" s="314">
        <v>14</v>
      </c>
      <c r="V20" s="313">
        <v>15</v>
      </c>
      <c r="W20" s="419">
        <f>SUM(U20:V20)</f>
        <v>29</v>
      </c>
      <c r="X20" s="314">
        <v>13</v>
      </c>
      <c r="Y20" s="313">
        <v>15</v>
      </c>
      <c r="Z20" s="419">
        <f>SUM(X20:Y20)</f>
        <v>28</v>
      </c>
      <c r="AA20" s="314">
        <v>22</v>
      </c>
      <c r="AB20" s="313">
        <v>13</v>
      </c>
      <c r="AC20" s="419">
        <f>SUM(AA20:AB20)</f>
        <v>35</v>
      </c>
      <c r="AD20" s="314">
        <f t="shared" ref="AD20:AE22" si="4">SUM(C20,F20,I20,L20,O20,R20,U20,X20,AA20)</f>
        <v>135</v>
      </c>
      <c r="AE20" s="1419">
        <f t="shared" si="4"/>
        <v>125</v>
      </c>
      <c r="AF20" s="1970">
        <f>SUM(AD20:AE20)</f>
        <v>260</v>
      </c>
      <c r="AG20" s="1971"/>
      <c r="AH20" s="421">
        <f t="shared" ref="AH20:AI22" si="5">SUM(C20,F20,I20,L20,O20,R20)</f>
        <v>86</v>
      </c>
      <c r="AI20" s="418">
        <f t="shared" si="5"/>
        <v>82</v>
      </c>
      <c r="AJ20" s="1422">
        <f>SUM(AH20:AI20)</f>
        <v>168</v>
      </c>
      <c r="AK20" s="425">
        <f t="shared" ref="AK20:AL22" si="6">SUM(U20,X20,AA20)</f>
        <v>49</v>
      </c>
      <c r="AL20" s="418">
        <f t="shared" si="6"/>
        <v>43</v>
      </c>
      <c r="AM20" s="1427">
        <f>SUM(AK20:AL20)</f>
        <v>92</v>
      </c>
      <c r="AN20" s="421">
        <v>15</v>
      </c>
      <c r="AO20" s="418">
        <v>13</v>
      </c>
      <c r="AP20" s="1422">
        <f t="shared" ref="AP20:AP22" si="7">SUM(AN20:AO20)</f>
        <v>28</v>
      </c>
      <c r="AQ20" s="425">
        <v>13</v>
      </c>
      <c r="AR20" s="418">
        <v>5</v>
      </c>
      <c r="AS20" s="1427">
        <f t="shared" ref="AS20:AS22" si="8">SUM(AQ20:AR20)</f>
        <v>18</v>
      </c>
      <c r="AW20" s="375"/>
      <c r="AY20" s="25"/>
    </row>
    <row r="21" spans="1:51" ht="22.5" customHeight="1">
      <c r="A21" s="177">
        <v>3</v>
      </c>
      <c r="B21" s="282" t="s">
        <v>813</v>
      </c>
      <c r="C21" s="627">
        <v>38</v>
      </c>
      <c r="D21" s="313">
        <v>40</v>
      </c>
      <c r="E21" s="419">
        <f>SUM(C21:D21)</f>
        <v>78</v>
      </c>
      <c r="F21" s="638">
        <v>46</v>
      </c>
      <c r="G21" s="313">
        <v>25</v>
      </c>
      <c r="H21" s="419">
        <f>SUM(F21:G21)</f>
        <v>71</v>
      </c>
      <c r="I21" s="314">
        <v>49</v>
      </c>
      <c r="J21" s="313">
        <v>41</v>
      </c>
      <c r="K21" s="419">
        <f t="shared" ref="K21:K22" si="9">SUM(I21:J21)</f>
        <v>90</v>
      </c>
      <c r="L21" s="314">
        <v>36</v>
      </c>
      <c r="M21" s="313">
        <v>42</v>
      </c>
      <c r="N21" s="419">
        <f t="shared" ref="N21:N22" si="10">SUM(L21:M21)</f>
        <v>78</v>
      </c>
      <c r="O21" s="314">
        <v>45</v>
      </c>
      <c r="P21" s="313">
        <v>52</v>
      </c>
      <c r="Q21" s="419">
        <f t="shared" ref="Q21:Q22" si="11">SUM(O21:P21)</f>
        <v>97</v>
      </c>
      <c r="R21" s="314">
        <v>40</v>
      </c>
      <c r="S21" s="313">
        <v>44</v>
      </c>
      <c r="T21" s="419">
        <f t="shared" ref="T21:T22" si="12">SUM(R21:S21)</f>
        <v>84</v>
      </c>
      <c r="U21" s="314">
        <v>46</v>
      </c>
      <c r="V21" s="313">
        <v>48</v>
      </c>
      <c r="W21" s="419">
        <f t="shared" ref="W21:W22" si="13">SUM(U21:V21)</f>
        <v>94</v>
      </c>
      <c r="X21" s="314">
        <v>34</v>
      </c>
      <c r="Y21" s="313">
        <v>47</v>
      </c>
      <c r="Z21" s="419">
        <f t="shared" ref="Z21:Z22" si="14">SUM(X21:Y21)</f>
        <v>81</v>
      </c>
      <c r="AA21" s="314">
        <v>45</v>
      </c>
      <c r="AB21" s="313">
        <v>33</v>
      </c>
      <c r="AC21" s="419">
        <f t="shared" ref="AC21:AC22" si="15">SUM(AA21:AB21)</f>
        <v>78</v>
      </c>
      <c r="AD21" s="314">
        <f t="shared" si="4"/>
        <v>379</v>
      </c>
      <c r="AE21" s="313">
        <f t="shared" si="4"/>
        <v>372</v>
      </c>
      <c r="AF21" s="1972">
        <f>SUM(AD21:AE21)</f>
        <v>751</v>
      </c>
      <c r="AG21" s="1973"/>
      <c r="AH21" s="421">
        <f t="shared" si="5"/>
        <v>254</v>
      </c>
      <c r="AI21" s="418">
        <f t="shared" si="5"/>
        <v>244</v>
      </c>
      <c r="AJ21" s="1422">
        <f>SUM(AH21:AI21)</f>
        <v>498</v>
      </c>
      <c r="AK21" s="425">
        <f t="shared" si="6"/>
        <v>125</v>
      </c>
      <c r="AL21" s="418">
        <f t="shared" si="6"/>
        <v>128</v>
      </c>
      <c r="AM21" s="1427">
        <f>SUM(AK21:AL21)</f>
        <v>253</v>
      </c>
      <c r="AN21" s="421">
        <v>63</v>
      </c>
      <c r="AO21" s="418">
        <v>27</v>
      </c>
      <c r="AP21" s="1422">
        <f t="shared" si="7"/>
        <v>90</v>
      </c>
      <c r="AQ21" s="425">
        <v>19</v>
      </c>
      <c r="AR21" s="418">
        <v>11</v>
      </c>
      <c r="AS21" s="1427">
        <f t="shared" si="8"/>
        <v>30</v>
      </c>
    </row>
    <row r="22" spans="1:51" ht="22.5" customHeight="1">
      <c r="A22" s="177"/>
      <c r="B22" s="282" t="s">
        <v>814</v>
      </c>
      <c r="C22" s="627">
        <v>7</v>
      </c>
      <c r="D22" s="313">
        <v>13</v>
      </c>
      <c r="E22" s="329">
        <f>SUM(C22:D22)</f>
        <v>20</v>
      </c>
      <c r="F22" s="638">
        <v>9</v>
      </c>
      <c r="G22" s="313">
        <v>9</v>
      </c>
      <c r="H22" s="419">
        <f>SUM(F22:G22)</f>
        <v>18</v>
      </c>
      <c r="I22" s="314">
        <v>11</v>
      </c>
      <c r="J22" s="313">
        <v>5</v>
      </c>
      <c r="K22" s="419">
        <f t="shared" si="9"/>
        <v>16</v>
      </c>
      <c r="L22" s="314">
        <v>16</v>
      </c>
      <c r="M22" s="313">
        <v>9</v>
      </c>
      <c r="N22" s="419">
        <f t="shared" si="10"/>
        <v>25</v>
      </c>
      <c r="O22" s="314">
        <v>9</v>
      </c>
      <c r="P22" s="313">
        <v>11</v>
      </c>
      <c r="Q22" s="419">
        <f t="shared" si="11"/>
        <v>20</v>
      </c>
      <c r="R22" s="314">
        <v>11</v>
      </c>
      <c r="S22" s="313">
        <v>17</v>
      </c>
      <c r="T22" s="419">
        <f t="shared" si="12"/>
        <v>28</v>
      </c>
      <c r="U22" s="314">
        <v>11</v>
      </c>
      <c r="V22" s="313">
        <v>14</v>
      </c>
      <c r="W22" s="419">
        <f t="shared" si="13"/>
        <v>25</v>
      </c>
      <c r="X22" s="314">
        <v>15</v>
      </c>
      <c r="Y22" s="313">
        <v>9</v>
      </c>
      <c r="Z22" s="419">
        <f t="shared" si="14"/>
        <v>24</v>
      </c>
      <c r="AA22" s="314">
        <v>14</v>
      </c>
      <c r="AB22" s="313">
        <v>14</v>
      </c>
      <c r="AC22" s="419">
        <f t="shared" si="15"/>
        <v>28</v>
      </c>
      <c r="AD22" s="317">
        <f t="shared" si="4"/>
        <v>103</v>
      </c>
      <c r="AE22" s="1418">
        <f t="shared" si="4"/>
        <v>101</v>
      </c>
      <c r="AF22" s="1974">
        <f>SUM(AD22:AE22)</f>
        <v>204</v>
      </c>
      <c r="AG22" s="1975"/>
      <c r="AH22" s="426">
        <f t="shared" si="5"/>
        <v>63</v>
      </c>
      <c r="AI22" s="420">
        <f t="shared" si="5"/>
        <v>64</v>
      </c>
      <c r="AJ22" s="1423">
        <f>SUM(AH22:AI22)</f>
        <v>127</v>
      </c>
      <c r="AK22" s="427">
        <f t="shared" si="6"/>
        <v>40</v>
      </c>
      <c r="AL22" s="420">
        <f t="shared" si="6"/>
        <v>37</v>
      </c>
      <c r="AM22" s="1428">
        <f>SUM(AK22:AL22)</f>
        <v>77</v>
      </c>
      <c r="AN22" s="426">
        <v>17</v>
      </c>
      <c r="AO22" s="420">
        <v>14</v>
      </c>
      <c r="AP22" s="1423">
        <f t="shared" si="7"/>
        <v>31</v>
      </c>
      <c r="AQ22" s="427">
        <v>11</v>
      </c>
      <c r="AR22" s="420">
        <v>3</v>
      </c>
      <c r="AS22" s="1428">
        <f t="shared" si="8"/>
        <v>14</v>
      </c>
    </row>
    <row r="23" spans="1:51" ht="22.5" customHeight="1">
      <c r="A23" s="197"/>
      <c r="B23" s="284" t="s">
        <v>18</v>
      </c>
      <c r="C23" s="1395">
        <f t="shared" ref="C23:AF23" si="16">SUM(C20:C22)</f>
        <v>61</v>
      </c>
      <c r="D23" s="1412">
        <f t="shared" si="16"/>
        <v>61</v>
      </c>
      <c r="E23" s="423">
        <f t="shared" si="16"/>
        <v>122</v>
      </c>
      <c r="F23" s="1413">
        <f t="shared" si="16"/>
        <v>68</v>
      </c>
      <c r="G23" s="1412">
        <f t="shared" si="16"/>
        <v>51</v>
      </c>
      <c r="H23" s="423">
        <f t="shared" si="16"/>
        <v>119</v>
      </c>
      <c r="I23" s="1413">
        <f t="shared" si="16"/>
        <v>69</v>
      </c>
      <c r="J23" s="1412">
        <f t="shared" si="16"/>
        <v>62</v>
      </c>
      <c r="K23" s="423">
        <f t="shared" si="16"/>
        <v>131</v>
      </c>
      <c r="L23" s="1413">
        <f t="shared" si="16"/>
        <v>70</v>
      </c>
      <c r="M23" s="1412">
        <f t="shared" si="16"/>
        <v>60</v>
      </c>
      <c r="N23" s="423">
        <f t="shared" si="16"/>
        <v>130</v>
      </c>
      <c r="O23" s="1413">
        <f t="shared" si="16"/>
        <v>70</v>
      </c>
      <c r="P23" s="1412">
        <f t="shared" si="16"/>
        <v>79</v>
      </c>
      <c r="Q23" s="423">
        <f t="shared" si="16"/>
        <v>149</v>
      </c>
      <c r="R23" s="1413">
        <f t="shared" si="16"/>
        <v>65</v>
      </c>
      <c r="S23" s="1412">
        <f t="shared" si="16"/>
        <v>77</v>
      </c>
      <c r="T23" s="423">
        <f t="shared" si="16"/>
        <v>142</v>
      </c>
      <c r="U23" s="1413">
        <f t="shared" si="16"/>
        <v>71</v>
      </c>
      <c r="V23" s="1412">
        <f t="shared" si="16"/>
        <v>77</v>
      </c>
      <c r="W23" s="423">
        <f t="shared" si="16"/>
        <v>148</v>
      </c>
      <c r="X23" s="1413">
        <f t="shared" si="16"/>
        <v>62</v>
      </c>
      <c r="Y23" s="1412">
        <f t="shared" si="16"/>
        <v>71</v>
      </c>
      <c r="Z23" s="423">
        <f t="shared" si="16"/>
        <v>133</v>
      </c>
      <c r="AA23" s="1413">
        <f t="shared" si="16"/>
        <v>81</v>
      </c>
      <c r="AB23" s="1412">
        <f t="shared" si="16"/>
        <v>60</v>
      </c>
      <c r="AC23" s="423">
        <f t="shared" si="16"/>
        <v>141</v>
      </c>
      <c r="AD23" s="1413">
        <f t="shared" si="16"/>
        <v>617</v>
      </c>
      <c r="AE23" s="1420">
        <f t="shared" si="16"/>
        <v>598</v>
      </c>
      <c r="AF23" s="1976">
        <f t="shared" si="16"/>
        <v>1215</v>
      </c>
      <c r="AG23" s="1977"/>
      <c r="AH23" s="1424">
        <f>SUM(AH20:AH22)</f>
        <v>403</v>
      </c>
      <c r="AI23" s="1425">
        <f t="shared" ref="AI23:AS23" si="17">SUM(AI20:AI22)</f>
        <v>390</v>
      </c>
      <c r="AJ23" s="1426">
        <f>SUM(AJ20:AJ22)</f>
        <v>793</v>
      </c>
      <c r="AK23" s="1429">
        <f t="shared" si="17"/>
        <v>214</v>
      </c>
      <c r="AL23" s="1425">
        <f t="shared" si="17"/>
        <v>208</v>
      </c>
      <c r="AM23" s="1430">
        <f>SUM(AM20:AM22)</f>
        <v>422</v>
      </c>
      <c r="AN23" s="1424">
        <f t="shared" si="17"/>
        <v>95</v>
      </c>
      <c r="AO23" s="1425">
        <f t="shared" si="17"/>
        <v>54</v>
      </c>
      <c r="AP23" s="1426">
        <f t="shared" si="17"/>
        <v>149</v>
      </c>
      <c r="AQ23" s="1429">
        <f t="shared" si="17"/>
        <v>43</v>
      </c>
      <c r="AR23" s="1425">
        <f t="shared" si="17"/>
        <v>19</v>
      </c>
      <c r="AS23" s="1430">
        <f t="shared" si="17"/>
        <v>62</v>
      </c>
      <c r="AX23" s="25"/>
    </row>
    <row r="24" spans="1:51" ht="22.5" customHeight="1">
      <c r="A24" s="914" t="s">
        <v>801</v>
      </c>
      <c r="B24" s="286" t="s">
        <v>802</v>
      </c>
      <c r="C24" s="633">
        <v>9</v>
      </c>
      <c r="D24" s="918">
        <v>13</v>
      </c>
      <c r="E24" s="1431">
        <f>SUM(C24:D24)</f>
        <v>22</v>
      </c>
      <c r="F24" s="919">
        <v>8</v>
      </c>
      <c r="G24" s="918">
        <v>8</v>
      </c>
      <c r="H24" s="1431">
        <f>SUM(F24:G24)</f>
        <v>16</v>
      </c>
      <c r="I24" s="920">
        <v>7</v>
      </c>
      <c r="J24" s="918">
        <v>5</v>
      </c>
      <c r="K24" s="1431">
        <f>SUM(I24:J24)</f>
        <v>12</v>
      </c>
      <c r="L24" s="920">
        <v>10</v>
      </c>
      <c r="M24" s="918">
        <v>7</v>
      </c>
      <c r="N24" s="1431">
        <f>SUM(L24:M24)</f>
        <v>17</v>
      </c>
      <c r="O24" s="920">
        <v>8</v>
      </c>
      <c r="P24" s="918">
        <v>7</v>
      </c>
      <c r="Q24" s="1431">
        <f>SUM(O24:P24)</f>
        <v>15</v>
      </c>
      <c r="R24" s="920">
        <v>8</v>
      </c>
      <c r="S24" s="918">
        <v>10</v>
      </c>
      <c r="T24" s="1431">
        <f>SUM(R24:S24)</f>
        <v>18</v>
      </c>
      <c r="U24" s="920">
        <v>8</v>
      </c>
      <c r="V24" s="918">
        <v>14</v>
      </c>
      <c r="W24" s="1431">
        <f>SUM(U24:V24)</f>
        <v>22</v>
      </c>
      <c r="X24" s="920">
        <v>8</v>
      </c>
      <c r="Y24" s="918">
        <v>7</v>
      </c>
      <c r="Z24" s="1431">
        <f>SUM(X24:Y24)</f>
        <v>15</v>
      </c>
      <c r="AA24" s="920">
        <v>11</v>
      </c>
      <c r="AB24" s="918">
        <v>15</v>
      </c>
      <c r="AC24" s="1431">
        <f>SUM(AA24:AB24)</f>
        <v>26</v>
      </c>
      <c r="AD24" s="920">
        <f>SUM(C24,F24,I24,L24,O24,R24,U24,X24,AA24)</f>
        <v>77</v>
      </c>
      <c r="AE24" s="1417">
        <f>SUM(D24,G24,J24,M24,P24,S24,V24,Y24,AB24)</f>
        <v>86</v>
      </c>
      <c r="AF24" s="1978">
        <f>SUM(AD24:AE24)</f>
        <v>163</v>
      </c>
      <c r="AG24" s="1979"/>
      <c r="AH24" s="921">
        <f>SUM(C24,F24,I24,L24,O24,R24)</f>
        <v>50</v>
      </c>
      <c r="AI24" s="922">
        <f>SUM(D24,G24,J24,M24,P24,S24)</f>
        <v>50</v>
      </c>
      <c r="AJ24" s="1432">
        <f>SUM(AH24:AI24)</f>
        <v>100</v>
      </c>
      <c r="AK24" s="923">
        <f>SUM(U24,X24,AA24)</f>
        <v>27</v>
      </c>
      <c r="AL24" s="922">
        <f>SUM(V24,Y24,AB24)</f>
        <v>36</v>
      </c>
      <c r="AM24" s="1433">
        <f>SUM(AK24:AL24)</f>
        <v>63</v>
      </c>
      <c r="AN24" s="921">
        <v>6</v>
      </c>
      <c r="AO24" s="922">
        <v>3</v>
      </c>
      <c r="AP24" s="1432">
        <f t="shared" ref="AP24:AP28" si="18">SUM(AN24:AO24)</f>
        <v>9</v>
      </c>
      <c r="AQ24" s="923">
        <v>2</v>
      </c>
      <c r="AR24" s="922">
        <v>1</v>
      </c>
      <c r="AS24" s="1433">
        <f t="shared" ref="AS24:AS28" si="19">SUM(AQ24:AR24)</f>
        <v>3</v>
      </c>
      <c r="AX24" s="25"/>
    </row>
    <row r="25" spans="1:51" ht="22.5" customHeight="1">
      <c r="A25" s="177">
        <v>2</v>
      </c>
      <c r="B25" s="924" t="s">
        <v>840</v>
      </c>
      <c r="C25" s="470">
        <v>16</v>
      </c>
      <c r="D25" s="316">
        <v>12</v>
      </c>
      <c r="E25" s="329">
        <f>SUM(C25:D25)</f>
        <v>28</v>
      </c>
      <c r="F25" s="925">
        <v>16</v>
      </c>
      <c r="G25" s="316">
        <v>8</v>
      </c>
      <c r="H25" s="329">
        <f>SUM(F25:G25)</f>
        <v>24</v>
      </c>
      <c r="I25" s="317">
        <v>18</v>
      </c>
      <c r="J25" s="316">
        <v>9</v>
      </c>
      <c r="K25" s="329">
        <f>SUM(I25:J25)</f>
        <v>27</v>
      </c>
      <c r="L25" s="317">
        <v>8</v>
      </c>
      <c r="M25" s="316">
        <v>18</v>
      </c>
      <c r="N25" s="329">
        <f>SUM(L25:M25)</f>
        <v>26</v>
      </c>
      <c r="O25" s="317">
        <v>16</v>
      </c>
      <c r="P25" s="316">
        <v>16</v>
      </c>
      <c r="Q25" s="329">
        <f>SUM(O25:P25)</f>
        <v>32</v>
      </c>
      <c r="R25" s="317">
        <v>25</v>
      </c>
      <c r="S25" s="316">
        <v>18</v>
      </c>
      <c r="T25" s="329">
        <f>SUM(R25:S25)</f>
        <v>43</v>
      </c>
      <c r="U25" s="317">
        <v>17</v>
      </c>
      <c r="V25" s="316">
        <v>17</v>
      </c>
      <c r="W25" s="329">
        <f>SUM(U25:V25)</f>
        <v>34</v>
      </c>
      <c r="X25" s="317">
        <v>22</v>
      </c>
      <c r="Y25" s="316">
        <v>16</v>
      </c>
      <c r="Z25" s="329">
        <f>SUM(X25:Y25)</f>
        <v>38</v>
      </c>
      <c r="AA25" s="317">
        <v>25</v>
      </c>
      <c r="AB25" s="316">
        <v>14</v>
      </c>
      <c r="AC25" s="329">
        <f>SUM(AA25:AB25)</f>
        <v>39</v>
      </c>
      <c r="AD25" s="317">
        <f>SUM(C25,F25,I25,L25,O25,R25,U25,X25,AA25)</f>
        <v>163</v>
      </c>
      <c r="AE25" s="1418">
        <f>SUM(D25,G25,J25,M25,P25,S25,V25,Y25,AB25)</f>
        <v>128</v>
      </c>
      <c r="AF25" s="1974">
        <f>SUM(AD25:AE25)</f>
        <v>291</v>
      </c>
      <c r="AG25" s="1975"/>
      <c r="AH25" s="426">
        <f>SUM(C25,F25,I25,L25,O25,R25)</f>
        <v>99</v>
      </c>
      <c r="AI25" s="420">
        <f>SUM(D25,G25,J25,M25,P25,S25)</f>
        <v>81</v>
      </c>
      <c r="AJ25" s="1423">
        <f>SUM(AH25:AI25)</f>
        <v>180</v>
      </c>
      <c r="AK25" s="427">
        <f>SUM(U25,X25,AA25)</f>
        <v>64</v>
      </c>
      <c r="AL25" s="420">
        <f>SUM(V25,Y25,AB25)</f>
        <v>47</v>
      </c>
      <c r="AM25" s="1428">
        <f>SUM(AK25:AL25)</f>
        <v>111</v>
      </c>
      <c r="AN25" s="426">
        <v>9</v>
      </c>
      <c r="AO25" s="420">
        <v>3</v>
      </c>
      <c r="AP25" s="1423">
        <f t="shared" ref="AP25" si="20">SUM(AN25:AO25)</f>
        <v>12</v>
      </c>
      <c r="AQ25" s="427">
        <v>7</v>
      </c>
      <c r="AR25" s="420">
        <v>3</v>
      </c>
      <c r="AS25" s="1428">
        <f t="shared" ref="AS25" si="21">SUM(AQ25:AR25)</f>
        <v>10</v>
      </c>
      <c r="AX25" s="25"/>
    </row>
    <row r="26" spans="1:51" ht="22.5" customHeight="1">
      <c r="A26" s="197"/>
      <c r="B26" s="284" t="s">
        <v>18</v>
      </c>
      <c r="C26" s="1395">
        <f>SUM(C24:C25)</f>
        <v>25</v>
      </c>
      <c r="D26" s="1412">
        <f t="shared" ref="D26:AC26" si="22">SUM(D24:D25)</f>
        <v>25</v>
      </c>
      <c r="E26" s="423">
        <f t="shared" si="22"/>
        <v>50</v>
      </c>
      <c r="F26" s="1413">
        <f t="shared" si="22"/>
        <v>24</v>
      </c>
      <c r="G26" s="1412">
        <f t="shared" si="22"/>
        <v>16</v>
      </c>
      <c r="H26" s="423">
        <f t="shared" si="22"/>
        <v>40</v>
      </c>
      <c r="I26" s="1413">
        <f t="shared" si="22"/>
        <v>25</v>
      </c>
      <c r="J26" s="1412">
        <f t="shared" si="22"/>
        <v>14</v>
      </c>
      <c r="K26" s="423">
        <f t="shared" si="22"/>
        <v>39</v>
      </c>
      <c r="L26" s="1413">
        <f t="shared" si="22"/>
        <v>18</v>
      </c>
      <c r="M26" s="1412">
        <f t="shared" si="22"/>
        <v>25</v>
      </c>
      <c r="N26" s="423">
        <f t="shared" si="22"/>
        <v>43</v>
      </c>
      <c r="O26" s="1413">
        <f t="shared" si="22"/>
        <v>24</v>
      </c>
      <c r="P26" s="1412">
        <f t="shared" si="22"/>
        <v>23</v>
      </c>
      <c r="Q26" s="423">
        <f t="shared" si="22"/>
        <v>47</v>
      </c>
      <c r="R26" s="1413">
        <f t="shared" si="22"/>
        <v>33</v>
      </c>
      <c r="S26" s="1412">
        <f t="shared" si="22"/>
        <v>28</v>
      </c>
      <c r="T26" s="423">
        <f t="shared" si="22"/>
        <v>61</v>
      </c>
      <c r="U26" s="1413">
        <f t="shared" si="22"/>
        <v>25</v>
      </c>
      <c r="V26" s="1412">
        <f t="shared" si="22"/>
        <v>31</v>
      </c>
      <c r="W26" s="423">
        <f t="shared" si="22"/>
        <v>56</v>
      </c>
      <c r="X26" s="1413">
        <f t="shared" si="22"/>
        <v>30</v>
      </c>
      <c r="Y26" s="1412">
        <f t="shared" si="22"/>
        <v>23</v>
      </c>
      <c r="Z26" s="423">
        <f t="shared" si="22"/>
        <v>53</v>
      </c>
      <c r="AA26" s="1413">
        <f t="shared" si="22"/>
        <v>36</v>
      </c>
      <c r="AB26" s="1412">
        <f t="shared" si="22"/>
        <v>29</v>
      </c>
      <c r="AC26" s="423">
        <f t="shared" si="22"/>
        <v>65</v>
      </c>
      <c r="AD26" s="1413">
        <f>SUM(AD24:AD25)</f>
        <v>240</v>
      </c>
      <c r="AE26" s="1420">
        <f>SUM(AE24:AE25)</f>
        <v>214</v>
      </c>
      <c r="AF26" s="1976">
        <f>SUM(AF24:AF25)</f>
        <v>454</v>
      </c>
      <c r="AG26" s="1977"/>
      <c r="AH26" s="1424">
        <f>SUM(AH24:AH25)</f>
        <v>149</v>
      </c>
      <c r="AI26" s="1425">
        <f t="shared" ref="AI26:AM26" si="23">SUM(AI24:AI25)</f>
        <v>131</v>
      </c>
      <c r="AJ26" s="1426">
        <f t="shared" si="23"/>
        <v>280</v>
      </c>
      <c r="AK26" s="1429">
        <f t="shared" si="23"/>
        <v>91</v>
      </c>
      <c r="AL26" s="1425">
        <f t="shared" si="23"/>
        <v>83</v>
      </c>
      <c r="AM26" s="1430">
        <f t="shared" si="23"/>
        <v>174</v>
      </c>
      <c r="AN26" s="1424">
        <f>SUM(AN24:AN25)</f>
        <v>15</v>
      </c>
      <c r="AO26" s="1425">
        <f t="shared" ref="AO26:AS26" si="24">SUM(AO24:AO25)</f>
        <v>6</v>
      </c>
      <c r="AP26" s="1426">
        <f t="shared" si="24"/>
        <v>21</v>
      </c>
      <c r="AQ26" s="1429">
        <f t="shared" si="24"/>
        <v>9</v>
      </c>
      <c r="AR26" s="1425">
        <f t="shared" si="24"/>
        <v>4</v>
      </c>
      <c r="AS26" s="1430">
        <f t="shared" si="24"/>
        <v>13</v>
      </c>
      <c r="AX26" s="25"/>
    </row>
    <row r="27" spans="1:51" ht="22.5" customHeight="1">
      <c r="A27" s="285" t="s">
        <v>803</v>
      </c>
      <c r="B27" s="284" t="s">
        <v>804</v>
      </c>
      <c r="C27" s="639">
        <v>12</v>
      </c>
      <c r="D27" s="422">
        <v>21</v>
      </c>
      <c r="E27" s="423">
        <f>SUM(C27:D27)</f>
        <v>33</v>
      </c>
      <c r="F27" s="1434">
        <v>15</v>
      </c>
      <c r="G27" s="422">
        <v>16</v>
      </c>
      <c r="H27" s="423">
        <f>SUM(F27:G27)</f>
        <v>31</v>
      </c>
      <c r="I27" s="424">
        <v>10</v>
      </c>
      <c r="J27" s="422">
        <v>14</v>
      </c>
      <c r="K27" s="423">
        <f>SUM(I27:J27)</f>
        <v>24</v>
      </c>
      <c r="L27" s="424">
        <v>29</v>
      </c>
      <c r="M27" s="422">
        <v>16</v>
      </c>
      <c r="N27" s="423">
        <f>SUM(L27:M27)</f>
        <v>45</v>
      </c>
      <c r="O27" s="424">
        <v>23</v>
      </c>
      <c r="P27" s="422">
        <v>20</v>
      </c>
      <c r="Q27" s="423">
        <f>SUM(O27:P27)</f>
        <v>43</v>
      </c>
      <c r="R27" s="424">
        <v>24</v>
      </c>
      <c r="S27" s="422">
        <v>18</v>
      </c>
      <c r="T27" s="423">
        <f>SUM(R27:S27)</f>
        <v>42</v>
      </c>
      <c r="U27" s="424">
        <v>17</v>
      </c>
      <c r="V27" s="422">
        <v>20</v>
      </c>
      <c r="W27" s="423">
        <f>SUM(U27:V27)</f>
        <v>37</v>
      </c>
      <c r="X27" s="424">
        <v>24</v>
      </c>
      <c r="Y27" s="422">
        <v>21</v>
      </c>
      <c r="Z27" s="423">
        <f>SUM(X27:Y27)</f>
        <v>45</v>
      </c>
      <c r="AA27" s="424">
        <v>30</v>
      </c>
      <c r="AB27" s="422">
        <v>26</v>
      </c>
      <c r="AC27" s="423">
        <f>SUM(AA27:AB27)</f>
        <v>56</v>
      </c>
      <c r="AD27" s="424">
        <f>SUM(C27,F27,I27,L27,O27,R27,U27,X27,AA27)</f>
        <v>184</v>
      </c>
      <c r="AE27" s="1415">
        <f>SUM(D27,G27,J27,M27,P27,S27,V27,Y27,AB27)</f>
        <v>172</v>
      </c>
      <c r="AF27" s="1976">
        <f>SUM(AD27:AE27)</f>
        <v>356</v>
      </c>
      <c r="AG27" s="1977"/>
      <c r="AH27" s="428">
        <f>SUM(C27,F27,I27,L27,O27,R27)</f>
        <v>113</v>
      </c>
      <c r="AI27" s="429">
        <f>SUM(D27,G27,J27,M27,P27,S27)</f>
        <v>105</v>
      </c>
      <c r="AJ27" s="1426">
        <f>SUM(AH27:AI27)</f>
        <v>218</v>
      </c>
      <c r="AK27" s="430">
        <f>SUM(U27,X27,AA27)</f>
        <v>71</v>
      </c>
      <c r="AL27" s="429">
        <f>SUM(V27,Y27,AB27)</f>
        <v>67</v>
      </c>
      <c r="AM27" s="1430">
        <f>SUM(AK27:AL27)</f>
        <v>138</v>
      </c>
      <c r="AN27" s="428">
        <v>17</v>
      </c>
      <c r="AO27" s="429">
        <v>9</v>
      </c>
      <c r="AP27" s="1426">
        <f t="shared" si="18"/>
        <v>26</v>
      </c>
      <c r="AQ27" s="430">
        <v>9</v>
      </c>
      <c r="AR27" s="429">
        <v>8</v>
      </c>
      <c r="AS27" s="1430">
        <f t="shared" si="19"/>
        <v>17</v>
      </c>
    </row>
    <row r="28" spans="1:51" ht="22.5" customHeight="1" thickBot="1">
      <c r="A28" s="174" t="s">
        <v>805</v>
      </c>
      <c r="B28" s="175" t="s">
        <v>806</v>
      </c>
      <c r="C28" s="627">
        <v>16</v>
      </c>
      <c r="D28" s="313">
        <v>22</v>
      </c>
      <c r="E28" s="331">
        <f>SUM(C28:D28)</f>
        <v>38</v>
      </c>
      <c r="F28" s="1414">
        <v>29</v>
      </c>
      <c r="G28" s="313">
        <v>15</v>
      </c>
      <c r="H28" s="419">
        <f>SUM(F28:G28)</f>
        <v>44</v>
      </c>
      <c r="I28" s="314">
        <v>16</v>
      </c>
      <c r="J28" s="313">
        <v>17</v>
      </c>
      <c r="K28" s="419">
        <f>SUM(I28:J28)</f>
        <v>33</v>
      </c>
      <c r="L28" s="314">
        <v>20</v>
      </c>
      <c r="M28" s="313">
        <v>24</v>
      </c>
      <c r="N28" s="419">
        <f>SUM(L28:M28)</f>
        <v>44</v>
      </c>
      <c r="O28" s="314">
        <v>21</v>
      </c>
      <c r="P28" s="313">
        <v>24</v>
      </c>
      <c r="Q28" s="419">
        <f>SUM(O28:P28)</f>
        <v>45</v>
      </c>
      <c r="R28" s="314">
        <v>27</v>
      </c>
      <c r="S28" s="313">
        <v>22</v>
      </c>
      <c r="T28" s="419">
        <f>SUM(R28:S28)</f>
        <v>49</v>
      </c>
      <c r="U28" s="314">
        <v>25</v>
      </c>
      <c r="V28" s="313">
        <v>16</v>
      </c>
      <c r="W28" s="419">
        <f>SUM(U28:V28)</f>
        <v>41</v>
      </c>
      <c r="X28" s="314">
        <v>25</v>
      </c>
      <c r="Y28" s="313">
        <v>30</v>
      </c>
      <c r="Z28" s="419">
        <f>SUM(X28:Y28)</f>
        <v>55</v>
      </c>
      <c r="AA28" s="314">
        <v>15</v>
      </c>
      <c r="AB28" s="313">
        <v>23</v>
      </c>
      <c r="AC28" s="419">
        <f>SUM(AA28:AB28)</f>
        <v>38</v>
      </c>
      <c r="AD28" s="1414">
        <f>SUM(C28,F28,I28,L28,O28,R28,U28,X28,AA28)</f>
        <v>194</v>
      </c>
      <c r="AE28" s="1416">
        <f>SUM(D28,G28,J28,M28,P28,S28,V28,Y28,AB28)</f>
        <v>193</v>
      </c>
      <c r="AF28" s="1980">
        <f>SUM(AD28:AE28)</f>
        <v>387</v>
      </c>
      <c r="AG28" s="1981"/>
      <c r="AH28" s="421">
        <f>SUM(C28,F28,I28,L28,O28,R28)</f>
        <v>129</v>
      </c>
      <c r="AI28" s="418">
        <f>SUM(D28,G28,J28,M28,P28,S28)</f>
        <v>124</v>
      </c>
      <c r="AJ28" s="1422">
        <f>SUM(AH28:AI28)</f>
        <v>253</v>
      </c>
      <c r="AK28" s="425">
        <f>SUM(U28,X28,AA28)</f>
        <v>65</v>
      </c>
      <c r="AL28" s="418">
        <f>SUM(V28,Y28,AB28)</f>
        <v>69</v>
      </c>
      <c r="AM28" s="1427">
        <f>SUM(AK28:AL28)</f>
        <v>134</v>
      </c>
      <c r="AN28" s="421">
        <v>24</v>
      </c>
      <c r="AO28" s="418">
        <v>7</v>
      </c>
      <c r="AP28" s="1422">
        <f t="shared" si="18"/>
        <v>31</v>
      </c>
      <c r="AQ28" s="425">
        <v>5</v>
      </c>
      <c r="AR28" s="418">
        <v>4</v>
      </c>
      <c r="AS28" s="1427">
        <f t="shared" si="19"/>
        <v>9</v>
      </c>
    </row>
    <row r="29" spans="1:51" ht="22.5" customHeight="1" thickBot="1">
      <c r="A29" s="200" t="s">
        <v>675</v>
      </c>
      <c r="B29" s="201"/>
      <c r="C29" s="1435">
        <f>SUM(C23,C26,C27,C28)</f>
        <v>114</v>
      </c>
      <c r="D29" s="336">
        <f t="shared" ref="D29:AE29" si="25">SUM(D23,D26,D27,D28)</f>
        <v>129</v>
      </c>
      <c r="E29" s="335">
        <f t="shared" si="25"/>
        <v>243</v>
      </c>
      <c r="F29" s="338">
        <f t="shared" si="25"/>
        <v>136</v>
      </c>
      <c r="G29" s="336">
        <f t="shared" si="25"/>
        <v>98</v>
      </c>
      <c r="H29" s="337">
        <f t="shared" si="25"/>
        <v>234</v>
      </c>
      <c r="I29" s="338">
        <f t="shared" si="25"/>
        <v>120</v>
      </c>
      <c r="J29" s="336">
        <f t="shared" si="25"/>
        <v>107</v>
      </c>
      <c r="K29" s="335">
        <f t="shared" si="25"/>
        <v>227</v>
      </c>
      <c r="L29" s="338">
        <f t="shared" si="25"/>
        <v>137</v>
      </c>
      <c r="M29" s="336">
        <f t="shared" si="25"/>
        <v>125</v>
      </c>
      <c r="N29" s="335">
        <f t="shared" si="25"/>
        <v>262</v>
      </c>
      <c r="O29" s="338">
        <f t="shared" si="25"/>
        <v>138</v>
      </c>
      <c r="P29" s="336">
        <f t="shared" si="25"/>
        <v>146</v>
      </c>
      <c r="Q29" s="335">
        <f t="shared" si="25"/>
        <v>284</v>
      </c>
      <c r="R29" s="338">
        <f t="shared" si="25"/>
        <v>149</v>
      </c>
      <c r="S29" s="336">
        <f t="shared" si="25"/>
        <v>145</v>
      </c>
      <c r="T29" s="337">
        <f t="shared" si="25"/>
        <v>294</v>
      </c>
      <c r="U29" s="338">
        <f t="shared" si="25"/>
        <v>138</v>
      </c>
      <c r="V29" s="336">
        <f t="shared" si="25"/>
        <v>144</v>
      </c>
      <c r="W29" s="335">
        <f t="shared" si="25"/>
        <v>282</v>
      </c>
      <c r="X29" s="338">
        <f t="shared" si="25"/>
        <v>141</v>
      </c>
      <c r="Y29" s="336">
        <f t="shared" si="25"/>
        <v>145</v>
      </c>
      <c r="Z29" s="335">
        <f t="shared" si="25"/>
        <v>286</v>
      </c>
      <c r="AA29" s="338">
        <f t="shared" si="25"/>
        <v>162</v>
      </c>
      <c r="AB29" s="336">
        <f t="shared" si="25"/>
        <v>138</v>
      </c>
      <c r="AC29" s="335">
        <f t="shared" si="25"/>
        <v>300</v>
      </c>
      <c r="AD29" s="1436">
        <f t="shared" si="25"/>
        <v>1235</v>
      </c>
      <c r="AE29" s="1437">
        <f t="shared" si="25"/>
        <v>1177</v>
      </c>
      <c r="AF29" s="1965">
        <f>SUM(AF23,AF26,AF27,AF28)</f>
        <v>2412</v>
      </c>
      <c r="AG29" s="1966">
        <f t="shared" ref="AG29" si="26">SUM(AG23,AG24,AG27,AG28)</f>
        <v>0</v>
      </c>
      <c r="AH29" s="1857">
        <f>SUM(AH23,AH26,AH27,AH28)</f>
        <v>794</v>
      </c>
      <c r="AI29" s="1858">
        <f t="shared" ref="AI29:AS29" si="27">SUM(AI23,AI26,AI27,AI28)</f>
        <v>750</v>
      </c>
      <c r="AJ29" s="1436">
        <f t="shared" si="27"/>
        <v>1544</v>
      </c>
      <c r="AK29" s="1438">
        <f t="shared" si="27"/>
        <v>441</v>
      </c>
      <c r="AL29" s="1858">
        <f t="shared" si="27"/>
        <v>427</v>
      </c>
      <c r="AM29" s="1438">
        <f t="shared" si="27"/>
        <v>868</v>
      </c>
      <c r="AN29" s="1857">
        <f t="shared" si="27"/>
        <v>151</v>
      </c>
      <c r="AO29" s="1858">
        <f t="shared" si="27"/>
        <v>76</v>
      </c>
      <c r="AP29" s="1436">
        <f t="shared" si="27"/>
        <v>227</v>
      </c>
      <c r="AQ29" s="1438">
        <f t="shared" si="27"/>
        <v>66</v>
      </c>
      <c r="AR29" s="1858">
        <f t="shared" si="27"/>
        <v>35</v>
      </c>
      <c r="AS29" s="1439">
        <f t="shared" si="27"/>
        <v>101</v>
      </c>
    </row>
    <row r="31" spans="1:51" ht="20.25" customHeight="1" thickBot="1">
      <c r="A31" s="202" t="s">
        <v>815</v>
      </c>
      <c r="AM31" s="295" t="s">
        <v>385</v>
      </c>
    </row>
    <row r="32" spans="1:51">
      <c r="A32" s="1870" t="s">
        <v>476</v>
      </c>
      <c r="B32" s="1873" t="s">
        <v>477</v>
      </c>
      <c r="C32" s="1904" t="s">
        <v>816</v>
      </c>
      <c r="D32" s="1887"/>
      <c r="E32" s="1887"/>
      <c r="F32" s="1887"/>
      <c r="G32" s="1887"/>
      <c r="H32" s="1887"/>
      <c r="I32" s="1887"/>
      <c r="J32" s="1887"/>
      <c r="K32" s="1887"/>
      <c r="L32" s="1887"/>
      <c r="M32" s="1887"/>
      <c r="N32" s="1888"/>
      <c r="O32" s="1886" t="s">
        <v>817</v>
      </c>
      <c r="P32" s="1887"/>
      <c r="Q32" s="1887"/>
      <c r="R32" s="1887"/>
      <c r="S32" s="1887"/>
      <c r="T32" s="1887"/>
      <c r="U32" s="1887"/>
      <c r="V32" s="1887"/>
      <c r="W32" s="1887"/>
      <c r="X32" s="1887"/>
      <c r="Y32" s="1984"/>
      <c r="Z32" s="1886" t="s">
        <v>679</v>
      </c>
      <c r="AA32" s="1887"/>
      <c r="AB32" s="1888"/>
      <c r="AC32" s="1886" t="s">
        <v>680</v>
      </c>
      <c r="AD32" s="1887"/>
      <c r="AE32" s="1888"/>
      <c r="AF32" s="26" t="s">
        <v>681</v>
      </c>
      <c r="AG32" s="27"/>
      <c r="AH32" s="27"/>
      <c r="AI32" s="27"/>
      <c r="AJ32" s="27"/>
      <c r="AK32" s="1892" t="s">
        <v>682</v>
      </c>
      <c r="AL32" s="1893"/>
      <c r="AM32" s="1894"/>
    </row>
    <row r="33" spans="1:53">
      <c r="A33" s="1871"/>
      <c r="B33" s="1874"/>
      <c r="C33" s="1905"/>
      <c r="D33" s="1890"/>
      <c r="E33" s="1890"/>
      <c r="F33" s="1890"/>
      <c r="G33" s="1890"/>
      <c r="H33" s="1890"/>
      <c r="I33" s="1890"/>
      <c r="J33" s="1890"/>
      <c r="K33" s="1890"/>
      <c r="L33" s="1890"/>
      <c r="M33" s="1890"/>
      <c r="N33" s="1906"/>
      <c r="O33" s="1898" t="s">
        <v>20</v>
      </c>
      <c r="P33" s="1899"/>
      <c r="Q33" s="206" t="s">
        <v>683</v>
      </c>
      <c r="R33" s="106"/>
      <c r="S33" s="106"/>
      <c r="T33" s="106"/>
      <c r="U33" s="106"/>
      <c r="V33" s="106"/>
      <c r="W33" s="106"/>
      <c r="X33" s="107"/>
      <c r="Y33" s="296"/>
      <c r="Z33" s="1889"/>
      <c r="AA33" s="1890"/>
      <c r="AB33" s="1891"/>
      <c r="AC33" s="28" t="s">
        <v>684</v>
      </c>
      <c r="AD33" s="29"/>
      <c r="AE33" s="29"/>
      <c r="AF33" s="28" t="s">
        <v>685</v>
      </c>
      <c r="AG33" s="29"/>
      <c r="AH33" s="29"/>
      <c r="AI33" s="29"/>
      <c r="AJ33" s="29"/>
      <c r="AK33" s="1895"/>
      <c r="AL33" s="1896"/>
      <c r="AM33" s="1897"/>
    </row>
    <row r="34" spans="1:53" ht="127.5" customHeight="1" thickBot="1">
      <c r="A34" s="1872"/>
      <c r="B34" s="1875"/>
      <c r="C34" s="209" t="s">
        <v>687</v>
      </c>
      <c r="D34" s="210" t="s">
        <v>22</v>
      </c>
      <c r="E34" s="210" t="s">
        <v>688</v>
      </c>
      <c r="F34" s="210" t="s">
        <v>23</v>
      </c>
      <c r="G34" s="210" t="s">
        <v>24</v>
      </c>
      <c r="H34" s="210" t="s">
        <v>25</v>
      </c>
      <c r="I34" s="210" t="s">
        <v>26</v>
      </c>
      <c r="J34" s="210" t="s">
        <v>390</v>
      </c>
      <c r="K34" s="210" t="s">
        <v>391</v>
      </c>
      <c r="L34" s="210" t="s">
        <v>27</v>
      </c>
      <c r="M34" s="211" t="s">
        <v>689</v>
      </c>
      <c r="N34" s="402" t="s">
        <v>18</v>
      </c>
      <c r="O34" s="212" t="s">
        <v>28</v>
      </c>
      <c r="P34" s="213" t="s">
        <v>394</v>
      </c>
      <c r="Q34" s="30" t="s">
        <v>690</v>
      </c>
      <c r="R34" s="214" t="s">
        <v>312</v>
      </c>
      <c r="S34" s="408" t="s">
        <v>691</v>
      </c>
      <c r="T34" s="214" t="s">
        <v>60</v>
      </c>
      <c r="U34" s="215" t="s">
        <v>61</v>
      </c>
      <c r="V34" s="408" t="s">
        <v>826</v>
      </c>
      <c r="W34" s="214" t="s">
        <v>825</v>
      </c>
      <c r="X34" s="216" t="s">
        <v>693</v>
      </c>
      <c r="Y34" s="1441" t="s">
        <v>18</v>
      </c>
      <c r="Z34" s="217" t="s">
        <v>29</v>
      </c>
      <c r="AA34" s="210" t="s">
        <v>30</v>
      </c>
      <c r="AB34" s="211" t="s">
        <v>31</v>
      </c>
      <c r="AC34" s="217" t="s">
        <v>32</v>
      </c>
      <c r="AD34" s="210" t="s">
        <v>33</v>
      </c>
      <c r="AE34" s="211" t="s">
        <v>34</v>
      </c>
      <c r="AF34" s="30" t="s">
        <v>314</v>
      </c>
      <c r="AG34" s="214" t="s">
        <v>694</v>
      </c>
      <c r="AH34" s="31" t="s">
        <v>35</v>
      </c>
      <c r="AI34" s="297" t="s">
        <v>818</v>
      </c>
      <c r="AJ34" s="401" t="s">
        <v>359</v>
      </c>
      <c r="AK34" s="217" t="s">
        <v>37</v>
      </c>
      <c r="AL34" s="257" t="s">
        <v>696</v>
      </c>
      <c r="AM34" s="258" t="s">
        <v>38</v>
      </c>
    </row>
    <row r="35" spans="1:53" ht="22.5" customHeight="1">
      <c r="A35" s="174" t="s">
        <v>797</v>
      </c>
      <c r="B35" s="282" t="s">
        <v>798</v>
      </c>
      <c r="C35" s="421">
        <v>1</v>
      </c>
      <c r="D35" s="550">
        <v>1</v>
      </c>
      <c r="E35" s="550">
        <v>2</v>
      </c>
      <c r="F35" s="550">
        <v>0</v>
      </c>
      <c r="G35" s="550">
        <v>1</v>
      </c>
      <c r="H35" s="550">
        <v>23</v>
      </c>
      <c r="I35" s="550">
        <v>0</v>
      </c>
      <c r="J35" s="550">
        <v>2</v>
      </c>
      <c r="K35" s="550">
        <v>0</v>
      </c>
      <c r="L35" s="550">
        <v>1</v>
      </c>
      <c r="M35" s="418">
        <v>1</v>
      </c>
      <c r="N35" s="1422">
        <f>SUM(C35:M35)</f>
        <v>32</v>
      </c>
      <c r="O35" s="425">
        <v>2</v>
      </c>
      <c r="P35" s="418">
        <v>1</v>
      </c>
      <c r="Q35" s="425">
        <v>0</v>
      </c>
      <c r="R35" s="550">
        <v>0</v>
      </c>
      <c r="S35" s="550">
        <v>0</v>
      </c>
      <c r="T35" s="550">
        <v>0</v>
      </c>
      <c r="U35" s="550">
        <v>0</v>
      </c>
      <c r="V35" s="550">
        <v>0</v>
      </c>
      <c r="W35" s="550">
        <v>0</v>
      </c>
      <c r="X35" s="418">
        <v>0</v>
      </c>
      <c r="Y35" s="1427">
        <f>SUM(O35:X35)</f>
        <v>3</v>
      </c>
      <c r="Z35" s="425">
        <v>2</v>
      </c>
      <c r="AA35" s="550">
        <v>2</v>
      </c>
      <c r="AB35" s="418">
        <v>1</v>
      </c>
      <c r="AC35" s="425">
        <v>2</v>
      </c>
      <c r="AD35" s="550">
        <v>9</v>
      </c>
      <c r="AE35" s="418">
        <v>2</v>
      </c>
      <c r="AF35" s="425">
        <v>0</v>
      </c>
      <c r="AG35" s="550">
        <v>0</v>
      </c>
      <c r="AH35" s="640">
        <v>0</v>
      </c>
      <c r="AI35" s="641">
        <v>1</v>
      </c>
      <c r="AJ35" s="641">
        <v>0</v>
      </c>
      <c r="AK35" s="425">
        <v>0</v>
      </c>
      <c r="AL35" s="550">
        <v>0</v>
      </c>
      <c r="AM35" s="642">
        <v>0</v>
      </c>
      <c r="AZ35" s="375"/>
      <c r="BA35" s="25"/>
    </row>
    <row r="36" spans="1:53" ht="22.5" customHeight="1">
      <c r="A36" s="177">
        <v>3</v>
      </c>
      <c r="B36" s="282" t="s">
        <v>799</v>
      </c>
      <c r="C36" s="421">
        <v>1</v>
      </c>
      <c r="D36" s="550">
        <v>1</v>
      </c>
      <c r="E36" s="550">
        <v>2</v>
      </c>
      <c r="F36" s="550">
        <v>1</v>
      </c>
      <c r="G36" s="550">
        <v>3</v>
      </c>
      <c r="H36" s="550">
        <v>57</v>
      </c>
      <c r="I36" s="550">
        <v>0</v>
      </c>
      <c r="J36" s="550">
        <v>2</v>
      </c>
      <c r="K36" s="550">
        <v>0</v>
      </c>
      <c r="L36" s="550">
        <v>1</v>
      </c>
      <c r="M36" s="418">
        <v>9</v>
      </c>
      <c r="N36" s="1422">
        <f>SUM(C36:M36)</f>
        <v>77</v>
      </c>
      <c r="O36" s="425">
        <v>3</v>
      </c>
      <c r="P36" s="418">
        <v>0</v>
      </c>
      <c r="Q36" s="425">
        <v>0</v>
      </c>
      <c r="R36" s="550">
        <v>0</v>
      </c>
      <c r="S36" s="550">
        <v>0</v>
      </c>
      <c r="T36" s="550">
        <v>0</v>
      </c>
      <c r="U36" s="550">
        <v>0</v>
      </c>
      <c r="V36" s="550">
        <v>0</v>
      </c>
      <c r="W36" s="550">
        <v>0</v>
      </c>
      <c r="X36" s="418">
        <v>0</v>
      </c>
      <c r="Y36" s="1427">
        <f>SUM(O36:X36)</f>
        <v>3</v>
      </c>
      <c r="Z36" s="425">
        <v>3</v>
      </c>
      <c r="AA36" s="550">
        <v>3</v>
      </c>
      <c r="AB36" s="418">
        <v>1</v>
      </c>
      <c r="AC36" s="425">
        <v>2</v>
      </c>
      <c r="AD36" s="550">
        <v>9</v>
      </c>
      <c r="AE36" s="418">
        <v>2</v>
      </c>
      <c r="AF36" s="425">
        <v>0</v>
      </c>
      <c r="AG36" s="550">
        <v>0</v>
      </c>
      <c r="AH36" s="640">
        <v>0</v>
      </c>
      <c r="AI36" s="641">
        <v>2</v>
      </c>
      <c r="AJ36" s="641">
        <v>0</v>
      </c>
      <c r="AK36" s="425">
        <v>0</v>
      </c>
      <c r="AL36" s="550">
        <v>0</v>
      </c>
      <c r="AM36" s="642">
        <v>0</v>
      </c>
    </row>
    <row r="37" spans="1:53" ht="22.5" customHeight="1">
      <c r="A37" s="392"/>
      <c r="B37" s="282" t="s">
        <v>814</v>
      </c>
      <c r="C37" s="421">
        <v>1</v>
      </c>
      <c r="D37" s="550">
        <v>1</v>
      </c>
      <c r="E37" s="550">
        <v>2</v>
      </c>
      <c r="F37" s="550">
        <v>0</v>
      </c>
      <c r="G37" s="550">
        <v>2</v>
      </c>
      <c r="H37" s="550">
        <v>24</v>
      </c>
      <c r="I37" s="550">
        <v>0</v>
      </c>
      <c r="J37" s="550">
        <v>2</v>
      </c>
      <c r="K37" s="550">
        <v>0</v>
      </c>
      <c r="L37" s="550">
        <v>0</v>
      </c>
      <c r="M37" s="418">
        <v>1</v>
      </c>
      <c r="N37" s="1422">
        <f>SUM(C37:M37)</f>
        <v>33</v>
      </c>
      <c r="O37" s="425">
        <v>2</v>
      </c>
      <c r="P37" s="418">
        <v>0</v>
      </c>
      <c r="Q37" s="425">
        <v>0</v>
      </c>
      <c r="R37" s="550">
        <v>0</v>
      </c>
      <c r="S37" s="550">
        <v>0</v>
      </c>
      <c r="T37" s="550">
        <v>0</v>
      </c>
      <c r="U37" s="550">
        <v>0</v>
      </c>
      <c r="V37" s="550">
        <v>0</v>
      </c>
      <c r="W37" s="550">
        <v>0</v>
      </c>
      <c r="X37" s="418">
        <v>0</v>
      </c>
      <c r="Y37" s="1427">
        <f>SUM(O37:X37)</f>
        <v>2</v>
      </c>
      <c r="Z37" s="425">
        <v>2</v>
      </c>
      <c r="AA37" s="550">
        <v>2</v>
      </c>
      <c r="AB37" s="418">
        <v>1</v>
      </c>
      <c r="AC37" s="425">
        <v>2</v>
      </c>
      <c r="AD37" s="550">
        <v>9</v>
      </c>
      <c r="AE37" s="418">
        <v>2</v>
      </c>
      <c r="AF37" s="425">
        <v>0</v>
      </c>
      <c r="AG37" s="550">
        <v>0</v>
      </c>
      <c r="AH37" s="640">
        <v>0</v>
      </c>
      <c r="AI37" s="641">
        <v>0</v>
      </c>
      <c r="AJ37" s="641">
        <v>0</v>
      </c>
      <c r="AK37" s="425">
        <v>0</v>
      </c>
      <c r="AL37" s="550">
        <v>0</v>
      </c>
      <c r="AM37" s="642">
        <v>0</v>
      </c>
      <c r="AZ37" s="375"/>
      <c r="BA37" s="25"/>
    </row>
    <row r="38" spans="1:53" ht="22.5" customHeight="1">
      <c r="A38" s="298"/>
      <c r="B38" s="284" t="s">
        <v>18</v>
      </c>
      <c r="C38" s="1424">
        <f t="shared" ref="C38:AM38" si="28">SUM(C35:C37)</f>
        <v>3</v>
      </c>
      <c r="D38" s="1440">
        <f t="shared" si="28"/>
        <v>3</v>
      </c>
      <c r="E38" s="1440">
        <f t="shared" si="28"/>
        <v>6</v>
      </c>
      <c r="F38" s="1440">
        <f t="shared" si="28"/>
        <v>1</v>
      </c>
      <c r="G38" s="1440">
        <f t="shared" si="28"/>
        <v>6</v>
      </c>
      <c r="H38" s="1440">
        <f t="shared" si="28"/>
        <v>104</v>
      </c>
      <c r="I38" s="1440">
        <f t="shared" si="28"/>
        <v>0</v>
      </c>
      <c r="J38" s="1440">
        <f t="shared" si="28"/>
        <v>6</v>
      </c>
      <c r="K38" s="1440">
        <f t="shared" si="28"/>
        <v>0</v>
      </c>
      <c r="L38" s="1440">
        <f t="shared" si="28"/>
        <v>2</v>
      </c>
      <c r="M38" s="1425">
        <f t="shared" si="28"/>
        <v>11</v>
      </c>
      <c r="N38" s="1426">
        <f t="shared" si="28"/>
        <v>142</v>
      </c>
      <c r="O38" s="1429">
        <f t="shared" si="28"/>
        <v>7</v>
      </c>
      <c r="P38" s="1425">
        <f t="shared" si="28"/>
        <v>1</v>
      </c>
      <c r="Q38" s="1429">
        <f t="shared" si="28"/>
        <v>0</v>
      </c>
      <c r="R38" s="1440">
        <f t="shared" si="28"/>
        <v>0</v>
      </c>
      <c r="S38" s="1440">
        <f t="shared" si="28"/>
        <v>0</v>
      </c>
      <c r="T38" s="1440">
        <f t="shared" si="28"/>
        <v>0</v>
      </c>
      <c r="U38" s="1440">
        <f t="shared" si="28"/>
        <v>0</v>
      </c>
      <c r="V38" s="1440">
        <f t="shared" si="28"/>
        <v>0</v>
      </c>
      <c r="W38" s="1440">
        <f t="shared" si="28"/>
        <v>0</v>
      </c>
      <c r="X38" s="1425">
        <f t="shared" si="28"/>
        <v>0</v>
      </c>
      <c r="Y38" s="1430">
        <f t="shared" si="28"/>
        <v>8</v>
      </c>
      <c r="Z38" s="1429">
        <f t="shared" si="28"/>
        <v>7</v>
      </c>
      <c r="AA38" s="1440">
        <f t="shared" si="28"/>
        <v>7</v>
      </c>
      <c r="AB38" s="1425">
        <f t="shared" si="28"/>
        <v>3</v>
      </c>
      <c r="AC38" s="1429">
        <f t="shared" si="28"/>
        <v>6</v>
      </c>
      <c r="AD38" s="1440">
        <f t="shared" si="28"/>
        <v>27</v>
      </c>
      <c r="AE38" s="1425">
        <f t="shared" si="28"/>
        <v>6</v>
      </c>
      <c r="AF38" s="1429">
        <f t="shared" si="28"/>
        <v>0</v>
      </c>
      <c r="AG38" s="1440">
        <f t="shared" si="28"/>
        <v>0</v>
      </c>
      <c r="AH38" s="1442">
        <f t="shared" si="28"/>
        <v>0</v>
      </c>
      <c r="AI38" s="1443">
        <f t="shared" si="28"/>
        <v>3</v>
      </c>
      <c r="AJ38" s="1443">
        <f t="shared" si="28"/>
        <v>0</v>
      </c>
      <c r="AK38" s="1429">
        <f t="shared" si="28"/>
        <v>0</v>
      </c>
      <c r="AL38" s="1440">
        <f t="shared" si="28"/>
        <v>0</v>
      </c>
      <c r="AM38" s="1444">
        <f t="shared" si="28"/>
        <v>0</v>
      </c>
    </row>
    <row r="39" spans="1:53" ht="22.5" customHeight="1">
      <c r="A39" s="914" t="s">
        <v>801</v>
      </c>
      <c r="B39" s="286" t="s">
        <v>802</v>
      </c>
      <c r="C39" s="921">
        <v>1</v>
      </c>
      <c r="D39" s="926">
        <v>1</v>
      </c>
      <c r="E39" s="926">
        <v>1</v>
      </c>
      <c r="F39" s="926">
        <v>0</v>
      </c>
      <c r="G39" s="926">
        <v>2</v>
      </c>
      <c r="H39" s="926">
        <v>16</v>
      </c>
      <c r="I39" s="926">
        <v>0</v>
      </c>
      <c r="J39" s="926">
        <v>1</v>
      </c>
      <c r="K39" s="926">
        <v>0</v>
      </c>
      <c r="L39" s="926">
        <v>0</v>
      </c>
      <c r="M39" s="922">
        <v>2</v>
      </c>
      <c r="N39" s="1432">
        <f>SUM(C39:M39)</f>
        <v>24</v>
      </c>
      <c r="O39" s="923">
        <v>2</v>
      </c>
      <c r="P39" s="922">
        <v>0</v>
      </c>
      <c r="Q39" s="923">
        <v>0</v>
      </c>
      <c r="R39" s="926">
        <v>0</v>
      </c>
      <c r="S39" s="926">
        <v>0</v>
      </c>
      <c r="T39" s="926">
        <v>0</v>
      </c>
      <c r="U39" s="926">
        <v>0</v>
      </c>
      <c r="V39" s="926">
        <v>0</v>
      </c>
      <c r="W39" s="926">
        <v>1</v>
      </c>
      <c r="X39" s="922">
        <v>0</v>
      </c>
      <c r="Y39" s="1433">
        <f>SUM(O39:X39)</f>
        <v>3</v>
      </c>
      <c r="Z39" s="923">
        <v>1</v>
      </c>
      <c r="AA39" s="926">
        <v>1</v>
      </c>
      <c r="AB39" s="922">
        <v>1</v>
      </c>
      <c r="AC39" s="923">
        <v>2</v>
      </c>
      <c r="AD39" s="926">
        <v>1</v>
      </c>
      <c r="AE39" s="922">
        <v>1</v>
      </c>
      <c r="AF39" s="923">
        <v>0</v>
      </c>
      <c r="AG39" s="926">
        <v>0</v>
      </c>
      <c r="AH39" s="927">
        <v>0</v>
      </c>
      <c r="AI39" s="928">
        <v>0</v>
      </c>
      <c r="AJ39" s="928">
        <v>0</v>
      </c>
      <c r="AK39" s="923">
        <v>0</v>
      </c>
      <c r="AL39" s="926">
        <v>0</v>
      </c>
      <c r="AM39" s="929">
        <v>0</v>
      </c>
      <c r="AZ39" s="375"/>
      <c r="BA39" s="240"/>
    </row>
    <row r="40" spans="1:53" ht="22.5" customHeight="1">
      <c r="A40" s="177">
        <v>2</v>
      </c>
      <c r="B40" s="282" t="s">
        <v>840</v>
      </c>
      <c r="C40" s="426">
        <v>1</v>
      </c>
      <c r="D40" s="552">
        <v>0</v>
      </c>
      <c r="E40" s="552">
        <v>2</v>
      </c>
      <c r="F40" s="552">
        <v>0</v>
      </c>
      <c r="G40" s="552">
        <v>4</v>
      </c>
      <c r="H40" s="552">
        <v>21</v>
      </c>
      <c r="I40" s="552">
        <v>0</v>
      </c>
      <c r="J40" s="552">
        <v>2</v>
      </c>
      <c r="K40" s="552">
        <v>0</v>
      </c>
      <c r="L40" s="552">
        <v>0</v>
      </c>
      <c r="M40" s="420">
        <v>3</v>
      </c>
      <c r="N40" s="1423">
        <f>SUM(C40:M40)</f>
        <v>33</v>
      </c>
      <c r="O40" s="427">
        <v>3</v>
      </c>
      <c r="P40" s="420">
        <v>0</v>
      </c>
      <c r="Q40" s="427">
        <v>0</v>
      </c>
      <c r="R40" s="552">
        <v>0</v>
      </c>
      <c r="S40" s="552">
        <v>0</v>
      </c>
      <c r="T40" s="552">
        <v>0</v>
      </c>
      <c r="U40" s="552">
        <v>0</v>
      </c>
      <c r="V40" s="552">
        <v>0</v>
      </c>
      <c r="W40" s="552">
        <v>1</v>
      </c>
      <c r="X40" s="420">
        <v>0</v>
      </c>
      <c r="Y40" s="1428">
        <f>SUM(O40:X40)</f>
        <v>4</v>
      </c>
      <c r="Z40" s="427">
        <v>2</v>
      </c>
      <c r="AA40" s="552">
        <v>2</v>
      </c>
      <c r="AB40" s="420">
        <v>1</v>
      </c>
      <c r="AC40" s="427">
        <v>2</v>
      </c>
      <c r="AD40" s="552"/>
      <c r="AE40" s="420">
        <v>1</v>
      </c>
      <c r="AF40" s="427">
        <v>0</v>
      </c>
      <c r="AG40" s="552">
        <v>0</v>
      </c>
      <c r="AH40" s="930">
        <v>0</v>
      </c>
      <c r="AI40" s="931">
        <v>1</v>
      </c>
      <c r="AJ40" s="931">
        <v>0</v>
      </c>
      <c r="AK40" s="427">
        <v>0</v>
      </c>
      <c r="AL40" s="552">
        <v>0</v>
      </c>
      <c r="AM40" s="932">
        <v>1</v>
      </c>
      <c r="AZ40" s="375"/>
      <c r="BA40" s="240"/>
    </row>
    <row r="41" spans="1:53" ht="22.5" customHeight="1">
      <c r="A41" s="298"/>
      <c r="B41" s="284" t="s">
        <v>18</v>
      </c>
      <c r="C41" s="1424">
        <f>SUM(C39:C40)</f>
        <v>2</v>
      </c>
      <c r="D41" s="1440">
        <f t="shared" ref="D41:AM41" si="29">SUM(D39:D40)</f>
        <v>1</v>
      </c>
      <c r="E41" s="1440">
        <f t="shared" si="29"/>
        <v>3</v>
      </c>
      <c r="F41" s="1440">
        <f t="shared" si="29"/>
        <v>0</v>
      </c>
      <c r="G41" s="1440">
        <f t="shared" si="29"/>
        <v>6</v>
      </c>
      <c r="H41" s="1440">
        <f t="shared" si="29"/>
        <v>37</v>
      </c>
      <c r="I41" s="1440">
        <f t="shared" si="29"/>
        <v>0</v>
      </c>
      <c r="J41" s="1440">
        <f t="shared" si="29"/>
        <v>3</v>
      </c>
      <c r="K41" s="1440">
        <f t="shared" si="29"/>
        <v>0</v>
      </c>
      <c r="L41" s="1440">
        <f t="shared" si="29"/>
        <v>0</v>
      </c>
      <c r="M41" s="1425">
        <f t="shared" si="29"/>
        <v>5</v>
      </c>
      <c r="N41" s="1426">
        <f t="shared" si="29"/>
        <v>57</v>
      </c>
      <c r="O41" s="1429">
        <f t="shared" si="29"/>
        <v>5</v>
      </c>
      <c r="P41" s="1425">
        <f t="shared" si="29"/>
        <v>0</v>
      </c>
      <c r="Q41" s="1429">
        <f t="shared" si="29"/>
        <v>0</v>
      </c>
      <c r="R41" s="1440">
        <f t="shared" si="29"/>
        <v>0</v>
      </c>
      <c r="S41" s="1440">
        <f t="shared" si="29"/>
        <v>0</v>
      </c>
      <c r="T41" s="1440">
        <f t="shared" si="29"/>
        <v>0</v>
      </c>
      <c r="U41" s="1440">
        <f t="shared" si="29"/>
        <v>0</v>
      </c>
      <c r="V41" s="1440">
        <f t="shared" si="29"/>
        <v>0</v>
      </c>
      <c r="W41" s="1440">
        <f t="shared" si="29"/>
        <v>2</v>
      </c>
      <c r="X41" s="1425">
        <f t="shared" si="29"/>
        <v>0</v>
      </c>
      <c r="Y41" s="1430">
        <f t="shared" si="29"/>
        <v>7</v>
      </c>
      <c r="Z41" s="1429">
        <f t="shared" si="29"/>
        <v>3</v>
      </c>
      <c r="AA41" s="1440">
        <f t="shared" si="29"/>
        <v>3</v>
      </c>
      <c r="AB41" s="1425">
        <f t="shared" si="29"/>
        <v>2</v>
      </c>
      <c r="AC41" s="1429">
        <f t="shared" si="29"/>
        <v>4</v>
      </c>
      <c r="AD41" s="1440">
        <f t="shared" si="29"/>
        <v>1</v>
      </c>
      <c r="AE41" s="1425">
        <f t="shared" si="29"/>
        <v>2</v>
      </c>
      <c r="AF41" s="1429">
        <f t="shared" si="29"/>
        <v>0</v>
      </c>
      <c r="AG41" s="1440">
        <f t="shared" si="29"/>
        <v>0</v>
      </c>
      <c r="AH41" s="1442">
        <f t="shared" si="29"/>
        <v>0</v>
      </c>
      <c r="AI41" s="1443">
        <f t="shared" si="29"/>
        <v>1</v>
      </c>
      <c r="AJ41" s="1443">
        <f t="shared" si="29"/>
        <v>0</v>
      </c>
      <c r="AK41" s="1429">
        <f t="shared" si="29"/>
        <v>0</v>
      </c>
      <c r="AL41" s="1440">
        <f t="shared" si="29"/>
        <v>0</v>
      </c>
      <c r="AM41" s="1444">
        <f t="shared" si="29"/>
        <v>1</v>
      </c>
    </row>
    <row r="42" spans="1:53" ht="22.5" customHeight="1">
      <c r="A42" s="285" t="s">
        <v>803</v>
      </c>
      <c r="B42" s="284" t="s">
        <v>804</v>
      </c>
      <c r="C42" s="428">
        <v>1</v>
      </c>
      <c r="D42" s="561">
        <v>1</v>
      </c>
      <c r="E42" s="561">
        <v>2</v>
      </c>
      <c r="F42" s="561">
        <v>0</v>
      </c>
      <c r="G42" s="561">
        <v>3</v>
      </c>
      <c r="H42" s="561">
        <v>28</v>
      </c>
      <c r="I42" s="561">
        <v>0</v>
      </c>
      <c r="J42" s="561">
        <v>2</v>
      </c>
      <c r="K42" s="561">
        <v>0</v>
      </c>
      <c r="L42" s="561">
        <v>0</v>
      </c>
      <c r="M42" s="429">
        <v>0</v>
      </c>
      <c r="N42" s="1426">
        <f>SUM(C42:M42)</f>
        <v>37</v>
      </c>
      <c r="O42" s="430">
        <v>2</v>
      </c>
      <c r="P42" s="429">
        <v>1</v>
      </c>
      <c r="Q42" s="430">
        <v>1</v>
      </c>
      <c r="R42" s="561">
        <v>0</v>
      </c>
      <c r="S42" s="561">
        <v>0</v>
      </c>
      <c r="T42" s="561">
        <v>0</v>
      </c>
      <c r="U42" s="561">
        <v>0</v>
      </c>
      <c r="V42" s="561">
        <v>0</v>
      </c>
      <c r="W42" s="561">
        <v>0</v>
      </c>
      <c r="X42" s="429">
        <v>21</v>
      </c>
      <c r="Y42" s="1430">
        <f>SUM(O42:X42)</f>
        <v>25</v>
      </c>
      <c r="Z42" s="430">
        <v>3</v>
      </c>
      <c r="AA42" s="561">
        <v>1</v>
      </c>
      <c r="AB42" s="429">
        <v>1</v>
      </c>
      <c r="AC42" s="430">
        <v>2</v>
      </c>
      <c r="AD42" s="561">
        <v>9</v>
      </c>
      <c r="AE42" s="429">
        <v>2</v>
      </c>
      <c r="AF42" s="430">
        <v>0</v>
      </c>
      <c r="AG42" s="561">
        <v>0</v>
      </c>
      <c r="AH42" s="643">
        <v>0</v>
      </c>
      <c r="AI42" s="644">
        <v>0</v>
      </c>
      <c r="AJ42" s="644">
        <v>0</v>
      </c>
      <c r="AK42" s="430">
        <v>1</v>
      </c>
      <c r="AL42" s="561">
        <v>0</v>
      </c>
      <c r="AM42" s="645">
        <v>0</v>
      </c>
    </row>
    <row r="43" spans="1:53" ht="22.5" customHeight="1" thickBot="1">
      <c r="A43" s="174" t="s">
        <v>805</v>
      </c>
      <c r="B43" s="175" t="s">
        <v>806</v>
      </c>
      <c r="C43" s="421">
        <v>1</v>
      </c>
      <c r="D43" s="550">
        <v>1</v>
      </c>
      <c r="E43" s="550">
        <v>2</v>
      </c>
      <c r="F43" s="550">
        <v>0</v>
      </c>
      <c r="G43" s="550">
        <v>3</v>
      </c>
      <c r="H43" s="550">
        <v>31</v>
      </c>
      <c r="I43" s="550">
        <v>0</v>
      </c>
      <c r="J43" s="550">
        <v>2</v>
      </c>
      <c r="K43" s="550">
        <v>0</v>
      </c>
      <c r="L43" s="550">
        <v>1</v>
      </c>
      <c r="M43" s="418">
        <v>1</v>
      </c>
      <c r="N43" s="1422">
        <f>SUM(C43:M43)</f>
        <v>42</v>
      </c>
      <c r="O43" s="425">
        <v>3</v>
      </c>
      <c r="P43" s="418">
        <v>1</v>
      </c>
      <c r="Q43" s="425">
        <v>0</v>
      </c>
      <c r="R43" s="550">
        <v>0</v>
      </c>
      <c r="S43" s="550">
        <v>1</v>
      </c>
      <c r="T43" s="550">
        <v>0</v>
      </c>
      <c r="U43" s="550">
        <v>0</v>
      </c>
      <c r="V43" s="550">
        <v>0</v>
      </c>
      <c r="W43" s="550">
        <v>1</v>
      </c>
      <c r="X43" s="418">
        <v>8</v>
      </c>
      <c r="Y43" s="1427">
        <f>SUM(O43:X43)</f>
        <v>14</v>
      </c>
      <c r="Z43" s="425">
        <v>2</v>
      </c>
      <c r="AA43" s="550">
        <v>2</v>
      </c>
      <c r="AB43" s="418">
        <v>1</v>
      </c>
      <c r="AC43" s="425">
        <v>2</v>
      </c>
      <c r="AD43" s="550">
        <v>9</v>
      </c>
      <c r="AE43" s="418">
        <v>2</v>
      </c>
      <c r="AF43" s="425">
        <v>0</v>
      </c>
      <c r="AG43" s="550">
        <v>0</v>
      </c>
      <c r="AH43" s="640">
        <v>0</v>
      </c>
      <c r="AI43" s="641">
        <v>1</v>
      </c>
      <c r="AJ43" s="641">
        <v>0</v>
      </c>
      <c r="AK43" s="425">
        <v>1</v>
      </c>
      <c r="AL43" s="550">
        <v>0</v>
      </c>
      <c r="AM43" s="642">
        <v>0</v>
      </c>
      <c r="AZ43" s="375"/>
      <c r="BA43" s="240"/>
    </row>
    <row r="44" spans="1:53" ht="22.5" customHeight="1" thickBot="1">
      <c r="A44" s="1982" t="s">
        <v>675</v>
      </c>
      <c r="B44" s="1983"/>
      <c r="C44" s="1445">
        <f>SUM(C38,C41,C42,C43)</f>
        <v>7</v>
      </c>
      <c r="D44" s="333">
        <f t="shared" ref="D44:AM44" si="30">SUM(D38,D41,D42,D43)</f>
        <v>6</v>
      </c>
      <c r="E44" s="333">
        <f t="shared" si="30"/>
        <v>13</v>
      </c>
      <c r="F44" s="333">
        <f t="shared" si="30"/>
        <v>1</v>
      </c>
      <c r="G44" s="333">
        <f t="shared" si="30"/>
        <v>18</v>
      </c>
      <c r="H44" s="333">
        <f t="shared" si="30"/>
        <v>200</v>
      </c>
      <c r="I44" s="333">
        <f t="shared" si="30"/>
        <v>0</v>
      </c>
      <c r="J44" s="333">
        <f t="shared" si="30"/>
        <v>13</v>
      </c>
      <c r="K44" s="333">
        <f t="shared" si="30"/>
        <v>0</v>
      </c>
      <c r="L44" s="333">
        <f t="shared" si="30"/>
        <v>3</v>
      </c>
      <c r="M44" s="334">
        <f t="shared" si="30"/>
        <v>17</v>
      </c>
      <c r="N44" s="1446">
        <f t="shared" si="30"/>
        <v>278</v>
      </c>
      <c r="O44" s="1447">
        <f t="shared" si="30"/>
        <v>17</v>
      </c>
      <c r="P44" s="334">
        <f t="shared" si="30"/>
        <v>3</v>
      </c>
      <c r="Q44" s="1447">
        <f t="shared" si="30"/>
        <v>1</v>
      </c>
      <c r="R44" s="333">
        <f t="shared" si="30"/>
        <v>0</v>
      </c>
      <c r="S44" s="333">
        <f t="shared" si="30"/>
        <v>1</v>
      </c>
      <c r="T44" s="333">
        <f t="shared" si="30"/>
        <v>0</v>
      </c>
      <c r="U44" s="333">
        <f t="shared" si="30"/>
        <v>0</v>
      </c>
      <c r="V44" s="333">
        <f t="shared" si="30"/>
        <v>0</v>
      </c>
      <c r="W44" s="333">
        <f t="shared" si="30"/>
        <v>3</v>
      </c>
      <c r="X44" s="334">
        <f t="shared" si="30"/>
        <v>29</v>
      </c>
      <c r="Y44" s="1448">
        <f t="shared" si="30"/>
        <v>54</v>
      </c>
      <c r="Z44" s="1447">
        <f t="shared" si="30"/>
        <v>15</v>
      </c>
      <c r="AA44" s="333">
        <f t="shared" si="30"/>
        <v>13</v>
      </c>
      <c r="AB44" s="334">
        <f t="shared" si="30"/>
        <v>7</v>
      </c>
      <c r="AC44" s="1447">
        <f t="shared" si="30"/>
        <v>14</v>
      </c>
      <c r="AD44" s="333">
        <f t="shared" si="30"/>
        <v>46</v>
      </c>
      <c r="AE44" s="334">
        <f t="shared" si="30"/>
        <v>12</v>
      </c>
      <c r="AF44" s="1447">
        <f t="shared" si="30"/>
        <v>0</v>
      </c>
      <c r="AG44" s="333">
        <f t="shared" si="30"/>
        <v>0</v>
      </c>
      <c r="AH44" s="1449">
        <f t="shared" si="30"/>
        <v>0</v>
      </c>
      <c r="AI44" s="1450">
        <f>SUM(AI38,AI41,AI42,AI43)</f>
        <v>5</v>
      </c>
      <c r="AJ44" s="1450">
        <f t="shared" si="30"/>
        <v>0</v>
      </c>
      <c r="AK44" s="1447">
        <f t="shared" si="30"/>
        <v>2</v>
      </c>
      <c r="AL44" s="333">
        <f t="shared" si="30"/>
        <v>0</v>
      </c>
      <c r="AM44" s="1451">
        <f t="shared" si="30"/>
        <v>1</v>
      </c>
    </row>
    <row r="45" spans="1:53">
      <c r="AZ45" s="375"/>
      <c r="BA45" s="25"/>
    </row>
    <row r="47" spans="1:53">
      <c r="AZ47" s="375"/>
      <c r="BA47" s="25"/>
    </row>
    <row r="93" spans="1:37" ht="13.8" thickBot="1"/>
    <row r="94" spans="1:37">
      <c r="A94" s="299"/>
      <c r="B94" s="300"/>
      <c r="C94" s="301"/>
      <c r="D94" s="301"/>
      <c r="E94" s="301"/>
      <c r="F94" s="301"/>
      <c r="G94" s="301"/>
      <c r="H94" s="301"/>
      <c r="I94" s="301"/>
      <c r="J94" s="301"/>
      <c r="K94" s="301"/>
      <c r="L94" s="301"/>
      <c r="M94" s="301"/>
      <c r="N94" s="301"/>
      <c r="O94" s="301"/>
      <c r="P94" s="301"/>
      <c r="Q94" s="301"/>
      <c r="R94" s="301"/>
      <c r="S94" s="301"/>
      <c r="T94" s="301"/>
      <c r="U94" s="301"/>
      <c r="V94" s="301"/>
      <c r="W94" s="301"/>
      <c r="X94" s="301"/>
      <c r="Y94" s="301"/>
      <c r="Z94" s="301"/>
      <c r="AA94" s="301"/>
      <c r="AB94" s="301"/>
      <c r="AC94" s="301"/>
      <c r="AD94" s="301"/>
      <c r="AE94" s="301"/>
      <c r="AF94" s="301"/>
      <c r="AG94" s="300"/>
      <c r="AH94" s="301"/>
      <c r="AI94" s="301"/>
      <c r="AJ94" s="301"/>
      <c r="AK94" s="302"/>
    </row>
    <row r="95" spans="1:37">
      <c r="A95" s="303"/>
      <c r="AK95" s="304"/>
    </row>
    <row r="96" spans="1:37">
      <c r="A96" s="303"/>
      <c r="AK96" s="304"/>
    </row>
    <row r="97" spans="1:37">
      <c r="A97" s="303"/>
      <c r="AK97" s="304"/>
    </row>
    <row r="98" spans="1:37">
      <c r="A98" s="303"/>
      <c r="AK98" s="304"/>
    </row>
    <row r="99" spans="1:37">
      <c r="A99" s="303"/>
      <c r="AK99" s="304"/>
    </row>
    <row r="100" spans="1:37">
      <c r="A100" s="303"/>
      <c r="AK100" s="304"/>
    </row>
    <row r="101" spans="1:37" ht="13.8" thickBot="1">
      <c r="A101" s="305"/>
      <c r="B101" s="306"/>
      <c r="C101" s="307"/>
      <c r="D101" s="307"/>
      <c r="E101" s="307"/>
      <c r="F101" s="307"/>
      <c r="G101" s="307"/>
      <c r="H101" s="307"/>
      <c r="I101" s="307"/>
      <c r="J101" s="307"/>
      <c r="K101" s="307"/>
      <c r="L101" s="307"/>
      <c r="M101" s="307"/>
      <c r="N101" s="307"/>
      <c r="O101" s="307"/>
      <c r="P101" s="307"/>
      <c r="Q101" s="307"/>
      <c r="R101" s="307"/>
      <c r="S101" s="307"/>
      <c r="T101" s="307"/>
      <c r="U101" s="307"/>
      <c r="V101" s="307"/>
      <c r="W101" s="307"/>
      <c r="X101" s="307"/>
      <c r="Y101" s="307"/>
      <c r="Z101" s="307"/>
      <c r="AA101" s="307"/>
      <c r="AB101" s="307"/>
      <c r="AC101" s="307"/>
      <c r="AD101" s="307"/>
      <c r="AE101" s="307"/>
      <c r="AF101" s="307"/>
      <c r="AG101" s="306"/>
      <c r="AH101" s="307"/>
      <c r="AI101" s="307"/>
      <c r="AJ101" s="307"/>
      <c r="AK101" s="308"/>
    </row>
    <row r="103" spans="1:37">
      <c r="AE103" s="389"/>
      <c r="AF103" s="389"/>
    </row>
    <row r="174" spans="11:29">
      <c r="V174" s="161">
        <v>28</v>
      </c>
      <c r="W174" s="161">
        <v>21</v>
      </c>
      <c r="Y174" s="161">
        <v>24</v>
      </c>
      <c r="Z174" s="161">
        <v>34</v>
      </c>
      <c r="AC174" s="161">
        <v>21</v>
      </c>
    </row>
    <row r="176" spans="11:29">
      <c r="K176" s="2"/>
    </row>
  </sheetData>
  <mergeCells count="47">
    <mergeCell ref="AK32:AM33"/>
    <mergeCell ref="O33:P33"/>
    <mergeCell ref="A44:B44"/>
    <mergeCell ref="A32:A34"/>
    <mergeCell ref="B32:B34"/>
    <mergeCell ref="C32:N33"/>
    <mergeCell ref="O32:Y32"/>
    <mergeCell ref="Z32:AB33"/>
    <mergeCell ref="AC32:AE32"/>
    <mergeCell ref="AF29:AG29"/>
    <mergeCell ref="AK18:AM18"/>
    <mergeCell ref="AN18:AP18"/>
    <mergeCell ref="AQ18:AS18"/>
    <mergeCell ref="AF19:AG19"/>
    <mergeCell ref="AF20:AG20"/>
    <mergeCell ref="AF21:AG21"/>
    <mergeCell ref="AH18:AJ18"/>
    <mergeCell ref="AF22:AG22"/>
    <mergeCell ref="AF23:AG23"/>
    <mergeCell ref="AF24:AG24"/>
    <mergeCell ref="AF27:AG27"/>
    <mergeCell ref="AF28:AG28"/>
    <mergeCell ref="AF25:AG25"/>
    <mergeCell ref="AF26:AG26"/>
    <mergeCell ref="A17:A19"/>
    <mergeCell ref="B17:B19"/>
    <mergeCell ref="C17:AG17"/>
    <mergeCell ref="AH17:AM17"/>
    <mergeCell ref="AN17:AS17"/>
    <mergeCell ref="C18:E18"/>
    <mergeCell ref="F18:H18"/>
    <mergeCell ref="I18:K18"/>
    <mergeCell ref="L18:N18"/>
    <mergeCell ref="O18:Q18"/>
    <mergeCell ref="R18:T18"/>
    <mergeCell ref="U18:W18"/>
    <mergeCell ref="X18:Z18"/>
    <mergeCell ref="AA18:AC18"/>
    <mergeCell ref="AD18:AG18"/>
    <mergeCell ref="A3:A5"/>
    <mergeCell ref="B3:B5"/>
    <mergeCell ref="C3:O3"/>
    <mergeCell ref="P3:Q4"/>
    <mergeCell ref="C4:L4"/>
    <mergeCell ref="M4:M5"/>
    <mergeCell ref="N4:N5"/>
    <mergeCell ref="O4:O5"/>
  </mergeCells>
  <phoneticPr fontId="4"/>
  <pageMargins left="0.70866141732283472" right="0.70866141732283472" top="0.43307086614173229" bottom="0.43307086614173229" header="0.31496062992125984" footer="0.31496062992125984"/>
  <pageSetup paperSize="9" scale="97" fitToWidth="2" fitToHeight="0" pageOrder="overThenDown" orientation="portrait" r:id="rId1"/>
  <headerFooter alignWithMargins="0"/>
  <rowBreaks count="1" manualBreakCount="1">
    <brk id="30" max="44" man="1"/>
  </rowBreaks>
  <colBreaks count="1" manualBreakCount="1">
    <brk id="20" max="1048575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173"/>
  <sheetViews>
    <sheetView view="pageBreakPreview" zoomScaleNormal="100" zoomScaleSheetLayoutView="100" workbookViewId="0">
      <pane ySplit="5" topLeftCell="A6" activePane="bottomLeft" state="frozen"/>
      <selection activeCell="Z35" sqref="Z35"/>
      <selection pane="bottomLeft"/>
    </sheetView>
  </sheetViews>
  <sheetFormatPr defaultColWidth="9" defaultRowHeight="13.2"/>
  <cols>
    <col min="1" max="2" width="9" style="5" customWidth="1"/>
    <col min="3" max="3" width="7.33203125" style="5" customWidth="1"/>
    <col min="4" max="4" width="9.88671875" style="5" customWidth="1"/>
    <col min="5" max="6" width="4.77734375" style="5" customWidth="1"/>
    <col min="7" max="7" width="4.77734375" style="1452" customWidth="1"/>
    <col min="8" max="9" width="4.77734375" style="5" customWidth="1"/>
    <col min="10" max="10" width="4.77734375" style="1452" customWidth="1"/>
    <col min="11" max="12" width="4.77734375" style="5" customWidth="1"/>
    <col min="13" max="13" width="4.77734375" style="1452" customWidth="1"/>
    <col min="14" max="15" width="4.77734375" style="5" customWidth="1"/>
    <col min="16" max="16" width="5.6640625" style="1452" customWidth="1"/>
    <col min="17" max="17" width="4.77734375" style="5" customWidth="1"/>
    <col min="18" max="18" width="9" style="8"/>
    <col min="19" max="16384" width="9" style="5"/>
  </cols>
  <sheetData>
    <row r="1" spans="1:20" ht="14.4">
      <c r="A1" s="12" t="s">
        <v>62</v>
      </c>
      <c r="B1" s="12"/>
      <c r="G1" s="5"/>
      <c r="J1" s="5"/>
      <c r="M1" s="5"/>
      <c r="P1" s="5"/>
    </row>
    <row r="2" spans="1:20" ht="15" customHeight="1" thickBot="1">
      <c r="A2" s="5" t="s">
        <v>322</v>
      </c>
      <c r="G2" s="5"/>
      <c r="J2" s="5"/>
      <c r="M2" s="5"/>
      <c r="P2" s="5"/>
    </row>
    <row r="3" spans="1:20" ht="15" customHeight="1">
      <c r="A3" s="86"/>
      <c r="B3" s="1461"/>
      <c r="C3" s="87"/>
      <c r="D3" s="87"/>
      <c r="E3" s="18" t="s">
        <v>51</v>
      </c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462" t="s">
        <v>63</v>
      </c>
    </row>
    <row r="4" spans="1:20" ht="15" customHeight="1">
      <c r="A4" s="2008" t="s">
        <v>0</v>
      </c>
      <c r="B4" s="2009"/>
      <c r="C4" s="1052" t="s">
        <v>64</v>
      </c>
      <c r="D4" s="397" t="s">
        <v>65</v>
      </c>
      <c r="E4" s="2010" t="s">
        <v>66</v>
      </c>
      <c r="F4" s="2005"/>
      <c r="G4" s="2006"/>
      <c r="H4" s="2004" t="s">
        <v>67</v>
      </c>
      <c r="I4" s="2005"/>
      <c r="J4" s="2006"/>
      <c r="K4" s="2004" t="s">
        <v>68</v>
      </c>
      <c r="L4" s="2005"/>
      <c r="M4" s="2006"/>
      <c r="N4" s="2004" t="s">
        <v>69</v>
      </c>
      <c r="O4" s="2005"/>
      <c r="P4" s="2007"/>
      <c r="Q4" s="1053" t="s">
        <v>70</v>
      </c>
    </row>
    <row r="5" spans="1:20" ht="15" customHeight="1" thickBot="1">
      <c r="A5" s="89"/>
      <c r="B5" s="1458"/>
      <c r="C5" s="90"/>
      <c r="D5" s="90"/>
      <c r="E5" s="409" t="s">
        <v>9</v>
      </c>
      <c r="F5" s="6" t="s">
        <v>10</v>
      </c>
      <c r="G5" s="72" t="s">
        <v>11</v>
      </c>
      <c r="H5" s="7" t="s">
        <v>9</v>
      </c>
      <c r="I5" s="6" t="s">
        <v>10</v>
      </c>
      <c r="J5" s="72" t="s">
        <v>11</v>
      </c>
      <c r="K5" s="7" t="s">
        <v>9</v>
      </c>
      <c r="L5" s="6" t="s">
        <v>10</v>
      </c>
      <c r="M5" s="72" t="s">
        <v>11</v>
      </c>
      <c r="N5" s="7" t="s">
        <v>9</v>
      </c>
      <c r="O5" s="6" t="s">
        <v>10</v>
      </c>
      <c r="P5" s="72" t="s">
        <v>11</v>
      </c>
      <c r="Q5" s="1054" t="s">
        <v>71</v>
      </c>
    </row>
    <row r="6" spans="1:20" s="8" customFormat="1" ht="14.25" customHeight="1">
      <c r="A6" s="2011" t="s">
        <v>72</v>
      </c>
      <c r="B6" s="1930"/>
      <c r="C6" s="82" t="s">
        <v>52</v>
      </c>
      <c r="D6" s="204"/>
      <c r="E6" s="1000">
        <v>111</v>
      </c>
      <c r="F6" s="1001">
        <v>95</v>
      </c>
      <c r="G6" s="1457">
        <f>E6+F6</f>
        <v>206</v>
      </c>
      <c r="H6" s="1000">
        <v>91</v>
      </c>
      <c r="I6" s="1001">
        <v>57</v>
      </c>
      <c r="J6" s="1457">
        <f>H6+I6</f>
        <v>148</v>
      </c>
      <c r="K6" s="1000">
        <v>89</v>
      </c>
      <c r="L6" s="1001">
        <v>71</v>
      </c>
      <c r="M6" s="1457">
        <f>K6+L6</f>
        <v>160</v>
      </c>
      <c r="N6" s="1002">
        <f t="shared" ref="N6:O22" si="0">SUM(E6,H6,K6)</f>
        <v>291</v>
      </c>
      <c r="O6" s="1003">
        <f t="shared" si="0"/>
        <v>223</v>
      </c>
      <c r="P6" s="1463">
        <f>N6+O6</f>
        <v>514</v>
      </c>
      <c r="Q6" s="1004">
        <v>17</v>
      </c>
    </row>
    <row r="7" spans="1:20" s="8" customFormat="1" ht="14.25" customHeight="1">
      <c r="A7" s="1996"/>
      <c r="B7" s="1997"/>
      <c r="C7" s="1459" t="s">
        <v>843</v>
      </c>
      <c r="D7" s="115"/>
      <c r="E7" s="1000">
        <v>0</v>
      </c>
      <c r="F7" s="1001">
        <v>0</v>
      </c>
      <c r="G7" s="1457">
        <f>E7+F7</f>
        <v>0</v>
      </c>
      <c r="H7" s="1000">
        <v>25</v>
      </c>
      <c r="I7" s="1001">
        <v>9</v>
      </c>
      <c r="J7" s="1457">
        <f>H7+I7</f>
        <v>34</v>
      </c>
      <c r="K7" s="1000">
        <v>0</v>
      </c>
      <c r="L7" s="1001">
        <v>0</v>
      </c>
      <c r="M7" s="1457">
        <f>K7+L7</f>
        <v>0</v>
      </c>
      <c r="N7" s="1002">
        <f t="shared" ref="N7" si="1">SUM(E7,H7,K7)</f>
        <v>25</v>
      </c>
      <c r="O7" s="1003">
        <f t="shared" ref="O7" si="2">SUM(F7,I7,L7)</f>
        <v>9</v>
      </c>
      <c r="P7" s="1463">
        <f>N7+O7</f>
        <v>34</v>
      </c>
      <c r="Q7" s="1006">
        <v>1</v>
      </c>
    </row>
    <row r="8" spans="1:20" s="1455" customFormat="1" ht="14.25" customHeight="1">
      <c r="A8" s="1998"/>
      <c r="B8" s="1999"/>
      <c r="C8" s="82" t="s">
        <v>842</v>
      </c>
      <c r="D8" s="115"/>
      <c r="E8" s="1000">
        <f>SUM(E6:E7)</f>
        <v>111</v>
      </c>
      <c r="F8" s="1001">
        <f>SUM(F6:F7)</f>
        <v>95</v>
      </c>
      <c r="G8" s="1457">
        <f>E8+F8</f>
        <v>206</v>
      </c>
      <c r="H8" s="1000">
        <f>SUM(H6:H7)</f>
        <v>116</v>
      </c>
      <c r="I8" s="1001">
        <f>SUM(I6:I7)</f>
        <v>66</v>
      </c>
      <c r="J8" s="1457">
        <f>H8+I8</f>
        <v>182</v>
      </c>
      <c r="K8" s="1000">
        <f>SUM(K6:K7)</f>
        <v>89</v>
      </c>
      <c r="L8" s="1001">
        <f>SUM(L6:L7)</f>
        <v>71</v>
      </c>
      <c r="M8" s="1457">
        <f>K8+L8</f>
        <v>160</v>
      </c>
      <c r="N8" s="1002">
        <f>SUM(E8,H8,K8)</f>
        <v>316</v>
      </c>
      <c r="O8" s="1003">
        <f t="shared" ref="O8" si="3">SUM(F8,I8,L8)</f>
        <v>232</v>
      </c>
      <c r="P8" s="1463">
        <f>N8+O8</f>
        <v>548</v>
      </c>
      <c r="Q8" s="1006">
        <f>SUM(Q6:Q7)</f>
        <v>18</v>
      </c>
    </row>
    <row r="9" spans="1:20" s="8" customFormat="1" ht="14.25" customHeight="1">
      <c r="A9" s="2002" t="s">
        <v>73</v>
      </c>
      <c r="B9" s="2003"/>
      <c r="C9" s="82" t="s">
        <v>52</v>
      </c>
      <c r="D9" s="115"/>
      <c r="E9" s="1000">
        <v>133</v>
      </c>
      <c r="F9" s="1001">
        <v>150</v>
      </c>
      <c r="G9" s="1457">
        <f>E9+F9</f>
        <v>283</v>
      </c>
      <c r="H9" s="1000">
        <v>112</v>
      </c>
      <c r="I9" s="1001">
        <v>161</v>
      </c>
      <c r="J9" s="1457">
        <f>H9+I9</f>
        <v>273</v>
      </c>
      <c r="K9" s="1000">
        <v>138</v>
      </c>
      <c r="L9" s="1001">
        <v>128</v>
      </c>
      <c r="M9" s="1457">
        <f t="shared" ref="M9" si="4">K9+L9</f>
        <v>266</v>
      </c>
      <c r="N9" s="1002">
        <f t="shared" si="0"/>
        <v>383</v>
      </c>
      <c r="O9" s="1003">
        <f t="shared" si="0"/>
        <v>439</v>
      </c>
      <c r="P9" s="1463">
        <f t="shared" ref="P9:P79" si="5">N9+O9</f>
        <v>822</v>
      </c>
      <c r="Q9" s="1006">
        <v>21</v>
      </c>
    </row>
    <row r="10" spans="1:20" s="8" customFormat="1" ht="14.25" customHeight="1">
      <c r="A10" s="2000" t="s">
        <v>74</v>
      </c>
      <c r="B10" s="2001"/>
      <c r="C10" s="1005" t="s">
        <v>52</v>
      </c>
      <c r="D10" s="399"/>
      <c r="E10" s="1007">
        <v>120</v>
      </c>
      <c r="F10" s="1008">
        <v>121</v>
      </c>
      <c r="G10" s="1464">
        <f>E10+F10</f>
        <v>241</v>
      </c>
      <c r="H10" s="1007">
        <v>113</v>
      </c>
      <c r="I10" s="1008">
        <v>122</v>
      </c>
      <c r="J10" s="1464">
        <f>H10+I10</f>
        <v>235</v>
      </c>
      <c r="K10" s="1007">
        <v>92</v>
      </c>
      <c r="L10" s="1008">
        <v>145</v>
      </c>
      <c r="M10" s="1464">
        <f t="shared" ref="M10" si="6">K10+L10</f>
        <v>237</v>
      </c>
      <c r="N10" s="1009">
        <f>SUM(E10,H10,K10)</f>
        <v>325</v>
      </c>
      <c r="O10" s="1010">
        <f>SUM(F10,I10,L10)</f>
        <v>388</v>
      </c>
      <c r="P10" s="1466">
        <f t="shared" si="5"/>
        <v>713</v>
      </c>
      <c r="Q10" s="1011">
        <v>18</v>
      </c>
      <c r="T10" s="240"/>
    </row>
    <row r="11" spans="1:20" s="8" customFormat="1" ht="14.25" customHeight="1">
      <c r="A11" s="1996"/>
      <c r="B11" s="1997"/>
      <c r="C11" s="1012" t="s">
        <v>75</v>
      </c>
      <c r="D11" s="115"/>
      <c r="E11" s="1000">
        <v>3</v>
      </c>
      <c r="F11" s="1001">
        <v>37</v>
      </c>
      <c r="G11" s="1457">
        <f t="shared" ref="G11:G80" si="7">E11+F11</f>
        <v>40</v>
      </c>
      <c r="H11" s="1000">
        <v>4</v>
      </c>
      <c r="I11" s="1001">
        <v>32</v>
      </c>
      <c r="J11" s="1457">
        <f t="shared" ref="J11" si="8">H11+I11</f>
        <v>36</v>
      </c>
      <c r="K11" s="1000">
        <v>4</v>
      </c>
      <c r="L11" s="1001">
        <v>29</v>
      </c>
      <c r="M11" s="1457">
        <f t="shared" ref="M11" si="9">K11+L11</f>
        <v>33</v>
      </c>
      <c r="N11" s="1002">
        <f t="shared" si="0"/>
        <v>11</v>
      </c>
      <c r="O11" s="1003">
        <f t="shared" si="0"/>
        <v>98</v>
      </c>
      <c r="P11" s="1463">
        <f t="shared" si="5"/>
        <v>109</v>
      </c>
      <c r="Q11" s="1006">
        <v>3</v>
      </c>
    </row>
    <row r="12" spans="1:20" s="1455" customFormat="1" ht="14.25" customHeight="1">
      <c r="A12" s="1998"/>
      <c r="B12" s="1999"/>
      <c r="C12" s="1379" t="s">
        <v>18</v>
      </c>
      <c r="D12" s="91"/>
      <c r="E12" s="1013">
        <f>SUM(E10:E11)</f>
        <v>123</v>
      </c>
      <c r="F12" s="1014">
        <f>SUM(F10:F11)</f>
        <v>158</v>
      </c>
      <c r="G12" s="1465">
        <f>E12+F12</f>
        <v>281</v>
      </c>
      <c r="H12" s="1013">
        <f>SUM(H10:H11)</f>
        <v>117</v>
      </c>
      <c r="I12" s="1014">
        <f>SUM(I10:I11)</f>
        <v>154</v>
      </c>
      <c r="J12" s="1465">
        <f t="shared" ref="J12" si="10">H12+I12</f>
        <v>271</v>
      </c>
      <c r="K12" s="1013">
        <f t="shared" ref="K12:L12" si="11">SUM(K10:K11)</f>
        <v>96</v>
      </c>
      <c r="L12" s="1014">
        <f t="shared" si="11"/>
        <v>174</v>
      </c>
      <c r="M12" s="1465">
        <f t="shared" ref="M12" si="12">K12+L12</f>
        <v>270</v>
      </c>
      <c r="N12" s="1013">
        <f t="shared" si="0"/>
        <v>336</v>
      </c>
      <c r="O12" s="1014">
        <f t="shared" si="0"/>
        <v>486</v>
      </c>
      <c r="P12" s="1467">
        <f t="shared" si="5"/>
        <v>822</v>
      </c>
      <c r="Q12" s="1468">
        <f>SUM(Q10:Q11)</f>
        <v>21</v>
      </c>
    </row>
    <row r="13" spans="1:20" s="8" customFormat="1" ht="14.25" customHeight="1">
      <c r="A13" s="2000" t="s">
        <v>39</v>
      </c>
      <c r="B13" s="2001"/>
      <c r="C13" s="116" t="s">
        <v>52</v>
      </c>
      <c r="D13" s="399"/>
      <c r="E13" s="1007">
        <v>43</v>
      </c>
      <c r="F13" s="1008">
        <v>78</v>
      </c>
      <c r="G13" s="1464">
        <f t="shared" si="7"/>
        <v>121</v>
      </c>
      <c r="H13" s="1007">
        <v>44</v>
      </c>
      <c r="I13" s="1008">
        <v>72</v>
      </c>
      <c r="J13" s="1464">
        <f t="shared" ref="J13" si="13">H13+I13</f>
        <v>116</v>
      </c>
      <c r="K13" s="1007">
        <v>32</v>
      </c>
      <c r="L13" s="1008">
        <v>81</v>
      </c>
      <c r="M13" s="1464">
        <f t="shared" ref="M13" si="14">K13+L13</f>
        <v>113</v>
      </c>
      <c r="N13" s="1009">
        <f t="shared" si="0"/>
        <v>119</v>
      </c>
      <c r="O13" s="1010">
        <f t="shared" si="0"/>
        <v>231</v>
      </c>
      <c r="P13" s="1466">
        <f t="shared" si="5"/>
        <v>350</v>
      </c>
      <c r="Q13" s="1011">
        <v>9</v>
      </c>
    </row>
    <row r="14" spans="1:20" s="8" customFormat="1" ht="14.25" customHeight="1">
      <c r="A14" s="1996"/>
      <c r="B14" s="1997"/>
      <c r="C14" s="1012" t="s">
        <v>76</v>
      </c>
      <c r="D14" s="115"/>
      <c r="E14" s="1000">
        <v>66</v>
      </c>
      <c r="F14" s="1001">
        <v>55</v>
      </c>
      <c r="G14" s="1457">
        <f>E14+F14</f>
        <v>121</v>
      </c>
      <c r="H14" s="1000">
        <v>65</v>
      </c>
      <c r="I14" s="1001">
        <v>51</v>
      </c>
      <c r="J14" s="1457">
        <f t="shared" ref="J14" si="15">H14+I14</f>
        <v>116</v>
      </c>
      <c r="K14" s="1000">
        <v>67</v>
      </c>
      <c r="L14" s="1001">
        <v>44</v>
      </c>
      <c r="M14" s="1457">
        <f t="shared" ref="M14" si="16">K14+L14</f>
        <v>111</v>
      </c>
      <c r="N14" s="1002">
        <f t="shared" si="0"/>
        <v>198</v>
      </c>
      <c r="O14" s="1003">
        <f t="shared" si="0"/>
        <v>150</v>
      </c>
      <c r="P14" s="1463">
        <f t="shared" si="5"/>
        <v>348</v>
      </c>
      <c r="Q14" s="1006">
        <v>9</v>
      </c>
    </row>
    <row r="15" spans="1:20" s="1455" customFormat="1" ht="14.25" customHeight="1">
      <c r="A15" s="1998"/>
      <c r="B15" s="1999"/>
      <c r="C15" s="1378" t="s">
        <v>11</v>
      </c>
      <c r="D15" s="394"/>
      <c r="E15" s="1002">
        <f t="shared" ref="E15:F15" si="17">SUM(E13:E14)</f>
        <v>109</v>
      </c>
      <c r="F15" s="1003">
        <f t="shared" si="17"/>
        <v>133</v>
      </c>
      <c r="G15" s="1470">
        <f t="shared" si="7"/>
        <v>242</v>
      </c>
      <c r="H15" s="1002">
        <f t="shared" ref="H15:I15" si="18">SUM(H13:H14)</f>
        <v>109</v>
      </c>
      <c r="I15" s="1003">
        <f t="shared" si="18"/>
        <v>123</v>
      </c>
      <c r="J15" s="1471">
        <f t="shared" ref="J15" si="19">H15+I15</f>
        <v>232</v>
      </c>
      <c r="K15" s="1015">
        <f t="shared" ref="K15:L15" si="20">SUM(K13:K14)</f>
        <v>99</v>
      </c>
      <c r="L15" s="1014">
        <f t="shared" si="20"/>
        <v>125</v>
      </c>
      <c r="M15" s="1465">
        <f t="shared" ref="M15" si="21">K15+L15</f>
        <v>224</v>
      </c>
      <c r="N15" s="1002">
        <f>SUM(E15,H15,K15)</f>
        <v>317</v>
      </c>
      <c r="O15" s="1003">
        <f t="shared" si="0"/>
        <v>381</v>
      </c>
      <c r="P15" s="1463">
        <f t="shared" si="5"/>
        <v>698</v>
      </c>
      <c r="Q15" s="1469">
        <f>SUM(Q13:Q14)</f>
        <v>18</v>
      </c>
    </row>
    <row r="16" spans="1:20" s="8" customFormat="1" ht="14.25" customHeight="1">
      <c r="A16" s="2002" t="s">
        <v>40</v>
      </c>
      <c r="B16" s="2003"/>
      <c r="C16" s="82" t="s">
        <v>52</v>
      </c>
      <c r="D16" s="115"/>
      <c r="E16" s="1000">
        <v>107</v>
      </c>
      <c r="F16" s="1001">
        <v>133</v>
      </c>
      <c r="G16" s="1457">
        <f t="shared" si="7"/>
        <v>240</v>
      </c>
      <c r="H16" s="1000">
        <v>109</v>
      </c>
      <c r="I16" s="1001">
        <v>131</v>
      </c>
      <c r="J16" s="1457">
        <f t="shared" ref="J16" si="22">H16+I16</f>
        <v>240</v>
      </c>
      <c r="K16" s="1000">
        <v>123</v>
      </c>
      <c r="L16" s="1001">
        <v>109</v>
      </c>
      <c r="M16" s="1457">
        <f t="shared" ref="M16" si="23">K16+L16</f>
        <v>232</v>
      </c>
      <c r="N16" s="1002">
        <f t="shared" si="0"/>
        <v>339</v>
      </c>
      <c r="O16" s="1003">
        <f t="shared" si="0"/>
        <v>373</v>
      </c>
      <c r="P16" s="1463">
        <f t="shared" si="5"/>
        <v>712</v>
      </c>
      <c r="Q16" s="1006">
        <v>18</v>
      </c>
    </row>
    <row r="17" spans="1:17" s="8" customFormat="1" ht="14.25" customHeight="1">
      <c r="A17" s="2002" t="s">
        <v>77</v>
      </c>
      <c r="B17" s="2003"/>
      <c r="C17" s="82" t="s">
        <v>52</v>
      </c>
      <c r="D17" s="115"/>
      <c r="E17" s="1000">
        <v>74</v>
      </c>
      <c r="F17" s="1001">
        <v>59</v>
      </c>
      <c r="G17" s="1457">
        <f t="shared" si="7"/>
        <v>133</v>
      </c>
      <c r="H17" s="1000">
        <v>61</v>
      </c>
      <c r="I17" s="1001">
        <v>93</v>
      </c>
      <c r="J17" s="1457">
        <f t="shared" ref="J17" si="24">H17+I17</f>
        <v>154</v>
      </c>
      <c r="K17" s="1000">
        <v>82</v>
      </c>
      <c r="L17" s="1001">
        <v>70</v>
      </c>
      <c r="M17" s="1457">
        <f t="shared" ref="M17" si="25">K17+L17</f>
        <v>152</v>
      </c>
      <c r="N17" s="1002">
        <f t="shared" si="0"/>
        <v>217</v>
      </c>
      <c r="O17" s="1003">
        <f t="shared" si="0"/>
        <v>222</v>
      </c>
      <c r="P17" s="1463">
        <f t="shared" si="5"/>
        <v>439</v>
      </c>
      <c r="Q17" s="1006">
        <v>12</v>
      </c>
    </row>
    <row r="18" spans="1:17" s="8" customFormat="1" ht="14.25" customHeight="1">
      <c r="A18" s="2002" t="s">
        <v>13</v>
      </c>
      <c r="B18" s="2003"/>
      <c r="C18" s="82" t="s">
        <v>52</v>
      </c>
      <c r="D18" s="115"/>
      <c r="E18" s="1000">
        <v>127</v>
      </c>
      <c r="F18" s="1001">
        <v>114</v>
      </c>
      <c r="G18" s="1457">
        <f t="shared" si="7"/>
        <v>241</v>
      </c>
      <c r="H18" s="1000">
        <v>112</v>
      </c>
      <c r="I18" s="1001">
        <v>123</v>
      </c>
      <c r="J18" s="1457">
        <f t="shared" ref="J18" si="26">H18+I18</f>
        <v>235</v>
      </c>
      <c r="K18" s="1000">
        <v>119</v>
      </c>
      <c r="L18" s="1001">
        <v>110</v>
      </c>
      <c r="M18" s="1457">
        <f t="shared" ref="M18" si="27">K18+L18</f>
        <v>229</v>
      </c>
      <c r="N18" s="1002">
        <f t="shared" si="0"/>
        <v>358</v>
      </c>
      <c r="O18" s="1003">
        <f t="shared" si="0"/>
        <v>347</v>
      </c>
      <c r="P18" s="1463">
        <f t="shared" si="5"/>
        <v>705</v>
      </c>
      <c r="Q18" s="1006">
        <v>18</v>
      </c>
    </row>
    <row r="19" spans="1:17" s="8" customFormat="1" ht="14.25" customHeight="1">
      <c r="A19" s="2002" t="s">
        <v>14</v>
      </c>
      <c r="B19" s="2003"/>
      <c r="C19" s="82" t="s">
        <v>52</v>
      </c>
      <c r="D19" s="115"/>
      <c r="E19" s="1000">
        <v>70</v>
      </c>
      <c r="F19" s="1001">
        <v>70</v>
      </c>
      <c r="G19" s="1470">
        <f t="shared" si="7"/>
        <v>140</v>
      </c>
      <c r="H19" s="1000">
        <v>63</v>
      </c>
      <c r="I19" s="1001">
        <v>78</v>
      </c>
      <c r="J19" s="1457">
        <f t="shared" ref="J19" si="28">H19+I19</f>
        <v>141</v>
      </c>
      <c r="K19" s="1000">
        <v>87</v>
      </c>
      <c r="L19" s="1001">
        <v>93</v>
      </c>
      <c r="M19" s="1457">
        <f t="shared" ref="M19" si="29">K19+L19</f>
        <v>180</v>
      </c>
      <c r="N19" s="1002">
        <f t="shared" si="0"/>
        <v>220</v>
      </c>
      <c r="O19" s="1003">
        <f t="shared" si="0"/>
        <v>241</v>
      </c>
      <c r="P19" s="1463">
        <f t="shared" si="5"/>
        <v>461</v>
      </c>
      <c r="Q19" s="1006">
        <v>14</v>
      </c>
    </row>
    <row r="20" spans="1:17" s="8" customFormat="1" ht="14.25" customHeight="1">
      <c r="A20" s="2002" t="s">
        <v>78</v>
      </c>
      <c r="B20" s="2003"/>
      <c r="C20" s="82" t="s">
        <v>52</v>
      </c>
      <c r="D20" s="115"/>
      <c r="E20" s="1000">
        <v>119</v>
      </c>
      <c r="F20" s="1001">
        <v>121</v>
      </c>
      <c r="G20" s="1472">
        <f t="shared" si="7"/>
        <v>240</v>
      </c>
      <c r="H20" s="1000">
        <v>123</v>
      </c>
      <c r="I20" s="1001">
        <v>109</v>
      </c>
      <c r="J20" s="1457">
        <f t="shared" ref="J20" si="30">H20+I20</f>
        <v>232</v>
      </c>
      <c r="K20" s="1000">
        <v>118</v>
      </c>
      <c r="L20" s="1001">
        <v>105</v>
      </c>
      <c r="M20" s="1457">
        <f t="shared" ref="M20" si="31">K20+L20</f>
        <v>223</v>
      </c>
      <c r="N20" s="1002">
        <f t="shared" si="0"/>
        <v>360</v>
      </c>
      <c r="O20" s="1003">
        <f t="shared" si="0"/>
        <v>335</v>
      </c>
      <c r="P20" s="1463">
        <f t="shared" si="5"/>
        <v>695</v>
      </c>
      <c r="Q20" s="1006">
        <v>18</v>
      </c>
    </row>
    <row r="21" spans="1:17" s="8" customFormat="1" ht="14.25" customHeight="1">
      <c r="A21" s="1016" t="s">
        <v>79</v>
      </c>
      <c r="B21" s="1017" t="s">
        <v>80</v>
      </c>
      <c r="C21" s="1017" t="s">
        <v>81</v>
      </c>
      <c r="D21" s="100"/>
      <c r="E21" s="1018">
        <v>48</v>
      </c>
      <c r="F21" s="1019">
        <v>47</v>
      </c>
      <c r="G21" s="1470">
        <f t="shared" si="7"/>
        <v>95</v>
      </c>
      <c r="H21" s="1020">
        <v>73</v>
      </c>
      <c r="I21" s="1019">
        <v>61</v>
      </c>
      <c r="J21" s="1465">
        <f t="shared" ref="J21" si="32">H21+I21</f>
        <v>134</v>
      </c>
      <c r="K21" s="1020">
        <v>77</v>
      </c>
      <c r="L21" s="1019">
        <v>76</v>
      </c>
      <c r="M21" s="1465">
        <f t="shared" ref="M21" si="33">K21+L21</f>
        <v>153</v>
      </c>
      <c r="N21" s="1015">
        <f t="shared" si="0"/>
        <v>198</v>
      </c>
      <c r="O21" s="1014">
        <f t="shared" si="0"/>
        <v>184</v>
      </c>
      <c r="P21" s="1473">
        <f t="shared" si="5"/>
        <v>382</v>
      </c>
      <c r="Q21" s="1021">
        <v>13</v>
      </c>
    </row>
    <row r="22" spans="1:17" s="8" customFormat="1" ht="14.25" customHeight="1">
      <c r="A22" s="395"/>
      <c r="B22" s="1474" t="s">
        <v>82</v>
      </c>
      <c r="C22" s="116" t="s">
        <v>83</v>
      </c>
      <c r="D22" s="79" t="s">
        <v>83</v>
      </c>
      <c r="E22" s="1022">
        <v>16</v>
      </c>
      <c r="F22" s="1008">
        <v>23</v>
      </c>
      <c r="G22" s="1475">
        <f t="shared" si="7"/>
        <v>39</v>
      </c>
      <c r="H22" s="1007">
        <v>13</v>
      </c>
      <c r="I22" s="1008">
        <v>26</v>
      </c>
      <c r="J22" s="1475">
        <f t="shared" ref="J22" si="34">H22+I22</f>
        <v>39</v>
      </c>
      <c r="K22" s="1023">
        <v>16</v>
      </c>
      <c r="L22" s="1008">
        <v>24</v>
      </c>
      <c r="M22" s="1475">
        <f t="shared" ref="M22" si="35">K22+L22</f>
        <v>40</v>
      </c>
      <c r="N22" s="1024">
        <f t="shared" si="0"/>
        <v>45</v>
      </c>
      <c r="O22" s="1010">
        <f t="shared" si="0"/>
        <v>73</v>
      </c>
      <c r="P22" s="1466">
        <f t="shared" si="5"/>
        <v>118</v>
      </c>
      <c r="Q22" s="1025">
        <v>3</v>
      </c>
    </row>
    <row r="23" spans="1:17" s="8" customFormat="1" ht="14.25" customHeight="1">
      <c r="A23" s="395"/>
      <c r="B23" s="116"/>
      <c r="C23" s="1005" t="s">
        <v>84</v>
      </c>
      <c r="D23" s="115" t="s">
        <v>85</v>
      </c>
      <c r="E23" s="1000">
        <v>10</v>
      </c>
      <c r="F23" s="1001">
        <v>29</v>
      </c>
      <c r="G23" s="1472">
        <f t="shared" si="7"/>
        <v>39</v>
      </c>
      <c r="H23" s="1000">
        <v>9</v>
      </c>
      <c r="I23" s="1001">
        <v>31</v>
      </c>
      <c r="J23" s="1457">
        <f t="shared" ref="J23" si="36">H23+I23</f>
        <v>40</v>
      </c>
      <c r="K23" s="1000">
        <v>7</v>
      </c>
      <c r="L23" s="1001">
        <v>30</v>
      </c>
      <c r="M23" s="1457">
        <f t="shared" ref="M23" si="37">K23+L23</f>
        <v>37</v>
      </c>
      <c r="N23" s="1002">
        <f t="shared" ref="N23:O87" si="38">SUM(E23,H23,K23)</f>
        <v>26</v>
      </c>
      <c r="O23" s="1003">
        <f t="shared" si="38"/>
        <v>90</v>
      </c>
      <c r="P23" s="1476">
        <f t="shared" si="5"/>
        <v>116</v>
      </c>
      <c r="Q23" s="1026">
        <v>3</v>
      </c>
    </row>
    <row r="24" spans="1:17" s="1455" customFormat="1" ht="14.25" customHeight="1">
      <c r="A24" s="398"/>
      <c r="B24" s="1012"/>
      <c r="C24" s="1012"/>
      <c r="D24" s="115" t="s">
        <v>54</v>
      </c>
      <c r="E24" s="1002">
        <f>SUM(E22:E23)</f>
        <v>26</v>
      </c>
      <c r="F24" s="1003">
        <f>SUM(F22:F23)</f>
        <v>52</v>
      </c>
      <c r="G24" s="1472">
        <f t="shared" ref="G24:Q24" si="39">SUM(G22:G23)</f>
        <v>78</v>
      </c>
      <c r="H24" s="1002">
        <f>SUM(H22:H23)</f>
        <v>22</v>
      </c>
      <c r="I24" s="1003">
        <f>SUM(I22:I23)</f>
        <v>57</v>
      </c>
      <c r="J24" s="1457">
        <f t="shared" ref="J24:M24" si="40">SUM(J22:J23)</f>
        <v>79</v>
      </c>
      <c r="K24" s="1002">
        <f t="shared" si="40"/>
        <v>23</v>
      </c>
      <c r="L24" s="1003">
        <f t="shared" si="40"/>
        <v>54</v>
      </c>
      <c r="M24" s="1457">
        <f t="shared" si="40"/>
        <v>77</v>
      </c>
      <c r="N24" s="1002">
        <f t="shared" si="39"/>
        <v>71</v>
      </c>
      <c r="O24" s="1003">
        <f t="shared" si="39"/>
        <v>163</v>
      </c>
      <c r="P24" s="1463">
        <f t="shared" si="39"/>
        <v>234</v>
      </c>
      <c r="Q24" s="1469">
        <f t="shared" si="39"/>
        <v>6</v>
      </c>
    </row>
    <row r="25" spans="1:17" s="1455" customFormat="1" ht="14.25" customHeight="1">
      <c r="A25" s="1460"/>
      <c r="B25" s="1379"/>
      <c r="C25" s="82" t="s">
        <v>18</v>
      </c>
      <c r="D25" s="115"/>
      <c r="E25" s="1002">
        <f>E21+E24</f>
        <v>74</v>
      </c>
      <c r="F25" s="1003">
        <f>F21+F24</f>
        <v>99</v>
      </c>
      <c r="G25" s="1472">
        <f t="shared" ref="G25:P25" si="41">G21+G24</f>
        <v>173</v>
      </c>
      <c r="H25" s="1002">
        <f>H21+H24</f>
        <v>95</v>
      </c>
      <c r="I25" s="1003">
        <f>I21+I24</f>
        <v>118</v>
      </c>
      <c r="J25" s="1457">
        <f t="shared" ref="J25:M25" si="42">J21+J24</f>
        <v>213</v>
      </c>
      <c r="K25" s="1002">
        <f t="shared" si="42"/>
        <v>100</v>
      </c>
      <c r="L25" s="1003">
        <f t="shared" si="42"/>
        <v>130</v>
      </c>
      <c r="M25" s="1457">
        <f t="shared" si="42"/>
        <v>230</v>
      </c>
      <c r="N25" s="1002">
        <f t="shared" si="41"/>
        <v>269</v>
      </c>
      <c r="O25" s="1003">
        <f t="shared" si="41"/>
        <v>347</v>
      </c>
      <c r="P25" s="1463">
        <f t="shared" si="41"/>
        <v>616</v>
      </c>
      <c r="Q25" s="1469">
        <f>Q21+Q24</f>
        <v>19</v>
      </c>
    </row>
    <row r="26" spans="1:17" s="8" customFormat="1" ht="14.25" customHeight="1">
      <c r="A26" s="2002" t="s">
        <v>17</v>
      </c>
      <c r="B26" s="2003"/>
      <c r="C26" s="82" t="s">
        <v>52</v>
      </c>
      <c r="D26" s="115"/>
      <c r="E26" s="1000">
        <v>50</v>
      </c>
      <c r="F26" s="1001">
        <v>47</v>
      </c>
      <c r="G26" s="1472">
        <f>E26+F26</f>
        <v>97</v>
      </c>
      <c r="H26" s="1000">
        <v>56</v>
      </c>
      <c r="I26" s="1001">
        <v>62</v>
      </c>
      <c r="J26" s="1457">
        <f>H26+I26</f>
        <v>118</v>
      </c>
      <c r="K26" s="1000">
        <v>52</v>
      </c>
      <c r="L26" s="1001">
        <v>51</v>
      </c>
      <c r="M26" s="1457">
        <f>K26+L26</f>
        <v>103</v>
      </c>
      <c r="N26" s="1002">
        <f>SUM(E26,H26,K26)</f>
        <v>158</v>
      </c>
      <c r="O26" s="1003">
        <f>SUM(F26,I26,L26)</f>
        <v>160</v>
      </c>
      <c r="P26" s="1463">
        <f>N26+O26</f>
        <v>318</v>
      </c>
      <c r="Q26" s="1006">
        <v>9</v>
      </c>
    </row>
    <row r="27" spans="1:17" s="8" customFormat="1" ht="14.25" customHeight="1">
      <c r="A27" s="2002" t="s">
        <v>86</v>
      </c>
      <c r="B27" s="2003"/>
      <c r="C27" s="82" t="s">
        <v>52</v>
      </c>
      <c r="D27" s="115"/>
      <c r="E27" s="1000">
        <v>97</v>
      </c>
      <c r="F27" s="1001">
        <v>103</v>
      </c>
      <c r="G27" s="1472">
        <f t="shared" si="7"/>
        <v>200</v>
      </c>
      <c r="H27" s="1000">
        <v>103</v>
      </c>
      <c r="I27" s="1001">
        <v>91</v>
      </c>
      <c r="J27" s="1457">
        <f t="shared" ref="J27" si="43">H27+I27</f>
        <v>194</v>
      </c>
      <c r="K27" s="1000">
        <v>101</v>
      </c>
      <c r="L27" s="1001">
        <v>94</v>
      </c>
      <c r="M27" s="1457">
        <f t="shared" ref="M27" si="44">K27+L27</f>
        <v>195</v>
      </c>
      <c r="N27" s="1002">
        <f t="shared" si="38"/>
        <v>301</v>
      </c>
      <c r="O27" s="1003">
        <f t="shared" si="38"/>
        <v>288</v>
      </c>
      <c r="P27" s="1463">
        <f t="shared" si="5"/>
        <v>589</v>
      </c>
      <c r="Q27" s="1006">
        <v>15</v>
      </c>
    </row>
    <row r="28" spans="1:17" s="8" customFormat="1" ht="14.25" customHeight="1">
      <c r="A28" s="2002" t="s">
        <v>41</v>
      </c>
      <c r="B28" s="2003"/>
      <c r="C28" s="82" t="s">
        <v>52</v>
      </c>
      <c r="D28" s="115"/>
      <c r="E28" s="1000">
        <v>81</v>
      </c>
      <c r="F28" s="1001">
        <v>120</v>
      </c>
      <c r="G28" s="1472">
        <f t="shared" si="7"/>
        <v>201</v>
      </c>
      <c r="H28" s="1000">
        <v>98</v>
      </c>
      <c r="I28" s="1001">
        <v>101</v>
      </c>
      <c r="J28" s="1457">
        <f t="shared" ref="J28" si="45">H28+I28</f>
        <v>199</v>
      </c>
      <c r="K28" s="1000">
        <v>79</v>
      </c>
      <c r="L28" s="1001">
        <v>119</v>
      </c>
      <c r="M28" s="1457">
        <f t="shared" ref="M28" si="46">K28+L28</f>
        <v>198</v>
      </c>
      <c r="N28" s="1002">
        <f t="shared" si="38"/>
        <v>258</v>
      </c>
      <c r="O28" s="1003">
        <f t="shared" si="38"/>
        <v>340</v>
      </c>
      <c r="P28" s="1463">
        <f t="shared" si="5"/>
        <v>598</v>
      </c>
      <c r="Q28" s="1006">
        <v>15</v>
      </c>
    </row>
    <row r="29" spans="1:17" s="8" customFormat="1" ht="14.25" customHeight="1">
      <c r="A29" s="2002" t="s">
        <v>12</v>
      </c>
      <c r="B29" s="2003"/>
      <c r="C29" s="82" t="s">
        <v>52</v>
      </c>
      <c r="D29" s="115"/>
      <c r="E29" s="1000">
        <v>35</v>
      </c>
      <c r="F29" s="1001">
        <v>34</v>
      </c>
      <c r="G29" s="1472">
        <f t="shared" si="7"/>
        <v>69</v>
      </c>
      <c r="H29" s="1000">
        <v>46</v>
      </c>
      <c r="I29" s="1001">
        <v>25</v>
      </c>
      <c r="J29" s="1457">
        <f t="shared" ref="J29" si="47">H29+I29</f>
        <v>71</v>
      </c>
      <c r="K29" s="1000">
        <v>38</v>
      </c>
      <c r="L29" s="1001">
        <v>20</v>
      </c>
      <c r="M29" s="1457">
        <f t="shared" ref="M29" si="48">K29+L29</f>
        <v>58</v>
      </c>
      <c r="N29" s="1002">
        <f t="shared" si="38"/>
        <v>119</v>
      </c>
      <c r="O29" s="1003">
        <f t="shared" si="38"/>
        <v>79</v>
      </c>
      <c r="P29" s="1463">
        <f t="shared" si="5"/>
        <v>198</v>
      </c>
      <c r="Q29" s="1006">
        <v>9</v>
      </c>
    </row>
    <row r="30" spans="1:17" s="8" customFormat="1" ht="14.25" customHeight="1">
      <c r="A30" s="1016" t="s">
        <v>87</v>
      </c>
      <c r="B30" s="1027" t="s">
        <v>88</v>
      </c>
      <c r="C30" s="1017" t="s">
        <v>81</v>
      </c>
      <c r="D30" s="100"/>
      <c r="E30" s="1018">
        <v>51</v>
      </c>
      <c r="F30" s="1019">
        <v>65</v>
      </c>
      <c r="G30" s="1470">
        <f t="shared" si="7"/>
        <v>116</v>
      </c>
      <c r="H30" s="1020">
        <v>42</v>
      </c>
      <c r="I30" s="1019">
        <v>61</v>
      </c>
      <c r="J30" s="1465">
        <f t="shared" ref="J30" si="49">H30+I30</f>
        <v>103</v>
      </c>
      <c r="K30" s="1020">
        <v>58</v>
      </c>
      <c r="L30" s="1019">
        <v>57</v>
      </c>
      <c r="M30" s="1465">
        <f t="shared" ref="M30" si="50">K30+L30</f>
        <v>115</v>
      </c>
      <c r="N30" s="1013">
        <f t="shared" si="38"/>
        <v>151</v>
      </c>
      <c r="O30" s="1014">
        <f t="shared" si="38"/>
        <v>183</v>
      </c>
      <c r="P30" s="1467">
        <f t="shared" si="5"/>
        <v>334</v>
      </c>
      <c r="Q30" s="1021">
        <v>9</v>
      </c>
    </row>
    <row r="31" spans="1:17" s="8" customFormat="1" ht="14.25" customHeight="1">
      <c r="A31" s="395"/>
      <c r="B31" s="1028" t="s">
        <v>89</v>
      </c>
      <c r="C31" s="116" t="s">
        <v>83</v>
      </c>
      <c r="D31" s="79" t="s">
        <v>83</v>
      </c>
      <c r="E31" s="1985">
        <v>33</v>
      </c>
      <c r="F31" s="1987">
        <v>37</v>
      </c>
      <c r="G31" s="1989">
        <f t="shared" si="7"/>
        <v>70</v>
      </c>
      <c r="H31" s="1030">
        <v>8</v>
      </c>
      <c r="I31" s="1029">
        <v>24</v>
      </c>
      <c r="J31" s="1478">
        <f t="shared" ref="J31:J32" si="51">H31+I31</f>
        <v>32</v>
      </c>
      <c r="K31" s="1007">
        <v>12</v>
      </c>
      <c r="L31" s="1008">
        <v>23</v>
      </c>
      <c r="M31" s="1464">
        <f t="shared" ref="M31" si="52">K31+L31</f>
        <v>35</v>
      </c>
      <c r="N31" s="1009">
        <f>SUM(E31,H31,K31)</f>
        <v>53</v>
      </c>
      <c r="O31" s="1010">
        <f>SUM(F31,I31,L31)</f>
        <v>84</v>
      </c>
      <c r="P31" s="1466">
        <f>N31+O31</f>
        <v>137</v>
      </c>
      <c r="Q31" s="1025">
        <v>4</v>
      </c>
    </row>
    <row r="32" spans="1:17" s="8" customFormat="1" ht="14.25" customHeight="1">
      <c r="A32" s="395"/>
      <c r="B32" s="116"/>
      <c r="C32" s="116"/>
      <c r="D32" s="1031" t="s">
        <v>90</v>
      </c>
      <c r="E32" s="1993"/>
      <c r="F32" s="1992"/>
      <c r="G32" s="1991"/>
      <c r="H32" s="1032">
        <v>19</v>
      </c>
      <c r="I32" s="646">
        <v>12</v>
      </c>
      <c r="J32" s="1477">
        <f t="shared" si="51"/>
        <v>31</v>
      </c>
      <c r="K32" s="1000">
        <v>20</v>
      </c>
      <c r="L32" s="1001">
        <v>8</v>
      </c>
      <c r="M32" s="1457">
        <f t="shared" ref="M32" si="53">K32+L32</f>
        <v>28</v>
      </c>
      <c r="N32" s="1002">
        <f>SUM(E32,H32,K32)</f>
        <v>39</v>
      </c>
      <c r="O32" s="1003">
        <f t="shared" si="38"/>
        <v>20</v>
      </c>
      <c r="P32" s="1463">
        <f t="shared" si="5"/>
        <v>59</v>
      </c>
      <c r="Q32" s="1026">
        <v>2</v>
      </c>
    </row>
    <row r="33" spans="1:17" s="1455" customFormat="1" ht="14.25" customHeight="1">
      <c r="A33" s="398"/>
      <c r="B33" s="1012"/>
      <c r="C33" s="1012"/>
      <c r="D33" s="1031" t="s">
        <v>336</v>
      </c>
      <c r="E33" s="1002">
        <f>SUM(E31:E32)</f>
        <v>33</v>
      </c>
      <c r="F33" s="1003">
        <f t="shared" ref="F33:Q33" si="54">SUM(F31:F32)</f>
        <v>37</v>
      </c>
      <c r="G33" s="1457">
        <f t="shared" si="54"/>
        <v>70</v>
      </c>
      <c r="H33" s="1002">
        <f>SUM(H31:H32)</f>
        <v>27</v>
      </c>
      <c r="I33" s="1003">
        <f t="shared" ref="I33:M33" si="55">SUM(I31:I32)</f>
        <v>36</v>
      </c>
      <c r="J33" s="1470">
        <f t="shared" si="55"/>
        <v>63</v>
      </c>
      <c r="K33" s="1002">
        <f t="shared" si="55"/>
        <v>32</v>
      </c>
      <c r="L33" s="1003">
        <f t="shared" si="55"/>
        <v>31</v>
      </c>
      <c r="M33" s="1457">
        <f t="shared" si="55"/>
        <v>63</v>
      </c>
      <c r="N33" s="1002">
        <f t="shared" si="54"/>
        <v>92</v>
      </c>
      <c r="O33" s="1003">
        <f t="shared" si="54"/>
        <v>104</v>
      </c>
      <c r="P33" s="1463">
        <f t="shared" si="54"/>
        <v>196</v>
      </c>
      <c r="Q33" s="1469">
        <f t="shared" si="54"/>
        <v>6</v>
      </c>
    </row>
    <row r="34" spans="1:17" s="1455" customFormat="1" ht="14.25" customHeight="1">
      <c r="A34" s="1460"/>
      <c r="B34" s="82"/>
      <c r="C34" s="82" t="s">
        <v>18</v>
      </c>
      <c r="D34" s="115"/>
      <c r="E34" s="1002">
        <f>E30+E33</f>
        <v>84</v>
      </c>
      <c r="F34" s="1003">
        <f t="shared" ref="F34:P34" si="56">F30+F33</f>
        <v>102</v>
      </c>
      <c r="G34" s="1457">
        <f t="shared" si="56"/>
        <v>186</v>
      </c>
      <c r="H34" s="1002">
        <f>H30+H33</f>
        <v>69</v>
      </c>
      <c r="I34" s="1003">
        <f t="shared" ref="I34:M34" si="57">I30+I33</f>
        <v>97</v>
      </c>
      <c r="J34" s="1457">
        <f t="shared" si="57"/>
        <v>166</v>
      </c>
      <c r="K34" s="1002">
        <f t="shared" si="57"/>
        <v>90</v>
      </c>
      <c r="L34" s="1003">
        <f t="shared" si="57"/>
        <v>88</v>
      </c>
      <c r="M34" s="1457">
        <f t="shared" si="57"/>
        <v>178</v>
      </c>
      <c r="N34" s="1002">
        <f t="shared" si="56"/>
        <v>243</v>
      </c>
      <c r="O34" s="1003">
        <f t="shared" si="56"/>
        <v>287</v>
      </c>
      <c r="P34" s="1463">
        <f t="shared" si="56"/>
        <v>530</v>
      </c>
      <c r="Q34" s="1469">
        <f>Q30+Q33</f>
        <v>15</v>
      </c>
    </row>
    <row r="35" spans="1:17" s="8" customFormat="1" ht="14.25" customHeight="1">
      <c r="A35" s="2002" t="s">
        <v>91</v>
      </c>
      <c r="B35" s="2003"/>
      <c r="C35" s="82" t="s">
        <v>52</v>
      </c>
      <c r="D35" s="115"/>
      <c r="E35" s="1000">
        <v>38</v>
      </c>
      <c r="F35" s="1001">
        <v>17</v>
      </c>
      <c r="G35" s="1457">
        <f>E35+F35</f>
        <v>55</v>
      </c>
      <c r="H35" s="1000">
        <v>36</v>
      </c>
      <c r="I35" s="1001">
        <v>18</v>
      </c>
      <c r="J35" s="1457">
        <f>H35+I35</f>
        <v>54</v>
      </c>
      <c r="K35" s="1000">
        <v>40</v>
      </c>
      <c r="L35" s="1001">
        <v>22</v>
      </c>
      <c r="M35" s="1457">
        <f t="shared" ref="M35" si="58">K35+L35</f>
        <v>62</v>
      </c>
      <c r="N35" s="1002">
        <f t="shared" si="38"/>
        <v>114</v>
      </c>
      <c r="O35" s="1003">
        <f t="shared" si="38"/>
        <v>57</v>
      </c>
      <c r="P35" s="1463">
        <f t="shared" si="5"/>
        <v>171</v>
      </c>
      <c r="Q35" s="1006">
        <v>8</v>
      </c>
    </row>
    <row r="36" spans="1:17" s="8" customFormat="1" ht="14.25" customHeight="1">
      <c r="A36" s="2000" t="s">
        <v>92</v>
      </c>
      <c r="B36" s="2001"/>
      <c r="C36" s="1005" t="s">
        <v>93</v>
      </c>
      <c r="D36" s="78" t="s">
        <v>94</v>
      </c>
      <c r="E36" s="1033">
        <v>14</v>
      </c>
      <c r="F36" s="1034">
        <v>26</v>
      </c>
      <c r="G36" s="1480">
        <f t="shared" si="7"/>
        <v>40</v>
      </c>
      <c r="H36" s="1033">
        <v>18</v>
      </c>
      <c r="I36" s="1034">
        <v>21</v>
      </c>
      <c r="J36" s="1480">
        <f t="shared" ref="J36" si="59">H36+I36</f>
        <v>39</v>
      </c>
      <c r="K36" s="1033">
        <v>11</v>
      </c>
      <c r="L36" s="1034">
        <v>27</v>
      </c>
      <c r="M36" s="1480">
        <f t="shared" ref="M36" si="60">K36+L36</f>
        <v>38</v>
      </c>
      <c r="N36" s="1035">
        <f>SUM(E36,H36,K36)</f>
        <v>43</v>
      </c>
      <c r="O36" s="1036">
        <f t="shared" si="38"/>
        <v>74</v>
      </c>
      <c r="P36" s="1481">
        <f t="shared" si="5"/>
        <v>117</v>
      </c>
      <c r="Q36" s="1037">
        <v>3</v>
      </c>
    </row>
    <row r="37" spans="1:17" s="8" customFormat="1" ht="14.25" customHeight="1">
      <c r="A37" s="1996"/>
      <c r="B37" s="1997"/>
      <c r="C37" s="1005"/>
      <c r="D37" s="80" t="s">
        <v>95</v>
      </c>
      <c r="E37" s="1000">
        <v>25</v>
      </c>
      <c r="F37" s="1001">
        <v>15</v>
      </c>
      <c r="G37" s="1457">
        <f t="shared" si="7"/>
        <v>40</v>
      </c>
      <c r="H37" s="1000">
        <v>25</v>
      </c>
      <c r="I37" s="1001">
        <v>14</v>
      </c>
      <c r="J37" s="1457">
        <f t="shared" ref="J37" si="61">H37+I37</f>
        <v>39</v>
      </c>
      <c r="K37" s="1000">
        <v>23</v>
      </c>
      <c r="L37" s="1001">
        <v>15</v>
      </c>
      <c r="M37" s="1457">
        <f>K37+L37</f>
        <v>38</v>
      </c>
      <c r="N37" s="1002">
        <f>SUM(E37,H37,K37)</f>
        <v>73</v>
      </c>
      <c r="O37" s="1003">
        <f>SUM(F37,I37,L37)</f>
        <v>44</v>
      </c>
      <c r="P37" s="1463">
        <f>N37+O37</f>
        <v>117</v>
      </c>
      <c r="Q37" s="1025">
        <v>3</v>
      </c>
    </row>
    <row r="38" spans="1:17" s="1455" customFormat="1" ht="14.25" customHeight="1">
      <c r="A38" s="1996"/>
      <c r="B38" s="1997"/>
      <c r="C38" s="116"/>
      <c r="D38" s="115" t="s">
        <v>11</v>
      </c>
      <c r="E38" s="1002">
        <f>SUM(E36:E37)</f>
        <v>39</v>
      </c>
      <c r="F38" s="1003">
        <f t="shared" ref="F38:Q38" si="62">SUM(F36:F37)</f>
        <v>41</v>
      </c>
      <c r="G38" s="1457">
        <f t="shared" si="62"/>
        <v>80</v>
      </c>
      <c r="H38" s="1002">
        <f>SUM(H36:H37)</f>
        <v>43</v>
      </c>
      <c r="I38" s="1003">
        <f t="shared" ref="I38:M38" si="63">SUM(I36:I37)</f>
        <v>35</v>
      </c>
      <c r="J38" s="1457">
        <f t="shared" si="63"/>
        <v>78</v>
      </c>
      <c r="K38" s="1002">
        <f t="shared" si="63"/>
        <v>34</v>
      </c>
      <c r="L38" s="1003">
        <f t="shared" si="63"/>
        <v>42</v>
      </c>
      <c r="M38" s="1457">
        <f t="shared" si="63"/>
        <v>76</v>
      </c>
      <c r="N38" s="1002">
        <f t="shared" si="62"/>
        <v>116</v>
      </c>
      <c r="O38" s="1003">
        <f t="shared" si="62"/>
        <v>118</v>
      </c>
      <c r="P38" s="1463">
        <f t="shared" si="62"/>
        <v>234</v>
      </c>
      <c r="Q38" s="1482">
        <f t="shared" si="62"/>
        <v>6</v>
      </c>
    </row>
    <row r="39" spans="1:17" s="8" customFormat="1" ht="14.25" customHeight="1">
      <c r="A39" s="1996"/>
      <c r="B39" s="1997"/>
      <c r="C39" s="1012" t="s">
        <v>96</v>
      </c>
      <c r="D39" s="91" t="s">
        <v>97</v>
      </c>
      <c r="E39" s="1020">
        <v>0</v>
      </c>
      <c r="F39" s="1019">
        <v>40</v>
      </c>
      <c r="G39" s="1465">
        <f t="shared" si="7"/>
        <v>40</v>
      </c>
      <c r="H39" s="1020">
        <v>1</v>
      </c>
      <c r="I39" s="1019">
        <v>39</v>
      </c>
      <c r="J39" s="1465">
        <f t="shared" ref="J39" si="64">H39+I39</f>
        <v>40</v>
      </c>
      <c r="K39" s="1020">
        <v>4</v>
      </c>
      <c r="L39" s="1019">
        <v>36</v>
      </c>
      <c r="M39" s="1465">
        <f t="shared" ref="M39" si="65">K39+L39</f>
        <v>40</v>
      </c>
      <c r="N39" s="1013">
        <f t="shared" si="38"/>
        <v>5</v>
      </c>
      <c r="O39" s="1014">
        <f t="shared" si="38"/>
        <v>115</v>
      </c>
      <c r="P39" s="1467">
        <f t="shared" si="5"/>
        <v>120</v>
      </c>
      <c r="Q39" s="1026">
        <v>3</v>
      </c>
    </row>
    <row r="40" spans="1:17" s="1455" customFormat="1" ht="14.25" customHeight="1">
      <c r="A40" s="1998"/>
      <c r="B40" s="1999"/>
      <c r="C40" s="1378" t="s">
        <v>11</v>
      </c>
      <c r="D40" s="1483"/>
      <c r="E40" s="1002">
        <f>E38+E39</f>
        <v>39</v>
      </c>
      <c r="F40" s="1003">
        <f>F38+F39</f>
        <v>81</v>
      </c>
      <c r="G40" s="1457">
        <f t="shared" si="7"/>
        <v>120</v>
      </c>
      <c r="H40" s="1002">
        <f>H38+H39</f>
        <v>44</v>
      </c>
      <c r="I40" s="1003">
        <f>I38+I39</f>
        <v>74</v>
      </c>
      <c r="J40" s="1457">
        <f t="shared" ref="J40" si="66">H40+I40</f>
        <v>118</v>
      </c>
      <c r="K40" s="1002">
        <f t="shared" ref="K40:L40" si="67">K38+K39</f>
        <v>38</v>
      </c>
      <c r="L40" s="1003">
        <f t="shared" si="67"/>
        <v>78</v>
      </c>
      <c r="M40" s="1457">
        <f t="shared" ref="M40" si="68">K40+L40</f>
        <v>116</v>
      </c>
      <c r="N40" s="1002">
        <f t="shared" si="38"/>
        <v>121</v>
      </c>
      <c r="O40" s="1003">
        <f t="shared" si="38"/>
        <v>233</v>
      </c>
      <c r="P40" s="1463">
        <f t="shared" si="5"/>
        <v>354</v>
      </c>
      <c r="Q40" s="1469">
        <f>Q38+Q39</f>
        <v>9</v>
      </c>
    </row>
    <row r="41" spans="1:17" s="8" customFormat="1" ht="14.25" customHeight="1">
      <c r="A41" s="1038" t="s">
        <v>329</v>
      </c>
      <c r="B41" s="1039" t="s">
        <v>331</v>
      </c>
      <c r="C41" s="1040" t="s">
        <v>332</v>
      </c>
      <c r="D41" s="980" t="s">
        <v>333</v>
      </c>
      <c r="E41" s="1033">
        <v>21</v>
      </c>
      <c r="F41" s="1034">
        <v>19</v>
      </c>
      <c r="G41" s="1480">
        <f>E41+F41</f>
        <v>40</v>
      </c>
      <c r="H41" s="1033">
        <v>9</v>
      </c>
      <c r="I41" s="1034">
        <v>30</v>
      </c>
      <c r="J41" s="1480">
        <f>H41+I41</f>
        <v>39</v>
      </c>
      <c r="K41" s="1033">
        <v>18</v>
      </c>
      <c r="L41" s="1034">
        <v>19</v>
      </c>
      <c r="M41" s="1480">
        <f>K41+L41</f>
        <v>37</v>
      </c>
      <c r="N41" s="1035">
        <f>SUM(E41,H41,K41)</f>
        <v>48</v>
      </c>
      <c r="O41" s="1036">
        <f>SUM(F41,I41,L41)</f>
        <v>68</v>
      </c>
      <c r="P41" s="1481">
        <f>N41+O41</f>
        <v>116</v>
      </c>
      <c r="Q41" s="1041">
        <v>3</v>
      </c>
    </row>
    <row r="42" spans="1:17" s="8" customFormat="1" ht="14.25" customHeight="1">
      <c r="A42" s="398"/>
      <c r="B42" s="1028"/>
      <c r="C42" s="116"/>
      <c r="D42" s="399" t="s">
        <v>334</v>
      </c>
      <c r="E42" s="1007">
        <v>27</v>
      </c>
      <c r="F42" s="1008">
        <v>3</v>
      </c>
      <c r="G42" s="1464">
        <f>E42+F42</f>
        <v>30</v>
      </c>
      <c r="H42" s="1007">
        <v>20</v>
      </c>
      <c r="I42" s="1008">
        <v>0</v>
      </c>
      <c r="J42" s="1464">
        <f>H42+I42</f>
        <v>20</v>
      </c>
      <c r="K42" s="1007">
        <v>22</v>
      </c>
      <c r="L42" s="1008">
        <v>2</v>
      </c>
      <c r="M42" s="1464">
        <f>K42+L42</f>
        <v>24</v>
      </c>
      <c r="N42" s="1009">
        <f t="shared" ref="N42:N43" si="69">SUM(E42,H42,K42)</f>
        <v>69</v>
      </c>
      <c r="O42" s="1010">
        <f t="shared" ref="O42:O43" si="70">SUM(F42,I42,L42)</f>
        <v>5</v>
      </c>
      <c r="P42" s="1466">
        <f t="shared" ref="P42:P43" si="71">N42+O42</f>
        <v>74</v>
      </c>
      <c r="Q42" s="1011">
        <v>3</v>
      </c>
    </row>
    <row r="43" spans="1:17" s="8" customFormat="1" ht="14.25" customHeight="1">
      <c r="A43" s="117"/>
      <c r="B43" s="1028"/>
      <c r="C43" s="116"/>
      <c r="D43" s="975" t="s">
        <v>335</v>
      </c>
      <c r="E43" s="1007">
        <v>8</v>
      </c>
      <c r="F43" s="1008">
        <v>32</v>
      </c>
      <c r="G43" s="1464">
        <f>E43+F43</f>
        <v>40</v>
      </c>
      <c r="H43" s="1007">
        <v>6</v>
      </c>
      <c r="I43" s="1008">
        <v>34</v>
      </c>
      <c r="J43" s="1464">
        <f>H43+I43</f>
        <v>40</v>
      </c>
      <c r="K43" s="1007">
        <v>4</v>
      </c>
      <c r="L43" s="1008">
        <v>36</v>
      </c>
      <c r="M43" s="1464">
        <f>K43+L43</f>
        <v>40</v>
      </c>
      <c r="N43" s="1009">
        <f t="shared" si="69"/>
        <v>18</v>
      </c>
      <c r="O43" s="1010">
        <f t="shared" si="70"/>
        <v>102</v>
      </c>
      <c r="P43" s="1466">
        <f t="shared" si="71"/>
        <v>120</v>
      </c>
      <c r="Q43" s="1011">
        <v>3</v>
      </c>
    </row>
    <row r="44" spans="1:17" s="1455" customFormat="1" ht="14.25" customHeight="1">
      <c r="A44" s="117"/>
      <c r="B44" s="1484"/>
      <c r="C44" s="1485"/>
      <c r="D44" s="1486" t="s">
        <v>336</v>
      </c>
      <c r="E44" s="1487">
        <f>SUM(E41:E43)</f>
        <v>56</v>
      </c>
      <c r="F44" s="1488">
        <f t="shared" ref="F44:Q44" si="72">SUM(F41:F43)</f>
        <v>54</v>
      </c>
      <c r="G44" s="1489">
        <f t="shared" si="72"/>
        <v>110</v>
      </c>
      <c r="H44" s="1487">
        <f>SUM(H41:H43)</f>
        <v>35</v>
      </c>
      <c r="I44" s="1488">
        <f t="shared" ref="I44:M44" si="73">SUM(I41:I43)</f>
        <v>64</v>
      </c>
      <c r="J44" s="1489">
        <f t="shared" si="73"/>
        <v>99</v>
      </c>
      <c r="K44" s="1487">
        <f t="shared" si="73"/>
        <v>44</v>
      </c>
      <c r="L44" s="1488">
        <f t="shared" si="73"/>
        <v>57</v>
      </c>
      <c r="M44" s="1489">
        <f t="shared" si="73"/>
        <v>101</v>
      </c>
      <c r="N44" s="1487">
        <f t="shared" si="72"/>
        <v>135</v>
      </c>
      <c r="O44" s="1488">
        <f t="shared" si="72"/>
        <v>175</v>
      </c>
      <c r="P44" s="1490">
        <f t="shared" si="72"/>
        <v>310</v>
      </c>
      <c r="Q44" s="1491">
        <f t="shared" si="72"/>
        <v>9</v>
      </c>
    </row>
    <row r="45" spans="1:17" s="8" customFormat="1" ht="14.25" customHeight="1">
      <c r="A45" s="117"/>
      <c r="B45" s="1028" t="s">
        <v>339</v>
      </c>
      <c r="C45" s="116" t="s">
        <v>337</v>
      </c>
      <c r="D45" s="399" t="s">
        <v>337</v>
      </c>
      <c r="E45" s="1007">
        <v>12</v>
      </c>
      <c r="F45" s="1008">
        <v>28</v>
      </c>
      <c r="G45" s="1464">
        <f>E45+F45</f>
        <v>40</v>
      </c>
      <c r="H45" s="1007">
        <v>13</v>
      </c>
      <c r="I45" s="1008">
        <v>21</v>
      </c>
      <c r="J45" s="1464">
        <f>H45+I45</f>
        <v>34</v>
      </c>
      <c r="K45" s="1007">
        <v>13</v>
      </c>
      <c r="L45" s="1008">
        <v>25</v>
      </c>
      <c r="M45" s="1464">
        <f>K45+L45</f>
        <v>38</v>
      </c>
      <c r="N45" s="1009">
        <f>SUM(E45,H45,K45)</f>
        <v>38</v>
      </c>
      <c r="O45" s="1010">
        <f>SUM(F45,I45,L45)</f>
        <v>74</v>
      </c>
      <c r="P45" s="1466">
        <f>N45+O45</f>
        <v>112</v>
      </c>
      <c r="Q45" s="1011">
        <v>3</v>
      </c>
    </row>
    <row r="46" spans="1:17" s="8" customFormat="1" ht="14.25" customHeight="1">
      <c r="A46" s="117"/>
      <c r="B46" s="1028"/>
      <c r="C46" s="116"/>
      <c r="D46" s="399" t="s">
        <v>338</v>
      </c>
      <c r="E46" s="1007">
        <v>22</v>
      </c>
      <c r="F46" s="1008">
        <v>18</v>
      </c>
      <c r="G46" s="1464">
        <f>E46+F46</f>
        <v>40</v>
      </c>
      <c r="H46" s="1007">
        <v>27</v>
      </c>
      <c r="I46" s="1008">
        <v>9</v>
      </c>
      <c r="J46" s="1464">
        <f>H46+I46</f>
        <v>36</v>
      </c>
      <c r="K46" s="1007">
        <v>16</v>
      </c>
      <c r="L46" s="1008">
        <v>17</v>
      </c>
      <c r="M46" s="1464">
        <f>K46+L46</f>
        <v>33</v>
      </c>
      <c r="N46" s="1009">
        <f>SUM(E46,H46,K46)</f>
        <v>65</v>
      </c>
      <c r="O46" s="1010">
        <f>SUM(F46,I46,L46)</f>
        <v>44</v>
      </c>
      <c r="P46" s="1466">
        <f>N46+O46</f>
        <v>109</v>
      </c>
      <c r="Q46" s="1011">
        <v>3</v>
      </c>
    </row>
    <row r="47" spans="1:17" s="1455" customFormat="1" ht="14.25" customHeight="1">
      <c r="A47" s="398"/>
      <c r="B47" s="1492"/>
      <c r="C47" s="1012"/>
      <c r="D47" s="100" t="s">
        <v>54</v>
      </c>
      <c r="E47" s="1013">
        <f>SUM(E45:E46)</f>
        <v>34</v>
      </c>
      <c r="F47" s="1014">
        <f t="shared" ref="F47:Q47" si="74">SUM(F45:F46)</f>
        <v>46</v>
      </c>
      <c r="G47" s="1465">
        <f t="shared" si="74"/>
        <v>80</v>
      </c>
      <c r="H47" s="1013">
        <f>SUM(H45:H46)</f>
        <v>40</v>
      </c>
      <c r="I47" s="1014">
        <f t="shared" ref="I47:M47" si="75">SUM(I45:I46)</f>
        <v>30</v>
      </c>
      <c r="J47" s="1465">
        <f t="shared" si="75"/>
        <v>70</v>
      </c>
      <c r="K47" s="1013">
        <f t="shared" si="75"/>
        <v>29</v>
      </c>
      <c r="L47" s="1014">
        <f t="shared" si="75"/>
        <v>42</v>
      </c>
      <c r="M47" s="1465">
        <f t="shared" si="75"/>
        <v>71</v>
      </c>
      <c r="N47" s="1013">
        <f t="shared" si="74"/>
        <v>103</v>
      </c>
      <c r="O47" s="1014">
        <f t="shared" si="74"/>
        <v>118</v>
      </c>
      <c r="P47" s="1467">
        <f t="shared" si="74"/>
        <v>221</v>
      </c>
      <c r="Q47" s="1468">
        <f t="shared" si="74"/>
        <v>6</v>
      </c>
    </row>
    <row r="48" spans="1:17" s="1455" customFormat="1" ht="14.25" customHeight="1">
      <c r="A48" s="398"/>
      <c r="B48" s="1493"/>
      <c r="C48" s="1494" t="s">
        <v>330</v>
      </c>
      <c r="D48" s="394"/>
      <c r="E48" s="1002">
        <f>E44+E47</f>
        <v>90</v>
      </c>
      <c r="F48" s="1003">
        <f t="shared" ref="F48:Q48" si="76">F44+F47</f>
        <v>100</v>
      </c>
      <c r="G48" s="1457">
        <f t="shared" si="76"/>
        <v>190</v>
      </c>
      <c r="H48" s="1002">
        <f>H44+H47</f>
        <v>75</v>
      </c>
      <c r="I48" s="1003">
        <f t="shared" ref="I48:M48" si="77">I44+I47</f>
        <v>94</v>
      </c>
      <c r="J48" s="1457">
        <f t="shared" si="77"/>
        <v>169</v>
      </c>
      <c r="K48" s="1002">
        <f t="shared" si="77"/>
        <v>73</v>
      </c>
      <c r="L48" s="1003">
        <f t="shared" si="77"/>
        <v>99</v>
      </c>
      <c r="M48" s="1457">
        <f t="shared" si="77"/>
        <v>172</v>
      </c>
      <c r="N48" s="1002">
        <f t="shared" si="76"/>
        <v>238</v>
      </c>
      <c r="O48" s="1003">
        <f t="shared" si="76"/>
        <v>293</v>
      </c>
      <c r="P48" s="1463">
        <f t="shared" si="76"/>
        <v>531</v>
      </c>
      <c r="Q48" s="1469">
        <f t="shared" si="76"/>
        <v>15</v>
      </c>
    </row>
    <row r="49" spans="1:17" s="8" customFormat="1" ht="14.25" customHeight="1">
      <c r="A49" s="2000" t="s">
        <v>98</v>
      </c>
      <c r="B49" s="2001"/>
      <c r="C49" s="1005" t="s">
        <v>93</v>
      </c>
      <c r="D49" s="399" t="s">
        <v>99</v>
      </c>
      <c r="E49" s="1007">
        <v>15</v>
      </c>
      <c r="F49" s="1008">
        <v>9</v>
      </c>
      <c r="G49" s="1464">
        <f t="shared" si="7"/>
        <v>24</v>
      </c>
      <c r="H49" s="1007">
        <v>15</v>
      </c>
      <c r="I49" s="1008">
        <v>16</v>
      </c>
      <c r="J49" s="1464">
        <f t="shared" ref="J49:J52" si="78">H49+I49</f>
        <v>31</v>
      </c>
      <c r="K49" s="1007">
        <v>20</v>
      </c>
      <c r="L49" s="1008">
        <v>9</v>
      </c>
      <c r="M49" s="1464">
        <f t="shared" ref="M49:M101" si="79">K49+L49</f>
        <v>29</v>
      </c>
      <c r="N49" s="1009">
        <f t="shared" si="38"/>
        <v>50</v>
      </c>
      <c r="O49" s="1010">
        <f t="shared" si="38"/>
        <v>34</v>
      </c>
      <c r="P49" s="1466">
        <f t="shared" si="5"/>
        <v>84</v>
      </c>
      <c r="Q49" s="1011">
        <v>3</v>
      </c>
    </row>
    <row r="50" spans="1:17" s="8" customFormat="1" ht="14.25" customHeight="1">
      <c r="A50" s="1996"/>
      <c r="B50" s="1997"/>
      <c r="C50" s="1005"/>
      <c r="D50" s="399" t="s">
        <v>821</v>
      </c>
      <c r="E50" s="1007">
        <v>12</v>
      </c>
      <c r="F50" s="1008">
        <v>27</v>
      </c>
      <c r="G50" s="1464">
        <f t="shared" si="7"/>
        <v>39</v>
      </c>
      <c r="H50" s="1007">
        <v>12</v>
      </c>
      <c r="I50" s="1008">
        <v>20</v>
      </c>
      <c r="J50" s="1464">
        <f t="shared" si="78"/>
        <v>32</v>
      </c>
      <c r="K50" s="1007">
        <v>7</v>
      </c>
      <c r="L50" s="1008">
        <v>28</v>
      </c>
      <c r="M50" s="1464">
        <f t="shared" si="79"/>
        <v>35</v>
      </c>
      <c r="N50" s="1009">
        <f t="shared" si="38"/>
        <v>31</v>
      </c>
      <c r="O50" s="1010">
        <f t="shared" si="38"/>
        <v>75</v>
      </c>
      <c r="P50" s="1466">
        <f t="shared" si="5"/>
        <v>106</v>
      </c>
      <c r="Q50" s="1011">
        <v>3</v>
      </c>
    </row>
    <row r="51" spans="1:17" s="8" customFormat="1" ht="14.25" customHeight="1">
      <c r="A51" s="1996"/>
      <c r="B51" s="1996"/>
      <c r="C51" s="1012"/>
      <c r="D51" s="1042" t="s">
        <v>822</v>
      </c>
      <c r="E51" s="1000">
        <v>27</v>
      </c>
      <c r="F51" s="1001">
        <v>1</v>
      </c>
      <c r="G51" s="1457">
        <f t="shared" si="7"/>
        <v>28</v>
      </c>
      <c r="H51" s="1000">
        <v>27</v>
      </c>
      <c r="I51" s="1001">
        <v>1</v>
      </c>
      <c r="J51" s="1457">
        <f t="shared" si="78"/>
        <v>28</v>
      </c>
      <c r="K51" s="1000">
        <v>19</v>
      </c>
      <c r="L51" s="1001">
        <v>0</v>
      </c>
      <c r="M51" s="1457">
        <f t="shared" si="79"/>
        <v>19</v>
      </c>
      <c r="N51" s="1002">
        <f t="shared" si="38"/>
        <v>73</v>
      </c>
      <c r="O51" s="1003">
        <f t="shared" si="38"/>
        <v>2</v>
      </c>
      <c r="P51" s="1463">
        <f t="shared" si="5"/>
        <v>75</v>
      </c>
      <c r="Q51" s="1006">
        <v>3</v>
      </c>
    </row>
    <row r="52" spans="1:17" s="1455" customFormat="1" ht="14.25" customHeight="1">
      <c r="A52" s="1998"/>
      <c r="B52" s="1999"/>
      <c r="C52" s="1378" t="s">
        <v>11</v>
      </c>
      <c r="D52" s="394"/>
      <c r="E52" s="1002">
        <f>SUM(E49:E51)</f>
        <v>54</v>
      </c>
      <c r="F52" s="1003">
        <f>SUM(F49:F51)</f>
        <v>37</v>
      </c>
      <c r="G52" s="1457">
        <f t="shared" si="7"/>
        <v>91</v>
      </c>
      <c r="H52" s="1002">
        <f>SUM(H49:H51)</f>
        <v>54</v>
      </c>
      <c r="I52" s="1003">
        <f>SUM(I49:I51)</f>
        <v>37</v>
      </c>
      <c r="J52" s="1457">
        <f t="shared" si="78"/>
        <v>91</v>
      </c>
      <c r="K52" s="1002">
        <f>SUM(K49:K51)</f>
        <v>46</v>
      </c>
      <c r="L52" s="1003">
        <f>SUM(L49:L51)</f>
        <v>37</v>
      </c>
      <c r="M52" s="1457">
        <f t="shared" si="79"/>
        <v>83</v>
      </c>
      <c r="N52" s="1002">
        <f t="shared" si="38"/>
        <v>154</v>
      </c>
      <c r="O52" s="1003">
        <f t="shared" si="38"/>
        <v>111</v>
      </c>
      <c r="P52" s="1463">
        <f t="shared" si="5"/>
        <v>265</v>
      </c>
      <c r="Q52" s="1469">
        <f>SUM(Q49:Q51)</f>
        <v>9</v>
      </c>
    </row>
    <row r="53" spans="1:17" s="8" customFormat="1" ht="14.25" customHeight="1">
      <c r="A53" s="2000" t="s">
        <v>100</v>
      </c>
      <c r="B53" s="2001"/>
      <c r="C53" s="1005" t="s">
        <v>93</v>
      </c>
      <c r="D53" s="1043" t="s">
        <v>101</v>
      </c>
      <c r="E53" s="1007">
        <v>29</v>
      </c>
      <c r="F53" s="1008">
        <v>11</v>
      </c>
      <c r="G53" s="1464">
        <f>E53+F53</f>
        <v>40</v>
      </c>
      <c r="H53" s="1007">
        <v>36</v>
      </c>
      <c r="I53" s="1008">
        <v>4</v>
      </c>
      <c r="J53" s="1464">
        <f>H53+I53</f>
        <v>40</v>
      </c>
      <c r="K53" s="1007">
        <v>33</v>
      </c>
      <c r="L53" s="1008">
        <v>7</v>
      </c>
      <c r="M53" s="1464">
        <f t="shared" si="79"/>
        <v>40</v>
      </c>
      <c r="N53" s="1009">
        <f>SUM(E53,H53,K53)</f>
        <v>98</v>
      </c>
      <c r="O53" s="1010">
        <f t="shared" si="38"/>
        <v>22</v>
      </c>
      <c r="P53" s="1466">
        <f t="shared" si="5"/>
        <v>120</v>
      </c>
      <c r="Q53" s="1011">
        <v>3</v>
      </c>
    </row>
    <row r="54" spans="1:17" s="8" customFormat="1" ht="14.25" customHeight="1">
      <c r="A54" s="1996"/>
      <c r="B54" s="1997"/>
      <c r="C54" s="1005"/>
      <c r="D54" s="1043" t="s">
        <v>102</v>
      </c>
      <c r="E54" s="1007">
        <v>8</v>
      </c>
      <c r="F54" s="1008">
        <v>32</v>
      </c>
      <c r="G54" s="1464">
        <f t="shared" si="7"/>
        <v>40</v>
      </c>
      <c r="H54" s="1007">
        <v>13</v>
      </c>
      <c r="I54" s="1008">
        <v>26</v>
      </c>
      <c r="J54" s="1464">
        <f t="shared" ref="J54" si="80">H54+I54</f>
        <v>39</v>
      </c>
      <c r="K54" s="1007">
        <v>8</v>
      </c>
      <c r="L54" s="1008">
        <v>32</v>
      </c>
      <c r="M54" s="1464">
        <f t="shared" si="79"/>
        <v>40</v>
      </c>
      <c r="N54" s="1009">
        <f t="shared" si="38"/>
        <v>29</v>
      </c>
      <c r="O54" s="1010">
        <f t="shared" si="38"/>
        <v>90</v>
      </c>
      <c r="P54" s="1466">
        <f t="shared" si="5"/>
        <v>119</v>
      </c>
      <c r="Q54" s="1011">
        <v>3</v>
      </c>
    </row>
    <row r="55" spans="1:17" s="8" customFormat="1" ht="14.25" customHeight="1">
      <c r="A55" s="1996"/>
      <c r="B55" s="1997"/>
      <c r="C55" s="1012"/>
      <c r="D55" s="115" t="s">
        <v>103</v>
      </c>
      <c r="E55" s="1000">
        <v>23</v>
      </c>
      <c r="F55" s="1001">
        <v>17</v>
      </c>
      <c r="G55" s="1457">
        <f>E55+F55</f>
        <v>40</v>
      </c>
      <c r="H55" s="1000">
        <v>23</v>
      </c>
      <c r="I55" s="1001">
        <v>17</v>
      </c>
      <c r="J55" s="1457">
        <f>H55+I55</f>
        <v>40</v>
      </c>
      <c r="K55" s="1000">
        <v>22</v>
      </c>
      <c r="L55" s="1001">
        <v>15</v>
      </c>
      <c r="M55" s="1457">
        <f>K55+L55</f>
        <v>37</v>
      </c>
      <c r="N55" s="1002">
        <f>SUM(E55,H55,K55)</f>
        <v>68</v>
      </c>
      <c r="O55" s="1003">
        <f>SUM(F55,I55,L55)</f>
        <v>49</v>
      </c>
      <c r="P55" s="1463">
        <f>N55+O55</f>
        <v>117</v>
      </c>
      <c r="Q55" s="1006">
        <v>3</v>
      </c>
    </row>
    <row r="56" spans="1:17" s="1455" customFormat="1" ht="14.25" customHeight="1">
      <c r="A56" s="1998"/>
      <c r="B56" s="1999"/>
      <c r="C56" s="1378" t="s">
        <v>11</v>
      </c>
      <c r="D56" s="394"/>
      <c r="E56" s="1002">
        <f>SUM(E53:E55)</f>
        <v>60</v>
      </c>
      <c r="F56" s="1003">
        <f>SUM(F53:F55)</f>
        <v>60</v>
      </c>
      <c r="G56" s="1457">
        <f t="shared" si="7"/>
        <v>120</v>
      </c>
      <c r="H56" s="1002">
        <f>SUM(H53:H55)</f>
        <v>72</v>
      </c>
      <c r="I56" s="1003">
        <f>SUM(I53:I55)</f>
        <v>47</v>
      </c>
      <c r="J56" s="1457">
        <f t="shared" ref="J56:J82" si="81">H56+I56</f>
        <v>119</v>
      </c>
      <c r="K56" s="1002">
        <f>SUM(K53:K55)</f>
        <v>63</v>
      </c>
      <c r="L56" s="1003">
        <f>SUM(L53:L55)</f>
        <v>54</v>
      </c>
      <c r="M56" s="1457">
        <f t="shared" si="79"/>
        <v>117</v>
      </c>
      <c r="N56" s="1002">
        <f t="shared" si="38"/>
        <v>195</v>
      </c>
      <c r="O56" s="1003">
        <f t="shared" si="38"/>
        <v>161</v>
      </c>
      <c r="P56" s="1463">
        <f t="shared" si="5"/>
        <v>356</v>
      </c>
      <c r="Q56" s="1469">
        <f>SUM(Q53:Q55)</f>
        <v>9</v>
      </c>
    </row>
    <row r="57" spans="1:17" s="8" customFormat="1" ht="14.25" customHeight="1">
      <c r="A57" s="2000" t="s">
        <v>104</v>
      </c>
      <c r="B57" s="2001"/>
      <c r="C57" s="1005" t="s">
        <v>105</v>
      </c>
      <c r="D57" s="399" t="s">
        <v>106</v>
      </c>
      <c r="E57" s="1007">
        <v>37</v>
      </c>
      <c r="F57" s="1008">
        <v>3</v>
      </c>
      <c r="G57" s="1464">
        <f t="shared" si="7"/>
        <v>40</v>
      </c>
      <c r="H57" s="1007">
        <v>38</v>
      </c>
      <c r="I57" s="1008">
        <v>2</v>
      </c>
      <c r="J57" s="1464">
        <f t="shared" si="81"/>
        <v>40</v>
      </c>
      <c r="K57" s="1007">
        <v>40</v>
      </c>
      <c r="L57" s="1008">
        <v>0</v>
      </c>
      <c r="M57" s="1464">
        <f t="shared" si="79"/>
        <v>40</v>
      </c>
      <c r="N57" s="1009">
        <f t="shared" ref="N57:O62" si="82">SUM(E57,H57,K57)</f>
        <v>115</v>
      </c>
      <c r="O57" s="1010">
        <f t="shared" si="82"/>
        <v>5</v>
      </c>
      <c r="P57" s="1466">
        <f t="shared" si="5"/>
        <v>120</v>
      </c>
      <c r="Q57" s="1011">
        <v>3</v>
      </c>
    </row>
    <row r="58" spans="1:17" s="8" customFormat="1" ht="14.25" customHeight="1">
      <c r="A58" s="398"/>
      <c r="B58" s="1005"/>
      <c r="C58" s="1005"/>
      <c r="D58" s="399" t="s">
        <v>353</v>
      </c>
      <c r="E58" s="1007">
        <v>38</v>
      </c>
      <c r="F58" s="1008">
        <v>2</v>
      </c>
      <c r="G58" s="1464">
        <f t="shared" si="7"/>
        <v>40</v>
      </c>
      <c r="H58" s="1007">
        <v>39</v>
      </c>
      <c r="I58" s="1008">
        <v>0</v>
      </c>
      <c r="J58" s="1464">
        <f t="shared" si="81"/>
        <v>39</v>
      </c>
      <c r="K58" s="1007">
        <v>39</v>
      </c>
      <c r="L58" s="1008">
        <v>0</v>
      </c>
      <c r="M58" s="1464">
        <f t="shared" si="79"/>
        <v>39</v>
      </c>
      <c r="N58" s="1009">
        <f t="shared" si="82"/>
        <v>116</v>
      </c>
      <c r="O58" s="1010">
        <f t="shared" si="82"/>
        <v>2</v>
      </c>
      <c r="P58" s="1466">
        <f t="shared" si="5"/>
        <v>118</v>
      </c>
      <c r="Q58" s="1011">
        <v>3</v>
      </c>
    </row>
    <row r="59" spans="1:17" s="8" customFormat="1" ht="14.25" customHeight="1">
      <c r="A59" s="398"/>
      <c r="B59" s="1005"/>
      <c r="C59" s="1005"/>
      <c r="D59" s="399" t="s">
        <v>107</v>
      </c>
      <c r="E59" s="1007">
        <v>39</v>
      </c>
      <c r="F59" s="1008">
        <v>1</v>
      </c>
      <c r="G59" s="1464">
        <f t="shared" si="7"/>
        <v>40</v>
      </c>
      <c r="H59" s="1007">
        <v>37</v>
      </c>
      <c r="I59" s="1008">
        <v>2</v>
      </c>
      <c r="J59" s="1464">
        <f t="shared" si="81"/>
        <v>39</v>
      </c>
      <c r="K59" s="1007">
        <v>38</v>
      </c>
      <c r="L59" s="1008">
        <v>2</v>
      </c>
      <c r="M59" s="1464">
        <f t="shared" si="79"/>
        <v>40</v>
      </c>
      <c r="N59" s="1009">
        <f t="shared" si="82"/>
        <v>114</v>
      </c>
      <c r="O59" s="1010">
        <f t="shared" si="82"/>
        <v>5</v>
      </c>
      <c r="P59" s="1466">
        <f t="shared" ref="P59:P60" si="83">N59+O59</f>
        <v>119</v>
      </c>
      <c r="Q59" s="1011">
        <v>3</v>
      </c>
    </row>
    <row r="60" spans="1:17" s="8" customFormat="1" ht="14.25" customHeight="1">
      <c r="A60" s="398"/>
      <c r="B60" s="1005"/>
      <c r="C60" s="1005"/>
      <c r="D60" s="399" t="s">
        <v>354</v>
      </c>
      <c r="E60" s="1007">
        <v>39</v>
      </c>
      <c r="F60" s="1008">
        <v>1</v>
      </c>
      <c r="G60" s="1464">
        <f t="shared" si="7"/>
        <v>40</v>
      </c>
      <c r="H60" s="1007">
        <v>40</v>
      </c>
      <c r="I60" s="1008">
        <v>0</v>
      </c>
      <c r="J60" s="1464">
        <f t="shared" si="81"/>
        <v>40</v>
      </c>
      <c r="K60" s="1007">
        <v>35</v>
      </c>
      <c r="L60" s="1008">
        <v>2</v>
      </c>
      <c r="M60" s="1464">
        <f t="shared" si="79"/>
        <v>37</v>
      </c>
      <c r="N60" s="1009">
        <f t="shared" si="82"/>
        <v>114</v>
      </c>
      <c r="O60" s="1010">
        <f t="shared" si="82"/>
        <v>3</v>
      </c>
      <c r="P60" s="1466">
        <f t="shared" si="83"/>
        <v>117</v>
      </c>
      <c r="Q60" s="1011">
        <v>3</v>
      </c>
    </row>
    <row r="61" spans="1:17" s="8" customFormat="1" ht="14.25" customHeight="1">
      <c r="A61" s="1996"/>
      <c r="B61" s="1997"/>
      <c r="C61" s="1005"/>
      <c r="D61" s="399" t="s">
        <v>355</v>
      </c>
      <c r="E61" s="1007">
        <v>32</v>
      </c>
      <c r="F61" s="1008">
        <v>8</v>
      </c>
      <c r="G61" s="1464">
        <f t="shared" si="7"/>
        <v>40</v>
      </c>
      <c r="H61" s="1007">
        <v>34</v>
      </c>
      <c r="I61" s="1008">
        <v>6</v>
      </c>
      <c r="J61" s="1464">
        <f t="shared" si="81"/>
        <v>40</v>
      </c>
      <c r="K61" s="1007">
        <v>31</v>
      </c>
      <c r="L61" s="1008">
        <v>8</v>
      </c>
      <c r="M61" s="1464">
        <f t="shared" si="79"/>
        <v>39</v>
      </c>
      <c r="N61" s="1009">
        <f t="shared" si="82"/>
        <v>97</v>
      </c>
      <c r="O61" s="1010">
        <f t="shared" si="82"/>
        <v>22</v>
      </c>
      <c r="P61" s="1466">
        <f t="shared" si="5"/>
        <v>119</v>
      </c>
      <c r="Q61" s="1011">
        <v>3</v>
      </c>
    </row>
    <row r="62" spans="1:17" s="8" customFormat="1" ht="14.25" customHeight="1">
      <c r="A62" s="1996"/>
      <c r="B62" s="1997"/>
      <c r="C62" s="1012"/>
      <c r="D62" s="80" t="s">
        <v>356</v>
      </c>
      <c r="E62" s="1000">
        <v>31</v>
      </c>
      <c r="F62" s="1001">
        <v>9</v>
      </c>
      <c r="G62" s="1457">
        <f t="shared" si="7"/>
        <v>40</v>
      </c>
      <c r="H62" s="1000">
        <v>28</v>
      </c>
      <c r="I62" s="1001">
        <v>11</v>
      </c>
      <c r="J62" s="1457">
        <f t="shared" si="81"/>
        <v>39</v>
      </c>
      <c r="K62" s="1000">
        <v>34</v>
      </c>
      <c r="L62" s="1001">
        <v>5</v>
      </c>
      <c r="M62" s="1457">
        <f t="shared" si="79"/>
        <v>39</v>
      </c>
      <c r="N62" s="1002">
        <f t="shared" si="82"/>
        <v>93</v>
      </c>
      <c r="O62" s="1003">
        <f t="shared" si="82"/>
        <v>25</v>
      </c>
      <c r="P62" s="1463">
        <f t="shared" si="5"/>
        <v>118</v>
      </c>
      <c r="Q62" s="1006">
        <v>3</v>
      </c>
    </row>
    <row r="63" spans="1:17" s="8" customFormat="1" ht="14.25" hidden="1" customHeight="1">
      <c r="A63" s="1996"/>
      <c r="B63" s="1997"/>
      <c r="C63" s="1012"/>
      <c r="D63" s="115" t="s">
        <v>357</v>
      </c>
      <c r="E63" s="1000"/>
      <c r="F63" s="1001"/>
      <c r="G63" s="1456">
        <f t="shared" si="7"/>
        <v>0</v>
      </c>
      <c r="H63" s="1000">
        <v>0</v>
      </c>
      <c r="I63" s="1001">
        <v>0</v>
      </c>
      <c r="J63" s="1456">
        <f t="shared" si="81"/>
        <v>0</v>
      </c>
      <c r="K63" s="1000">
        <v>0</v>
      </c>
      <c r="L63" s="1001">
        <v>0</v>
      </c>
      <c r="M63" s="1456">
        <f t="shared" si="79"/>
        <v>0</v>
      </c>
      <c r="N63" s="1002">
        <f t="shared" si="38"/>
        <v>0</v>
      </c>
      <c r="O63" s="1003">
        <f t="shared" si="38"/>
        <v>0</v>
      </c>
      <c r="P63" s="1453">
        <f t="shared" si="5"/>
        <v>0</v>
      </c>
      <c r="Q63" s="1006" t="s">
        <v>844</v>
      </c>
    </row>
    <row r="64" spans="1:17" s="1455" customFormat="1" ht="14.25" customHeight="1">
      <c r="A64" s="1998"/>
      <c r="B64" s="1999"/>
      <c r="C64" s="1378" t="s">
        <v>11</v>
      </c>
      <c r="D64" s="394"/>
      <c r="E64" s="1002">
        <f>SUM(E57:E63)</f>
        <v>216</v>
      </c>
      <c r="F64" s="1003">
        <f>SUM(F57:F63)</f>
        <v>24</v>
      </c>
      <c r="G64" s="1457">
        <f t="shared" si="7"/>
        <v>240</v>
      </c>
      <c r="H64" s="1002">
        <f>SUM(H57:H63)</f>
        <v>216</v>
      </c>
      <c r="I64" s="1003">
        <f>SUM(I57:I63)</f>
        <v>21</v>
      </c>
      <c r="J64" s="1457">
        <f t="shared" si="81"/>
        <v>237</v>
      </c>
      <c r="K64" s="1002">
        <f>SUM(K57:K63)</f>
        <v>217</v>
      </c>
      <c r="L64" s="1003">
        <f>SUM(L57:L63)</f>
        <v>17</v>
      </c>
      <c r="M64" s="1457">
        <f t="shared" si="79"/>
        <v>234</v>
      </c>
      <c r="N64" s="1002">
        <f t="shared" si="38"/>
        <v>649</v>
      </c>
      <c r="O64" s="1003">
        <f t="shared" si="38"/>
        <v>62</v>
      </c>
      <c r="P64" s="1463">
        <f t="shared" si="5"/>
        <v>711</v>
      </c>
      <c r="Q64" s="1469">
        <f>SUM(Q57:Q63)</f>
        <v>18</v>
      </c>
    </row>
    <row r="65" spans="1:17" s="8" customFormat="1" ht="14.25" customHeight="1">
      <c r="A65" s="2000" t="s">
        <v>109</v>
      </c>
      <c r="B65" s="2001"/>
      <c r="C65" s="1005" t="s">
        <v>105</v>
      </c>
      <c r="D65" s="399" t="s">
        <v>106</v>
      </c>
      <c r="E65" s="1007">
        <v>34</v>
      </c>
      <c r="F65" s="1008">
        <v>0</v>
      </c>
      <c r="G65" s="1464">
        <f t="shared" si="7"/>
        <v>34</v>
      </c>
      <c r="H65" s="1007">
        <v>37</v>
      </c>
      <c r="I65" s="1008">
        <v>2</v>
      </c>
      <c r="J65" s="1464">
        <f t="shared" si="81"/>
        <v>39</v>
      </c>
      <c r="K65" s="1007">
        <v>33</v>
      </c>
      <c r="L65" s="1008">
        <v>1</v>
      </c>
      <c r="M65" s="1464">
        <f t="shared" si="79"/>
        <v>34</v>
      </c>
      <c r="N65" s="1009">
        <f t="shared" si="38"/>
        <v>104</v>
      </c>
      <c r="O65" s="1010">
        <f t="shared" si="38"/>
        <v>3</v>
      </c>
      <c r="P65" s="1466">
        <f t="shared" si="5"/>
        <v>107</v>
      </c>
      <c r="Q65" s="1011">
        <v>3</v>
      </c>
    </row>
    <row r="66" spans="1:17" s="8" customFormat="1" ht="14.25" customHeight="1">
      <c r="A66" s="1996"/>
      <c r="B66" s="1997"/>
      <c r="C66" s="1005"/>
      <c r="D66" s="399" t="s">
        <v>107</v>
      </c>
      <c r="E66" s="1007">
        <v>30</v>
      </c>
      <c r="F66" s="1008">
        <v>0</v>
      </c>
      <c r="G66" s="1464">
        <f t="shared" si="7"/>
        <v>30</v>
      </c>
      <c r="H66" s="1007">
        <v>35</v>
      </c>
      <c r="I66" s="1008">
        <v>1</v>
      </c>
      <c r="J66" s="1464">
        <f t="shared" si="81"/>
        <v>36</v>
      </c>
      <c r="K66" s="1007">
        <v>40</v>
      </c>
      <c r="L66" s="1008">
        <v>0</v>
      </c>
      <c r="M66" s="1464">
        <f t="shared" si="79"/>
        <v>40</v>
      </c>
      <c r="N66" s="1009">
        <f t="shared" si="38"/>
        <v>105</v>
      </c>
      <c r="O66" s="1010">
        <f t="shared" si="38"/>
        <v>1</v>
      </c>
      <c r="P66" s="1466">
        <f t="shared" si="5"/>
        <v>106</v>
      </c>
      <c r="Q66" s="1011">
        <v>3</v>
      </c>
    </row>
    <row r="67" spans="1:17" s="8" customFormat="1" ht="14.25" customHeight="1">
      <c r="A67" s="1996"/>
      <c r="B67" s="1997"/>
      <c r="C67" s="1005"/>
      <c r="D67" s="399" t="s">
        <v>108</v>
      </c>
      <c r="E67" s="1007">
        <v>27</v>
      </c>
      <c r="F67" s="1008">
        <v>8</v>
      </c>
      <c r="G67" s="1464">
        <f t="shared" si="7"/>
        <v>35</v>
      </c>
      <c r="H67" s="1007">
        <v>26</v>
      </c>
      <c r="I67" s="1008">
        <v>12</v>
      </c>
      <c r="J67" s="1464">
        <f t="shared" si="81"/>
        <v>38</v>
      </c>
      <c r="K67" s="1007">
        <v>25</v>
      </c>
      <c r="L67" s="1008">
        <v>10</v>
      </c>
      <c r="M67" s="1464">
        <f t="shared" si="79"/>
        <v>35</v>
      </c>
      <c r="N67" s="1009">
        <f t="shared" si="38"/>
        <v>78</v>
      </c>
      <c r="O67" s="1010">
        <f t="shared" si="38"/>
        <v>30</v>
      </c>
      <c r="P67" s="1466">
        <f t="shared" si="5"/>
        <v>108</v>
      </c>
      <c r="Q67" s="1011">
        <v>3</v>
      </c>
    </row>
    <row r="68" spans="1:17" s="8" customFormat="1" ht="14.25" customHeight="1">
      <c r="A68" s="1996"/>
      <c r="B68" s="1997"/>
      <c r="C68" s="1012"/>
      <c r="D68" s="115" t="s">
        <v>110</v>
      </c>
      <c r="E68" s="1000">
        <v>21</v>
      </c>
      <c r="F68" s="1001">
        <v>1</v>
      </c>
      <c r="G68" s="1457">
        <f t="shared" si="7"/>
        <v>22</v>
      </c>
      <c r="H68" s="1000">
        <v>27</v>
      </c>
      <c r="I68" s="1001">
        <v>2</v>
      </c>
      <c r="J68" s="1457">
        <f t="shared" si="81"/>
        <v>29</v>
      </c>
      <c r="K68" s="1000">
        <v>34</v>
      </c>
      <c r="L68" s="1001">
        <v>0</v>
      </c>
      <c r="M68" s="1457">
        <f t="shared" si="79"/>
        <v>34</v>
      </c>
      <c r="N68" s="1002">
        <f t="shared" si="38"/>
        <v>82</v>
      </c>
      <c r="O68" s="1003">
        <f t="shared" si="38"/>
        <v>3</v>
      </c>
      <c r="P68" s="1463">
        <f t="shared" si="5"/>
        <v>85</v>
      </c>
      <c r="Q68" s="1006">
        <v>3</v>
      </c>
    </row>
    <row r="69" spans="1:17" s="1455" customFormat="1" ht="14.25" customHeight="1">
      <c r="A69" s="1998"/>
      <c r="B69" s="1999"/>
      <c r="C69" s="1378" t="s">
        <v>11</v>
      </c>
      <c r="D69" s="394"/>
      <c r="E69" s="1002">
        <f t="shared" ref="E69:F69" si="84">SUM(E65:E68)</f>
        <v>112</v>
      </c>
      <c r="F69" s="1003">
        <f t="shared" si="84"/>
        <v>9</v>
      </c>
      <c r="G69" s="1457">
        <f t="shared" si="7"/>
        <v>121</v>
      </c>
      <c r="H69" s="1002">
        <f t="shared" ref="H69:I69" si="85">SUM(H65:H68)</f>
        <v>125</v>
      </c>
      <c r="I69" s="1003">
        <f t="shared" si="85"/>
        <v>17</v>
      </c>
      <c r="J69" s="1457">
        <f t="shared" si="81"/>
        <v>142</v>
      </c>
      <c r="K69" s="1002">
        <f t="shared" ref="K69:L69" si="86">SUM(K65:K68)</f>
        <v>132</v>
      </c>
      <c r="L69" s="1003">
        <f t="shared" si="86"/>
        <v>11</v>
      </c>
      <c r="M69" s="1457">
        <f t="shared" si="79"/>
        <v>143</v>
      </c>
      <c r="N69" s="1002">
        <f t="shared" si="38"/>
        <v>369</v>
      </c>
      <c r="O69" s="1003">
        <f t="shared" si="38"/>
        <v>37</v>
      </c>
      <c r="P69" s="1463">
        <f t="shared" si="5"/>
        <v>406</v>
      </c>
      <c r="Q69" s="1469">
        <f>SUM(Q65:Q68)</f>
        <v>12</v>
      </c>
    </row>
    <row r="70" spans="1:17" s="8" customFormat="1" ht="14.25" customHeight="1">
      <c r="A70" s="2000" t="s">
        <v>111</v>
      </c>
      <c r="B70" s="2001"/>
      <c r="C70" s="1005" t="s">
        <v>105</v>
      </c>
      <c r="D70" s="399" t="s">
        <v>106</v>
      </c>
      <c r="E70" s="1007">
        <v>77</v>
      </c>
      <c r="F70" s="1008">
        <v>3</v>
      </c>
      <c r="G70" s="1464">
        <f t="shared" si="7"/>
        <v>80</v>
      </c>
      <c r="H70" s="1007">
        <v>77</v>
      </c>
      <c r="I70" s="1008">
        <v>1</v>
      </c>
      <c r="J70" s="1464">
        <f t="shared" si="81"/>
        <v>78</v>
      </c>
      <c r="K70" s="1007">
        <v>72</v>
      </c>
      <c r="L70" s="1008">
        <v>4</v>
      </c>
      <c r="M70" s="1464">
        <f t="shared" si="79"/>
        <v>76</v>
      </c>
      <c r="N70" s="1009">
        <f t="shared" si="38"/>
        <v>226</v>
      </c>
      <c r="O70" s="1010">
        <f t="shared" si="38"/>
        <v>8</v>
      </c>
      <c r="P70" s="1466">
        <f t="shared" si="5"/>
        <v>234</v>
      </c>
      <c r="Q70" s="1011">
        <v>6</v>
      </c>
    </row>
    <row r="71" spans="1:17" s="8" customFormat="1" ht="14.25" customHeight="1">
      <c r="A71" s="1996"/>
      <c r="B71" s="1997"/>
      <c r="C71" s="1005"/>
      <c r="D71" s="399" t="s">
        <v>107</v>
      </c>
      <c r="E71" s="1007">
        <v>29</v>
      </c>
      <c r="F71" s="1008">
        <v>2</v>
      </c>
      <c r="G71" s="1464">
        <f t="shared" si="7"/>
        <v>31</v>
      </c>
      <c r="H71" s="1007">
        <v>19</v>
      </c>
      <c r="I71" s="1008">
        <v>2</v>
      </c>
      <c r="J71" s="1464">
        <f t="shared" si="81"/>
        <v>21</v>
      </c>
      <c r="K71" s="1007">
        <v>21</v>
      </c>
      <c r="L71" s="1008">
        <v>1</v>
      </c>
      <c r="M71" s="1464">
        <f t="shared" si="79"/>
        <v>22</v>
      </c>
      <c r="N71" s="1009">
        <f t="shared" si="38"/>
        <v>69</v>
      </c>
      <c r="O71" s="1010">
        <f t="shared" si="38"/>
        <v>5</v>
      </c>
      <c r="P71" s="1466">
        <f t="shared" si="5"/>
        <v>74</v>
      </c>
      <c r="Q71" s="1011">
        <v>3</v>
      </c>
    </row>
    <row r="72" spans="1:17" s="8" customFormat="1" ht="14.25" customHeight="1">
      <c r="A72" s="1996"/>
      <c r="B72" s="1997"/>
      <c r="C72" s="1005"/>
      <c r="D72" s="399" t="s">
        <v>108</v>
      </c>
      <c r="E72" s="1007">
        <v>28</v>
      </c>
      <c r="F72" s="1008">
        <v>12</v>
      </c>
      <c r="G72" s="1464">
        <f t="shared" si="7"/>
        <v>40</v>
      </c>
      <c r="H72" s="1007">
        <v>26</v>
      </c>
      <c r="I72" s="1008">
        <v>4</v>
      </c>
      <c r="J72" s="1464">
        <f t="shared" si="81"/>
        <v>30</v>
      </c>
      <c r="K72" s="1007">
        <v>28</v>
      </c>
      <c r="L72" s="1008">
        <v>10</v>
      </c>
      <c r="M72" s="1464">
        <f t="shared" si="79"/>
        <v>38</v>
      </c>
      <c r="N72" s="1009">
        <f t="shared" si="38"/>
        <v>82</v>
      </c>
      <c r="O72" s="1010">
        <f t="shared" si="38"/>
        <v>26</v>
      </c>
      <c r="P72" s="1466">
        <f t="shared" si="5"/>
        <v>108</v>
      </c>
      <c r="Q72" s="1011">
        <v>5</v>
      </c>
    </row>
    <row r="73" spans="1:17" s="8" customFormat="1" ht="14.25" customHeight="1">
      <c r="A73" s="1996"/>
      <c r="B73" s="1997"/>
      <c r="C73" s="1005"/>
      <c r="D73" s="399" t="s">
        <v>110</v>
      </c>
      <c r="E73" s="1007">
        <v>30</v>
      </c>
      <c r="F73" s="1008">
        <v>3</v>
      </c>
      <c r="G73" s="1464">
        <f t="shared" si="7"/>
        <v>33</v>
      </c>
      <c r="H73" s="1007">
        <v>35</v>
      </c>
      <c r="I73" s="1008">
        <v>0</v>
      </c>
      <c r="J73" s="1464">
        <f t="shared" si="81"/>
        <v>35</v>
      </c>
      <c r="K73" s="1007">
        <v>20</v>
      </c>
      <c r="L73" s="1008">
        <v>1</v>
      </c>
      <c r="M73" s="1464">
        <f t="shared" si="79"/>
        <v>21</v>
      </c>
      <c r="N73" s="1009">
        <f t="shared" si="38"/>
        <v>85</v>
      </c>
      <c r="O73" s="1010">
        <f t="shared" si="38"/>
        <v>4</v>
      </c>
      <c r="P73" s="1466">
        <f t="shared" si="5"/>
        <v>89</v>
      </c>
      <c r="Q73" s="1011">
        <v>3</v>
      </c>
    </row>
    <row r="74" spans="1:17" s="8" customFormat="1" ht="14.25" customHeight="1">
      <c r="A74" s="1996"/>
      <c r="B74" s="1997"/>
      <c r="C74" s="1012"/>
      <c r="D74" s="115" t="s">
        <v>112</v>
      </c>
      <c r="E74" s="1000">
        <v>40</v>
      </c>
      <c r="F74" s="1001">
        <v>0</v>
      </c>
      <c r="G74" s="1457">
        <f t="shared" si="7"/>
        <v>40</v>
      </c>
      <c r="H74" s="1000">
        <v>51</v>
      </c>
      <c r="I74" s="1001">
        <v>0</v>
      </c>
      <c r="J74" s="1457">
        <f t="shared" si="81"/>
        <v>51</v>
      </c>
      <c r="K74" s="1000">
        <v>59</v>
      </c>
      <c r="L74" s="1001">
        <v>2</v>
      </c>
      <c r="M74" s="1457">
        <f t="shared" si="79"/>
        <v>61</v>
      </c>
      <c r="N74" s="1002">
        <f t="shared" si="38"/>
        <v>150</v>
      </c>
      <c r="O74" s="1003">
        <f t="shared" si="38"/>
        <v>2</v>
      </c>
      <c r="P74" s="1463">
        <f t="shared" si="5"/>
        <v>152</v>
      </c>
      <c r="Q74" s="1006">
        <v>3</v>
      </c>
    </row>
    <row r="75" spans="1:17" s="1455" customFormat="1" ht="14.25" customHeight="1" thickBot="1">
      <c r="A75" s="2012"/>
      <c r="B75" s="2013"/>
      <c r="C75" s="1380" t="s">
        <v>11</v>
      </c>
      <c r="D75" s="486"/>
      <c r="E75" s="1497">
        <f>SUM(E70:E74)</f>
        <v>204</v>
      </c>
      <c r="F75" s="431">
        <f>SUM(F70:F74)</f>
        <v>20</v>
      </c>
      <c r="G75" s="432">
        <f t="shared" si="7"/>
        <v>224</v>
      </c>
      <c r="H75" s="1497">
        <f>SUM(H70:H74)</f>
        <v>208</v>
      </c>
      <c r="I75" s="431">
        <f>SUM(I70:I74)</f>
        <v>7</v>
      </c>
      <c r="J75" s="432">
        <f t="shared" si="81"/>
        <v>215</v>
      </c>
      <c r="K75" s="1497">
        <f t="shared" ref="K75:L75" si="87">SUM(K70:K74)</f>
        <v>200</v>
      </c>
      <c r="L75" s="431">
        <f t="shared" si="87"/>
        <v>18</v>
      </c>
      <c r="M75" s="432">
        <f t="shared" si="79"/>
        <v>218</v>
      </c>
      <c r="N75" s="1497">
        <f t="shared" si="38"/>
        <v>612</v>
      </c>
      <c r="O75" s="431">
        <f t="shared" si="38"/>
        <v>45</v>
      </c>
      <c r="P75" s="1498">
        <f t="shared" si="5"/>
        <v>657</v>
      </c>
      <c r="Q75" s="1495">
        <f>SUM(Q70:Q74)</f>
        <v>20</v>
      </c>
    </row>
    <row r="76" spans="1:17" s="8" customFormat="1" ht="14.25" customHeight="1">
      <c r="A76" s="2011" t="s">
        <v>113</v>
      </c>
      <c r="B76" s="1930"/>
      <c r="C76" s="973" t="s">
        <v>105</v>
      </c>
      <c r="D76" s="488" t="s">
        <v>106</v>
      </c>
      <c r="E76" s="1044">
        <v>40</v>
      </c>
      <c r="F76" s="1045">
        <v>0</v>
      </c>
      <c r="G76" s="1499">
        <f t="shared" si="7"/>
        <v>40</v>
      </c>
      <c r="H76" s="1044">
        <v>38</v>
      </c>
      <c r="I76" s="1045">
        <v>0</v>
      </c>
      <c r="J76" s="1499">
        <f t="shared" si="81"/>
        <v>38</v>
      </c>
      <c r="K76" s="1044">
        <v>36</v>
      </c>
      <c r="L76" s="1045">
        <v>2</v>
      </c>
      <c r="M76" s="1499">
        <f t="shared" si="79"/>
        <v>38</v>
      </c>
      <c r="N76" s="1046">
        <f t="shared" si="38"/>
        <v>114</v>
      </c>
      <c r="O76" s="1047">
        <f t="shared" si="38"/>
        <v>2</v>
      </c>
      <c r="P76" s="1500">
        <f t="shared" si="5"/>
        <v>116</v>
      </c>
      <c r="Q76" s="1496">
        <v>3</v>
      </c>
    </row>
    <row r="77" spans="1:17" s="8" customFormat="1" ht="14.25" customHeight="1">
      <c r="A77" s="1996"/>
      <c r="B77" s="1997"/>
      <c r="C77" s="1005"/>
      <c r="D77" s="399" t="s">
        <v>107</v>
      </c>
      <c r="E77" s="1007">
        <v>19</v>
      </c>
      <c r="F77" s="1008">
        <v>0</v>
      </c>
      <c r="G77" s="1464">
        <f t="shared" si="7"/>
        <v>19</v>
      </c>
      <c r="H77" s="1007">
        <v>39</v>
      </c>
      <c r="I77" s="1008">
        <v>1</v>
      </c>
      <c r="J77" s="1464">
        <f t="shared" si="81"/>
        <v>40</v>
      </c>
      <c r="K77" s="1007">
        <v>31</v>
      </c>
      <c r="L77" s="1008">
        <v>2</v>
      </c>
      <c r="M77" s="1464">
        <f t="shared" si="79"/>
        <v>33</v>
      </c>
      <c r="N77" s="1009">
        <f t="shared" si="38"/>
        <v>89</v>
      </c>
      <c r="O77" s="1010">
        <f t="shared" si="38"/>
        <v>3</v>
      </c>
      <c r="P77" s="1466">
        <f t="shared" si="5"/>
        <v>92</v>
      </c>
      <c r="Q77" s="1011">
        <v>3</v>
      </c>
    </row>
    <row r="78" spans="1:17" s="8" customFormat="1" ht="14.25" customHeight="1">
      <c r="A78" s="1996"/>
      <c r="B78" s="1997"/>
      <c r="C78" s="1005"/>
      <c r="D78" s="399" t="s">
        <v>114</v>
      </c>
      <c r="E78" s="1007">
        <v>9</v>
      </c>
      <c r="F78" s="1008">
        <v>29</v>
      </c>
      <c r="G78" s="1464">
        <f t="shared" si="7"/>
        <v>38</v>
      </c>
      <c r="H78" s="1007">
        <v>7</v>
      </c>
      <c r="I78" s="1008">
        <v>31</v>
      </c>
      <c r="J78" s="1464">
        <f>H78+I78</f>
        <v>38</v>
      </c>
      <c r="K78" s="1007">
        <v>8</v>
      </c>
      <c r="L78" s="1008">
        <v>33</v>
      </c>
      <c r="M78" s="1464">
        <f t="shared" si="79"/>
        <v>41</v>
      </c>
      <c r="N78" s="1009">
        <f t="shared" si="38"/>
        <v>24</v>
      </c>
      <c r="O78" s="1010">
        <f t="shared" si="38"/>
        <v>93</v>
      </c>
      <c r="P78" s="1466">
        <f t="shared" si="5"/>
        <v>117</v>
      </c>
      <c r="Q78" s="1011">
        <v>3</v>
      </c>
    </row>
    <row r="79" spans="1:17" s="8" customFormat="1" ht="14.25" customHeight="1">
      <c r="A79" s="1996"/>
      <c r="B79" s="1997"/>
      <c r="C79" s="1012"/>
      <c r="D79" s="115" t="s">
        <v>115</v>
      </c>
      <c r="E79" s="1000">
        <v>18</v>
      </c>
      <c r="F79" s="1001">
        <v>12</v>
      </c>
      <c r="G79" s="1457">
        <f t="shared" si="7"/>
        <v>30</v>
      </c>
      <c r="H79" s="1000">
        <v>18</v>
      </c>
      <c r="I79" s="1001">
        <v>11</v>
      </c>
      <c r="J79" s="1457">
        <f t="shared" si="81"/>
        <v>29</v>
      </c>
      <c r="K79" s="1000">
        <v>15</v>
      </c>
      <c r="L79" s="1001">
        <v>19</v>
      </c>
      <c r="M79" s="1457">
        <f t="shared" si="79"/>
        <v>34</v>
      </c>
      <c r="N79" s="1002">
        <f t="shared" si="38"/>
        <v>51</v>
      </c>
      <c r="O79" s="1003">
        <f t="shared" si="38"/>
        <v>42</v>
      </c>
      <c r="P79" s="1463">
        <f t="shared" si="5"/>
        <v>93</v>
      </c>
      <c r="Q79" s="1006">
        <v>3</v>
      </c>
    </row>
    <row r="80" spans="1:17" s="1455" customFormat="1" ht="14.25" customHeight="1">
      <c r="A80" s="1998"/>
      <c r="B80" s="1999"/>
      <c r="C80" s="1378" t="s">
        <v>11</v>
      </c>
      <c r="D80" s="394"/>
      <c r="E80" s="1002">
        <f t="shared" ref="E80:F80" si="88">SUM(E76:E79)</f>
        <v>86</v>
      </c>
      <c r="F80" s="1003">
        <f t="shared" si="88"/>
        <v>41</v>
      </c>
      <c r="G80" s="1457">
        <f t="shared" si="7"/>
        <v>127</v>
      </c>
      <c r="H80" s="1002">
        <f t="shared" ref="H80:I80" si="89">SUM(H76:H79)</f>
        <v>102</v>
      </c>
      <c r="I80" s="1003">
        <f t="shared" si="89"/>
        <v>43</v>
      </c>
      <c r="J80" s="1457">
        <f t="shared" si="81"/>
        <v>145</v>
      </c>
      <c r="K80" s="1002">
        <f t="shared" ref="K80:L80" si="90">SUM(K76:K79)</f>
        <v>90</v>
      </c>
      <c r="L80" s="1003">
        <f t="shared" si="90"/>
        <v>56</v>
      </c>
      <c r="M80" s="1457">
        <f t="shared" si="79"/>
        <v>146</v>
      </c>
      <c r="N80" s="1002">
        <f t="shared" si="38"/>
        <v>278</v>
      </c>
      <c r="O80" s="1003">
        <f t="shared" si="38"/>
        <v>140</v>
      </c>
      <c r="P80" s="1463">
        <f t="shared" ref="P80:P105" si="91">N80+O80</f>
        <v>418</v>
      </c>
      <c r="Q80" s="1469">
        <f>SUM(Q76:Q79)</f>
        <v>12</v>
      </c>
    </row>
    <row r="81" spans="1:17" s="8" customFormat="1" ht="14.25" customHeight="1">
      <c r="A81" s="2000" t="s">
        <v>116</v>
      </c>
      <c r="B81" s="2001"/>
      <c r="C81" s="1005" t="s">
        <v>53</v>
      </c>
      <c r="D81" s="399" t="s">
        <v>53</v>
      </c>
      <c r="E81" s="1985">
        <f>67+17</f>
        <v>84</v>
      </c>
      <c r="F81" s="1987">
        <f>93+23</f>
        <v>116</v>
      </c>
      <c r="G81" s="1989">
        <f t="shared" ref="G81:G105" si="92">E81+F81</f>
        <v>200</v>
      </c>
      <c r="H81" s="1030">
        <v>71</v>
      </c>
      <c r="I81" s="1029">
        <v>88</v>
      </c>
      <c r="J81" s="1478">
        <f t="shared" si="81"/>
        <v>159</v>
      </c>
      <c r="K81" s="1007">
        <v>71</v>
      </c>
      <c r="L81" s="1008">
        <v>83</v>
      </c>
      <c r="M81" s="1464">
        <f t="shared" si="79"/>
        <v>154</v>
      </c>
      <c r="N81" s="1009">
        <f t="shared" si="38"/>
        <v>226</v>
      </c>
      <c r="O81" s="1010">
        <f t="shared" si="38"/>
        <v>287</v>
      </c>
      <c r="P81" s="1466">
        <f>N81+O81</f>
        <v>513</v>
      </c>
      <c r="Q81" s="1011">
        <v>13</v>
      </c>
    </row>
    <row r="82" spans="1:17" s="8" customFormat="1" ht="14.25" customHeight="1">
      <c r="A82" s="398"/>
      <c r="B82" s="1005"/>
      <c r="C82" s="1005"/>
      <c r="D82" s="975" t="s">
        <v>340</v>
      </c>
      <c r="E82" s="1986"/>
      <c r="F82" s="1988"/>
      <c r="G82" s="1990"/>
      <c r="H82" s="1048">
        <v>11</v>
      </c>
      <c r="I82" s="647">
        <v>29</v>
      </c>
      <c r="J82" s="1477">
        <f t="shared" si="81"/>
        <v>40</v>
      </c>
      <c r="K82" s="1007">
        <v>9</v>
      </c>
      <c r="L82" s="1008">
        <v>30</v>
      </c>
      <c r="M82" s="1464">
        <f t="shared" si="79"/>
        <v>39</v>
      </c>
      <c r="N82" s="1009">
        <f t="shared" si="38"/>
        <v>20</v>
      </c>
      <c r="O82" s="1010">
        <f t="shared" si="38"/>
        <v>59</v>
      </c>
      <c r="P82" s="1466">
        <f t="shared" si="91"/>
        <v>79</v>
      </c>
      <c r="Q82" s="1011">
        <v>2</v>
      </c>
    </row>
    <row r="83" spans="1:17" s="8" customFormat="1" ht="14.25" customHeight="1">
      <c r="A83" s="1996"/>
      <c r="B83" s="1997"/>
      <c r="C83" s="1012"/>
      <c r="D83" s="115" t="s">
        <v>117</v>
      </c>
      <c r="E83" s="1000">
        <v>21</v>
      </c>
      <c r="F83" s="1001">
        <v>19</v>
      </c>
      <c r="G83" s="1472">
        <f t="shared" si="92"/>
        <v>40</v>
      </c>
      <c r="H83" s="1000">
        <v>24</v>
      </c>
      <c r="I83" s="1001">
        <v>16</v>
      </c>
      <c r="J83" s="1457">
        <f t="shared" ref="J83:J86" si="93">H83+I83</f>
        <v>40</v>
      </c>
      <c r="K83" s="1000">
        <v>17</v>
      </c>
      <c r="L83" s="1001">
        <v>22</v>
      </c>
      <c r="M83" s="1457">
        <f t="shared" si="79"/>
        <v>39</v>
      </c>
      <c r="N83" s="1002">
        <f t="shared" si="38"/>
        <v>62</v>
      </c>
      <c r="O83" s="1003">
        <f t="shared" si="38"/>
        <v>57</v>
      </c>
      <c r="P83" s="1463">
        <f t="shared" si="91"/>
        <v>119</v>
      </c>
      <c r="Q83" s="1006">
        <v>3</v>
      </c>
    </row>
    <row r="84" spans="1:17" s="1455" customFormat="1" ht="14.25" customHeight="1">
      <c r="A84" s="1998"/>
      <c r="B84" s="1999"/>
      <c r="C84" s="1378" t="s">
        <v>11</v>
      </c>
      <c r="D84" s="394"/>
      <c r="E84" s="1002">
        <f t="shared" ref="E84:F84" si="94">SUM(E81:E83)</f>
        <v>105</v>
      </c>
      <c r="F84" s="1003">
        <f t="shared" si="94"/>
        <v>135</v>
      </c>
      <c r="G84" s="1472">
        <f t="shared" si="92"/>
        <v>240</v>
      </c>
      <c r="H84" s="1002">
        <f t="shared" ref="H84:I84" si="95">SUM(H81:H83)</f>
        <v>106</v>
      </c>
      <c r="I84" s="1003">
        <f t="shared" si="95"/>
        <v>133</v>
      </c>
      <c r="J84" s="1457">
        <f t="shared" si="93"/>
        <v>239</v>
      </c>
      <c r="K84" s="1002">
        <f t="shared" ref="K84:L84" si="96">SUM(K81:K83)</f>
        <v>97</v>
      </c>
      <c r="L84" s="1003">
        <f t="shared" si="96"/>
        <v>135</v>
      </c>
      <c r="M84" s="1457">
        <f t="shared" si="79"/>
        <v>232</v>
      </c>
      <c r="N84" s="1002">
        <f t="shared" si="38"/>
        <v>308</v>
      </c>
      <c r="O84" s="1003">
        <f t="shared" si="38"/>
        <v>403</v>
      </c>
      <c r="P84" s="1463">
        <f t="shared" si="91"/>
        <v>711</v>
      </c>
      <c r="Q84" s="1469">
        <f>SUM(Q81:Q83)</f>
        <v>18</v>
      </c>
    </row>
    <row r="85" spans="1:17" s="8" customFormat="1" ht="14.25" customHeight="1">
      <c r="A85" s="2000" t="s">
        <v>118</v>
      </c>
      <c r="B85" s="2001"/>
      <c r="C85" s="1040" t="s">
        <v>53</v>
      </c>
      <c r="D85" s="980" t="s">
        <v>53</v>
      </c>
      <c r="E85" s="1985">
        <v>72</v>
      </c>
      <c r="F85" s="1987">
        <v>89</v>
      </c>
      <c r="G85" s="1989">
        <f t="shared" si="92"/>
        <v>161</v>
      </c>
      <c r="H85" s="1030">
        <v>52</v>
      </c>
      <c r="I85" s="1029">
        <v>61</v>
      </c>
      <c r="J85" s="1478">
        <f t="shared" si="93"/>
        <v>113</v>
      </c>
      <c r="K85" s="1033">
        <v>56</v>
      </c>
      <c r="L85" s="1034">
        <v>57</v>
      </c>
      <c r="M85" s="1480">
        <f t="shared" si="79"/>
        <v>113</v>
      </c>
      <c r="N85" s="1035">
        <f t="shared" si="38"/>
        <v>180</v>
      </c>
      <c r="O85" s="1036">
        <f t="shared" si="38"/>
        <v>207</v>
      </c>
      <c r="P85" s="1481">
        <f t="shared" si="91"/>
        <v>387</v>
      </c>
      <c r="Q85" s="1041">
        <v>10</v>
      </c>
    </row>
    <row r="86" spans="1:17" s="8" customFormat="1" ht="14.25" customHeight="1">
      <c r="A86" s="1996"/>
      <c r="B86" s="1997"/>
      <c r="C86" s="1012"/>
      <c r="D86" s="1042" t="s">
        <v>119</v>
      </c>
      <c r="E86" s="1993"/>
      <c r="F86" s="1992"/>
      <c r="G86" s="1991"/>
      <c r="H86" s="1032">
        <v>23</v>
      </c>
      <c r="I86" s="646">
        <v>17</v>
      </c>
      <c r="J86" s="1479">
        <f t="shared" si="93"/>
        <v>40</v>
      </c>
      <c r="K86" s="1000">
        <v>9</v>
      </c>
      <c r="L86" s="1001">
        <v>31</v>
      </c>
      <c r="M86" s="1457">
        <f t="shared" si="79"/>
        <v>40</v>
      </c>
      <c r="N86" s="1002">
        <f t="shared" si="38"/>
        <v>32</v>
      </c>
      <c r="O86" s="1003">
        <f t="shared" si="38"/>
        <v>48</v>
      </c>
      <c r="P86" s="1463">
        <f t="shared" si="91"/>
        <v>80</v>
      </c>
      <c r="Q86" s="1006">
        <v>2</v>
      </c>
    </row>
    <row r="87" spans="1:17" s="1455" customFormat="1" ht="14.25" customHeight="1">
      <c r="A87" s="1998"/>
      <c r="B87" s="1999"/>
      <c r="C87" s="1378" t="s">
        <v>11</v>
      </c>
      <c r="D87" s="394"/>
      <c r="E87" s="1002">
        <f t="shared" ref="E87:F87" si="97">SUM(E85:E86)</f>
        <v>72</v>
      </c>
      <c r="F87" s="1003">
        <f t="shared" si="97"/>
        <v>89</v>
      </c>
      <c r="G87" s="1457">
        <f t="shared" si="92"/>
        <v>161</v>
      </c>
      <c r="H87" s="1002">
        <f t="shared" ref="H87:I87" si="98">SUM(H85:H86)</f>
        <v>75</v>
      </c>
      <c r="I87" s="1003">
        <f t="shared" si="98"/>
        <v>78</v>
      </c>
      <c r="J87" s="1457">
        <f t="shared" ref="J87:J101" si="99">H87+I87</f>
        <v>153</v>
      </c>
      <c r="K87" s="1002">
        <f t="shared" ref="K87:L87" si="100">SUM(K85:K86)</f>
        <v>65</v>
      </c>
      <c r="L87" s="1003">
        <f t="shared" si="100"/>
        <v>88</v>
      </c>
      <c r="M87" s="1457">
        <f t="shared" si="79"/>
        <v>153</v>
      </c>
      <c r="N87" s="1002">
        <f t="shared" si="38"/>
        <v>212</v>
      </c>
      <c r="O87" s="1003">
        <f t="shared" si="38"/>
        <v>255</v>
      </c>
      <c r="P87" s="1463">
        <f t="shared" si="91"/>
        <v>467</v>
      </c>
      <c r="Q87" s="1469">
        <f>SUM(Q85:Q86)</f>
        <v>12</v>
      </c>
    </row>
    <row r="88" spans="1:17" s="8" customFormat="1" ht="14.25" customHeight="1">
      <c r="A88" s="2000" t="s">
        <v>120</v>
      </c>
      <c r="B88" s="2001"/>
      <c r="C88" s="1040" t="s">
        <v>53</v>
      </c>
      <c r="D88" s="980" t="s">
        <v>53</v>
      </c>
      <c r="E88" s="1985">
        <v>24</v>
      </c>
      <c r="F88" s="1987">
        <v>96</v>
      </c>
      <c r="G88" s="1480">
        <f t="shared" si="92"/>
        <v>120</v>
      </c>
      <c r="H88" s="1033">
        <v>13</v>
      </c>
      <c r="I88" s="1034">
        <v>67</v>
      </c>
      <c r="J88" s="1480">
        <f t="shared" si="99"/>
        <v>80</v>
      </c>
      <c r="K88" s="1033">
        <v>12</v>
      </c>
      <c r="L88" s="1034">
        <v>65</v>
      </c>
      <c r="M88" s="1480">
        <f t="shared" si="79"/>
        <v>77</v>
      </c>
      <c r="N88" s="1035">
        <f t="shared" ref="N88:O105" si="101">SUM(E88,H88,K88)</f>
        <v>49</v>
      </c>
      <c r="O88" s="1036">
        <f t="shared" si="101"/>
        <v>228</v>
      </c>
      <c r="P88" s="1481">
        <f t="shared" si="91"/>
        <v>277</v>
      </c>
      <c r="Q88" s="1041">
        <v>7</v>
      </c>
    </row>
    <row r="89" spans="1:17" s="8" customFormat="1" ht="14.25" customHeight="1">
      <c r="A89" s="398"/>
      <c r="B89" s="1005"/>
      <c r="C89" s="116"/>
      <c r="D89" s="79" t="s">
        <v>122</v>
      </c>
      <c r="E89" s="1986"/>
      <c r="F89" s="1988"/>
      <c r="G89" s="1464">
        <f>E89+F89</f>
        <v>0</v>
      </c>
      <c r="H89" s="1007">
        <v>10</v>
      </c>
      <c r="I89" s="1008">
        <v>30</v>
      </c>
      <c r="J89" s="1464">
        <f>H89+I89</f>
        <v>40</v>
      </c>
      <c r="K89" s="1007">
        <v>16</v>
      </c>
      <c r="L89" s="1008">
        <v>22</v>
      </c>
      <c r="M89" s="1464">
        <f>K89+L89</f>
        <v>38</v>
      </c>
      <c r="N89" s="1009">
        <f>SUM(E89,H89,K89)</f>
        <v>26</v>
      </c>
      <c r="O89" s="1010">
        <f>SUM(F89,I89,L89)</f>
        <v>52</v>
      </c>
      <c r="P89" s="1466">
        <f>N89+O89</f>
        <v>78</v>
      </c>
      <c r="Q89" s="1011">
        <v>2</v>
      </c>
    </row>
    <row r="90" spans="1:17" s="8" customFormat="1" ht="14.25" customHeight="1">
      <c r="A90" s="1996"/>
      <c r="B90" s="1997"/>
      <c r="C90" s="1012"/>
      <c r="D90" s="115" t="s">
        <v>121</v>
      </c>
      <c r="E90" s="1000">
        <v>19</v>
      </c>
      <c r="F90" s="1001">
        <v>21</v>
      </c>
      <c r="G90" s="1457">
        <f t="shared" si="92"/>
        <v>40</v>
      </c>
      <c r="H90" s="1000">
        <v>20</v>
      </c>
      <c r="I90" s="1001">
        <v>19</v>
      </c>
      <c r="J90" s="1457">
        <f t="shared" si="99"/>
        <v>39</v>
      </c>
      <c r="K90" s="1000">
        <v>14</v>
      </c>
      <c r="L90" s="1001">
        <v>23</v>
      </c>
      <c r="M90" s="1457">
        <f t="shared" si="79"/>
        <v>37</v>
      </c>
      <c r="N90" s="1002">
        <f t="shared" si="101"/>
        <v>53</v>
      </c>
      <c r="O90" s="1003">
        <f t="shared" si="101"/>
        <v>63</v>
      </c>
      <c r="P90" s="1463">
        <f t="shared" si="91"/>
        <v>116</v>
      </c>
      <c r="Q90" s="1006">
        <v>3</v>
      </c>
    </row>
    <row r="91" spans="1:17" s="1455" customFormat="1" ht="14.25" customHeight="1">
      <c r="A91" s="1998"/>
      <c r="B91" s="1999"/>
      <c r="C91" s="1378" t="s">
        <v>11</v>
      </c>
      <c r="D91" s="394"/>
      <c r="E91" s="1002">
        <f>SUM(E88:E90)</f>
        <v>43</v>
      </c>
      <c r="F91" s="1003">
        <f>SUM(F88:F90)</f>
        <v>117</v>
      </c>
      <c r="G91" s="1457">
        <f t="shared" si="92"/>
        <v>160</v>
      </c>
      <c r="H91" s="1002">
        <f>SUM(H88:H90)</f>
        <v>43</v>
      </c>
      <c r="I91" s="1003">
        <f>SUM(I88:I90)</f>
        <v>116</v>
      </c>
      <c r="J91" s="1457">
        <f t="shared" si="99"/>
        <v>159</v>
      </c>
      <c r="K91" s="1002">
        <f>SUM(K88:K90)</f>
        <v>42</v>
      </c>
      <c r="L91" s="1003">
        <f>SUM(L88:L90)</f>
        <v>110</v>
      </c>
      <c r="M91" s="1457">
        <f t="shared" si="79"/>
        <v>152</v>
      </c>
      <c r="N91" s="1002">
        <f t="shared" si="101"/>
        <v>128</v>
      </c>
      <c r="O91" s="1003">
        <f t="shared" si="101"/>
        <v>343</v>
      </c>
      <c r="P91" s="1463">
        <f t="shared" si="91"/>
        <v>471</v>
      </c>
      <c r="Q91" s="1482">
        <f>SUM(Q88:Q90)</f>
        <v>12</v>
      </c>
    </row>
    <row r="92" spans="1:17" s="8" customFormat="1" ht="14.25" customHeight="1">
      <c r="A92" s="2000" t="s">
        <v>16</v>
      </c>
      <c r="B92" s="2001"/>
      <c r="C92" s="1040" t="s">
        <v>96</v>
      </c>
      <c r="D92" s="976" t="s">
        <v>123</v>
      </c>
      <c r="E92" s="1033">
        <v>2</v>
      </c>
      <c r="F92" s="1034">
        <v>31</v>
      </c>
      <c r="G92" s="1480">
        <f t="shared" si="92"/>
        <v>33</v>
      </c>
      <c r="H92" s="1033">
        <v>3</v>
      </c>
      <c r="I92" s="1034">
        <v>28</v>
      </c>
      <c r="J92" s="1480">
        <f t="shared" si="99"/>
        <v>31</v>
      </c>
      <c r="K92" s="1033">
        <v>2</v>
      </c>
      <c r="L92" s="1034">
        <v>26</v>
      </c>
      <c r="M92" s="1480">
        <f t="shared" si="79"/>
        <v>28</v>
      </c>
      <c r="N92" s="1035">
        <f t="shared" si="101"/>
        <v>7</v>
      </c>
      <c r="O92" s="1036">
        <f t="shared" si="101"/>
        <v>85</v>
      </c>
      <c r="P92" s="1481">
        <f t="shared" si="91"/>
        <v>92</v>
      </c>
      <c r="Q92" s="1041">
        <v>3</v>
      </c>
    </row>
    <row r="93" spans="1:17" s="8" customFormat="1" ht="14.25" customHeight="1">
      <c r="A93" s="1996"/>
      <c r="B93" s="1997"/>
      <c r="C93" s="116"/>
      <c r="D93" s="975" t="s">
        <v>124</v>
      </c>
      <c r="E93" s="1007">
        <v>0</v>
      </c>
      <c r="F93" s="1008">
        <v>19</v>
      </c>
      <c r="G93" s="1464">
        <f t="shared" si="92"/>
        <v>19</v>
      </c>
      <c r="H93" s="1007">
        <v>0</v>
      </c>
      <c r="I93" s="1008">
        <v>31</v>
      </c>
      <c r="J93" s="1464">
        <f t="shared" si="99"/>
        <v>31</v>
      </c>
      <c r="K93" s="1007">
        <v>1</v>
      </c>
      <c r="L93" s="1008">
        <v>22</v>
      </c>
      <c r="M93" s="1464">
        <f t="shared" si="79"/>
        <v>23</v>
      </c>
      <c r="N93" s="1009">
        <f t="shared" si="101"/>
        <v>1</v>
      </c>
      <c r="O93" s="1010">
        <f t="shared" si="101"/>
        <v>72</v>
      </c>
      <c r="P93" s="1466">
        <f t="shared" si="91"/>
        <v>73</v>
      </c>
      <c r="Q93" s="1011">
        <v>3</v>
      </c>
    </row>
    <row r="94" spans="1:17" s="8" customFormat="1" ht="14.25" customHeight="1">
      <c r="A94" s="1996"/>
      <c r="B94" s="1997"/>
      <c r="C94" s="116"/>
      <c r="D94" s="501" t="s">
        <v>125</v>
      </c>
      <c r="E94" s="1007">
        <v>17</v>
      </c>
      <c r="F94" s="1008">
        <v>21</v>
      </c>
      <c r="G94" s="1464">
        <f t="shared" si="92"/>
        <v>38</v>
      </c>
      <c r="H94" s="1007">
        <v>7</v>
      </c>
      <c r="I94" s="1008">
        <v>31</v>
      </c>
      <c r="J94" s="1464">
        <f t="shared" si="99"/>
        <v>38</v>
      </c>
      <c r="K94" s="1007">
        <v>8</v>
      </c>
      <c r="L94" s="1008">
        <v>23</v>
      </c>
      <c r="M94" s="1464">
        <f t="shared" si="79"/>
        <v>31</v>
      </c>
      <c r="N94" s="1009">
        <f t="shared" si="101"/>
        <v>32</v>
      </c>
      <c r="O94" s="1010">
        <f t="shared" si="101"/>
        <v>75</v>
      </c>
      <c r="P94" s="1466">
        <f t="shared" si="91"/>
        <v>107</v>
      </c>
      <c r="Q94" s="1011">
        <v>3</v>
      </c>
    </row>
    <row r="95" spans="1:17" s="8" customFormat="1" ht="14.25" hidden="1" customHeight="1">
      <c r="A95" s="1996"/>
      <c r="B95" s="1997"/>
      <c r="C95" s="1012"/>
      <c r="D95" s="1031" t="s">
        <v>126</v>
      </c>
      <c r="E95" s="1000">
        <v>0</v>
      </c>
      <c r="F95" s="1001">
        <v>0</v>
      </c>
      <c r="G95" s="1456">
        <f t="shared" si="92"/>
        <v>0</v>
      </c>
      <c r="H95" s="1000">
        <v>0</v>
      </c>
      <c r="I95" s="1001">
        <v>0</v>
      </c>
      <c r="J95" s="1457">
        <f t="shared" si="99"/>
        <v>0</v>
      </c>
      <c r="K95" s="1000">
        <v>0</v>
      </c>
      <c r="L95" s="1001">
        <v>0</v>
      </c>
      <c r="M95" s="1456">
        <f t="shared" si="79"/>
        <v>0</v>
      </c>
      <c r="N95" s="1002">
        <f t="shared" si="101"/>
        <v>0</v>
      </c>
      <c r="O95" s="1003">
        <f t="shared" si="101"/>
        <v>0</v>
      </c>
      <c r="P95" s="1463">
        <f t="shared" si="91"/>
        <v>0</v>
      </c>
      <c r="Q95" s="1006">
        <v>0</v>
      </c>
    </row>
    <row r="96" spans="1:17" s="1455" customFormat="1" ht="14.25" customHeight="1">
      <c r="A96" s="1998"/>
      <c r="B96" s="1999"/>
      <c r="C96" s="77" t="s">
        <v>11</v>
      </c>
      <c r="D96" s="1502"/>
      <c r="E96" s="1013">
        <f>SUM(E92:E95)</f>
        <v>19</v>
      </c>
      <c r="F96" s="1014">
        <f>SUM(F92:F95)</f>
        <v>71</v>
      </c>
      <c r="G96" s="1465">
        <f t="shared" si="92"/>
        <v>90</v>
      </c>
      <c r="H96" s="1013">
        <f>SUM(H92:H95)</f>
        <v>10</v>
      </c>
      <c r="I96" s="1014">
        <f>SUM(I92:I95)</f>
        <v>90</v>
      </c>
      <c r="J96" s="1465">
        <f t="shared" si="99"/>
        <v>100</v>
      </c>
      <c r="K96" s="1013">
        <f>SUM(K92:K95)</f>
        <v>11</v>
      </c>
      <c r="L96" s="1014">
        <f>SUM(L92:L95)</f>
        <v>71</v>
      </c>
      <c r="M96" s="1465">
        <f t="shared" si="79"/>
        <v>82</v>
      </c>
      <c r="N96" s="1013">
        <f>SUM(E96,H96,K96)</f>
        <v>40</v>
      </c>
      <c r="O96" s="1014">
        <f t="shared" si="101"/>
        <v>232</v>
      </c>
      <c r="P96" s="1467">
        <f t="shared" si="91"/>
        <v>272</v>
      </c>
      <c r="Q96" s="1482">
        <f>SUM(Q92:Q95)</f>
        <v>9</v>
      </c>
    </row>
    <row r="97" spans="1:32" s="8" customFormat="1" ht="14.25" customHeight="1">
      <c r="A97" s="2002" t="s">
        <v>127</v>
      </c>
      <c r="B97" s="2003"/>
      <c r="C97" s="1049" t="s">
        <v>128</v>
      </c>
      <c r="D97" s="115"/>
      <c r="E97" s="1000">
        <v>54</v>
      </c>
      <c r="F97" s="1001">
        <v>105</v>
      </c>
      <c r="G97" s="1457">
        <f t="shared" si="92"/>
        <v>159</v>
      </c>
      <c r="H97" s="1000">
        <v>60</v>
      </c>
      <c r="I97" s="1001">
        <v>98</v>
      </c>
      <c r="J97" s="1457">
        <f t="shared" si="99"/>
        <v>158</v>
      </c>
      <c r="K97" s="1000">
        <v>66</v>
      </c>
      <c r="L97" s="1001">
        <v>86</v>
      </c>
      <c r="M97" s="1457">
        <f t="shared" si="79"/>
        <v>152</v>
      </c>
      <c r="N97" s="1002">
        <f t="shared" si="101"/>
        <v>180</v>
      </c>
      <c r="O97" s="1003">
        <f t="shared" si="101"/>
        <v>289</v>
      </c>
      <c r="P97" s="1463">
        <f t="shared" si="91"/>
        <v>469</v>
      </c>
      <c r="Q97" s="1006">
        <v>12</v>
      </c>
    </row>
    <row r="98" spans="1:32" s="8" customFormat="1" ht="14.25" customHeight="1">
      <c r="A98" s="2002" t="s">
        <v>129</v>
      </c>
      <c r="B98" s="2003"/>
      <c r="C98" s="1049" t="s">
        <v>128</v>
      </c>
      <c r="D98" s="115"/>
      <c r="E98" s="1000">
        <v>70</v>
      </c>
      <c r="F98" s="1001">
        <v>42</v>
      </c>
      <c r="G98" s="1457">
        <f t="shared" si="92"/>
        <v>112</v>
      </c>
      <c r="H98" s="1000">
        <v>66</v>
      </c>
      <c r="I98" s="1001">
        <v>51</v>
      </c>
      <c r="J98" s="1457">
        <f t="shared" si="99"/>
        <v>117</v>
      </c>
      <c r="K98" s="1000">
        <v>64</v>
      </c>
      <c r="L98" s="1001">
        <v>45</v>
      </c>
      <c r="M98" s="1457">
        <f t="shared" si="79"/>
        <v>109</v>
      </c>
      <c r="N98" s="1002">
        <f t="shared" si="101"/>
        <v>200</v>
      </c>
      <c r="O98" s="1003">
        <f t="shared" si="101"/>
        <v>138</v>
      </c>
      <c r="P98" s="1463">
        <f t="shared" si="91"/>
        <v>338</v>
      </c>
      <c r="Q98" s="1006">
        <v>12</v>
      </c>
    </row>
    <row r="99" spans="1:32" s="8" customFormat="1" ht="14.25" customHeight="1">
      <c r="A99" s="1016" t="s">
        <v>130</v>
      </c>
      <c r="B99" s="1040" t="s">
        <v>131</v>
      </c>
      <c r="C99" s="1005" t="s">
        <v>132</v>
      </c>
      <c r="D99" s="78" t="s">
        <v>133</v>
      </c>
      <c r="E99" s="1050">
        <v>40</v>
      </c>
      <c r="F99" s="1034">
        <v>0</v>
      </c>
      <c r="G99" s="1503">
        <f t="shared" si="92"/>
        <v>40</v>
      </c>
      <c r="H99" s="1033">
        <v>26</v>
      </c>
      <c r="I99" s="1034">
        <v>1</v>
      </c>
      <c r="J99" s="1480">
        <f t="shared" si="99"/>
        <v>27</v>
      </c>
      <c r="K99" s="1033">
        <v>39</v>
      </c>
      <c r="L99" s="1034">
        <v>1</v>
      </c>
      <c r="M99" s="1480">
        <f t="shared" si="79"/>
        <v>40</v>
      </c>
      <c r="N99" s="1035">
        <f t="shared" si="101"/>
        <v>105</v>
      </c>
      <c r="O99" s="1036">
        <f t="shared" si="101"/>
        <v>2</v>
      </c>
      <c r="P99" s="1481">
        <f t="shared" si="91"/>
        <v>107</v>
      </c>
      <c r="Q99" s="1041">
        <v>3</v>
      </c>
      <c r="AE99" s="388"/>
      <c r="AF99" s="388"/>
    </row>
    <row r="100" spans="1:32" s="8" customFormat="1" ht="14.25" customHeight="1">
      <c r="A100" s="395"/>
      <c r="B100" s="116"/>
      <c r="C100" s="116"/>
      <c r="D100" s="79" t="s">
        <v>134</v>
      </c>
      <c r="E100" s="1022">
        <v>20</v>
      </c>
      <c r="F100" s="1008">
        <v>0</v>
      </c>
      <c r="G100" s="1475">
        <f t="shared" si="92"/>
        <v>20</v>
      </c>
      <c r="H100" s="1007">
        <v>21</v>
      </c>
      <c r="I100" s="1008">
        <v>0</v>
      </c>
      <c r="J100" s="1464">
        <f t="shared" si="99"/>
        <v>21</v>
      </c>
      <c r="K100" s="1007">
        <v>21</v>
      </c>
      <c r="L100" s="1008">
        <v>0</v>
      </c>
      <c r="M100" s="1464">
        <f t="shared" si="79"/>
        <v>21</v>
      </c>
      <c r="N100" s="1009">
        <f t="shared" si="101"/>
        <v>62</v>
      </c>
      <c r="O100" s="1010">
        <f t="shared" si="101"/>
        <v>0</v>
      </c>
      <c r="P100" s="1466">
        <f t="shared" si="91"/>
        <v>62</v>
      </c>
      <c r="Q100" s="1994">
        <v>3</v>
      </c>
    </row>
    <row r="101" spans="1:32" s="8" customFormat="1" ht="14.25" customHeight="1">
      <c r="A101" s="395"/>
      <c r="B101" s="116"/>
      <c r="C101" s="116"/>
      <c r="D101" s="79" t="s">
        <v>135</v>
      </c>
      <c r="E101" s="1022">
        <v>16</v>
      </c>
      <c r="F101" s="1008">
        <v>3</v>
      </c>
      <c r="G101" s="1472">
        <f t="shared" si="92"/>
        <v>19</v>
      </c>
      <c r="H101" s="1007">
        <v>17</v>
      </c>
      <c r="I101" s="1008">
        <v>0</v>
      </c>
      <c r="J101" s="1475">
        <f t="shared" si="99"/>
        <v>17</v>
      </c>
      <c r="K101" s="1023">
        <v>17</v>
      </c>
      <c r="L101" s="1008">
        <v>1</v>
      </c>
      <c r="M101" s="1475">
        <f t="shared" si="79"/>
        <v>18</v>
      </c>
      <c r="N101" s="1024">
        <f t="shared" si="101"/>
        <v>50</v>
      </c>
      <c r="O101" s="1010">
        <f t="shared" si="101"/>
        <v>4</v>
      </c>
      <c r="P101" s="1504">
        <f t="shared" si="91"/>
        <v>54</v>
      </c>
      <c r="Q101" s="1995"/>
    </row>
    <row r="102" spans="1:32" s="1455" customFormat="1" ht="14.25" customHeight="1">
      <c r="A102" s="395"/>
      <c r="B102" s="1012"/>
      <c r="C102" s="82"/>
      <c r="D102" s="100" t="s">
        <v>54</v>
      </c>
      <c r="E102" s="1013">
        <f>SUM(E99:E101)</f>
        <v>76</v>
      </c>
      <c r="F102" s="1014">
        <f t="shared" ref="F102:Q102" si="102">SUM(F99:F101)</f>
        <v>3</v>
      </c>
      <c r="G102" s="1465">
        <f t="shared" si="102"/>
        <v>79</v>
      </c>
      <c r="H102" s="1013">
        <f>SUM(H99:H101)</f>
        <v>64</v>
      </c>
      <c r="I102" s="1014">
        <f t="shared" ref="I102:M102" si="103">SUM(I99:I101)</f>
        <v>1</v>
      </c>
      <c r="J102" s="1465">
        <f t="shared" si="103"/>
        <v>65</v>
      </c>
      <c r="K102" s="1013">
        <f t="shared" si="103"/>
        <v>77</v>
      </c>
      <c r="L102" s="1014">
        <f t="shared" si="103"/>
        <v>2</v>
      </c>
      <c r="M102" s="1465">
        <f t="shared" si="103"/>
        <v>79</v>
      </c>
      <c r="N102" s="1013">
        <f t="shared" si="102"/>
        <v>217</v>
      </c>
      <c r="O102" s="1014">
        <f t="shared" si="102"/>
        <v>6</v>
      </c>
      <c r="P102" s="1467">
        <f t="shared" si="102"/>
        <v>223</v>
      </c>
      <c r="Q102" s="1501">
        <f t="shared" si="102"/>
        <v>6</v>
      </c>
    </row>
    <row r="103" spans="1:32" s="8" customFormat="1" ht="14.25" customHeight="1">
      <c r="A103" s="395"/>
      <c r="B103" s="1012" t="s">
        <v>136</v>
      </c>
      <c r="C103" s="1049" t="s">
        <v>137</v>
      </c>
      <c r="D103" s="115"/>
      <c r="E103" s="1000">
        <v>17</v>
      </c>
      <c r="F103" s="1001">
        <v>34</v>
      </c>
      <c r="G103" s="1457">
        <f t="shared" si="92"/>
        <v>51</v>
      </c>
      <c r="H103" s="1000">
        <v>32</v>
      </c>
      <c r="I103" s="1001">
        <v>37</v>
      </c>
      <c r="J103" s="1457">
        <f t="shared" ref="J103" si="104">H103+I103</f>
        <v>69</v>
      </c>
      <c r="K103" s="1000">
        <v>13</v>
      </c>
      <c r="L103" s="1001">
        <v>41</v>
      </c>
      <c r="M103" s="1457">
        <f t="shared" ref="M103" si="105">K103+L103</f>
        <v>54</v>
      </c>
      <c r="N103" s="1002">
        <f t="shared" si="101"/>
        <v>62</v>
      </c>
      <c r="O103" s="1003">
        <f t="shared" si="101"/>
        <v>112</v>
      </c>
      <c r="P103" s="1463">
        <f t="shared" si="91"/>
        <v>174</v>
      </c>
      <c r="Q103" s="1006">
        <v>6</v>
      </c>
    </row>
    <row r="104" spans="1:32" s="1455" customFormat="1" ht="14.25" customHeight="1">
      <c r="A104" s="1460"/>
      <c r="B104" s="82"/>
      <c r="C104" s="82" t="s">
        <v>18</v>
      </c>
      <c r="D104" s="115"/>
      <c r="E104" s="1002">
        <f>SUM(E102:E103)</f>
        <v>93</v>
      </c>
      <c r="F104" s="1003">
        <f t="shared" ref="F104:Q104" si="106">SUM(F102:F103)</f>
        <v>37</v>
      </c>
      <c r="G104" s="1457">
        <f t="shared" si="106"/>
        <v>130</v>
      </c>
      <c r="H104" s="1002">
        <f>SUM(H102:H103)</f>
        <v>96</v>
      </c>
      <c r="I104" s="1003">
        <f t="shared" ref="I104:M104" si="107">SUM(I102:I103)</f>
        <v>38</v>
      </c>
      <c r="J104" s="1457">
        <f t="shared" si="107"/>
        <v>134</v>
      </c>
      <c r="K104" s="1002">
        <f t="shared" si="107"/>
        <v>90</v>
      </c>
      <c r="L104" s="1003">
        <f t="shared" si="107"/>
        <v>43</v>
      </c>
      <c r="M104" s="1457">
        <f t="shared" si="107"/>
        <v>133</v>
      </c>
      <c r="N104" s="1002">
        <f t="shared" si="106"/>
        <v>279</v>
      </c>
      <c r="O104" s="1003">
        <f t="shared" si="106"/>
        <v>118</v>
      </c>
      <c r="P104" s="1463">
        <f t="shared" si="106"/>
        <v>397</v>
      </c>
      <c r="Q104" s="1469">
        <f t="shared" si="106"/>
        <v>12</v>
      </c>
    </row>
    <row r="105" spans="1:32" s="8" customFormat="1" ht="14.25" customHeight="1">
      <c r="A105" s="2002" t="s">
        <v>138</v>
      </c>
      <c r="B105" s="2003"/>
      <c r="C105" s="1049" t="s">
        <v>137</v>
      </c>
      <c r="D105" s="115"/>
      <c r="E105" s="1051">
        <v>25</v>
      </c>
      <c r="F105" s="1001">
        <v>26</v>
      </c>
      <c r="G105" s="1470">
        <f t="shared" si="92"/>
        <v>51</v>
      </c>
      <c r="H105" s="1000">
        <v>23</v>
      </c>
      <c r="I105" s="1001">
        <v>31</v>
      </c>
      <c r="J105" s="1457">
        <f t="shared" ref="J105" si="108">H105+I105</f>
        <v>54</v>
      </c>
      <c r="K105" s="1000">
        <v>20</v>
      </c>
      <c r="L105" s="1001">
        <v>20</v>
      </c>
      <c r="M105" s="1457">
        <f t="shared" ref="M105" si="109">K105+L105</f>
        <v>40</v>
      </c>
      <c r="N105" s="1002">
        <f t="shared" si="101"/>
        <v>68</v>
      </c>
      <c r="O105" s="1003">
        <f t="shared" si="101"/>
        <v>77</v>
      </c>
      <c r="P105" s="1463">
        <f t="shared" si="91"/>
        <v>145</v>
      </c>
      <c r="Q105" s="1006">
        <v>6</v>
      </c>
    </row>
    <row r="106" spans="1:32" s="1455" customFormat="1" ht="20.25" customHeight="1" thickBot="1">
      <c r="A106" s="1900" t="s">
        <v>47</v>
      </c>
      <c r="B106" s="2015"/>
      <c r="C106" s="2015"/>
      <c r="D106" s="1901"/>
      <c r="E106" s="1497">
        <f>SUM(E8,E9,E12,E15,E16,E17,E18,E19,E20,E25,E26,E27,E28,E29,E34,E35,E40,E48,E52,E56,E64,E69,E75,E80,E84,E87,E91,E96,E97,E98,E104,E105)</f>
        <v>2774</v>
      </c>
      <c r="F106" s="431">
        <f t="shared" ref="F106:Q106" si="110">SUM(F8,F9,F12,F15,F16,F17,F18,F19,F20,F25,F26,F27,F28,F29,F34,F35,F40,F48,F52,F56,F64,F69,F75,F80,F84,F87,F91,F96,F97,F98,F104,F105)</f>
        <v>2549</v>
      </c>
      <c r="G106" s="432">
        <f t="shared" si="110"/>
        <v>5323</v>
      </c>
      <c r="H106" s="1497">
        <f t="shared" si="110"/>
        <v>2800</v>
      </c>
      <c r="I106" s="431">
        <f t="shared" si="110"/>
        <v>2525</v>
      </c>
      <c r="J106" s="432">
        <f t="shared" si="110"/>
        <v>5325</v>
      </c>
      <c r="K106" s="1497">
        <f t="shared" si="110"/>
        <v>2765</v>
      </c>
      <c r="L106" s="431">
        <f t="shared" si="110"/>
        <v>2477</v>
      </c>
      <c r="M106" s="432">
        <f t="shared" si="110"/>
        <v>5242</v>
      </c>
      <c r="N106" s="1497">
        <f t="shared" si="110"/>
        <v>8339</v>
      </c>
      <c r="O106" s="431">
        <f t="shared" si="110"/>
        <v>7551</v>
      </c>
      <c r="P106" s="1498">
        <f t="shared" si="110"/>
        <v>15890</v>
      </c>
      <c r="Q106" s="1495">
        <f t="shared" si="110"/>
        <v>445</v>
      </c>
    </row>
    <row r="107" spans="1:32" s="8" customFormat="1" ht="12.75" customHeight="1">
      <c r="A107" s="122"/>
      <c r="B107" s="122"/>
      <c r="C107" s="122"/>
      <c r="D107" s="122"/>
      <c r="E107" s="123"/>
      <c r="F107" s="123"/>
      <c r="G107" s="123"/>
      <c r="H107" s="123"/>
      <c r="I107" s="123"/>
      <c r="J107" s="123"/>
      <c r="K107" s="123"/>
      <c r="L107" s="123"/>
      <c r="M107" s="123"/>
      <c r="N107" s="123"/>
      <c r="O107" s="123"/>
      <c r="P107" s="123"/>
      <c r="Q107" s="1505"/>
    </row>
    <row r="108" spans="1:32" s="8" customFormat="1" ht="21" customHeight="1" thickBot="1">
      <c r="A108" s="4" t="s">
        <v>139</v>
      </c>
      <c r="B108" s="4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123"/>
      <c r="Q108" s="1505"/>
    </row>
    <row r="109" spans="1:32" s="8" customFormat="1" ht="14.25" customHeight="1">
      <c r="A109" s="86"/>
      <c r="B109" s="1461"/>
      <c r="C109" s="2016" t="s">
        <v>64</v>
      </c>
      <c r="D109" s="2017"/>
      <c r="E109" s="19" t="s">
        <v>140</v>
      </c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20"/>
      <c r="Q109" s="123"/>
    </row>
    <row r="110" spans="1:32" s="8" customFormat="1" ht="14.25" customHeight="1">
      <c r="A110" s="117"/>
      <c r="B110" s="3"/>
      <c r="C110" s="2018"/>
      <c r="D110" s="2019"/>
      <c r="E110" s="106" t="s">
        <v>66</v>
      </c>
      <c r="F110" s="106"/>
      <c r="G110" s="107"/>
      <c r="H110" s="2004" t="s">
        <v>67</v>
      </c>
      <c r="I110" s="2005"/>
      <c r="J110" s="2006"/>
      <c r="K110" s="2004" t="s">
        <v>68</v>
      </c>
      <c r="L110" s="2005"/>
      <c r="M110" s="2006"/>
      <c r="N110" s="28" t="s">
        <v>141</v>
      </c>
      <c r="O110" s="28"/>
      <c r="P110" s="1506"/>
      <c r="Q110" s="123"/>
    </row>
    <row r="111" spans="1:32" s="8" customFormat="1" ht="14.25" customHeight="1">
      <c r="A111" s="1507"/>
      <c r="B111" s="1508"/>
      <c r="C111" s="2020"/>
      <c r="D111" s="2021"/>
      <c r="E111" s="81" t="s">
        <v>9</v>
      </c>
      <c r="F111" s="1509" t="s">
        <v>10</v>
      </c>
      <c r="G111" s="81" t="s">
        <v>11</v>
      </c>
      <c r="H111" s="1510" t="s">
        <v>9</v>
      </c>
      <c r="I111" s="1509" t="s">
        <v>10</v>
      </c>
      <c r="J111" s="81" t="s">
        <v>11</v>
      </c>
      <c r="K111" s="1510" t="s">
        <v>9</v>
      </c>
      <c r="L111" s="1509" t="s">
        <v>10</v>
      </c>
      <c r="M111" s="81" t="s">
        <v>11</v>
      </c>
      <c r="N111" s="1511" t="s">
        <v>9</v>
      </c>
      <c r="O111" s="1509" t="s">
        <v>10</v>
      </c>
      <c r="P111" s="115" t="s">
        <v>11</v>
      </c>
      <c r="Q111" s="123"/>
    </row>
    <row r="112" spans="1:32" s="8" customFormat="1" ht="14.25" customHeight="1">
      <c r="A112" s="398"/>
      <c r="B112" s="124"/>
      <c r="C112" s="2024" t="s">
        <v>52</v>
      </c>
      <c r="D112" s="2025"/>
      <c r="E112" s="118">
        <f>SUM(E6,E9,E10,E13,E16:E21,E26:E30,E35)</f>
        <v>1304</v>
      </c>
      <c r="F112" s="144">
        <f>SUM(F6,F9,F10,F13,F16:F21,F26:F30,F35)</f>
        <v>1374</v>
      </c>
      <c r="G112" s="1512">
        <f>E112+F112</f>
        <v>2678</v>
      </c>
      <c r="H112" s="125">
        <f>SUM(H6,H9,H10,H13,H16:H21,H26:H30,H35,)</f>
        <v>1282</v>
      </c>
      <c r="I112" s="119">
        <f>SUM(I6,I9,I10,I13,I16:I21,I26:I30,I35,)</f>
        <v>1365</v>
      </c>
      <c r="J112" s="1514">
        <f>H112+I112</f>
        <v>2647</v>
      </c>
      <c r="K112" s="125">
        <f>SUM(K6,K9,K10,K13,K16:K21,K26:K30,K35)</f>
        <v>1325</v>
      </c>
      <c r="L112" s="119">
        <f>SUM(L6,L9,L10,L13,L16:L21,L26:L30,L35,)</f>
        <v>1351</v>
      </c>
      <c r="M112" s="1514">
        <f>K112+L112</f>
        <v>2676</v>
      </c>
      <c r="N112" s="126">
        <f>SUM(E112,H112,K112)</f>
        <v>3911</v>
      </c>
      <c r="O112" s="127">
        <f>SUM(F112,I112,L112)</f>
        <v>4090</v>
      </c>
      <c r="P112" s="1515">
        <f>N112+O112</f>
        <v>8001</v>
      </c>
      <c r="Q112" s="123"/>
    </row>
    <row r="113" spans="1:18" s="8" customFormat="1" ht="14.25" customHeight="1">
      <c r="A113" s="398"/>
      <c r="B113" s="38"/>
      <c r="C113" s="2026" t="s">
        <v>76</v>
      </c>
      <c r="D113" s="2027"/>
      <c r="E113" s="126">
        <f>SUM(E14)</f>
        <v>66</v>
      </c>
      <c r="F113" s="127">
        <f>SUM(F14)</f>
        <v>55</v>
      </c>
      <c r="G113" s="128">
        <f t="shared" ref="G113:G120" si="111">E113+F113</f>
        <v>121</v>
      </c>
      <c r="H113" s="129">
        <f>SUM(H14)</f>
        <v>65</v>
      </c>
      <c r="I113" s="127">
        <f>SUM(I14)</f>
        <v>51</v>
      </c>
      <c r="J113" s="128">
        <f t="shared" ref="J113:J120" si="112">H113+I113</f>
        <v>116</v>
      </c>
      <c r="K113" s="129">
        <f>SUM(K14)</f>
        <v>67</v>
      </c>
      <c r="L113" s="127">
        <f>SUM(L14)</f>
        <v>44</v>
      </c>
      <c r="M113" s="128">
        <f t="shared" ref="M113:M120" si="113">K113+L113</f>
        <v>111</v>
      </c>
      <c r="N113" s="126">
        <f t="shared" ref="N113:N120" si="114">SUM(E113,H113,K113)</f>
        <v>198</v>
      </c>
      <c r="O113" s="127">
        <f t="shared" ref="O113:O120" si="115">SUM(F113,I113,L113)</f>
        <v>150</v>
      </c>
      <c r="P113" s="1515">
        <f>N113+O113</f>
        <v>348</v>
      </c>
      <c r="Q113" s="123"/>
    </row>
    <row r="114" spans="1:18" s="8" customFormat="1" ht="14.25" customHeight="1">
      <c r="A114" s="2014" t="s">
        <v>142</v>
      </c>
      <c r="B114" s="1906"/>
      <c r="C114" s="2026" t="s">
        <v>143</v>
      </c>
      <c r="D114" s="2027"/>
      <c r="E114" s="126">
        <f>SUM(E11)</f>
        <v>3</v>
      </c>
      <c r="F114" s="127">
        <f>SUM(F11)</f>
        <v>37</v>
      </c>
      <c r="G114" s="128">
        <f t="shared" si="111"/>
        <v>40</v>
      </c>
      <c r="H114" s="129">
        <f>SUM(H11)</f>
        <v>4</v>
      </c>
      <c r="I114" s="127">
        <f>SUM(I11)</f>
        <v>32</v>
      </c>
      <c r="J114" s="128">
        <f t="shared" si="112"/>
        <v>36</v>
      </c>
      <c r="K114" s="129">
        <f>SUM(K11)</f>
        <v>4</v>
      </c>
      <c r="L114" s="127">
        <f>SUM(L11)</f>
        <v>29</v>
      </c>
      <c r="M114" s="128">
        <f t="shared" si="113"/>
        <v>33</v>
      </c>
      <c r="N114" s="126">
        <f t="shared" si="114"/>
        <v>11</v>
      </c>
      <c r="O114" s="127">
        <f t="shared" si="115"/>
        <v>98</v>
      </c>
      <c r="P114" s="1515">
        <f>N114+O114</f>
        <v>109</v>
      </c>
      <c r="Q114" s="123"/>
    </row>
    <row r="115" spans="1:18" s="8" customFormat="1" ht="14.25" customHeight="1">
      <c r="A115" s="2014"/>
      <c r="B115" s="1906"/>
      <c r="C115" s="2026" t="s">
        <v>93</v>
      </c>
      <c r="D115" s="2027"/>
      <c r="E115" s="126">
        <f t="shared" ref="E115:P115" si="116">SUM(E36:E37,E41:E43,E49:E51,E53:E55)</f>
        <v>209</v>
      </c>
      <c r="F115" s="127">
        <f t="shared" si="116"/>
        <v>192</v>
      </c>
      <c r="G115" s="128">
        <f t="shared" si="116"/>
        <v>401</v>
      </c>
      <c r="H115" s="129">
        <f t="shared" si="116"/>
        <v>204</v>
      </c>
      <c r="I115" s="127">
        <f t="shared" si="116"/>
        <v>183</v>
      </c>
      <c r="J115" s="128">
        <f t="shared" si="116"/>
        <v>387</v>
      </c>
      <c r="K115" s="129">
        <f t="shared" si="116"/>
        <v>187</v>
      </c>
      <c r="L115" s="127">
        <f t="shared" si="116"/>
        <v>190</v>
      </c>
      <c r="M115" s="128">
        <f t="shared" si="116"/>
        <v>377</v>
      </c>
      <c r="N115" s="126">
        <f t="shared" si="116"/>
        <v>600</v>
      </c>
      <c r="O115" s="127">
        <f t="shared" si="116"/>
        <v>565</v>
      </c>
      <c r="P115" s="1515">
        <f t="shared" si="116"/>
        <v>1165</v>
      </c>
      <c r="Q115" s="123"/>
    </row>
    <row r="116" spans="1:18" s="8" customFormat="1" ht="14.25" customHeight="1">
      <c r="A116" s="2014" t="s">
        <v>144</v>
      </c>
      <c r="B116" s="1906"/>
      <c r="C116" s="2026" t="s">
        <v>105</v>
      </c>
      <c r="D116" s="2027"/>
      <c r="E116" s="126">
        <f>SUM(E57:E63,E65:E68,E70:E74,E76:E79,E99:E101)</f>
        <v>694</v>
      </c>
      <c r="F116" s="127">
        <f>SUM(F57:F63,F65:F68,F70:F74,F76:F79,F99:F101)</f>
        <v>97</v>
      </c>
      <c r="G116" s="128">
        <f t="shared" si="111"/>
        <v>791</v>
      </c>
      <c r="H116" s="129">
        <f>SUM(H57:H63,H65:H68,H70:H74,H76:H79,H99:H101)</f>
        <v>715</v>
      </c>
      <c r="I116" s="127">
        <f>SUM(I57:I63,I65:I68,I70:I74,I76:I79,I99:I101)</f>
        <v>89</v>
      </c>
      <c r="J116" s="128">
        <f t="shared" si="112"/>
        <v>804</v>
      </c>
      <c r="K116" s="129">
        <f>SUM(K57:K63,K65:K68,K70:K74,K76:K79,K99:K101)</f>
        <v>716</v>
      </c>
      <c r="L116" s="127">
        <f>SUM(L57:L63,L65:L68,L70:L74,L76:L79,L99:L101)</f>
        <v>104</v>
      </c>
      <c r="M116" s="128">
        <f t="shared" si="113"/>
        <v>820</v>
      </c>
      <c r="N116" s="126">
        <f t="shared" si="114"/>
        <v>2125</v>
      </c>
      <c r="O116" s="127">
        <f t="shared" si="115"/>
        <v>290</v>
      </c>
      <c r="P116" s="1515">
        <f t="shared" ref="P116:P120" si="117">N116+O116</f>
        <v>2415</v>
      </c>
      <c r="Q116" s="123"/>
    </row>
    <row r="117" spans="1:18" s="8" customFormat="1" ht="14.25" customHeight="1">
      <c r="A117" s="2014"/>
      <c r="B117" s="1906"/>
      <c r="C117" s="2026" t="s">
        <v>53</v>
      </c>
      <c r="D117" s="2027"/>
      <c r="E117" s="126">
        <f t="shared" ref="E117:P117" si="118">SUM(E22,E31:E32,E45:E46,E81:E83,E85:E86,E88:E90)</f>
        <v>303</v>
      </c>
      <c r="F117" s="127">
        <f t="shared" si="118"/>
        <v>447</v>
      </c>
      <c r="G117" s="128">
        <f t="shared" si="118"/>
        <v>750</v>
      </c>
      <c r="H117" s="129">
        <f t="shared" si="118"/>
        <v>304</v>
      </c>
      <c r="I117" s="127">
        <f t="shared" si="118"/>
        <v>419</v>
      </c>
      <c r="J117" s="128">
        <f t="shared" si="118"/>
        <v>723</v>
      </c>
      <c r="K117" s="129">
        <f t="shared" si="118"/>
        <v>281</v>
      </c>
      <c r="L117" s="127">
        <f t="shared" si="118"/>
        <v>430</v>
      </c>
      <c r="M117" s="128">
        <f t="shared" si="118"/>
        <v>711</v>
      </c>
      <c r="N117" s="126">
        <f t="shared" si="118"/>
        <v>888</v>
      </c>
      <c r="O117" s="127">
        <f t="shared" si="118"/>
        <v>1296</v>
      </c>
      <c r="P117" s="1515">
        <f t="shared" si="118"/>
        <v>2184</v>
      </c>
      <c r="Q117" s="123"/>
    </row>
    <row r="118" spans="1:18" s="8" customFormat="1" ht="14.25" customHeight="1">
      <c r="A118" s="398"/>
      <c r="B118" s="38"/>
      <c r="C118" s="2026" t="s">
        <v>96</v>
      </c>
      <c r="D118" s="2027"/>
      <c r="E118" s="126">
        <f>SUM(E23,E39,E92:E95)</f>
        <v>29</v>
      </c>
      <c r="F118" s="127">
        <f>SUM(F23,F39,F92:F95)</f>
        <v>140</v>
      </c>
      <c r="G118" s="128">
        <f t="shared" si="111"/>
        <v>169</v>
      </c>
      <c r="H118" s="129">
        <f>SUM(H23,H39,H92:H95)</f>
        <v>20</v>
      </c>
      <c r="I118" s="127">
        <f>SUM(I23,I39,I92:I95)</f>
        <v>160</v>
      </c>
      <c r="J118" s="128">
        <f t="shared" si="112"/>
        <v>180</v>
      </c>
      <c r="K118" s="129">
        <f>SUM(K23,K39,K92:K95)</f>
        <v>22</v>
      </c>
      <c r="L118" s="127">
        <f>SUM(L23,L39,L92:L95)</f>
        <v>137</v>
      </c>
      <c r="M118" s="128">
        <f t="shared" si="113"/>
        <v>159</v>
      </c>
      <c r="N118" s="126">
        <f t="shared" si="114"/>
        <v>71</v>
      </c>
      <c r="O118" s="127">
        <f t="shared" si="115"/>
        <v>437</v>
      </c>
      <c r="P118" s="1515">
        <f t="shared" si="117"/>
        <v>508</v>
      </c>
      <c r="Q118" s="123"/>
    </row>
    <row r="119" spans="1:18" s="8" customFormat="1" ht="14.25" customHeight="1">
      <c r="A119" s="398"/>
      <c r="B119" s="38"/>
      <c r="C119" s="2026" t="s">
        <v>843</v>
      </c>
      <c r="D119" s="2027"/>
      <c r="E119" s="126">
        <f>SUM(E7)</f>
        <v>0</v>
      </c>
      <c r="F119" s="127">
        <f>SUM(F7)</f>
        <v>0</v>
      </c>
      <c r="G119" s="128">
        <f t="shared" ref="G119" si="119">E119+F119</f>
        <v>0</v>
      </c>
      <c r="H119" s="129">
        <f>SUM(H7)</f>
        <v>25</v>
      </c>
      <c r="I119" s="127">
        <f>SUM(I7)</f>
        <v>9</v>
      </c>
      <c r="J119" s="128">
        <f t="shared" ref="J119" si="120">H119+I119</f>
        <v>34</v>
      </c>
      <c r="K119" s="129">
        <f>SUM(K7)</f>
        <v>0</v>
      </c>
      <c r="L119" s="127">
        <f>SUM(L7)</f>
        <v>0</v>
      </c>
      <c r="M119" s="128">
        <f t="shared" ref="M119" si="121">K119+L119</f>
        <v>0</v>
      </c>
      <c r="N119" s="126">
        <f t="shared" ref="N119" si="122">SUM(E119,H119,K119)</f>
        <v>25</v>
      </c>
      <c r="O119" s="127">
        <f t="shared" ref="O119" si="123">SUM(F119,I119,L119)</f>
        <v>9</v>
      </c>
      <c r="P119" s="1515">
        <f t="shared" ref="P119" si="124">N119+O119</f>
        <v>34</v>
      </c>
      <c r="Q119" s="123"/>
    </row>
    <row r="120" spans="1:18" s="8" customFormat="1" ht="14.25" customHeight="1" thickBot="1">
      <c r="A120" s="409"/>
      <c r="B120" s="72"/>
      <c r="C120" s="2022" t="s">
        <v>145</v>
      </c>
      <c r="D120" s="2023"/>
      <c r="E120" s="120">
        <f>SUM(E97:E98,E103,E105)</f>
        <v>166</v>
      </c>
      <c r="F120" s="121">
        <f>SUM(F97:F98,F103,F105)</f>
        <v>207</v>
      </c>
      <c r="G120" s="1513">
        <f t="shared" si="111"/>
        <v>373</v>
      </c>
      <c r="H120" s="130">
        <f>SUM(H97:H98,H103,H105)</f>
        <v>181</v>
      </c>
      <c r="I120" s="121">
        <f>SUM(I97:I98,I103,I105)</f>
        <v>217</v>
      </c>
      <c r="J120" s="1513">
        <f t="shared" si="112"/>
        <v>398</v>
      </c>
      <c r="K120" s="130">
        <f>SUM(K97:K98,K103,K105)</f>
        <v>163</v>
      </c>
      <c r="L120" s="121">
        <f>SUM(L97:L98,L103,L105)</f>
        <v>192</v>
      </c>
      <c r="M120" s="1513">
        <f t="shared" si="113"/>
        <v>355</v>
      </c>
      <c r="N120" s="120">
        <f t="shared" si="114"/>
        <v>510</v>
      </c>
      <c r="O120" s="121">
        <f t="shared" si="115"/>
        <v>616</v>
      </c>
      <c r="P120" s="1516">
        <f t="shared" si="117"/>
        <v>1126</v>
      </c>
      <c r="Q120" s="5"/>
    </row>
    <row r="121" spans="1:18" s="8" customFormat="1" ht="15" customHeight="1">
      <c r="A121" s="122"/>
      <c r="B121" s="122"/>
      <c r="C121" s="122"/>
      <c r="D121" s="122"/>
      <c r="E121" s="131"/>
      <c r="F121" s="131"/>
      <c r="G121" s="1455"/>
      <c r="J121" s="1455"/>
      <c r="M121" s="1455"/>
      <c r="P121" s="1454"/>
    </row>
    <row r="122" spans="1:18" s="8" customFormat="1" ht="15" customHeight="1">
      <c r="A122" s="122"/>
      <c r="B122" s="122"/>
      <c r="C122" s="122"/>
      <c r="D122" s="122"/>
      <c r="G122" s="1455"/>
      <c r="J122" s="1455"/>
      <c r="M122" s="1455"/>
      <c r="P122" s="1455"/>
    </row>
    <row r="123" spans="1:18" s="8" customFormat="1" ht="15" customHeight="1">
      <c r="A123" s="122"/>
      <c r="B123" s="122"/>
      <c r="C123" s="122"/>
      <c r="D123" s="122"/>
      <c r="G123" s="1455"/>
      <c r="J123" s="1455"/>
      <c r="M123" s="1455"/>
      <c r="P123" s="1455"/>
    </row>
    <row r="124" spans="1:18" s="8" customFormat="1" ht="15" customHeight="1">
      <c r="A124" s="122"/>
      <c r="B124" s="122"/>
      <c r="C124" s="122"/>
      <c r="D124" s="122"/>
      <c r="G124" s="1455"/>
      <c r="J124" s="1455"/>
      <c r="M124" s="1455"/>
      <c r="P124" s="1455"/>
      <c r="R124" s="132"/>
    </row>
    <row r="125" spans="1:18" s="8" customFormat="1" ht="15" customHeight="1">
      <c r="A125" s="122"/>
      <c r="B125" s="122"/>
      <c r="C125" s="122"/>
      <c r="D125" s="122"/>
      <c r="G125" s="1455"/>
      <c r="J125" s="1455"/>
      <c r="M125" s="1455"/>
      <c r="P125" s="1455"/>
      <c r="R125" s="132"/>
    </row>
    <row r="126" spans="1:18" s="8" customFormat="1" ht="15" customHeight="1">
      <c r="A126" s="122"/>
      <c r="B126" s="122"/>
      <c r="C126" s="122"/>
      <c r="D126" s="122"/>
      <c r="G126" s="1455"/>
      <c r="J126" s="1455"/>
      <c r="M126" s="1455"/>
      <c r="P126" s="1455"/>
      <c r="R126" s="132"/>
    </row>
    <row r="127" spans="1:18" s="8" customFormat="1" ht="15" customHeight="1">
      <c r="A127" s="122"/>
      <c r="B127" s="122"/>
      <c r="C127" s="122"/>
      <c r="D127" s="122"/>
      <c r="G127" s="1455"/>
      <c r="J127" s="1455"/>
      <c r="M127" s="1455"/>
      <c r="P127" s="1455"/>
      <c r="R127" s="132"/>
    </row>
    <row r="128" spans="1:18" s="8" customFormat="1" ht="15" customHeight="1">
      <c r="A128" s="122"/>
      <c r="B128" s="122"/>
      <c r="C128" s="122"/>
      <c r="D128" s="122"/>
      <c r="G128" s="1455"/>
      <c r="J128" s="1455"/>
      <c r="M128" s="1455"/>
      <c r="P128" s="1455"/>
      <c r="R128" s="132"/>
    </row>
    <row r="129" spans="1:18" s="8" customFormat="1" ht="15" customHeight="1">
      <c r="A129" s="122"/>
      <c r="B129" s="122"/>
      <c r="C129" s="122"/>
      <c r="D129" s="122"/>
      <c r="G129" s="1455"/>
      <c r="J129" s="1455"/>
      <c r="M129" s="1455"/>
      <c r="P129" s="1455"/>
      <c r="R129" s="132"/>
    </row>
    <row r="130" spans="1:18" s="8" customFormat="1" ht="15" customHeight="1">
      <c r="A130" s="122"/>
      <c r="B130" s="122"/>
      <c r="C130" s="122"/>
      <c r="D130" s="122"/>
      <c r="G130" s="1455"/>
      <c r="J130" s="1455"/>
      <c r="M130" s="1455"/>
      <c r="P130" s="1455"/>
      <c r="R130" s="132"/>
    </row>
    <row r="131" spans="1:18" s="8" customFormat="1" ht="15" customHeight="1">
      <c r="A131" s="122"/>
      <c r="B131" s="122"/>
      <c r="C131" s="122"/>
      <c r="D131" s="122"/>
      <c r="G131" s="1455"/>
      <c r="J131" s="1455"/>
      <c r="M131" s="1455"/>
      <c r="P131" s="1455"/>
      <c r="R131" s="132"/>
    </row>
    <row r="132" spans="1:18" s="8" customFormat="1" ht="15" customHeight="1">
      <c r="A132" s="122"/>
      <c r="B132" s="122"/>
      <c r="C132" s="122"/>
      <c r="D132" s="122"/>
      <c r="G132" s="1455"/>
      <c r="J132" s="1455"/>
      <c r="M132" s="1455"/>
      <c r="P132" s="1455"/>
      <c r="R132" s="132"/>
    </row>
    <row r="133" spans="1:18" s="8" customFormat="1" ht="15" customHeight="1">
      <c r="A133" s="122"/>
      <c r="B133" s="122"/>
      <c r="C133" s="122"/>
      <c r="D133" s="122"/>
      <c r="G133" s="1455"/>
      <c r="J133" s="1455"/>
      <c r="M133" s="1455"/>
      <c r="P133" s="1455"/>
    </row>
    <row r="134" spans="1:18" s="8" customFormat="1" ht="15" customHeight="1">
      <c r="A134" s="122"/>
      <c r="B134" s="122"/>
      <c r="C134" s="122"/>
      <c r="D134" s="122"/>
      <c r="G134" s="1455"/>
      <c r="J134" s="1455"/>
      <c r="M134" s="1455"/>
      <c r="P134" s="1455"/>
    </row>
    <row r="135" spans="1:18" s="8" customFormat="1" ht="15" customHeight="1">
      <c r="A135" s="122"/>
      <c r="B135" s="122"/>
      <c r="C135" s="122"/>
      <c r="D135" s="122"/>
      <c r="G135" s="1455"/>
      <c r="J135" s="1455"/>
      <c r="M135" s="1455"/>
      <c r="P135" s="1455"/>
    </row>
    <row r="136" spans="1:18" s="8" customFormat="1" ht="15" customHeight="1">
      <c r="A136" s="122"/>
      <c r="B136" s="122"/>
      <c r="C136" s="122"/>
      <c r="D136" s="122"/>
      <c r="G136" s="1455"/>
      <c r="J136" s="1455"/>
      <c r="M136" s="1455"/>
      <c r="P136" s="1455"/>
    </row>
    <row r="137" spans="1:18" s="8" customFormat="1" ht="15" customHeight="1">
      <c r="A137" s="122"/>
      <c r="B137" s="122"/>
      <c r="C137" s="122"/>
      <c r="D137" s="122"/>
      <c r="G137" s="1455"/>
      <c r="J137" s="1455"/>
      <c r="M137" s="1455"/>
      <c r="P137" s="1455"/>
    </row>
    <row r="138" spans="1:18" s="8" customFormat="1" ht="15" customHeight="1">
      <c r="A138" s="122"/>
      <c r="B138" s="122"/>
      <c r="C138" s="122"/>
      <c r="D138" s="122"/>
      <c r="G138" s="1455"/>
      <c r="J138" s="1455"/>
      <c r="M138" s="1455"/>
      <c r="P138" s="1455"/>
    </row>
    <row r="139" spans="1:18" s="8" customFormat="1" ht="15" customHeight="1">
      <c r="A139" s="122"/>
      <c r="B139" s="122"/>
      <c r="C139" s="122"/>
      <c r="D139" s="122"/>
      <c r="G139" s="1455"/>
      <c r="J139" s="1455"/>
      <c r="M139" s="1455"/>
      <c r="P139" s="1455"/>
    </row>
    <row r="140" spans="1:18" s="8" customFormat="1" ht="15" customHeight="1">
      <c r="A140" s="122"/>
      <c r="B140" s="122"/>
      <c r="C140" s="122"/>
      <c r="D140" s="122"/>
      <c r="G140" s="1455"/>
      <c r="J140" s="1455"/>
      <c r="M140" s="1455"/>
      <c r="P140" s="1455"/>
    </row>
    <row r="141" spans="1:18" s="8" customFormat="1" ht="15" customHeight="1">
      <c r="A141" s="122"/>
      <c r="B141" s="122"/>
      <c r="C141" s="122"/>
      <c r="D141" s="122"/>
      <c r="G141" s="1455"/>
      <c r="J141" s="1455"/>
      <c r="M141" s="1455"/>
      <c r="P141" s="1455"/>
    </row>
    <row r="142" spans="1:18" s="8" customFormat="1" ht="15" customHeight="1">
      <c r="A142" s="122"/>
      <c r="B142" s="122"/>
      <c r="C142" s="122"/>
      <c r="D142" s="122"/>
      <c r="G142" s="1455"/>
      <c r="J142" s="1455"/>
      <c r="M142" s="1455"/>
      <c r="P142" s="1455"/>
    </row>
    <row r="143" spans="1:18" s="8" customFormat="1" ht="15" customHeight="1">
      <c r="A143" s="122"/>
      <c r="B143" s="122"/>
      <c r="C143" s="122"/>
      <c r="D143" s="122"/>
      <c r="G143" s="1455"/>
      <c r="J143" s="1455"/>
      <c r="M143" s="1455"/>
      <c r="P143" s="1455"/>
    </row>
    <row r="144" spans="1:18" s="8" customFormat="1" ht="15" customHeight="1">
      <c r="A144" s="122"/>
      <c r="B144" s="122"/>
      <c r="C144" s="122"/>
      <c r="D144" s="122"/>
      <c r="G144" s="1455"/>
      <c r="J144" s="1455"/>
      <c r="M144" s="1455"/>
      <c r="P144" s="1455"/>
    </row>
    <row r="145" spans="1:17" s="8" customFormat="1" ht="15" customHeight="1">
      <c r="A145" s="122"/>
      <c r="B145" s="122"/>
      <c r="C145" s="122"/>
      <c r="D145" s="122"/>
      <c r="G145" s="1455"/>
      <c r="J145" s="1455"/>
      <c r="M145" s="1455"/>
      <c r="P145" s="1455"/>
    </row>
    <row r="146" spans="1:17" s="8" customFormat="1" ht="15" customHeight="1">
      <c r="A146" s="122"/>
      <c r="B146" s="122"/>
      <c r="C146" s="122"/>
      <c r="D146" s="122"/>
      <c r="G146" s="1455"/>
      <c r="J146" s="1455"/>
      <c r="M146" s="1455"/>
      <c r="P146" s="1455"/>
    </row>
    <row r="147" spans="1:17" s="8" customFormat="1" ht="15" customHeight="1">
      <c r="A147" s="122"/>
      <c r="B147" s="122"/>
      <c r="C147" s="122"/>
      <c r="D147" s="122"/>
      <c r="G147" s="1455"/>
      <c r="J147" s="1455"/>
      <c r="M147" s="1455"/>
      <c r="P147" s="1455"/>
    </row>
    <row r="148" spans="1:17" s="8" customFormat="1" ht="15" customHeight="1">
      <c r="A148" s="122"/>
      <c r="B148" s="122"/>
      <c r="C148" s="122"/>
      <c r="D148" s="122"/>
      <c r="G148" s="1455"/>
      <c r="J148" s="1455"/>
      <c r="M148" s="1455"/>
      <c r="P148" s="1455"/>
    </row>
    <row r="149" spans="1:17" s="8" customFormat="1" ht="15" customHeight="1">
      <c r="A149" s="122"/>
      <c r="B149" s="122"/>
      <c r="C149" s="122"/>
      <c r="D149" s="122"/>
      <c r="G149" s="1455"/>
      <c r="J149" s="1455"/>
      <c r="M149" s="1455"/>
      <c r="P149" s="1455"/>
    </row>
    <row r="150" spans="1:17" s="8" customFormat="1" ht="15" customHeight="1">
      <c r="A150" s="122"/>
      <c r="B150" s="122"/>
      <c r="C150" s="122"/>
      <c r="D150" s="122"/>
      <c r="G150" s="1455"/>
      <c r="J150" s="1455"/>
      <c r="M150" s="1455"/>
      <c r="P150" s="1455"/>
    </row>
    <row r="151" spans="1:17" s="8" customFormat="1" ht="15" customHeight="1">
      <c r="A151" s="122"/>
      <c r="B151" s="122"/>
      <c r="C151" s="122"/>
      <c r="D151" s="122"/>
      <c r="G151" s="1455"/>
      <c r="J151" s="1455"/>
      <c r="M151" s="1455"/>
      <c r="P151" s="1455"/>
    </row>
    <row r="152" spans="1:17" s="8" customFormat="1" ht="15" customHeight="1">
      <c r="A152" s="122"/>
      <c r="B152" s="122"/>
      <c r="C152" s="122"/>
      <c r="D152" s="122"/>
      <c r="G152" s="1455"/>
      <c r="J152" s="1455"/>
      <c r="M152" s="1455"/>
      <c r="P152" s="1455"/>
    </row>
    <row r="153" spans="1:17" s="8" customFormat="1" ht="15" customHeight="1">
      <c r="A153" s="122"/>
      <c r="B153" s="122"/>
      <c r="C153" s="122"/>
      <c r="D153" s="122"/>
      <c r="G153" s="1455"/>
      <c r="J153" s="1455"/>
      <c r="M153" s="1455"/>
      <c r="P153" s="1455"/>
    </row>
    <row r="154" spans="1:17" s="8" customFormat="1" ht="15" customHeight="1">
      <c r="A154" s="122"/>
      <c r="B154" s="122"/>
      <c r="C154" s="122"/>
      <c r="D154" s="122"/>
      <c r="G154" s="1455"/>
      <c r="J154" s="1455"/>
      <c r="M154" s="1455"/>
      <c r="P154" s="1455"/>
    </row>
    <row r="155" spans="1:17" s="8" customFormat="1" ht="15" customHeight="1">
      <c r="A155" s="122"/>
      <c r="B155" s="122"/>
      <c r="C155" s="122"/>
      <c r="D155" s="122"/>
      <c r="G155" s="1455"/>
      <c r="J155" s="1455"/>
      <c r="M155" s="1455"/>
      <c r="P155" s="1455"/>
    </row>
    <row r="156" spans="1:17" s="8" customFormat="1" ht="15" customHeight="1">
      <c r="A156" s="122"/>
      <c r="B156" s="122"/>
      <c r="C156" s="122"/>
      <c r="D156" s="122"/>
      <c r="G156" s="1455"/>
      <c r="J156" s="1455"/>
      <c r="M156" s="1455"/>
      <c r="P156" s="1455"/>
    </row>
    <row r="157" spans="1:17" s="8" customFormat="1" ht="15" customHeight="1">
      <c r="A157" s="122"/>
      <c r="B157" s="122"/>
      <c r="C157" s="122"/>
      <c r="D157" s="122"/>
      <c r="G157" s="1455"/>
      <c r="J157" s="1455"/>
      <c r="M157" s="1455"/>
      <c r="P157" s="1455"/>
    </row>
    <row r="158" spans="1:17" s="8" customFormat="1" ht="15" customHeight="1">
      <c r="A158" s="122"/>
      <c r="B158" s="122"/>
      <c r="C158" s="122"/>
      <c r="D158" s="122"/>
      <c r="G158" s="1455"/>
      <c r="J158" s="1455"/>
      <c r="M158" s="1455"/>
      <c r="P158" s="1455"/>
    </row>
    <row r="159" spans="1:17" s="8" customFormat="1" ht="15" customHeight="1">
      <c r="A159" s="5"/>
      <c r="B159" s="5"/>
      <c r="C159" s="5"/>
      <c r="D159" s="5"/>
      <c r="E159" s="5"/>
      <c r="F159" s="5"/>
      <c r="G159" s="1452"/>
      <c r="H159" s="5"/>
      <c r="I159" s="5"/>
      <c r="J159" s="1452"/>
      <c r="K159" s="5"/>
      <c r="L159" s="5"/>
      <c r="M159" s="1452"/>
      <c r="N159" s="5"/>
      <c r="O159" s="5"/>
      <c r="P159" s="1452"/>
      <c r="Q159" s="5"/>
    </row>
    <row r="160" spans="1:17" s="8" customFormat="1" ht="15" customHeight="1">
      <c r="A160" s="5"/>
      <c r="B160" s="5"/>
      <c r="C160" s="5"/>
      <c r="D160" s="5"/>
      <c r="E160" s="5"/>
      <c r="F160" s="5"/>
      <c r="G160" s="1452"/>
      <c r="H160" s="5"/>
      <c r="I160" s="5"/>
      <c r="J160" s="1452"/>
      <c r="K160" s="5"/>
      <c r="L160" s="5"/>
      <c r="M160" s="1452"/>
      <c r="N160" s="5"/>
      <c r="O160" s="5"/>
      <c r="P160" s="1452"/>
      <c r="Q160" s="5"/>
    </row>
    <row r="173" spans="11:11">
      <c r="K173" s="2"/>
    </row>
  </sheetData>
  <autoFilter ref="A3:R106" xr:uid="{00000000-0009-0000-0000-000005000000}"/>
  <mergeCells count="103">
    <mergeCell ref="H110:J110"/>
    <mergeCell ref="K110:M110"/>
    <mergeCell ref="A93:B93"/>
    <mergeCell ref="A94:B94"/>
    <mergeCell ref="A95:B95"/>
    <mergeCell ref="A96:B96"/>
    <mergeCell ref="A97:B97"/>
    <mergeCell ref="A98:B98"/>
    <mergeCell ref="A92:B92"/>
    <mergeCell ref="A114:B115"/>
    <mergeCell ref="A116:B117"/>
    <mergeCell ref="A105:B105"/>
    <mergeCell ref="A106:D106"/>
    <mergeCell ref="C109:D111"/>
    <mergeCell ref="C120:D120"/>
    <mergeCell ref="C112:D112"/>
    <mergeCell ref="C113:D113"/>
    <mergeCell ref="C114:D114"/>
    <mergeCell ref="C115:D115"/>
    <mergeCell ref="C116:D116"/>
    <mergeCell ref="C117:D117"/>
    <mergeCell ref="C118:D118"/>
    <mergeCell ref="C119:D119"/>
    <mergeCell ref="A51:B51"/>
    <mergeCell ref="A75:B75"/>
    <mergeCell ref="A76:B76"/>
    <mergeCell ref="A77:B77"/>
    <mergeCell ref="A91:B91"/>
    <mergeCell ref="A81:B81"/>
    <mergeCell ref="A83:B83"/>
    <mergeCell ref="A84:B84"/>
    <mergeCell ref="A85:B85"/>
    <mergeCell ref="A86:B86"/>
    <mergeCell ref="A87:B87"/>
    <mergeCell ref="A88:B88"/>
    <mergeCell ref="A90:B90"/>
    <mergeCell ref="A65:B65"/>
    <mergeCell ref="A52:B52"/>
    <mergeCell ref="A53:B53"/>
    <mergeCell ref="A54:B54"/>
    <mergeCell ref="A55:B55"/>
    <mergeCell ref="A56:B56"/>
    <mergeCell ref="A57:B57"/>
    <mergeCell ref="A61:B61"/>
    <mergeCell ref="A62:B62"/>
    <mergeCell ref="A63:B63"/>
    <mergeCell ref="A64:B64"/>
    <mergeCell ref="A50:B50"/>
    <mergeCell ref="A35:B35"/>
    <mergeCell ref="A4:B4"/>
    <mergeCell ref="E4:G4"/>
    <mergeCell ref="A17:B17"/>
    <mergeCell ref="A9:B9"/>
    <mergeCell ref="A10:B10"/>
    <mergeCell ref="A11:B11"/>
    <mergeCell ref="A12:B12"/>
    <mergeCell ref="A13:B13"/>
    <mergeCell ref="A14:B14"/>
    <mergeCell ref="A7:B7"/>
    <mergeCell ref="A8:B8"/>
    <mergeCell ref="A36:B36"/>
    <mergeCell ref="A37:B37"/>
    <mergeCell ref="A38:B38"/>
    <mergeCell ref="A39:B39"/>
    <mergeCell ref="A40:B40"/>
    <mergeCell ref="A49:B49"/>
    <mergeCell ref="A6:B6"/>
    <mergeCell ref="A15:B15"/>
    <mergeCell ref="A16:B16"/>
    <mergeCell ref="A26:B26"/>
    <mergeCell ref="A27:B27"/>
    <mergeCell ref="A28:B28"/>
    <mergeCell ref="A29:B29"/>
    <mergeCell ref="A18:B18"/>
    <mergeCell ref="A19:B19"/>
    <mergeCell ref="A20:B20"/>
    <mergeCell ref="K4:M4"/>
    <mergeCell ref="N4:P4"/>
    <mergeCell ref="H4:J4"/>
    <mergeCell ref="G31:G32"/>
    <mergeCell ref="F31:F32"/>
    <mergeCell ref="E31:E32"/>
    <mergeCell ref="E81:E82"/>
    <mergeCell ref="F81:F82"/>
    <mergeCell ref="G81:G82"/>
    <mergeCell ref="G85:G86"/>
    <mergeCell ref="F85:F86"/>
    <mergeCell ref="E85:E86"/>
    <mergeCell ref="Q100:Q101"/>
    <mergeCell ref="A66:B66"/>
    <mergeCell ref="A67:B67"/>
    <mergeCell ref="A68:B68"/>
    <mergeCell ref="A69:B69"/>
    <mergeCell ref="A70:B70"/>
    <mergeCell ref="A71:B71"/>
    <mergeCell ref="A78:B78"/>
    <mergeCell ref="A79:B79"/>
    <mergeCell ref="A80:B80"/>
    <mergeCell ref="A72:B72"/>
    <mergeCell ref="A73:B73"/>
    <mergeCell ref="A74:B74"/>
    <mergeCell ref="F88:F89"/>
    <mergeCell ref="E88:E89"/>
  </mergeCells>
  <phoneticPr fontId="4"/>
  <pageMargins left="0.70866141732283472" right="0.70866141732283472" top="0.55118110236220474" bottom="0.47" header="0.31496062992125984" footer="0.31496062992125984"/>
  <pageSetup paperSize="9" scale="74" fitToHeight="0" pageOrder="overThenDown" orientation="portrait" r:id="rId1"/>
  <headerFooter alignWithMargins="0"/>
  <rowBreaks count="1" manualBreakCount="1">
    <brk id="69" max="1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H97"/>
  <sheetViews>
    <sheetView view="pageBreakPreview" zoomScale="85" zoomScaleNormal="100" zoomScaleSheetLayoutView="85" zoomScalePageLayoutView="85" workbookViewId="0"/>
  </sheetViews>
  <sheetFormatPr defaultColWidth="9" defaultRowHeight="10.8"/>
  <cols>
    <col min="1" max="1" width="8.88671875" style="2" customWidth="1"/>
    <col min="2" max="2" width="12.109375" style="2" customWidth="1"/>
    <col min="3" max="4" width="4.109375" style="2" customWidth="1"/>
    <col min="5" max="5" width="4.109375" style="1517" customWidth="1"/>
    <col min="6" max="7" width="4.109375" style="2" customWidth="1"/>
    <col min="8" max="8" width="4.109375" style="1517" customWidth="1"/>
    <col min="9" max="10" width="4.109375" style="2" customWidth="1"/>
    <col min="11" max="11" width="4.109375" style="1517" customWidth="1"/>
    <col min="12" max="13" width="4.109375" style="2" customWidth="1"/>
    <col min="14" max="14" width="4.109375" style="1517" customWidth="1"/>
    <col min="15" max="16" width="4.109375" style="2" customWidth="1"/>
    <col min="17" max="17" width="4.109375" style="1517" customWidth="1"/>
    <col min="18" max="18" width="6.109375" style="2" customWidth="1"/>
    <col min="19" max="19" width="13.109375" style="2" customWidth="1"/>
    <col min="20" max="20" width="9" style="2"/>
    <col min="21" max="34" width="4.77734375" style="2" customWidth="1"/>
    <col min="35" max="16384" width="9" style="2"/>
  </cols>
  <sheetData>
    <row r="1" spans="1:34" ht="20.399999999999999" customHeight="1">
      <c r="A1" s="5" t="s">
        <v>323</v>
      </c>
      <c r="E1" s="2"/>
      <c r="H1" s="2"/>
      <c r="K1" s="2"/>
      <c r="N1" s="2"/>
      <c r="Q1" s="2"/>
      <c r="S1" s="5" t="s">
        <v>324</v>
      </c>
    </row>
    <row r="2" spans="1:34" ht="6" customHeight="1" thickBot="1">
      <c r="E2" s="2"/>
      <c r="H2" s="2"/>
      <c r="K2" s="2"/>
      <c r="N2" s="2"/>
      <c r="Q2" s="2"/>
    </row>
    <row r="3" spans="1:34" ht="18" customHeight="1">
      <c r="A3" s="86"/>
      <c r="B3" s="87"/>
      <c r="C3" s="18" t="s">
        <v>146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381" t="s">
        <v>63</v>
      </c>
      <c r="S3" s="2034" t="s">
        <v>147</v>
      </c>
      <c r="T3" s="2037" t="s">
        <v>148</v>
      </c>
      <c r="U3" s="2016" t="s">
        <v>149</v>
      </c>
      <c r="V3" s="2041" t="s">
        <v>150</v>
      </c>
      <c r="W3" s="2041"/>
      <c r="X3" s="2041"/>
      <c r="Y3" s="2041"/>
      <c r="Z3" s="2041"/>
      <c r="AA3" s="2041"/>
      <c r="AB3" s="2041"/>
      <c r="AC3" s="2041"/>
      <c r="AD3" s="2041"/>
      <c r="AE3" s="2041"/>
      <c r="AF3" s="2041"/>
      <c r="AG3" s="2042"/>
      <c r="AH3" s="2043"/>
    </row>
    <row r="4" spans="1:34" ht="18" customHeight="1">
      <c r="A4" s="88" t="s">
        <v>0</v>
      </c>
      <c r="B4" s="397" t="s">
        <v>65</v>
      </c>
      <c r="C4" s="2050" t="s">
        <v>151</v>
      </c>
      <c r="D4" s="2051"/>
      <c r="E4" s="2052"/>
      <c r="F4" s="2053" t="s">
        <v>152</v>
      </c>
      <c r="G4" s="2051"/>
      <c r="H4" s="2052"/>
      <c r="I4" s="2053" t="s">
        <v>153</v>
      </c>
      <c r="J4" s="2051"/>
      <c r="K4" s="2052"/>
      <c r="L4" s="2053" t="s">
        <v>154</v>
      </c>
      <c r="M4" s="2051"/>
      <c r="N4" s="2052"/>
      <c r="O4" s="2053" t="s">
        <v>155</v>
      </c>
      <c r="P4" s="2051"/>
      <c r="Q4" s="2054"/>
      <c r="R4" s="1382" t="s">
        <v>156</v>
      </c>
      <c r="S4" s="2035"/>
      <c r="T4" s="2038"/>
      <c r="U4" s="2018"/>
      <c r="V4" s="2044">
        <v>15</v>
      </c>
      <c r="W4" s="2046">
        <v>16</v>
      </c>
      <c r="X4" s="2044">
        <v>17</v>
      </c>
      <c r="Y4" s="2046">
        <v>18</v>
      </c>
      <c r="Z4" s="2044">
        <v>19</v>
      </c>
      <c r="AA4" s="481">
        <v>20</v>
      </c>
      <c r="AB4" s="479">
        <v>25</v>
      </c>
      <c r="AC4" s="481">
        <v>30</v>
      </c>
      <c r="AD4" s="479">
        <v>40</v>
      </c>
      <c r="AE4" s="481">
        <v>50</v>
      </c>
      <c r="AF4" s="2044">
        <v>60</v>
      </c>
      <c r="AG4" s="2028" t="s">
        <v>11</v>
      </c>
      <c r="AH4" s="2029"/>
    </row>
    <row r="5" spans="1:34" ht="18" customHeight="1" thickBot="1">
      <c r="A5" s="89"/>
      <c r="B5" s="90"/>
      <c r="C5" s="409" t="s">
        <v>9</v>
      </c>
      <c r="D5" s="6" t="s">
        <v>10</v>
      </c>
      <c r="E5" s="72" t="s">
        <v>11</v>
      </c>
      <c r="F5" s="7" t="s">
        <v>9</v>
      </c>
      <c r="G5" s="6" t="s">
        <v>10</v>
      </c>
      <c r="H5" s="72" t="s">
        <v>11</v>
      </c>
      <c r="I5" s="7" t="s">
        <v>9</v>
      </c>
      <c r="J5" s="6" t="s">
        <v>10</v>
      </c>
      <c r="K5" s="72" t="s">
        <v>11</v>
      </c>
      <c r="L5" s="7" t="s">
        <v>9</v>
      </c>
      <c r="M5" s="6" t="s">
        <v>10</v>
      </c>
      <c r="N5" s="72" t="s">
        <v>11</v>
      </c>
      <c r="O5" s="7" t="s">
        <v>9</v>
      </c>
      <c r="P5" s="6" t="s">
        <v>10</v>
      </c>
      <c r="Q5" s="72" t="s">
        <v>11</v>
      </c>
      <c r="R5" s="403" t="s">
        <v>71</v>
      </c>
      <c r="S5" s="2035"/>
      <c r="T5" s="2038"/>
      <c r="U5" s="2018"/>
      <c r="V5" s="2045"/>
      <c r="W5" s="2047"/>
      <c r="X5" s="2045"/>
      <c r="Y5" s="2047"/>
      <c r="Z5" s="2045"/>
      <c r="AA5" s="482" t="s">
        <v>157</v>
      </c>
      <c r="AB5" s="480" t="s">
        <v>158</v>
      </c>
      <c r="AC5" s="482" t="s">
        <v>44</v>
      </c>
      <c r="AD5" s="480" t="s">
        <v>159</v>
      </c>
      <c r="AE5" s="482" t="s">
        <v>44</v>
      </c>
      <c r="AF5" s="2045"/>
      <c r="AG5" s="2030"/>
      <c r="AH5" s="2031"/>
    </row>
    <row r="6" spans="1:34" ht="18" customHeight="1" thickBot="1">
      <c r="A6" s="9" t="s">
        <v>104</v>
      </c>
      <c r="B6" s="91" t="s">
        <v>160</v>
      </c>
      <c r="C6" s="648">
        <f>2+3</f>
        <v>5</v>
      </c>
      <c r="D6" s="649">
        <v>1</v>
      </c>
      <c r="E6" s="1519">
        <f>SUM(C6:D6)</f>
        <v>6</v>
      </c>
      <c r="F6" s="648">
        <f>4+2</f>
        <v>6</v>
      </c>
      <c r="G6" s="649">
        <f>0+0</f>
        <v>0</v>
      </c>
      <c r="H6" s="1519">
        <f>SUM(F6:G6)</f>
        <v>6</v>
      </c>
      <c r="I6" s="648">
        <f>0+1</f>
        <v>1</v>
      </c>
      <c r="J6" s="649">
        <f>0+0</f>
        <v>0</v>
      </c>
      <c r="K6" s="1519">
        <f>SUM(I6:J6)</f>
        <v>1</v>
      </c>
      <c r="L6" s="648">
        <f>3+1</f>
        <v>4</v>
      </c>
      <c r="M6" s="649">
        <f>0+0</f>
        <v>0</v>
      </c>
      <c r="N6" s="1519">
        <f>SUM(L6:M6)</f>
        <v>4</v>
      </c>
      <c r="O6" s="103">
        <f>SUM(C6,F6,I6,L6)</f>
        <v>16</v>
      </c>
      <c r="P6" s="104">
        <f>SUM(D6,G6,J6,M6)</f>
        <v>1</v>
      </c>
      <c r="Q6" s="1520">
        <f>SUM(O6:P6)</f>
        <v>17</v>
      </c>
      <c r="R6" s="650">
        <v>7</v>
      </c>
      <c r="S6" s="2036"/>
      <c r="T6" s="2039"/>
      <c r="U6" s="2040"/>
      <c r="V6" s="92" t="s">
        <v>45</v>
      </c>
      <c r="W6" s="93" t="s">
        <v>45</v>
      </c>
      <c r="X6" s="92" t="s">
        <v>45</v>
      </c>
      <c r="Y6" s="93" t="s">
        <v>45</v>
      </c>
      <c r="Z6" s="92" t="s">
        <v>45</v>
      </c>
      <c r="AA6" s="478">
        <v>24</v>
      </c>
      <c r="AB6" s="94">
        <v>29</v>
      </c>
      <c r="AC6" s="478">
        <v>39</v>
      </c>
      <c r="AD6" s="94">
        <v>49</v>
      </c>
      <c r="AE6" s="478">
        <v>59</v>
      </c>
      <c r="AF6" s="94" t="s">
        <v>46</v>
      </c>
      <c r="AG6" s="2032"/>
      <c r="AH6" s="2033"/>
    </row>
    <row r="7" spans="1:34" ht="18" customHeight="1">
      <c r="A7" s="2048" t="s">
        <v>111</v>
      </c>
      <c r="B7" s="399" t="s">
        <v>161</v>
      </c>
      <c r="C7" s="651">
        <v>4</v>
      </c>
      <c r="D7" s="652">
        <v>1</v>
      </c>
      <c r="E7" s="1521">
        <f t="shared" ref="E7:E12" si="0">SUM(C7:D7)</f>
        <v>5</v>
      </c>
      <c r="F7" s="651">
        <v>4</v>
      </c>
      <c r="G7" s="652">
        <v>3</v>
      </c>
      <c r="H7" s="1521">
        <f t="shared" ref="H7:H12" si="1">SUM(F7:G7)</f>
        <v>7</v>
      </c>
      <c r="I7" s="651">
        <v>1</v>
      </c>
      <c r="J7" s="652">
        <v>1</v>
      </c>
      <c r="K7" s="1521">
        <f t="shared" ref="K7:K12" si="2">SUM(I7:J7)</f>
        <v>2</v>
      </c>
      <c r="L7" s="651">
        <v>1</v>
      </c>
      <c r="M7" s="652">
        <v>0</v>
      </c>
      <c r="N7" s="1521">
        <f t="shared" ref="N7:N12" si="3">SUM(L7:M7)</f>
        <v>1</v>
      </c>
      <c r="O7" s="101">
        <f t="shared" ref="O7:P12" si="4">SUM(C7,F7,I7,L7)</f>
        <v>10</v>
      </c>
      <c r="P7" s="102">
        <f t="shared" si="4"/>
        <v>5</v>
      </c>
      <c r="Q7" s="1522">
        <f t="shared" ref="Q7:Q12" si="5">SUM(O7:P7)</f>
        <v>15</v>
      </c>
      <c r="R7" s="653">
        <v>4</v>
      </c>
      <c r="S7" s="2049" t="s">
        <v>74</v>
      </c>
      <c r="T7" s="95"/>
      <c r="U7" s="96" t="s">
        <v>9</v>
      </c>
      <c r="V7" s="1531">
        <v>17</v>
      </c>
      <c r="W7" s="1531">
        <v>42</v>
      </c>
      <c r="X7" s="1531">
        <v>49</v>
      </c>
      <c r="Y7" s="1531">
        <v>50</v>
      </c>
      <c r="Z7" s="1531">
        <v>26</v>
      </c>
      <c r="AA7" s="1531">
        <v>73</v>
      </c>
      <c r="AB7" s="1531">
        <v>54</v>
      </c>
      <c r="AC7" s="1531">
        <v>17</v>
      </c>
      <c r="AD7" s="1531">
        <v>6</v>
      </c>
      <c r="AE7" s="1531">
        <v>1</v>
      </c>
      <c r="AF7" s="1531">
        <v>3</v>
      </c>
      <c r="AG7" s="2055">
        <f t="shared" ref="AG7:AG15" si="6">SUM(V7:AF7)</f>
        <v>338</v>
      </c>
      <c r="AH7" s="2056"/>
    </row>
    <row r="8" spans="1:34" ht="18" customHeight="1">
      <c r="A8" s="2048"/>
      <c r="B8" s="399" t="s">
        <v>819</v>
      </c>
      <c r="C8" s="651">
        <v>3</v>
      </c>
      <c r="D8" s="652">
        <v>0</v>
      </c>
      <c r="E8" s="1521">
        <f t="shared" si="0"/>
        <v>3</v>
      </c>
      <c r="F8" s="651">
        <v>2</v>
      </c>
      <c r="G8" s="652">
        <v>0</v>
      </c>
      <c r="H8" s="1521">
        <f t="shared" si="1"/>
        <v>2</v>
      </c>
      <c r="I8" s="651">
        <v>4</v>
      </c>
      <c r="J8" s="652">
        <v>0</v>
      </c>
      <c r="K8" s="1521">
        <f t="shared" si="2"/>
        <v>4</v>
      </c>
      <c r="L8" s="651">
        <v>0</v>
      </c>
      <c r="M8" s="652">
        <v>0</v>
      </c>
      <c r="N8" s="1521">
        <f t="shared" si="3"/>
        <v>0</v>
      </c>
      <c r="O8" s="101">
        <f t="shared" si="4"/>
        <v>9</v>
      </c>
      <c r="P8" s="102">
        <f t="shared" si="4"/>
        <v>0</v>
      </c>
      <c r="Q8" s="1522">
        <f t="shared" si="5"/>
        <v>9</v>
      </c>
      <c r="R8" s="653">
        <v>3</v>
      </c>
      <c r="S8" s="2048"/>
      <c r="T8" s="95" t="s">
        <v>52</v>
      </c>
      <c r="U8" s="97" t="s">
        <v>10</v>
      </c>
      <c r="V8" s="1532">
        <v>46</v>
      </c>
      <c r="W8" s="1532">
        <v>80</v>
      </c>
      <c r="X8" s="1532">
        <v>101</v>
      </c>
      <c r="Y8" s="1532">
        <v>70</v>
      </c>
      <c r="Z8" s="1532">
        <v>29</v>
      </c>
      <c r="AA8" s="1532">
        <v>75</v>
      </c>
      <c r="AB8" s="1532">
        <v>29</v>
      </c>
      <c r="AC8" s="1532">
        <v>19</v>
      </c>
      <c r="AD8" s="1532">
        <v>4</v>
      </c>
      <c r="AE8" s="1532">
        <v>0</v>
      </c>
      <c r="AF8" s="1532">
        <v>0</v>
      </c>
      <c r="AG8" s="2061">
        <f t="shared" si="6"/>
        <v>453</v>
      </c>
      <c r="AH8" s="2062"/>
    </row>
    <row r="9" spans="1:34" ht="18" customHeight="1">
      <c r="A9" s="2048"/>
      <c r="B9" s="399" t="s">
        <v>820</v>
      </c>
      <c r="C9" s="651">
        <v>3</v>
      </c>
      <c r="D9" s="652">
        <v>0</v>
      </c>
      <c r="E9" s="1521">
        <f t="shared" si="0"/>
        <v>3</v>
      </c>
      <c r="F9" s="651">
        <v>3</v>
      </c>
      <c r="G9" s="652">
        <v>0</v>
      </c>
      <c r="H9" s="1521">
        <f t="shared" si="1"/>
        <v>3</v>
      </c>
      <c r="I9" s="651">
        <v>2</v>
      </c>
      <c r="J9" s="652">
        <v>1</v>
      </c>
      <c r="K9" s="1521">
        <f t="shared" si="2"/>
        <v>3</v>
      </c>
      <c r="L9" s="651">
        <v>1</v>
      </c>
      <c r="M9" s="652">
        <v>2</v>
      </c>
      <c r="N9" s="1521">
        <f t="shared" si="3"/>
        <v>3</v>
      </c>
      <c r="O9" s="101">
        <f t="shared" si="4"/>
        <v>9</v>
      </c>
      <c r="P9" s="102">
        <f t="shared" si="4"/>
        <v>3</v>
      </c>
      <c r="Q9" s="1522">
        <f t="shared" si="5"/>
        <v>12</v>
      </c>
      <c r="R9" s="653">
        <v>4</v>
      </c>
      <c r="S9" s="2048"/>
      <c r="T9" s="453"/>
      <c r="U9" s="1510" t="s">
        <v>11</v>
      </c>
      <c r="V9" s="1533">
        <f t="shared" ref="V9:AF9" si="7">V7+V8</f>
        <v>63</v>
      </c>
      <c r="W9" s="1533">
        <f t="shared" si="7"/>
        <v>122</v>
      </c>
      <c r="X9" s="1533">
        <f t="shared" si="7"/>
        <v>150</v>
      </c>
      <c r="Y9" s="1533">
        <f t="shared" si="7"/>
        <v>120</v>
      </c>
      <c r="Z9" s="1533">
        <f t="shared" si="7"/>
        <v>55</v>
      </c>
      <c r="AA9" s="1533">
        <f t="shared" si="7"/>
        <v>148</v>
      </c>
      <c r="AB9" s="1533">
        <f t="shared" si="7"/>
        <v>83</v>
      </c>
      <c r="AC9" s="1533">
        <f t="shared" si="7"/>
        <v>36</v>
      </c>
      <c r="AD9" s="1533">
        <f t="shared" si="7"/>
        <v>10</v>
      </c>
      <c r="AE9" s="1533">
        <f t="shared" si="7"/>
        <v>1</v>
      </c>
      <c r="AF9" s="1533">
        <f t="shared" si="7"/>
        <v>3</v>
      </c>
      <c r="AG9" s="2057">
        <f t="shared" si="6"/>
        <v>791</v>
      </c>
      <c r="AH9" s="2058"/>
    </row>
    <row r="10" spans="1:34" ht="18" customHeight="1">
      <c r="A10" s="9" t="s">
        <v>113</v>
      </c>
      <c r="B10" s="1056" t="s">
        <v>162</v>
      </c>
      <c r="C10" s="648">
        <f>2+2</f>
        <v>4</v>
      </c>
      <c r="D10" s="649">
        <f>4+3</f>
        <v>7</v>
      </c>
      <c r="E10" s="1519">
        <f t="shared" si="0"/>
        <v>11</v>
      </c>
      <c r="F10" s="648">
        <f>2+1</f>
        <v>3</v>
      </c>
      <c r="G10" s="649">
        <f>8+3</f>
        <v>11</v>
      </c>
      <c r="H10" s="1519">
        <f t="shared" si="1"/>
        <v>14</v>
      </c>
      <c r="I10" s="648">
        <f>3+3</f>
        <v>6</v>
      </c>
      <c r="J10" s="649">
        <f>2+0</f>
        <v>2</v>
      </c>
      <c r="K10" s="1519">
        <f t="shared" si="2"/>
        <v>8</v>
      </c>
      <c r="L10" s="648">
        <f>3+3</f>
        <v>6</v>
      </c>
      <c r="M10" s="649">
        <f>0+0</f>
        <v>0</v>
      </c>
      <c r="N10" s="1519">
        <f t="shared" si="3"/>
        <v>6</v>
      </c>
      <c r="O10" s="103">
        <f t="shared" si="4"/>
        <v>19</v>
      </c>
      <c r="P10" s="104">
        <f t="shared" si="4"/>
        <v>20</v>
      </c>
      <c r="Q10" s="1520">
        <f t="shared" si="5"/>
        <v>39</v>
      </c>
      <c r="R10" s="650">
        <v>8</v>
      </c>
      <c r="S10" s="2048"/>
      <c r="T10" s="116"/>
      <c r="U10" s="96" t="s">
        <v>9</v>
      </c>
      <c r="V10" s="1534">
        <v>0</v>
      </c>
      <c r="W10" s="1534">
        <v>0</v>
      </c>
      <c r="X10" s="1534">
        <v>0</v>
      </c>
      <c r="Y10" s="1534">
        <v>0</v>
      </c>
      <c r="Z10" s="1534">
        <v>0</v>
      </c>
      <c r="AA10" s="1534">
        <v>0</v>
      </c>
      <c r="AB10" s="1534">
        <v>0</v>
      </c>
      <c r="AC10" s="1534">
        <v>0</v>
      </c>
      <c r="AD10" s="1534">
        <v>0</v>
      </c>
      <c r="AE10" s="1534">
        <v>0</v>
      </c>
      <c r="AF10" s="1534">
        <v>0</v>
      </c>
      <c r="AG10" s="2059">
        <f t="shared" si="6"/>
        <v>0</v>
      </c>
      <c r="AH10" s="2060"/>
    </row>
    <row r="11" spans="1:34" ht="18" customHeight="1">
      <c r="A11" s="9" t="s">
        <v>116</v>
      </c>
      <c r="B11" s="98" t="s">
        <v>52</v>
      </c>
      <c r="C11" s="648">
        <v>8</v>
      </c>
      <c r="D11" s="649">
        <v>11</v>
      </c>
      <c r="E11" s="1519">
        <f t="shared" si="0"/>
        <v>19</v>
      </c>
      <c r="F11" s="648">
        <v>1</v>
      </c>
      <c r="G11" s="649">
        <v>8</v>
      </c>
      <c r="H11" s="1519">
        <f t="shared" si="1"/>
        <v>9</v>
      </c>
      <c r="I11" s="648">
        <v>4</v>
      </c>
      <c r="J11" s="649">
        <v>2</v>
      </c>
      <c r="K11" s="1519">
        <f t="shared" si="2"/>
        <v>6</v>
      </c>
      <c r="L11" s="648">
        <v>2</v>
      </c>
      <c r="M11" s="649">
        <v>3</v>
      </c>
      <c r="N11" s="1519">
        <f t="shared" si="3"/>
        <v>5</v>
      </c>
      <c r="O11" s="103">
        <f t="shared" si="4"/>
        <v>15</v>
      </c>
      <c r="P11" s="104">
        <f t="shared" si="4"/>
        <v>24</v>
      </c>
      <c r="Q11" s="1520">
        <f t="shared" si="5"/>
        <v>39</v>
      </c>
      <c r="R11" s="650">
        <v>4</v>
      </c>
      <c r="S11" s="2048"/>
      <c r="T11" s="38" t="s">
        <v>163</v>
      </c>
      <c r="U11" s="97" t="s">
        <v>10</v>
      </c>
      <c r="V11" s="654">
        <v>6</v>
      </c>
      <c r="W11" s="654">
        <v>2</v>
      </c>
      <c r="X11" s="654">
        <v>5</v>
      </c>
      <c r="Y11" s="654">
        <v>0</v>
      </c>
      <c r="Z11" s="654">
        <v>0</v>
      </c>
      <c r="AA11" s="654">
        <v>1</v>
      </c>
      <c r="AB11" s="654">
        <v>0</v>
      </c>
      <c r="AC11" s="654">
        <v>0</v>
      </c>
      <c r="AD11" s="654">
        <v>0</v>
      </c>
      <c r="AE11" s="654">
        <v>0</v>
      </c>
      <c r="AF11" s="654">
        <v>0</v>
      </c>
      <c r="AG11" s="2061">
        <f t="shared" si="6"/>
        <v>14</v>
      </c>
      <c r="AH11" s="2062"/>
    </row>
    <row r="12" spans="1:34" ht="18" customHeight="1">
      <c r="A12" s="9" t="s">
        <v>118</v>
      </c>
      <c r="B12" s="91" t="s">
        <v>53</v>
      </c>
      <c r="C12" s="648">
        <v>4</v>
      </c>
      <c r="D12" s="649">
        <v>4</v>
      </c>
      <c r="E12" s="1519">
        <f t="shared" si="0"/>
        <v>8</v>
      </c>
      <c r="F12" s="648">
        <v>2</v>
      </c>
      <c r="G12" s="649">
        <v>6</v>
      </c>
      <c r="H12" s="1519">
        <f t="shared" si="1"/>
        <v>8</v>
      </c>
      <c r="I12" s="648">
        <v>3</v>
      </c>
      <c r="J12" s="649">
        <v>1</v>
      </c>
      <c r="K12" s="1519">
        <f t="shared" si="2"/>
        <v>4</v>
      </c>
      <c r="L12" s="648">
        <v>1</v>
      </c>
      <c r="M12" s="649">
        <v>4</v>
      </c>
      <c r="N12" s="1519">
        <f t="shared" si="3"/>
        <v>5</v>
      </c>
      <c r="O12" s="103">
        <f t="shared" si="4"/>
        <v>10</v>
      </c>
      <c r="P12" s="104">
        <f t="shared" si="4"/>
        <v>15</v>
      </c>
      <c r="Q12" s="1520">
        <f t="shared" si="5"/>
        <v>25</v>
      </c>
      <c r="R12" s="650">
        <v>4</v>
      </c>
      <c r="S12" s="2048"/>
      <c r="U12" s="1510" t="s">
        <v>11</v>
      </c>
      <c r="V12" s="1533">
        <f>V10+V11</f>
        <v>6</v>
      </c>
      <c r="W12" s="1533">
        <f t="shared" ref="W12:AF12" si="8">W10+W11</f>
        <v>2</v>
      </c>
      <c r="X12" s="1533">
        <f t="shared" si="8"/>
        <v>5</v>
      </c>
      <c r="Y12" s="1533">
        <f t="shared" si="8"/>
        <v>0</v>
      </c>
      <c r="Z12" s="1533">
        <f t="shared" si="8"/>
        <v>0</v>
      </c>
      <c r="AA12" s="1533">
        <f t="shared" si="8"/>
        <v>1</v>
      </c>
      <c r="AB12" s="1533">
        <f t="shared" si="8"/>
        <v>0</v>
      </c>
      <c r="AC12" s="1533">
        <f t="shared" si="8"/>
        <v>0</v>
      </c>
      <c r="AD12" s="1533">
        <f t="shared" si="8"/>
        <v>0</v>
      </c>
      <c r="AE12" s="1533">
        <f t="shared" si="8"/>
        <v>0</v>
      </c>
      <c r="AF12" s="1533">
        <f t="shared" si="8"/>
        <v>0</v>
      </c>
      <c r="AG12" s="2057">
        <f t="shared" si="6"/>
        <v>14</v>
      </c>
      <c r="AH12" s="2058"/>
    </row>
    <row r="13" spans="1:34" ht="18" customHeight="1">
      <c r="A13" s="1055" t="s">
        <v>349</v>
      </c>
      <c r="B13" s="399" t="s">
        <v>350</v>
      </c>
      <c r="C13" s="651">
        <v>0</v>
      </c>
      <c r="D13" s="652">
        <v>5</v>
      </c>
      <c r="E13" s="1521">
        <f>SUM(C13:D13)</f>
        <v>5</v>
      </c>
      <c r="F13" s="651">
        <v>1</v>
      </c>
      <c r="G13" s="652">
        <v>1</v>
      </c>
      <c r="H13" s="1521">
        <f>SUM(F13:G13)</f>
        <v>2</v>
      </c>
      <c r="I13" s="651">
        <v>1</v>
      </c>
      <c r="J13" s="652">
        <v>1</v>
      </c>
      <c r="K13" s="1521">
        <f>SUM(I13:J13)</f>
        <v>2</v>
      </c>
      <c r="L13" s="651">
        <v>1</v>
      </c>
      <c r="M13" s="652">
        <v>1</v>
      </c>
      <c r="N13" s="1521">
        <f>SUM(L13:M13)</f>
        <v>2</v>
      </c>
      <c r="O13" s="101">
        <f>SUM(C13,F13,I13,L13)</f>
        <v>3</v>
      </c>
      <c r="P13" s="102">
        <f>SUM(D13,G13,J13,M13)</f>
        <v>8</v>
      </c>
      <c r="Q13" s="1522">
        <f>SUM(O13:P13)</f>
        <v>11</v>
      </c>
      <c r="R13" s="653">
        <v>4</v>
      </c>
      <c r="S13" s="2073" t="s">
        <v>164</v>
      </c>
      <c r="T13" s="2074"/>
      <c r="U13" s="96" t="s">
        <v>9</v>
      </c>
      <c r="V13" s="655">
        <f t="shared" ref="V13:AF13" si="9">V7+V10</f>
        <v>17</v>
      </c>
      <c r="W13" s="655">
        <f t="shared" si="9"/>
        <v>42</v>
      </c>
      <c r="X13" s="655">
        <f t="shared" si="9"/>
        <v>49</v>
      </c>
      <c r="Y13" s="655">
        <f t="shared" si="9"/>
        <v>50</v>
      </c>
      <c r="Z13" s="655">
        <f t="shared" si="9"/>
        <v>26</v>
      </c>
      <c r="AA13" s="655">
        <f t="shared" si="9"/>
        <v>73</v>
      </c>
      <c r="AB13" s="655">
        <f t="shared" si="9"/>
        <v>54</v>
      </c>
      <c r="AC13" s="655">
        <f t="shared" si="9"/>
        <v>17</v>
      </c>
      <c r="AD13" s="655">
        <f t="shared" si="9"/>
        <v>6</v>
      </c>
      <c r="AE13" s="655">
        <f t="shared" si="9"/>
        <v>1</v>
      </c>
      <c r="AF13" s="655">
        <f t="shared" si="9"/>
        <v>3</v>
      </c>
      <c r="AG13" s="2059">
        <f t="shared" si="6"/>
        <v>338</v>
      </c>
      <c r="AH13" s="2060"/>
    </row>
    <row r="14" spans="1:34" ht="18" customHeight="1" thickBot="1">
      <c r="A14" s="99" t="s">
        <v>47</v>
      </c>
      <c r="B14" s="11"/>
      <c r="C14" s="1523">
        <f>SUM(C6:C13)</f>
        <v>31</v>
      </c>
      <c r="D14" s="1524">
        <f>SUM(D6:D13)</f>
        <v>29</v>
      </c>
      <c r="E14" s="1525">
        <f>SUM(C14:D14)</f>
        <v>60</v>
      </c>
      <c r="F14" s="1523">
        <f>SUM(F6:F13)</f>
        <v>22</v>
      </c>
      <c r="G14" s="1524">
        <f>SUM(G6:G13)</f>
        <v>29</v>
      </c>
      <c r="H14" s="1525">
        <f>SUM(F14:G14)</f>
        <v>51</v>
      </c>
      <c r="I14" s="1523">
        <f>SUM(I6:I13)</f>
        <v>22</v>
      </c>
      <c r="J14" s="1524">
        <f>SUM(J6:J13)</f>
        <v>8</v>
      </c>
      <c r="K14" s="1525">
        <f>SUM(I14:J14)</f>
        <v>30</v>
      </c>
      <c r="L14" s="1523">
        <f>SUM(L6:L13)</f>
        <v>16</v>
      </c>
      <c r="M14" s="1524">
        <f>SUM(M6:M13)</f>
        <v>10</v>
      </c>
      <c r="N14" s="1525">
        <f>SUM(L14:M14)</f>
        <v>26</v>
      </c>
      <c r="O14" s="1523">
        <f>SUM(C14,F14,I14,L14)</f>
        <v>91</v>
      </c>
      <c r="P14" s="1524">
        <f>SUM(D14,G14,J14,M14)</f>
        <v>76</v>
      </c>
      <c r="Q14" s="1526">
        <f>SUM(O14:P14)</f>
        <v>167</v>
      </c>
      <c r="R14" s="1527">
        <f>SUM(R6:R13)</f>
        <v>38</v>
      </c>
      <c r="S14" s="2014"/>
      <c r="T14" s="1906"/>
      <c r="U14" s="97" t="s">
        <v>10</v>
      </c>
      <c r="V14" s="656">
        <f t="shared" ref="V14:AF14" si="10">V8+V11</f>
        <v>52</v>
      </c>
      <c r="W14" s="656">
        <f t="shared" si="10"/>
        <v>82</v>
      </c>
      <c r="X14" s="656">
        <f t="shared" si="10"/>
        <v>106</v>
      </c>
      <c r="Y14" s="656">
        <f t="shared" si="10"/>
        <v>70</v>
      </c>
      <c r="Z14" s="656">
        <f t="shared" si="10"/>
        <v>29</v>
      </c>
      <c r="AA14" s="656">
        <f t="shared" si="10"/>
        <v>76</v>
      </c>
      <c r="AB14" s="656">
        <f t="shared" si="10"/>
        <v>29</v>
      </c>
      <c r="AC14" s="656">
        <f t="shared" si="10"/>
        <v>19</v>
      </c>
      <c r="AD14" s="656">
        <f t="shared" si="10"/>
        <v>4</v>
      </c>
      <c r="AE14" s="656">
        <f t="shared" si="10"/>
        <v>0</v>
      </c>
      <c r="AF14" s="656">
        <f t="shared" si="10"/>
        <v>0</v>
      </c>
      <c r="AG14" s="2061">
        <f t="shared" si="6"/>
        <v>467</v>
      </c>
      <c r="AH14" s="2062"/>
    </row>
    <row r="15" spans="1:34" ht="18" customHeight="1" thickBot="1">
      <c r="E15" s="2"/>
      <c r="H15" s="2"/>
      <c r="K15" s="2"/>
      <c r="N15" s="2"/>
      <c r="Q15" s="2"/>
      <c r="S15" s="2075"/>
      <c r="T15" s="2076"/>
      <c r="U15" s="7" t="s">
        <v>11</v>
      </c>
      <c r="V15" s="1535">
        <f>V13+V14</f>
        <v>69</v>
      </c>
      <c r="W15" s="1535">
        <f t="shared" ref="W15:AF15" si="11">W13+W14</f>
        <v>124</v>
      </c>
      <c r="X15" s="1535">
        <f t="shared" si="11"/>
        <v>155</v>
      </c>
      <c r="Y15" s="1535">
        <f t="shared" si="11"/>
        <v>120</v>
      </c>
      <c r="Z15" s="1535">
        <f t="shared" si="11"/>
        <v>55</v>
      </c>
      <c r="AA15" s="1535">
        <f t="shared" si="11"/>
        <v>149</v>
      </c>
      <c r="AB15" s="1535">
        <f t="shared" si="11"/>
        <v>83</v>
      </c>
      <c r="AC15" s="1535">
        <f t="shared" si="11"/>
        <v>36</v>
      </c>
      <c r="AD15" s="1535">
        <f t="shared" si="11"/>
        <v>10</v>
      </c>
      <c r="AE15" s="1535">
        <f t="shared" si="11"/>
        <v>1</v>
      </c>
      <c r="AF15" s="1535">
        <f t="shared" si="11"/>
        <v>3</v>
      </c>
      <c r="AG15" s="2065">
        <f t="shared" si="6"/>
        <v>805</v>
      </c>
      <c r="AH15" s="2066"/>
    </row>
    <row r="16" spans="1:34" ht="18" customHeight="1">
      <c r="A16" s="68"/>
      <c r="B16" s="68"/>
      <c r="E16" s="2"/>
      <c r="H16" s="2"/>
      <c r="K16" s="2"/>
      <c r="N16" s="2"/>
      <c r="Q16" s="2"/>
      <c r="S16" s="475"/>
      <c r="T16" s="38"/>
    </row>
    <row r="17" spans="1:18" ht="18" customHeight="1">
      <c r="A17" s="1528" t="s">
        <v>165</v>
      </c>
      <c r="E17" s="2"/>
      <c r="H17" s="2"/>
      <c r="K17" s="2"/>
      <c r="N17" s="2"/>
      <c r="Q17" s="2"/>
    </row>
    <row r="18" spans="1:18" ht="6" customHeight="1" thickBot="1">
      <c r="E18" s="2"/>
      <c r="H18" s="2"/>
      <c r="K18" s="2"/>
      <c r="N18" s="2"/>
      <c r="Q18" s="2"/>
    </row>
    <row r="19" spans="1:18" ht="18" customHeight="1">
      <c r="A19" s="2067"/>
      <c r="B19" s="2070" t="s">
        <v>166</v>
      </c>
      <c r="C19" s="1952" t="s">
        <v>167</v>
      </c>
      <c r="D19" s="1953"/>
      <c r="E19" s="1953"/>
      <c r="F19" s="1953"/>
      <c r="G19" s="1953"/>
      <c r="H19" s="1953"/>
      <c r="I19" s="1953"/>
      <c r="J19" s="1953"/>
      <c r="K19" s="1953"/>
      <c r="L19" s="1953"/>
      <c r="M19" s="1953"/>
      <c r="N19" s="1953"/>
      <c r="O19" s="1953"/>
      <c r="P19" s="1953"/>
      <c r="Q19" s="1954"/>
      <c r="R19" s="68"/>
    </row>
    <row r="20" spans="1:18" ht="18" customHeight="1">
      <c r="A20" s="2068"/>
      <c r="B20" s="2071"/>
      <c r="C20" s="2050" t="s">
        <v>151</v>
      </c>
      <c r="D20" s="2051"/>
      <c r="E20" s="2052"/>
      <c r="F20" s="2053" t="s">
        <v>152</v>
      </c>
      <c r="G20" s="2051"/>
      <c r="H20" s="2052"/>
      <c r="I20" s="2053" t="s">
        <v>153</v>
      </c>
      <c r="J20" s="2051"/>
      <c r="K20" s="2052"/>
      <c r="L20" s="2053" t="s">
        <v>154</v>
      </c>
      <c r="M20" s="2051"/>
      <c r="N20" s="2052"/>
      <c r="O20" s="2053" t="s">
        <v>155</v>
      </c>
      <c r="P20" s="2051"/>
      <c r="Q20" s="2054"/>
      <c r="R20" s="68"/>
    </row>
    <row r="21" spans="1:18" ht="18" customHeight="1" thickBot="1">
      <c r="A21" s="2069"/>
      <c r="B21" s="2072"/>
      <c r="C21" s="409" t="s">
        <v>9</v>
      </c>
      <c r="D21" s="6" t="s">
        <v>10</v>
      </c>
      <c r="E21" s="72" t="s">
        <v>11</v>
      </c>
      <c r="F21" s="7" t="s">
        <v>9</v>
      </c>
      <c r="G21" s="6" t="s">
        <v>10</v>
      </c>
      <c r="H21" s="72" t="s">
        <v>11</v>
      </c>
      <c r="I21" s="7" t="s">
        <v>9</v>
      </c>
      <c r="J21" s="6" t="s">
        <v>10</v>
      </c>
      <c r="K21" s="72" t="s">
        <v>11</v>
      </c>
      <c r="L21" s="7" t="s">
        <v>9</v>
      </c>
      <c r="M21" s="6" t="s">
        <v>10</v>
      </c>
      <c r="N21" s="72" t="s">
        <v>11</v>
      </c>
      <c r="O21" s="7" t="s">
        <v>9</v>
      </c>
      <c r="P21" s="6" t="s">
        <v>10</v>
      </c>
      <c r="Q21" s="73" t="s">
        <v>11</v>
      </c>
      <c r="R21" s="68"/>
    </row>
    <row r="22" spans="1:18" ht="18" customHeight="1">
      <c r="A22" s="2063" t="s">
        <v>168</v>
      </c>
      <c r="B22" s="399" t="s">
        <v>169</v>
      </c>
      <c r="C22" s="101">
        <f>C7+C11</f>
        <v>12</v>
      </c>
      <c r="D22" s="102">
        <f t="shared" ref="D22:Q22" si="12">D7+D11</f>
        <v>12</v>
      </c>
      <c r="E22" s="1521">
        <f>E7+E11</f>
        <v>24</v>
      </c>
      <c r="F22" s="101">
        <f t="shared" si="12"/>
        <v>5</v>
      </c>
      <c r="G22" s="102">
        <f t="shared" si="12"/>
        <v>11</v>
      </c>
      <c r="H22" s="1521">
        <f t="shared" si="12"/>
        <v>16</v>
      </c>
      <c r="I22" s="101">
        <f t="shared" si="12"/>
        <v>5</v>
      </c>
      <c r="J22" s="102">
        <f t="shared" si="12"/>
        <v>3</v>
      </c>
      <c r="K22" s="1521">
        <f t="shared" si="12"/>
        <v>8</v>
      </c>
      <c r="L22" s="101">
        <f t="shared" si="12"/>
        <v>3</v>
      </c>
      <c r="M22" s="102">
        <f t="shared" si="12"/>
        <v>3</v>
      </c>
      <c r="N22" s="1521">
        <f t="shared" si="12"/>
        <v>6</v>
      </c>
      <c r="O22" s="101">
        <f>O7+O11</f>
        <v>25</v>
      </c>
      <c r="P22" s="102">
        <f>P7+P11</f>
        <v>29</v>
      </c>
      <c r="Q22" s="1529">
        <f t="shared" si="12"/>
        <v>54</v>
      </c>
      <c r="R22" s="68"/>
    </row>
    <row r="23" spans="1:18" ht="18" customHeight="1">
      <c r="A23" s="2048"/>
      <c r="B23" s="100" t="s">
        <v>105</v>
      </c>
      <c r="C23" s="103">
        <f>SUM(C6,C8,C9,C10)</f>
        <v>15</v>
      </c>
      <c r="D23" s="104">
        <f t="shared" ref="D23:Q23" si="13">SUM(D6,D8,D9,D10)</f>
        <v>8</v>
      </c>
      <c r="E23" s="1519">
        <f t="shared" si="13"/>
        <v>23</v>
      </c>
      <c r="F23" s="103">
        <f t="shared" si="13"/>
        <v>14</v>
      </c>
      <c r="G23" s="104">
        <f t="shared" si="13"/>
        <v>11</v>
      </c>
      <c r="H23" s="1519">
        <f t="shared" si="13"/>
        <v>25</v>
      </c>
      <c r="I23" s="103">
        <f t="shared" si="13"/>
        <v>13</v>
      </c>
      <c r="J23" s="104">
        <f t="shared" si="13"/>
        <v>3</v>
      </c>
      <c r="K23" s="1519">
        <f t="shared" si="13"/>
        <v>16</v>
      </c>
      <c r="L23" s="103">
        <f t="shared" si="13"/>
        <v>11</v>
      </c>
      <c r="M23" s="104">
        <f t="shared" si="13"/>
        <v>2</v>
      </c>
      <c r="N23" s="1519">
        <f t="shared" si="13"/>
        <v>13</v>
      </c>
      <c r="O23" s="103">
        <f>SUM(O6,O8,O9,O10)</f>
        <v>53</v>
      </c>
      <c r="P23" s="104">
        <f>SUM(P6,P8,P9,P10)</f>
        <v>24</v>
      </c>
      <c r="Q23" s="1530">
        <f t="shared" si="13"/>
        <v>77</v>
      </c>
      <c r="R23" s="68"/>
    </row>
    <row r="24" spans="1:18" ht="18" customHeight="1" thickBot="1">
      <c r="A24" s="2064"/>
      <c r="B24" s="73" t="s">
        <v>53</v>
      </c>
      <c r="C24" s="22">
        <f>SUM(C12,C13)</f>
        <v>4</v>
      </c>
      <c r="D24" s="21">
        <f t="shared" ref="D24:Q24" si="14">SUM(D12,D13)</f>
        <v>9</v>
      </c>
      <c r="E24" s="15">
        <f t="shared" si="14"/>
        <v>13</v>
      </c>
      <c r="F24" s="22">
        <f t="shared" si="14"/>
        <v>3</v>
      </c>
      <c r="G24" s="21">
        <f t="shared" si="14"/>
        <v>7</v>
      </c>
      <c r="H24" s="15">
        <f t="shared" si="14"/>
        <v>10</v>
      </c>
      <c r="I24" s="22">
        <f t="shared" si="14"/>
        <v>4</v>
      </c>
      <c r="J24" s="21">
        <f t="shared" si="14"/>
        <v>2</v>
      </c>
      <c r="K24" s="15">
        <f t="shared" si="14"/>
        <v>6</v>
      </c>
      <c r="L24" s="22">
        <f t="shared" si="14"/>
        <v>2</v>
      </c>
      <c r="M24" s="22">
        <f t="shared" si="14"/>
        <v>5</v>
      </c>
      <c r="N24" s="15">
        <f t="shared" si="14"/>
        <v>7</v>
      </c>
      <c r="O24" s="22">
        <f>SUM(O12,O13)</f>
        <v>13</v>
      </c>
      <c r="P24" s="21">
        <f>SUM(P12,P13)</f>
        <v>23</v>
      </c>
      <c r="Q24" s="17">
        <f t="shared" si="14"/>
        <v>36</v>
      </c>
      <c r="R24" s="68"/>
    </row>
    <row r="25" spans="1:18" ht="15" customHeight="1">
      <c r="A25" s="68"/>
      <c r="B25" s="68"/>
      <c r="C25" s="1"/>
      <c r="Q25" s="1518"/>
    </row>
    <row r="97" spans="31:32">
      <c r="AE97" s="386"/>
      <c r="AF97" s="386"/>
    </row>
  </sheetData>
  <mergeCells count="37">
    <mergeCell ref="AG13:AH13"/>
    <mergeCell ref="L20:N20"/>
    <mergeCell ref="O20:Q20"/>
    <mergeCell ref="A22:A24"/>
    <mergeCell ref="AG15:AH15"/>
    <mergeCell ref="A19:A21"/>
    <mergeCell ref="B19:B21"/>
    <mergeCell ref="C19:Q19"/>
    <mergeCell ref="C20:E20"/>
    <mergeCell ref="F20:H20"/>
    <mergeCell ref="I20:K20"/>
    <mergeCell ref="AG14:AH14"/>
    <mergeCell ref="S13:T15"/>
    <mergeCell ref="AG7:AH7"/>
    <mergeCell ref="AG9:AH9"/>
    <mergeCell ref="AG10:AH10"/>
    <mergeCell ref="AG11:AH11"/>
    <mergeCell ref="AG12:AH12"/>
    <mergeCell ref="AG8:AH8"/>
    <mergeCell ref="A7:A9"/>
    <mergeCell ref="S7:S12"/>
    <mergeCell ref="C4:E4"/>
    <mergeCell ref="F4:H4"/>
    <mergeCell ref="I4:K4"/>
    <mergeCell ref="L4:N4"/>
    <mergeCell ref="O4:Q4"/>
    <mergeCell ref="AG4:AH6"/>
    <mergeCell ref="S3:S6"/>
    <mergeCell ref="T3:T6"/>
    <mergeCell ref="U3:U6"/>
    <mergeCell ref="V3:AH3"/>
    <mergeCell ref="V4:V5"/>
    <mergeCell ref="W4:W5"/>
    <mergeCell ref="X4:X5"/>
    <mergeCell ref="Y4:Y5"/>
    <mergeCell ref="Z4:Z5"/>
    <mergeCell ref="AF4:AF5"/>
  </mergeCells>
  <phoneticPr fontId="4"/>
  <pageMargins left="0.70866141732283461" right="0.70866141732283461" top="0.55118110236220474" bottom="0.55118110236220474" header="0.31496062992125984" footer="0.31496062992125984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W170"/>
  <sheetViews>
    <sheetView view="pageBreakPreview" zoomScale="80" zoomScaleNormal="100" zoomScaleSheetLayoutView="80" zoomScalePageLayoutView="115" workbookViewId="0">
      <pane ySplit="6" topLeftCell="A7" activePane="bottomLeft" state="frozen"/>
      <selection activeCell="Z35" sqref="Z35"/>
      <selection pane="bottomLeft"/>
    </sheetView>
  </sheetViews>
  <sheetFormatPr defaultColWidth="9" defaultRowHeight="10.8"/>
  <cols>
    <col min="1" max="1" width="3.33203125" style="24" customWidth="1"/>
    <col min="2" max="2" width="6.6640625" style="39" customWidth="1"/>
    <col min="3" max="3" width="8.109375" style="39" customWidth="1"/>
    <col min="4" max="8" width="4" style="24" customWidth="1"/>
    <col min="9" max="9" width="5.6640625" style="24" customWidth="1"/>
    <col min="10" max="14" width="4" style="24" customWidth="1"/>
    <col min="15" max="15" width="5.6640625" style="1536" customWidth="1"/>
    <col min="16" max="23" width="4" style="24" customWidth="1"/>
    <col min="24" max="24" width="4" style="1536" customWidth="1"/>
    <col min="25" max="37" width="4" style="24" customWidth="1"/>
    <col min="38" max="40" width="4.44140625" style="24" customWidth="1"/>
    <col min="41" max="41" width="8.109375" style="39" customWidth="1"/>
    <col min="42" max="42" width="6.6640625" style="24" customWidth="1"/>
    <col min="43" max="43" width="3.33203125" style="24" customWidth="1"/>
    <col min="44" max="16384" width="9" style="24"/>
  </cols>
  <sheetData>
    <row r="1" spans="1:49" ht="13.2">
      <c r="B1" s="4" t="s">
        <v>325</v>
      </c>
      <c r="C1" s="4"/>
      <c r="O1" s="24"/>
      <c r="X1" s="24"/>
      <c r="Y1" s="25"/>
      <c r="Z1" s="25"/>
      <c r="AA1" s="25"/>
      <c r="AB1" s="25"/>
      <c r="AC1" s="25"/>
      <c r="AD1" s="25"/>
      <c r="AE1" s="25"/>
      <c r="AF1" s="25"/>
      <c r="AO1" s="2047" t="s">
        <v>19</v>
      </c>
      <c r="AP1" s="2047"/>
    </row>
    <row r="2" spans="1:49" ht="6" customHeight="1" thickBot="1">
      <c r="B2" s="10"/>
      <c r="C2" s="10"/>
      <c r="O2" s="24"/>
      <c r="X2" s="24"/>
      <c r="Y2" s="25"/>
      <c r="Z2" s="25"/>
      <c r="AA2" s="25"/>
      <c r="AB2" s="25"/>
      <c r="AC2" s="25"/>
      <c r="AD2" s="25"/>
      <c r="AE2" s="25"/>
      <c r="AF2" s="25"/>
      <c r="AO2" s="3"/>
    </row>
    <row r="3" spans="1:49" ht="13.5" customHeight="1">
      <c r="B3" s="1904" t="s">
        <v>21</v>
      </c>
      <c r="C3" s="1984"/>
      <c r="D3" s="2081" t="s">
        <v>170</v>
      </c>
      <c r="E3" s="2081"/>
      <c r="F3" s="2081"/>
      <c r="G3" s="2081"/>
      <c r="H3" s="2081"/>
      <c r="I3" s="2081"/>
      <c r="J3" s="2081"/>
      <c r="K3" s="2081"/>
      <c r="L3" s="2081"/>
      <c r="M3" s="2081"/>
      <c r="N3" s="2081"/>
      <c r="O3" s="2082"/>
      <c r="P3" s="2081" t="s">
        <v>42</v>
      </c>
      <c r="Q3" s="2081"/>
      <c r="R3" s="2081"/>
      <c r="S3" s="2081"/>
      <c r="T3" s="2081"/>
      <c r="U3" s="2081"/>
      <c r="V3" s="2081"/>
      <c r="W3" s="2081"/>
      <c r="X3" s="2082"/>
      <c r="Y3" s="26" t="s">
        <v>171</v>
      </c>
      <c r="Z3" s="27"/>
      <c r="AA3" s="27"/>
      <c r="AB3" s="27"/>
      <c r="AC3" s="27"/>
      <c r="AD3" s="27"/>
      <c r="AE3" s="27"/>
      <c r="AF3" s="27"/>
      <c r="AG3" s="26" t="s">
        <v>358</v>
      </c>
      <c r="AH3" s="27"/>
      <c r="AI3" s="27"/>
      <c r="AJ3" s="27"/>
      <c r="AK3" s="27"/>
      <c r="AL3" s="1892" t="s">
        <v>172</v>
      </c>
      <c r="AM3" s="1893"/>
      <c r="AN3" s="1894"/>
      <c r="AO3" s="1904" t="s">
        <v>21</v>
      </c>
      <c r="AP3" s="1984"/>
    </row>
    <row r="4" spans="1:49" ht="13.5" customHeight="1">
      <c r="B4" s="2014"/>
      <c r="C4" s="2079"/>
      <c r="D4" s="2083"/>
      <c r="E4" s="2083"/>
      <c r="F4" s="2083"/>
      <c r="G4" s="2083"/>
      <c r="H4" s="2083"/>
      <c r="I4" s="2083"/>
      <c r="J4" s="2083"/>
      <c r="K4" s="2083"/>
      <c r="L4" s="2083"/>
      <c r="M4" s="2083"/>
      <c r="N4" s="2083"/>
      <c r="O4" s="2084"/>
      <c r="P4" s="2083"/>
      <c r="Q4" s="2083"/>
      <c r="R4" s="2083"/>
      <c r="S4" s="2083"/>
      <c r="T4" s="2083"/>
      <c r="U4" s="2083"/>
      <c r="V4" s="2083"/>
      <c r="W4" s="2083"/>
      <c r="X4" s="2084"/>
      <c r="Y4" s="28" t="s">
        <v>173</v>
      </c>
      <c r="Z4" s="29"/>
      <c r="AA4" s="29"/>
      <c r="AB4" s="29"/>
      <c r="AC4" s="29"/>
      <c r="AD4" s="29"/>
      <c r="AE4" s="29"/>
      <c r="AF4" s="29"/>
      <c r="AG4" s="28" t="s">
        <v>174</v>
      </c>
      <c r="AH4" s="29"/>
      <c r="AI4" s="29"/>
      <c r="AJ4" s="29"/>
      <c r="AK4" s="29"/>
      <c r="AL4" s="1895"/>
      <c r="AM4" s="1896"/>
      <c r="AN4" s="1897"/>
      <c r="AO4" s="2014"/>
      <c r="AP4" s="2079"/>
    </row>
    <row r="5" spans="1:49" ht="13.5" customHeight="1">
      <c r="B5" s="2014"/>
      <c r="C5" s="2079"/>
      <c r="D5" s="2085" t="s">
        <v>175</v>
      </c>
      <c r="E5" s="2077" t="s">
        <v>22</v>
      </c>
      <c r="F5" s="2077" t="s">
        <v>176</v>
      </c>
      <c r="G5" s="2077" t="s">
        <v>23</v>
      </c>
      <c r="H5" s="2077" t="s">
        <v>24</v>
      </c>
      <c r="I5" s="2077" t="s">
        <v>25</v>
      </c>
      <c r="J5" s="2077" t="s">
        <v>26</v>
      </c>
      <c r="K5" s="2077" t="s">
        <v>177</v>
      </c>
      <c r="L5" s="2077" t="s">
        <v>178</v>
      </c>
      <c r="M5" s="2077" t="s">
        <v>27</v>
      </c>
      <c r="N5" s="2098" t="s">
        <v>48</v>
      </c>
      <c r="O5" s="2101" t="s">
        <v>18</v>
      </c>
      <c r="P5" s="2005" t="s">
        <v>28</v>
      </c>
      <c r="Q5" s="2005"/>
      <c r="R5" s="2089" t="s">
        <v>49</v>
      </c>
      <c r="S5" s="2077" t="s">
        <v>179</v>
      </c>
      <c r="T5" s="2077" t="s">
        <v>823</v>
      </c>
      <c r="U5" s="2077" t="s">
        <v>180</v>
      </c>
      <c r="V5" s="2077" t="s">
        <v>50</v>
      </c>
      <c r="W5" s="2098" t="s">
        <v>181</v>
      </c>
      <c r="X5" s="2100" t="s">
        <v>11</v>
      </c>
      <c r="Y5" s="2089" t="s">
        <v>32</v>
      </c>
      <c r="Z5" s="2077" t="s">
        <v>33</v>
      </c>
      <c r="AA5" s="2077" t="s">
        <v>34</v>
      </c>
      <c r="AB5" s="2077" t="s">
        <v>182</v>
      </c>
      <c r="AC5" s="2077" t="s">
        <v>183</v>
      </c>
      <c r="AD5" s="2077" t="s">
        <v>184</v>
      </c>
      <c r="AE5" s="2077" t="s">
        <v>185</v>
      </c>
      <c r="AF5" s="2098" t="s">
        <v>186</v>
      </c>
      <c r="AG5" s="28" t="s">
        <v>187</v>
      </c>
      <c r="AH5" s="29"/>
      <c r="AI5" s="29"/>
      <c r="AJ5" s="2087" t="s">
        <v>36</v>
      </c>
      <c r="AK5" s="2087" t="s">
        <v>359</v>
      </c>
      <c r="AL5" s="2089" t="s">
        <v>188</v>
      </c>
      <c r="AM5" s="2091" t="s">
        <v>189</v>
      </c>
      <c r="AN5" s="2093" t="s">
        <v>190</v>
      </c>
      <c r="AO5" s="2014"/>
      <c r="AP5" s="2079"/>
    </row>
    <row r="6" spans="1:49" ht="130.5" customHeight="1" thickBot="1">
      <c r="B6" s="2075"/>
      <c r="C6" s="2080"/>
      <c r="D6" s="2086"/>
      <c r="E6" s="2078"/>
      <c r="F6" s="2078"/>
      <c r="G6" s="2078"/>
      <c r="H6" s="2078"/>
      <c r="I6" s="2078"/>
      <c r="J6" s="2078"/>
      <c r="K6" s="2078"/>
      <c r="L6" s="2078"/>
      <c r="M6" s="2078"/>
      <c r="N6" s="2099"/>
      <c r="O6" s="2088"/>
      <c r="P6" s="30" t="s">
        <v>191</v>
      </c>
      <c r="Q6" s="31" t="s">
        <v>192</v>
      </c>
      <c r="R6" s="2102"/>
      <c r="S6" s="2078"/>
      <c r="T6" s="2078"/>
      <c r="U6" s="2078"/>
      <c r="V6" s="2078"/>
      <c r="W6" s="2099"/>
      <c r="X6" s="2088"/>
      <c r="Y6" s="2090"/>
      <c r="Z6" s="2078"/>
      <c r="AA6" s="2078"/>
      <c r="AB6" s="2078"/>
      <c r="AC6" s="2078"/>
      <c r="AD6" s="2078"/>
      <c r="AE6" s="2078"/>
      <c r="AF6" s="2099"/>
      <c r="AG6" s="108" t="s">
        <v>193</v>
      </c>
      <c r="AH6" s="109" t="s">
        <v>194</v>
      </c>
      <c r="AI6" s="110" t="s">
        <v>35</v>
      </c>
      <c r="AJ6" s="2088"/>
      <c r="AK6" s="2088"/>
      <c r="AL6" s="2090"/>
      <c r="AM6" s="2092"/>
      <c r="AN6" s="2094"/>
      <c r="AO6" s="2075"/>
      <c r="AP6" s="2080"/>
    </row>
    <row r="7" spans="1:49" ht="12.75" customHeight="1" thickBot="1">
      <c r="B7" s="2095" t="s">
        <v>195</v>
      </c>
      <c r="C7" s="2096"/>
      <c r="D7" s="1538"/>
      <c r="E7" s="1538"/>
      <c r="F7" s="1538"/>
      <c r="G7" s="1538"/>
      <c r="H7" s="1538"/>
      <c r="I7" s="1539"/>
      <c r="J7" s="1539"/>
      <c r="K7" s="1538"/>
      <c r="L7" s="1538"/>
      <c r="M7" s="1538"/>
      <c r="N7" s="1538"/>
      <c r="O7" s="1540"/>
      <c r="P7" s="1551"/>
      <c r="Q7" s="1552"/>
      <c r="R7" s="1551"/>
      <c r="S7" s="1553"/>
      <c r="T7" s="1553"/>
      <c r="U7" s="1553"/>
      <c r="V7" s="1553"/>
      <c r="W7" s="1553"/>
      <c r="X7" s="113"/>
      <c r="Y7" s="113"/>
      <c r="Z7" s="113"/>
      <c r="AA7" s="113"/>
      <c r="AB7" s="113"/>
      <c r="AC7" s="113"/>
      <c r="AD7" s="113"/>
      <c r="AE7" s="113"/>
      <c r="AF7" s="113"/>
      <c r="AG7" s="114"/>
      <c r="AH7" s="114"/>
      <c r="AI7" s="114"/>
      <c r="AJ7" s="114"/>
      <c r="AK7" s="113"/>
      <c r="AL7" s="113"/>
      <c r="AM7" s="113"/>
      <c r="AN7" s="113"/>
      <c r="AO7" s="1929" t="s">
        <v>195</v>
      </c>
      <c r="AP7" s="2097"/>
    </row>
    <row r="8" spans="1:49" s="2" customFormat="1" ht="12.75" customHeight="1">
      <c r="A8" s="2">
        <v>1</v>
      </c>
      <c r="B8" s="2105" t="s">
        <v>196</v>
      </c>
      <c r="C8" s="2106"/>
      <c r="D8" s="657">
        <v>1</v>
      </c>
      <c r="E8" s="658">
        <v>1</v>
      </c>
      <c r="F8" s="658">
        <v>0</v>
      </c>
      <c r="G8" s="658">
        <v>0</v>
      </c>
      <c r="H8" s="658">
        <v>2</v>
      </c>
      <c r="I8" s="658">
        <v>43</v>
      </c>
      <c r="J8" s="658">
        <v>0</v>
      </c>
      <c r="K8" s="658">
        <v>1</v>
      </c>
      <c r="L8" s="658">
        <v>0</v>
      </c>
      <c r="M8" s="658">
        <v>0</v>
      </c>
      <c r="N8" s="659">
        <v>2</v>
      </c>
      <c r="O8" s="1541">
        <f>SUM(D8:N8)</f>
        <v>50</v>
      </c>
      <c r="P8" s="657">
        <v>6</v>
      </c>
      <c r="Q8" s="660">
        <v>0</v>
      </c>
      <c r="R8" s="657">
        <v>1</v>
      </c>
      <c r="S8" s="658">
        <v>0</v>
      </c>
      <c r="T8" s="658">
        <v>0</v>
      </c>
      <c r="U8" s="658">
        <v>0</v>
      </c>
      <c r="V8" s="658">
        <v>1</v>
      </c>
      <c r="W8" s="659">
        <v>0</v>
      </c>
      <c r="X8" s="1549">
        <f t="shared" ref="X8:X28" si="0">SUM(P8:W8)</f>
        <v>8</v>
      </c>
      <c r="Y8" s="661">
        <v>1</v>
      </c>
      <c r="Z8" s="658">
        <v>3</v>
      </c>
      <c r="AA8" s="658">
        <v>1</v>
      </c>
      <c r="AB8" s="658">
        <v>1</v>
      </c>
      <c r="AC8" s="658">
        <v>1</v>
      </c>
      <c r="AD8" s="658">
        <v>0</v>
      </c>
      <c r="AE8" s="658">
        <v>0</v>
      </c>
      <c r="AF8" s="660">
        <v>1</v>
      </c>
      <c r="AG8" s="661">
        <v>0</v>
      </c>
      <c r="AH8" s="657">
        <v>0</v>
      </c>
      <c r="AI8" s="660">
        <v>0</v>
      </c>
      <c r="AJ8" s="662">
        <v>1</v>
      </c>
      <c r="AK8" s="662">
        <v>0</v>
      </c>
      <c r="AL8" s="661">
        <v>1</v>
      </c>
      <c r="AM8" s="663">
        <v>0</v>
      </c>
      <c r="AN8" s="664">
        <v>0</v>
      </c>
      <c r="AO8" s="2107" t="s">
        <v>72</v>
      </c>
      <c r="AP8" s="2108"/>
      <c r="AQ8" s="2">
        <v>1</v>
      </c>
      <c r="AS8" s="458"/>
    </row>
    <row r="9" spans="1:49" s="2" customFormat="1" ht="12.75" customHeight="1">
      <c r="A9" s="2">
        <v>2</v>
      </c>
      <c r="B9" s="2103" t="s">
        <v>197</v>
      </c>
      <c r="C9" s="2104"/>
      <c r="D9" s="1542">
        <v>1</v>
      </c>
      <c r="E9" s="1543">
        <v>0</v>
      </c>
      <c r="F9" s="1544">
        <v>1</v>
      </c>
      <c r="G9" s="1544">
        <v>1</v>
      </c>
      <c r="H9" s="1544">
        <v>3</v>
      </c>
      <c r="I9" s="1544">
        <v>49</v>
      </c>
      <c r="J9" s="1544">
        <v>0</v>
      </c>
      <c r="K9" s="665">
        <v>2</v>
      </c>
      <c r="L9" s="1544">
        <v>0</v>
      </c>
      <c r="M9" s="665">
        <v>0</v>
      </c>
      <c r="N9" s="1545">
        <v>3</v>
      </c>
      <c r="O9" s="1546">
        <f t="shared" ref="O9:O44" si="1">SUM(D9:N9)</f>
        <v>60</v>
      </c>
      <c r="P9" s="135">
        <v>4</v>
      </c>
      <c r="Q9" s="134">
        <v>0</v>
      </c>
      <c r="R9" s="135">
        <v>1</v>
      </c>
      <c r="S9" s="665">
        <v>0</v>
      </c>
      <c r="T9" s="665">
        <v>0</v>
      </c>
      <c r="U9" s="665">
        <v>0</v>
      </c>
      <c r="V9" s="665">
        <v>1</v>
      </c>
      <c r="W9" s="666">
        <v>0</v>
      </c>
      <c r="X9" s="1546">
        <f t="shared" si="0"/>
        <v>6</v>
      </c>
      <c r="Y9" s="133">
        <v>1</v>
      </c>
      <c r="Z9" s="665">
        <v>3</v>
      </c>
      <c r="AA9" s="665">
        <v>1</v>
      </c>
      <c r="AB9" s="665">
        <v>1</v>
      </c>
      <c r="AC9" s="665">
        <v>1</v>
      </c>
      <c r="AD9" s="665">
        <v>0</v>
      </c>
      <c r="AE9" s="665">
        <v>0</v>
      </c>
      <c r="AF9" s="134">
        <v>1</v>
      </c>
      <c r="AG9" s="133">
        <v>0</v>
      </c>
      <c r="AH9" s="135">
        <v>0</v>
      </c>
      <c r="AI9" s="134">
        <v>1</v>
      </c>
      <c r="AJ9" s="136">
        <v>1</v>
      </c>
      <c r="AK9" s="136">
        <v>0</v>
      </c>
      <c r="AL9" s="133">
        <v>1</v>
      </c>
      <c r="AM9" s="390">
        <v>0</v>
      </c>
      <c r="AN9" s="391">
        <v>0</v>
      </c>
      <c r="AO9" s="2109" t="s">
        <v>197</v>
      </c>
      <c r="AP9" s="2110"/>
      <c r="AQ9" s="2">
        <v>2</v>
      </c>
    </row>
    <row r="10" spans="1:49" s="2" customFormat="1" ht="12.75" customHeight="1">
      <c r="A10" s="2">
        <v>3</v>
      </c>
      <c r="B10" s="2103" t="s">
        <v>198</v>
      </c>
      <c r="C10" s="2104"/>
      <c r="D10" s="667">
        <v>1</v>
      </c>
      <c r="E10" s="1547">
        <v>0</v>
      </c>
      <c r="F10" s="665">
        <v>1</v>
      </c>
      <c r="G10" s="665">
        <v>1</v>
      </c>
      <c r="H10" s="665">
        <v>1</v>
      </c>
      <c r="I10" s="665">
        <v>53</v>
      </c>
      <c r="J10" s="665">
        <v>0</v>
      </c>
      <c r="K10" s="665">
        <v>2</v>
      </c>
      <c r="L10" s="665">
        <v>1</v>
      </c>
      <c r="M10" s="665">
        <v>0</v>
      </c>
      <c r="N10" s="666">
        <v>5</v>
      </c>
      <c r="O10" s="1546">
        <f t="shared" si="1"/>
        <v>65</v>
      </c>
      <c r="P10" s="135">
        <v>4</v>
      </c>
      <c r="Q10" s="134">
        <v>0</v>
      </c>
      <c r="R10" s="135">
        <v>1</v>
      </c>
      <c r="S10" s="665">
        <v>0</v>
      </c>
      <c r="T10" s="665">
        <v>0</v>
      </c>
      <c r="U10" s="665">
        <v>0</v>
      </c>
      <c r="V10" s="665">
        <v>1</v>
      </c>
      <c r="W10" s="666">
        <v>0</v>
      </c>
      <c r="X10" s="1546">
        <f t="shared" si="0"/>
        <v>6</v>
      </c>
      <c r="Y10" s="133">
        <v>1</v>
      </c>
      <c r="Z10" s="665">
        <v>3</v>
      </c>
      <c r="AA10" s="665">
        <v>1</v>
      </c>
      <c r="AB10" s="665">
        <v>1</v>
      </c>
      <c r="AC10" s="665">
        <v>1</v>
      </c>
      <c r="AD10" s="665">
        <v>1</v>
      </c>
      <c r="AE10" s="665">
        <v>0</v>
      </c>
      <c r="AF10" s="134">
        <v>1</v>
      </c>
      <c r="AG10" s="133">
        <v>0</v>
      </c>
      <c r="AH10" s="135">
        <v>0</v>
      </c>
      <c r="AI10" s="134">
        <v>0</v>
      </c>
      <c r="AJ10" s="136">
        <v>1</v>
      </c>
      <c r="AK10" s="136">
        <v>0</v>
      </c>
      <c r="AL10" s="133">
        <v>0</v>
      </c>
      <c r="AM10" s="390">
        <v>0</v>
      </c>
      <c r="AN10" s="391">
        <v>0</v>
      </c>
      <c r="AO10" s="2103" t="s">
        <v>74</v>
      </c>
      <c r="AP10" s="2104"/>
      <c r="AQ10" s="2">
        <v>3</v>
      </c>
    </row>
    <row r="11" spans="1:49" s="2" customFormat="1" ht="12.75" customHeight="1">
      <c r="A11" s="2">
        <v>4</v>
      </c>
      <c r="B11" s="2103" t="s">
        <v>199</v>
      </c>
      <c r="C11" s="2104"/>
      <c r="D11" s="667">
        <v>1</v>
      </c>
      <c r="E11" s="665">
        <v>0</v>
      </c>
      <c r="F11" s="665">
        <v>1</v>
      </c>
      <c r="G11" s="665">
        <v>1</v>
      </c>
      <c r="H11" s="665">
        <v>3</v>
      </c>
      <c r="I11" s="665">
        <v>47</v>
      </c>
      <c r="J11" s="665">
        <v>0</v>
      </c>
      <c r="K11" s="665">
        <v>1</v>
      </c>
      <c r="L11" s="665">
        <v>0</v>
      </c>
      <c r="M11" s="665">
        <v>0</v>
      </c>
      <c r="N11" s="666">
        <v>4</v>
      </c>
      <c r="O11" s="1546">
        <f t="shared" si="1"/>
        <v>58</v>
      </c>
      <c r="P11" s="135">
        <v>4</v>
      </c>
      <c r="Q11" s="134">
        <v>0</v>
      </c>
      <c r="R11" s="135">
        <v>3</v>
      </c>
      <c r="S11" s="665">
        <v>0</v>
      </c>
      <c r="T11" s="665">
        <v>0</v>
      </c>
      <c r="U11" s="665">
        <v>0</v>
      </c>
      <c r="V11" s="665">
        <v>2</v>
      </c>
      <c r="W11" s="666">
        <v>0</v>
      </c>
      <c r="X11" s="1546">
        <f t="shared" si="0"/>
        <v>9</v>
      </c>
      <c r="Y11" s="133">
        <v>1</v>
      </c>
      <c r="Z11" s="665">
        <v>3</v>
      </c>
      <c r="AA11" s="665">
        <v>1</v>
      </c>
      <c r="AB11" s="665">
        <v>1</v>
      </c>
      <c r="AC11" s="665">
        <v>1</v>
      </c>
      <c r="AD11" s="665">
        <v>1</v>
      </c>
      <c r="AE11" s="665">
        <v>0</v>
      </c>
      <c r="AF11" s="134">
        <v>1</v>
      </c>
      <c r="AG11" s="133">
        <v>0</v>
      </c>
      <c r="AH11" s="135">
        <v>0</v>
      </c>
      <c r="AI11" s="134">
        <v>2</v>
      </c>
      <c r="AJ11" s="136">
        <v>0</v>
      </c>
      <c r="AK11" s="136">
        <v>0</v>
      </c>
      <c r="AL11" s="133">
        <v>0</v>
      </c>
      <c r="AM11" s="390">
        <v>2</v>
      </c>
      <c r="AN11" s="391">
        <v>0</v>
      </c>
      <c r="AO11" s="2103" t="s">
        <v>39</v>
      </c>
      <c r="AP11" s="2104"/>
      <c r="AQ11" s="2">
        <v>4</v>
      </c>
    </row>
    <row r="12" spans="1:49" s="2" customFormat="1" ht="12.75" customHeight="1">
      <c r="A12" s="2">
        <v>5</v>
      </c>
      <c r="B12" s="2103" t="s">
        <v>200</v>
      </c>
      <c r="C12" s="2104"/>
      <c r="D12" s="667">
        <v>1</v>
      </c>
      <c r="E12" s="665">
        <v>0</v>
      </c>
      <c r="F12" s="665">
        <v>1</v>
      </c>
      <c r="G12" s="665">
        <v>0</v>
      </c>
      <c r="H12" s="665">
        <v>2</v>
      </c>
      <c r="I12" s="665">
        <v>44</v>
      </c>
      <c r="J12" s="665">
        <v>0</v>
      </c>
      <c r="K12" s="665">
        <v>1</v>
      </c>
      <c r="L12" s="665">
        <v>1</v>
      </c>
      <c r="M12" s="665">
        <v>0</v>
      </c>
      <c r="N12" s="666">
        <v>1</v>
      </c>
      <c r="O12" s="1546">
        <f t="shared" si="1"/>
        <v>51</v>
      </c>
      <c r="P12" s="135">
        <v>4</v>
      </c>
      <c r="Q12" s="134">
        <v>0</v>
      </c>
      <c r="R12" s="135">
        <v>3</v>
      </c>
      <c r="S12" s="665">
        <v>0</v>
      </c>
      <c r="T12" s="665">
        <v>0</v>
      </c>
      <c r="U12" s="665">
        <v>0</v>
      </c>
      <c r="V12" s="665">
        <v>1</v>
      </c>
      <c r="W12" s="666">
        <v>0</v>
      </c>
      <c r="X12" s="1546">
        <f t="shared" si="0"/>
        <v>8</v>
      </c>
      <c r="Y12" s="133">
        <v>1</v>
      </c>
      <c r="Z12" s="665">
        <v>3</v>
      </c>
      <c r="AA12" s="665">
        <v>1</v>
      </c>
      <c r="AB12" s="665">
        <v>1</v>
      </c>
      <c r="AC12" s="665">
        <v>1</v>
      </c>
      <c r="AD12" s="665">
        <v>0</v>
      </c>
      <c r="AE12" s="665">
        <v>0</v>
      </c>
      <c r="AF12" s="134">
        <v>1</v>
      </c>
      <c r="AG12" s="133">
        <v>0</v>
      </c>
      <c r="AH12" s="135">
        <v>0</v>
      </c>
      <c r="AI12" s="134">
        <v>0</v>
      </c>
      <c r="AJ12" s="136">
        <v>1</v>
      </c>
      <c r="AK12" s="136">
        <v>0</v>
      </c>
      <c r="AL12" s="133">
        <v>0</v>
      </c>
      <c r="AM12" s="390">
        <v>1</v>
      </c>
      <c r="AN12" s="391">
        <v>0</v>
      </c>
      <c r="AO12" s="2103" t="s">
        <v>40</v>
      </c>
      <c r="AP12" s="2104"/>
      <c r="AQ12" s="2">
        <v>5</v>
      </c>
    </row>
    <row r="13" spans="1:49" s="2" customFormat="1" ht="12.75" customHeight="1">
      <c r="A13" s="2">
        <v>6</v>
      </c>
      <c r="B13" s="2103" t="s">
        <v>201</v>
      </c>
      <c r="C13" s="2104"/>
      <c r="D13" s="667">
        <v>1</v>
      </c>
      <c r="E13" s="665">
        <v>0</v>
      </c>
      <c r="F13" s="665">
        <v>1</v>
      </c>
      <c r="G13" s="665">
        <v>0</v>
      </c>
      <c r="H13" s="665">
        <v>2</v>
      </c>
      <c r="I13" s="665">
        <v>28</v>
      </c>
      <c r="J13" s="665">
        <v>0</v>
      </c>
      <c r="K13" s="665">
        <v>1</v>
      </c>
      <c r="L13" s="665">
        <v>0</v>
      </c>
      <c r="M13" s="665">
        <v>0</v>
      </c>
      <c r="N13" s="666">
        <v>4</v>
      </c>
      <c r="O13" s="1546">
        <f t="shared" si="1"/>
        <v>37</v>
      </c>
      <c r="P13" s="135">
        <v>5</v>
      </c>
      <c r="Q13" s="134">
        <v>0</v>
      </c>
      <c r="R13" s="135">
        <v>1</v>
      </c>
      <c r="S13" s="665">
        <v>0</v>
      </c>
      <c r="T13" s="665">
        <v>0</v>
      </c>
      <c r="U13" s="665">
        <v>0</v>
      </c>
      <c r="V13" s="665">
        <v>1</v>
      </c>
      <c r="W13" s="666">
        <v>0</v>
      </c>
      <c r="X13" s="1546">
        <f t="shared" si="0"/>
        <v>7</v>
      </c>
      <c r="Y13" s="133">
        <v>1</v>
      </c>
      <c r="Z13" s="665">
        <v>3</v>
      </c>
      <c r="AA13" s="665">
        <v>1</v>
      </c>
      <c r="AB13" s="665">
        <v>1</v>
      </c>
      <c r="AC13" s="665">
        <v>1</v>
      </c>
      <c r="AD13" s="665">
        <v>0</v>
      </c>
      <c r="AE13" s="665">
        <v>0</v>
      </c>
      <c r="AF13" s="134">
        <v>1</v>
      </c>
      <c r="AG13" s="133">
        <v>0</v>
      </c>
      <c r="AH13" s="135">
        <v>0</v>
      </c>
      <c r="AI13" s="134">
        <v>0</v>
      </c>
      <c r="AJ13" s="136">
        <v>1</v>
      </c>
      <c r="AK13" s="136">
        <v>0</v>
      </c>
      <c r="AL13" s="133">
        <v>0</v>
      </c>
      <c r="AM13" s="390">
        <v>0</v>
      </c>
      <c r="AN13" s="391">
        <v>0</v>
      </c>
      <c r="AO13" s="2103" t="s">
        <v>77</v>
      </c>
      <c r="AP13" s="2104"/>
      <c r="AQ13" s="2">
        <v>6</v>
      </c>
      <c r="AW13" s="240"/>
    </row>
    <row r="14" spans="1:49" s="2" customFormat="1" ht="12.75" customHeight="1">
      <c r="A14" s="2">
        <v>7</v>
      </c>
      <c r="B14" s="2103" t="s">
        <v>202</v>
      </c>
      <c r="C14" s="2104"/>
      <c r="D14" s="667">
        <v>1</v>
      </c>
      <c r="E14" s="665">
        <v>0</v>
      </c>
      <c r="F14" s="665">
        <v>1</v>
      </c>
      <c r="G14" s="665">
        <v>1</v>
      </c>
      <c r="H14" s="665">
        <v>2</v>
      </c>
      <c r="I14" s="665">
        <v>42</v>
      </c>
      <c r="J14" s="665">
        <v>0</v>
      </c>
      <c r="K14" s="665">
        <v>1</v>
      </c>
      <c r="L14" s="665">
        <v>0</v>
      </c>
      <c r="M14" s="665">
        <v>0</v>
      </c>
      <c r="N14" s="666">
        <v>4</v>
      </c>
      <c r="O14" s="1546">
        <f t="shared" si="1"/>
        <v>52</v>
      </c>
      <c r="P14" s="135">
        <v>5</v>
      </c>
      <c r="Q14" s="134">
        <v>0</v>
      </c>
      <c r="R14" s="135">
        <v>2</v>
      </c>
      <c r="S14" s="665">
        <v>0</v>
      </c>
      <c r="T14" s="665">
        <v>0</v>
      </c>
      <c r="U14" s="665">
        <v>0</v>
      </c>
      <c r="V14" s="665">
        <v>1</v>
      </c>
      <c r="W14" s="666">
        <v>0</v>
      </c>
      <c r="X14" s="1546">
        <f t="shared" si="0"/>
        <v>8</v>
      </c>
      <c r="Y14" s="133">
        <v>1</v>
      </c>
      <c r="Z14" s="665">
        <v>3</v>
      </c>
      <c r="AA14" s="665">
        <v>1</v>
      </c>
      <c r="AB14" s="665">
        <v>1</v>
      </c>
      <c r="AC14" s="665">
        <v>1</v>
      </c>
      <c r="AD14" s="665">
        <v>0</v>
      </c>
      <c r="AE14" s="665">
        <v>0</v>
      </c>
      <c r="AF14" s="134">
        <v>1</v>
      </c>
      <c r="AG14" s="133">
        <v>0</v>
      </c>
      <c r="AH14" s="135">
        <v>0</v>
      </c>
      <c r="AI14" s="134">
        <v>0</v>
      </c>
      <c r="AJ14" s="136">
        <v>1</v>
      </c>
      <c r="AK14" s="136">
        <v>0</v>
      </c>
      <c r="AL14" s="133">
        <v>0</v>
      </c>
      <c r="AM14" s="390">
        <v>0</v>
      </c>
      <c r="AN14" s="391">
        <v>0</v>
      </c>
      <c r="AO14" s="2103" t="s">
        <v>13</v>
      </c>
      <c r="AP14" s="2104"/>
      <c r="AQ14" s="2">
        <v>7</v>
      </c>
    </row>
    <row r="15" spans="1:49" s="2" customFormat="1" ht="12.75" customHeight="1">
      <c r="A15" s="2">
        <v>8</v>
      </c>
      <c r="B15" s="2103" t="s">
        <v>203</v>
      </c>
      <c r="C15" s="2104"/>
      <c r="D15" s="667">
        <v>1</v>
      </c>
      <c r="E15" s="665">
        <v>0</v>
      </c>
      <c r="F15" s="665">
        <v>1</v>
      </c>
      <c r="G15" s="665">
        <v>0</v>
      </c>
      <c r="H15" s="665">
        <v>4</v>
      </c>
      <c r="I15" s="665">
        <v>32</v>
      </c>
      <c r="J15" s="665">
        <v>0</v>
      </c>
      <c r="K15" s="665">
        <v>1</v>
      </c>
      <c r="L15" s="665">
        <v>1</v>
      </c>
      <c r="M15" s="665">
        <v>0</v>
      </c>
      <c r="N15" s="666">
        <v>4</v>
      </c>
      <c r="O15" s="1546">
        <f t="shared" si="1"/>
        <v>44</v>
      </c>
      <c r="P15" s="135">
        <v>4</v>
      </c>
      <c r="Q15" s="134">
        <v>0</v>
      </c>
      <c r="R15" s="135">
        <v>1</v>
      </c>
      <c r="S15" s="665">
        <v>0</v>
      </c>
      <c r="T15" s="665">
        <v>0</v>
      </c>
      <c r="U15" s="665">
        <v>0</v>
      </c>
      <c r="V15" s="665">
        <v>1</v>
      </c>
      <c r="W15" s="666">
        <v>0</v>
      </c>
      <c r="X15" s="1546">
        <f t="shared" si="0"/>
        <v>6</v>
      </c>
      <c r="Y15" s="133">
        <v>1</v>
      </c>
      <c r="Z15" s="665">
        <v>3</v>
      </c>
      <c r="AA15" s="665">
        <v>1</v>
      </c>
      <c r="AB15" s="665">
        <v>1</v>
      </c>
      <c r="AC15" s="665">
        <v>1</v>
      </c>
      <c r="AD15" s="665">
        <v>0</v>
      </c>
      <c r="AE15" s="665">
        <v>0</v>
      </c>
      <c r="AF15" s="134">
        <v>1</v>
      </c>
      <c r="AG15" s="133">
        <v>0</v>
      </c>
      <c r="AH15" s="135">
        <v>0</v>
      </c>
      <c r="AI15" s="134">
        <v>0</v>
      </c>
      <c r="AJ15" s="136">
        <v>2</v>
      </c>
      <c r="AK15" s="136">
        <v>0</v>
      </c>
      <c r="AL15" s="133">
        <v>0</v>
      </c>
      <c r="AM15" s="390">
        <v>0</v>
      </c>
      <c r="AN15" s="391">
        <v>0</v>
      </c>
      <c r="AO15" s="2103" t="s">
        <v>351</v>
      </c>
      <c r="AP15" s="2104"/>
      <c r="AQ15" s="2">
        <v>8</v>
      </c>
    </row>
    <row r="16" spans="1:49" s="2" customFormat="1" ht="12.75" customHeight="1">
      <c r="A16" s="2">
        <v>9</v>
      </c>
      <c r="B16" s="2103" t="s">
        <v>204</v>
      </c>
      <c r="C16" s="2104"/>
      <c r="D16" s="667">
        <v>1</v>
      </c>
      <c r="E16" s="665">
        <v>0</v>
      </c>
      <c r="F16" s="665">
        <v>1</v>
      </c>
      <c r="G16" s="665">
        <v>0</v>
      </c>
      <c r="H16" s="665">
        <v>2</v>
      </c>
      <c r="I16" s="665">
        <v>44</v>
      </c>
      <c r="J16" s="665">
        <v>0</v>
      </c>
      <c r="K16" s="665">
        <v>1</v>
      </c>
      <c r="L16" s="665">
        <v>1</v>
      </c>
      <c r="M16" s="665">
        <v>0</v>
      </c>
      <c r="N16" s="666">
        <v>7</v>
      </c>
      <c r="O16" s="1546">
        <f t="shared" si="1"/>
        <v>57</v>
      </c>
      <c r="P16" s="135">
        <v>4</v>
      </c>
      <c r="Q16" s="134">
        <v>0</v>
      </c>
      <c r="R16" s="135">
        <v>1</v>
      </c>
      <c r="S16" s="665">
        <v>0</v>
      </c>
      <c r="T16" s="665">
        <v>0</v>
      </c>
      <c r="U16" s="665">
        <v>0</v>
      </c>
      <c r="V16" s="665">
        <v>2</v>
      </c>
      <c r="W16" s="666">
        <v>0</v>
      </c>
      <c r="X16" s="1546">
        <f t="shared" si="0"/>
        <v>7</v>
      </c>
      <c r="Y16" s="133">
        <v>1</v>
      </c>
      <c r="Z16" s="665">
        <v>3</v>
      </c>
      <c r="AA16" s="665">
        <v>1</v>
      </c>
      <c r="AB16" s="665">
        <v>1</v>
      </c>
      <c r="AC16" s="665">
        <v>1</v>
      </c>
      <c r="AD16" s="665">
        <v>0</v>
      </c>
      <c r="AE16" s="665">
        <v>0</v>
      </c>
      <c r="AF16" s="134">
        <v>1</v>
      </c>
      <c r="AG16" s="133">
        <v>0</v>
      </c>
      <c r="AH16" s="135">
        <v>0</v>
      </c>
      <c r="AI16" s="134">
        <v>0</v>
      </c>
      <c r="AJ16" s="136">
        <v>3</v>
      </c>
      <c r="AK16" s="136">
        <v>0</v>
      </c>
      <c r="AL16" s="133">
        <v>1</v>
      </c>
      <c r="AM16" s="390">
        <v>0</v>
      </c>
      <c r="AN16" s="391">
        <v>0</v>
      </c>
      <c r="AO16" s="2103" t="s">
        <v>15</v>
      </c>
      <c r="AP16" s="2104"/>
      <c r="AQ16" s="2">
        <v>9</v>
      </c>
    </row>
    <row r="17" spans="1:45" s="2" customFormat="1" ht="12.75" customHeight="1">
      <c r="A17" s="2">
        <v>10</v>
      </c>
      <c r="B17" s="32" t="s">
        <v>79</v>
      </c>
      <c r="C17" s="1058" t="s">
        <v>205</v>
      </c>
      <c r="D17" s="667">
        <v>1</v>
      </c>
      <c r="E17" s="665">
        <v>1</v>
      </c>
      <c r="F17" s="665">
        <v>0</v>
      </c>
      <c r="G17" s="665">
        <v>1</v>
      </c>
      <c r="H17" s="665">
        <v>2</v>
      </c>
      <c r="I17" s="665">
        <v>28</v>
      </c>
      <c r="J17" s="665">
        <v>0</v>
      </c>
      <c r="K17" s="665">
        <v>1</v>
      </c>
      <c r="L17" s="665">
        <v>0</v>
      </c>
      <c r="M17" s="665">
        <v>0</v>
      </c>
      <c r="N17" s="666">
        <v>2</v>
      </c>
      <c r="O17" s="1546">
        <f t="shared" si="1"/>
        <v>36</v>
      </c>
      <c r="P17" s="135">
        <v>4</v>
      </c>
      <c r="Q17" s="134">
        <v>0</v>
      </c>
      <c r="R17" s="135">
        <v>1</v>
      </c>
      <c r="S17" s="665">
        <v>0</v>
      </c>
      <c r="T17" s="665">
        <v>0</v>
      </c>
      <c r="U17" s="665">
        <v>0</v>
      </c>
      <c r="V17" s="665">
        <v>1</v>
      </c>
      <c r="W17" s="666">
        <v>0</v>
      </c>
      <c r="X17" s="1546">
        <f t="shared" si="0"/>
        <v>6</v>
      </c>
      <c r="Y17" s="133">
        <v>1</v>
      </c>
      <c r="Z17" s="665">
        <v>3</v>
      </c>
      <c r="AA17" s="665">
        <v>1</v>
      </c>
      <c r="AB17" s="665">
        <v>1</v>
      </c>
      <c r="AC17" s="665">
        <v>1</v>
      </c>
      <c r="AD17" s="665">
        <v>0</v>
      </c>
      <c r="AE17" s="665">
        <v>0</v>
      </c>
      <c r="AF17" s="134">
        <v>1</v>
      </c>
      <c r="AG17" s="133">
        <v>0</v>
      </c>
      <c r="AH17" s="135">
        <v>0</v>
      </c>
      <c r="AI17" s="134">
        <v>0</v>
      </c>
      <c r="AJ17" s="136">
        <v>1</v>
      </c>
      <c r="AK17" s="136">
        <v>0</v>
      </c>
      <c r="AL17" s="133">
        <v>0</v>
      </c>
      <c r="AM17" s="390">
        <v>0</v>
      </c>
      <c r="AN17" s="391">
        <v>0</v>
      </c>
      <c r="AO17" s="33" t="s">
        <v>205</v>
      </c>
      <c r="AP17" s="34" t="s">
        <v>206</v>
      </c>
      <c r="AQ17" s="2">
        <v>10</v>
      </c>
    </row>
    <row r="18" spans="1:45" s="2" customFormat="1" ht="12.75" customHeight="1">
      <c r="A18" s="2">
        <v>11</v>
      </c>
      <c r="B18" s="35"/>
      <c r="C18" s="1059" t="s">
        <v>207</v>
      </c>
      <c r="D18" s="667">
        <v>0</v>
      </c>
      <c r="E18" s="665">
        <v>1</v>
      </c>
      <c r="F18" s="665">
        <v>0</v>
      </c>
      <c r="G18" s="665">
        <v>0</v>
      </c>
      <c r="H18" s="665">
        <v>0</v>
      </c>
      <c r="I18" s="665">
        <v>17</v>
      </c>
      <c r="J18" s="665">
        <v>0</v>
      </c>
      <c r="K18" s="665">
        <v>1</v>
      </c>
      <c r="L18" s="665">
        <v>0</v>
      </c>
      <c r="M18" s="665">
        <v>0</v>
      </c>
      <c r="N18" s="666">
        <v>0</v>
      </c>
      <c r="O18" s="1546">
        <f t="shared" si="1"/>
        <v>19</v>
      </c>
      <c r="P18" s="135">
        <v>2</v>
      </c>
      <c r="Q18" s="134">
        <v>0</v>
      </c>
      <c r="R18" s="135">
        <v>1</v>
      </c>
      <c r="S18" s="665">
        <v>0</v>
      </c>
      <c r="T18" s="665">
        <v>0</v>
      </c>
      <c r="U18" s="665">
        <v>0</v>
      </c>
      <c r="V18" s="665">
        <v>1</v>
      </c>
      <c r="W18" s="666">
        <v>0</v>
      </c>
      <c r="X18" s="1546">
        <f t="shared" si="0"/>
        <v>4</v>
      </c>
      <c r="Y18" s="133">
        <v>1</v>
      </c>
      <c r="Z18" s="665">
        <v>3</v>
      </c>
      <c r="AA18" s="665">
        <v>0</v>
      </c>
      <c r="AB18" s="665">
        <v>1</v>
      </c>
      <c r="AC18" s="665">
        <v>1</v>
      </c>
      <c r="AD18" s="665">
        <v>2</v>
      </c>
      <c r="AE18" s="665">
        <v>0</v>
      </c>
      <c r="AF18" s="134">
        <v>0</v>
      </c>
      <c r="AG18" s="133">
        <v>0</v>
      </c>
      <c r="AH18" s="135">
        <v>0</v>
      </c>
      <c r="AI18" s="134">
        <v>0</v>
      </c>
      <c r="AJ18" s="136">
        <v>0</v>
      </c>
      <c r="AK18" s="136">
        <v>0</v>
      </c>
      <c r="AL18" s="133">
        <v>0</v>
      </c>
      <c r="AM18" s="390">
        <v>0</v>
      </c>
      <c r="AN18" s="391">
        <v>0</v>
      </c>
      <c r="AO18" s="105" t="s">
        <v>207</v>
      </c>
      <c r="AP18" s="36"/>
      <c r="AQ18" s="2">
        <v>11</v>
      </c>
    </row>
    <row r="19" spans="1:45" s="2" customFormat="1" ht="12.75" customHeight="1">
      <c r="A19" s="2">
        <v>12</v>
      </c>
      <c r="B19" s="2103" t="s">
        <v>208</v>
      </c>
      <c r="C19" s="2104"/>
      <c r="D19" s="667">
        <v>1</v>
      </c>
      <c r="E19" s="665">
        <v>0</v>
      </c>
      <c r="F19" s="665">
        <v>1</v>
      </c>
      <c r="G19" s="665">
        <v>0</v>
      </c>
      <c r="H19" s="665">
        <v>1</v>
      </c>
      <c r="I19" s="665">
        <v>26</v>
      </c>
      <c r="J19" s="665">
        <v>0</v>
      </c>
      <c r="K19" s="665">
        <v>1</v>
      </c>
      <c r="L19" s="665">
        <v>1</v>
      </c>
      <c r="M19" s="665">
        <v>0</v>
      </c>
      <c r="N19" s="666">
        <v>4</v>
      </c>
      <c r="O19" s="1546">
        <f t="shared" si="1"/>
        <v>35</v>
      </c>
      <c r="P19" s="135">
        <v>5</v>
      </c>
      <c r="Q19" s="134">
        <v>0</v>
      </c>
      <c r="R19" s="135">
        <v>1</v>
      </c>
      <c r="S19" s="665">
        <v>0</v>
      </c>
      <c r="T19" s="665">
        <v>0</v>
      </c>
      <c r="U19" s="665">
        <v>0</v>
      </c>
      <c r="V19" s="665">
        <v>1</v>
      </c>
      <c r="W19" s="666">
        <v>0</v>
      </c>
      <c r="X19" s="1546">
        <f t="shared" si="0"/>
        <v>7</v>
      </c>
      <c r="Y19" s="133">
        <v>1</v>
      </c>
      <c r="Z19" s="665">
        <v>3</v>
      </c>
      <c r="AA19" s="665">
        <v>1</v>
      </c>
      <c r="AB19" s="665">
        <v>1</v>
      </c>
      <c r="AC19" s="665">
        <v>1</v>
      </c>
      <c r="AD19" s="665">
        <v>0</v>
      </c>
      <c r="AE19" s="665">
        <v>0</v>
      </c>
      <c r="AF19" s="134">
        <v>1</v>
      </c>
      <c r="AG19" s="133">
        <v>0</v>
      </c>
      <c r="AH19" s="135">
        <v>0</v>
      </c>
      <c r="AI19" s="134">
        <v>0</v>
      </c>
      <c r="AJ19" s="136">
        <v>1</v>
      </c>
      <c r="AK19" s="136">
        <v>0</v>
      </c>
      <c r="AL19" s="133">
        <v>0</v>
      </c>
      <c r="AM19" s="390">
        <v>0</v>
      </c>
      <c r="AN19" s="391">
        <v>1</v>
      </c>
      <c r="AO19" s="2103" t="s">
        <v>17</v>
      </c>
      <c r="AP19" s="2104"/>
      <c r="AQ19" s="2">
        <v>12</v>
      </c>
    </row>
    <row r="20" spans="1:45" s="2" customFormat="1" ht="12.75" customHeight="1">
      <c r="A20" s="2">
        <v>13</v>
      </c>
      <c r="B20" s="2103" t="s">
        <v>209</v>
      </c>
      <c r="C20" s="2104"/>
      <c r="D20" s="667">
        <v>1</v>
      </c>
      <c r="E20" s="665">
        <v>0</v>
      </c>
      <c r="F20" s="665">
        <v>1</v>
      </c>
      <c r="G20" s="665">
        <v>0</v>
      </c>
      <c r="H20" s="665">
        <v>1</v>
      </c>
      <c r="I20" s="665">
        <v>35</v>
      </c>
      <c r="J20" s="665">
        <v>0</v>
      </c>
      <c r="K20" s="665">
        <v>1</v>
      </c>
      <c r="L20" s="665">
        <v>0</v>
      </c>
      <c r="M20" s="665">
        <v>0</v>
      </c>
      <c r="N20" s="666">
        <v>2</v>
      </c>
      <c r="O20" s="1546">
        <f t="shared" si="1"/>
        <v>41</v>
      </c>
      <c r="P20" s="135">
        <v>5</v>
      </c>
      <c r="Q20" s="134">
        <v>0</v>
      </c>
      <c r="R20" s="135">
        <v>1</v>
      </c>
      <c r="S20" s="665">
        <v>0</v>
      </c>
      <c r="T20" s="665">
        <v>0</v>
      </c>
      <c r="U20" s="665">
        <v>0</v>
      </c>
      <c r="V20" s="665">
        <v>1</v>
      </c>
      <c r="W20" s="666">
        <v>0</v>
      </c>
      <c r="X20" s="1546">
        <f t="shared" si="0"/>
        <v>7</v>
      </c>
      <c r="Y20" s="133">
        <v>1</v>
      </c>
      <c r="Z20" s="665">
        <v>3</v>
      </c>
      <c r="AA20" s="665">
        <v>1</v>
      </c>
      <c r="AB20" s="665">
        <v>1</v>
      </c>
      <c r="AC20" s="665">
        <v>1</v>
      </c>
      <c r="AD20" s="665">
        <v>0</v>
      </c>
      <c r="AE20" s="665">
        <v>0</v>
      </c>
      <c r="AF20" s="134">
        <v>1</v>
      </c>
      <c r="AG20" s="133">
        <v>0</v>
      </c>
      <c r="AH20" s="135">
        <v>0</v>
      </c>
      <c r="AI20" s="134">
        <v>0</v>
      </c>
      <c r="AJ20" s="136">
        <v>1</v>
      </c>
      <c r="AK20" s="136">
        <v>0</v>
      </c>
      <c r="AL20" s="133">
        <v>0</v>
      </c>
      <c r="AM20" s="390">
        <v>0</v>
      </c>
      <c r="AN20" s="391">
        <v>0</v>
      </c>
      <c r="AO20" s="2103" t="s">
        <v>86</v>
      </c>
      <c r="AP20" s="2104"/>
      <c r="AQ20" s="2">
        <v>13</v>
      </c>
    </row>
    <row r="21" spans="1:45" s="2" customFormat="1" ht="12.75" customHeight="1">
      <c r="A21" s="2">
        <v>14</v>
      </c>
      <c r="B21" s="2103" t="s">
        <v>210</v>
      </c>
      <c r="C21" s="2104"/>
      <c r="D21" s="667">
        <v>1</v>
      </c>
      <c r="E21" s="665">
        <v>0</v>
      </c>
      <c r="F21" s="665">
        <v>1</v>
      </c>
      <c r="G21" s="665">
        <v>0</v>
      </c>
      <c r="H21" s="665">
        <v>2</v>
      </c>
      <c r="I21" s="665">
        <v>37</v>
      </c>
      <c r="J21" s="665">
        <v>0</v>
      </c>
      <c r="K21" s="665">
        <v>1</v>
      </c>
      <c r="L21" s="665">
        <v>1</v>
      </c>
      <c r="M21" s="665">
        <v>0</v>
      </c>
      <c r="N21" s="666">
        <v>3</v>
      </c>
      <c r="O21" s="1546">
        <f t="shared" si="1"/>
        <v>46</v>
      </c>
      <c r="P21" s="135">
        <v>4</v>
      </c>
      <c r="Q21" s="134">
        <v>0</v>
      </c>
      <c r="R21" s="135">
        <v>1</v>
      </c>
      <c r="S21" s="665">
        <v>0</v>
      </c>
      <c r="T21" s="665">
        <v>0</v>
      </c>
      <c r="U21" s="665">
        <v>0</v>
      </c>
      <c r="V21" s="665">
        <v>1</v>
      </c>
      <c r="W21" s="666">
        <v>0</v>
      </c>
      <c r="X21" s="1546">
        <f t="shared" si="0"/>
        <v>6</v>
      </c>
      <c r="Y21" s="133">
        <v>1</v>
      </c>
      <c r="Z21" s="665">
        <v>3</v>
      </c>
      <c r="AA21" s="665">
        <v>1</v>
      </c>
      <c r="AB21" s="665">
        <v>1</v>
      </c>
      <c r="AC21" s="665">
        <v>1</v>
      </c>
      <c r="AD21" s="665">
        <v>0</v>
      </c>
      <c r="AE21" s="665">
        <v>0</v>
      </c>
      <c r="AF21" s="134">
        <v>1</v>
      </c>
      <c r="AG21" s="133">
        <v>0</v>
      </c>
      <c r="AH21" s="135">
        <v>0</v>
      </c>
      <c r="AI21" s="134">
        <v>0</v>
      </c>
      <c r="AJ21" s="136">
        <v>0</v>
      </c>
      <c r="AK21" s="136">
        <v>0</v>
      </c>
      <c r="AL21" s="133">
        <v>0</v>
      </c>
      <c r="AM21" s="390">
        <v>1</v>
      </c>
      <c r="AN21" s="391">
        <v>0</v>
      </c>
      <c r="AO21" s="2103" t="s">
        <v>41</v>
      </c>
      <c r="AP21" s="2104"/>
      <c r="AQ21" s="2">
        <v>14</v>
      </c>
    </row>
    <row r="22" spans="1:45" s="2" customFormat="1" ht="12.75" customHeight="1">
      <c r="A22" s="2">
        <v>15</v>
      </c>
      <c r="B22" s="2103" t="s">
        <v>211</v>
      </c>
      <c r="C22" s="2104"/>
      <c r="D22" s="667">
        <v>1</v>
      </c>
      <c r="E22" s="665">
        <v>0</v>
      </c>
      <c r="F22" s="665">
        <v>1</v>
      </c>
      <c r="G22" s="665">
        <v>0</v>
      </c>
      <c r="H22" s="665">
        <v>2</v>
      </c>
      <c r="I22" s="665">
        <v>21</v>
      </c>
      <c r="J22" s="665">
        <v>0</v>
      </c>
      <c r="K22" s="665">
        <v>1</v>
      </c>
      <c r="L22" s="665">
        <v>1</v>
      </c>
      <c r="M22" s="665">
        <v>0</v>
      </c>
      <c r="N22" s="666">
        <v>1</v>
      </c>
      <c r="O22" s="1546">
        <f t="shared" si="1"/>
        <v>28</v>
      </c>
      <c r="P22" s="135">
        <v>5</v>
      </c>
      <c r="Q22" s="134">
        <v>0</v>
      </c>
      <c r="R22" s="135">
        <v>1</v>
      </c>
      <c r="S22" s="665">
        <v>0</v>
      </c>
      <c r="T22" s="665">
        <v>0</v>
      </c>
      <c r="U22" s="665">
        <v>0</v>
      </c>
      <c r="V22" s="665">
        <v>1</v>
      </c>
      <c r="W22" s="666">
        <v>0</v>
      </c>
      <c r="X22" s="1546">
        <f t="shared" si="0"/>
        <v>7</v>
      </c>
      <c r="Y22" s="133">
        <v>1</v>
      </c>
      <c r="Z22" s="665">
        <v>3</v>
      </c>
      <c r="AA22" s="665">
        <v>1</v>
      </c>
      <c r="AB22" s="665">
        <v>1</v>
      </c>
      <c r="AC22" s="665">
        <v>1</v>
      </c>
      <c r="AD22" s="665">
        <v>0</v>
      </c>
      <c r="AE22" s="665">
        <v>0</v>
      </c>
      <c r="AF22" s="134">
        <v>1</v>
      </c>
      <c r="AG22" s="133">
        <v>0</v>
      </c>
      <c r="AH22" s="135">
        <v>0</v>
      </c>
      <c r="AI22" s="134">
        <v>0</v>
      </c>
      <c r="AJ22" s="136">
        <v>0</v>
      </c>
      <c r="AK22" s="136">
        <v>0</v>
      </c>
      <c r="AL22" s="133">
        <v>0</v>
      </c>
      <c r="AM22" s="390">
        <v>0</v>
      </c>
      <c r="AN22" s="391">
        <v>0</v>
      </c>
      <c r="AO22" s="2103" t="s">
        <v>12</v>
      </c>
      <c r="AP22" s="2104"/>
      <c r="AQ22" s="2">
        <v>15</v>
      </c>
    </row>
    <row r="23" spans="1:45" s="2" customFormat="1" ht="12.75" customHeight="1">
      <c r="A23" s="2">
        <v>16</v>
      </c>
      <c r="B23" s="32" t="s">
        <v>87</v>
      </c>
      <c r="C23" s="1058" t="s">
        <v>212</v>
      </c>
      <c r="D23" s="667">
        <v>1</v>
      </c>
      <c r="E23" s="665">
        <v>1</v>
      </c>
      <c r="F23" s="665">
        <v>0</v>
      </c>
      <c r="G23" s="665">
        <v>0</v>
      </c>
      <c r="H23" s="665">
        <v>2</v>
      </c>
      <c r="I23" s="665">
        <v>21</v>
      </c>
      <c r="J23" s="665">
        <v>0</v>
      </c>
      <c r="K23" s="665">
        <v>1</v>
      </c>
      <c r="L23" s="665">
        <v>0</v>
      </c>
      <c r="M23" s="665">
        <v>0</v>
      </c>
      <c r="N23" s="666">
        <v>3</v>
      </c>
      <c r="O23" s="1546">
        <f t="shared" si="1"/>
        <v>29</v>
      </c>
      <c r="P23" s="135">
        <v>4</v>
      </c>
      <c r="Q23" s="134">
        <v>0</v>
      </c>
      <c r="R23" s="135">
        <v>1</v>
      </c>
      <c r="S23" s="665">
        <v>0</v>
      </c>
      <c r="T23" s="665">
        <v>0</v>
      </c>
      <c r="U23" s="665">
        <v>0</v>
      </c>
      <c r="V23" s="665">
        <v>1</v>
      </c>
      <c r="W23" s="666">
        <v>0</v>
      </c>
      <c r="X23" s="1546">
        <f t="shared" si="0"/>
        <v>6</v>
      </c>
      <c r="Y23" s="133">
        <v>1</v>
      </c>
      <c r="Z23" s="665">
        <v>3</v>
      </c>
      <c r="AA23" s="665">
        <v>1</v>
      </c>
      <c r="AB23" s="665">
        <v>1</v>
      </c>
      <c r="AC23" s="665">
        <v>1</v>
      </c>
      <c r="AD23" s="665">
        <v>0</v>
      </c>
      <c r="AE23" s="665">
        <v>0</v>
      </c>
      <c r="AF23" s="134">
        <v>1</v>
      </c>
      <c r="AG23" s="133">
        <v>0</v>
      </c>
      <c r="AH23" s="135">
        <v>0</v>
      </c>
      <c r="AI23" s="134">
        <v>0</v>
      </c>
      <c r="AJ23" s="136">
        <v>0</v>
      </c>
      <c r="AK23" s="136">
        <v>0</v>
      </c>
      <c r="AL23" s="133">
        <v>0</v>
      </c>
      <c r="AM23" s="390">
        <v>0</v>
      </c>
      <c r="AN23" s="391">
        <v>0</v>
      </c>
      <c r="AO23" s="32" t="s">
        <v>212</v>
      </c>
      <c r="AP23" s="37" t="s">
        <v>213</v>
      </c>
      <c r="AQ23" s="2">
        <v>16</v>
      </c>
    </row>
    <row r="24" spans="1:45" s="2" customFormat="1" ht="12.75" customHeight="1">
      <c r="A24" s="2">
        <v>17</v>
      </c>
      <c r="B24" s="35"/>
      <c r="C24" s="1057" t="s">
        <v>214</v>
      </c>
      <c r="D24" s="667">
        <v>0</v>
      </c>
      <c r="E24" s="665">
        <v>1</v>
      </c>
      <c r="F24" s="665">
        <v>0</v>
      </c>
      <c r="G24" s="665">
        <v>1</v>
      </c>
      <c r="H24" s="665">
        <v>1</v>
      </c>
      <c r="I24" s="665">
        <v>17</v>
      </c>
      <c r="J24" s="665">
        <v>0</v>
      </c>
      <c r="K24" s="665">
        <v>1</v>
      </c>
      <c r="L24" s="665">
        <v>0</v>
      </c>
      <c r="M24" s="665">
        <v>0</v>
      </c>
      <c r="N24" s="666">
        <v>1</v>
      </c>
      <c r="O24" s="1546">
        <f t="shared" si="1"/>
        <v>22</v>
      </c>
      <c r="P24" s="135">
        <v>2</v>
      </c>
      <c r="Q24" s="134">
        <v>0</v>
      </c>
      <c r="R24" s="135">
        <v>2</v>
      </c>
      <c r="S24" s="665">
        <v>0</v>
      </c>
      <c r="T24" s="665">
        <v>0</v>
      </c>
      <c r="U24" s="665">
        <v>0</v>
      </c>
      <c r="V24" s="665">
        <v>1</v>
      </c>
      <c r="W24" s="666">
        <v>0</v>
      </c>
      <c r="X24" s="1546">
        <f t="shared" si="0"/>
        <v>5</v>
      </c>
      <c r="Y24" s="133">
        <v>1</v>
      </c>
      <c r="Z24" s="665">
        <v>3</v>
      </c>
      <c r="AA24" s="665">
        <v>1</v>
      </c>
      <c r="AB24" s="665">
        <v>1</v>
      </c>
      <c r="AC24" s="665">
        <v>1</v>
      </c>
      <c r="AD24" s="665">
        <v>2</v>
      </c>
      <c r="AE24" s="665">
        <v>0</v>
      </c>
      <c r="AF24" s="134">
        <v>0</v>
      </c>
      <c r="AG24" s="133">
        <v>0</v>
      </c>
      <c r="AH24" s="135">
        <v>0</v>
      </c>
      <c r="AI24" s="134">
        <v>0</v>
      </c>
      <c r="AJ24" s="136">
        <v>1</v>
      </c>
      <c r="AK24" s="136">
        <v>0</v>
      </c>
      <c r="AL24" s="133">
        <v>0</v>
      </c>
      <c r="AM24" s="390">
        <v>0</v>
      </c>
      <c r="AN24" s="391">
        <v>0</v>
      </c>
      <c r="AO24" s="460" t="s">
        <v>214</v>
      </c>
      <c r="AP24" s="36"/>
      <c r="AQ24" s="2">
        <v>17</v>
      </c>
    </row>
    <row r="25" spans="1:45" s="2" customFormat="1" ht="12.75" customHeight="1">
      <c r="A25" s="2">
        <v>18</v>
      </c>
      <c r="B25" s="2103" t="s">
        <v>215</v>
      </c>
      <c r="C25" s="2104"/>
      <c r="D25" s="667">
        <v>1</v>
      </c>
      <c r="E25" s="665">
        <v>0</v>
      </c>
      <c r="F25" s="665">
        <v>1</v>
      </c>
      <c r="G25" s="665">
        <v>0</v>
      </c>
      <c r="H25" s="665">
        <v>3</v>
      </c>
      <c r="I25" s="665">
        <v>19</v>
      </c>
      <c r="J25" s="665">
        <v>0</v>
      </c>
      <c r="K25" s="665">
        <v>2</v>
      </c>
      <c r="L25" s="665">
        <v>1</v>
      </c>
      <c r="M25" s="665">
        <v>0</v>
      </c>
      <c r="N25" s="666">
        <v>4</v>
      </c>
      <c r="O25" s="1546">
        <f t="shared" si="1"/>
        <v>31</v>
      </c>
      <c r="P25" s="135">
        <v>5</v>
      </c>
      <c r="Q25" s="134">
        <v>0</v>
      </c>
      <c r="R25" s="135">
        <v>1</v>
      </c>
      <c r="S25" s="665">
        <v>0</v>
      </c>
      <c r="T25" s="665">
        <v>0</v>
      </c>
      <c r="U25" s="665">
        <v>0</v>
      </c>
      <c r="V25" s="665">
        <v>1</v>
      </c>
      <c r="W25" s="666">
        <v>0</v>
      </c>
      <c r="X25" s="1546">
        <f t="shared" si="0"/>
        <v>7</v>
      </c>
      <c r="Y25" s="133">
        <v>1</v>
      </c>
      <c r="Z25" s="665">
        <v>3</v>
      </c>
      <c r="AA25" s="665">
        <v>1</v>
      </c>
      <c r="AB25" s="665">
        <v>1</v>
      </c>
      <c r="AC25" s="665">
        <v>1</v>
      </c>
      <c r="AD25" s="665">
        <v>0</v>
      </c>
      <c r="AE25" s="665">
        <v>0</v>
      </c>
      <c r="AF25" s="134">
        <v>0</v>
      </c>
      <c r="AG25" s="133">
        <v>0</v>
      </c>
      <c r="AH25" s="135">
        <v>0</v>
      </c>
      <c r="AI25" s="134">
        <v>0</v>
      </c>
      <c r="AJ25" s="136">
        <v>1</v>
      </c>
      <c r="AK25" s="136">
        <v>0</v>
      </c>
      <c r="AL25" s="133">
        <v>0</v>
      </c>
      <c r="AM25" s="390">
        <v>0</v>
      </c>
      <c r="AN25" s="391">
        <v>0</v>
      </c>
      <c r="AO25" s="2103" t="s">
        <v>91</v>
      </c>
      <c r="AP25" s="2104"/>
      <c r="AQ25" s="2">
        <v>18</v>
      </c>
    </row>
    <row r="26" spans="1:45" s="2" customFormat="1" ht="12.75" customHeight="1">
      <c r="A26" s="2">
        <v>19</v>
      </c>
      <c r="B26" s="2103" t="s">
        <v>216</v>
      </c>
      <c r="C26" s="2104"/>
      <c r="D26" s="667">
        <v>1</v>
      </c>
      <c r="E26" s="665">
        <v>0</v>
      </c>
      <c r="F26" s="665">
        <v>1</v>
      </c>
      <c r="G26" s="665">
        <v>0</v>
      </c>
      <c r="H26" s="665">
        <v>2</v>
      </c>
      <c r="I26" s="665">
        <v>26</v>
      </c>
      <c r="J26" s="665">
        <v>0</v>
      </c>
      <c r="K26" s="665">
        <v>1</v>
      </c>
      <c r="L26" s="665">
        <v>0</v>
      </c>
      <c r="M26" s="665">
        <v>0</v>
      </c>
      <c r="N26" s="666">
        <v>3</v>
      </c>
      <c r="O26" s="1546">
        <f t="shared" si="1"/>
        <v>34</v>
      </c>
      <c r="P26" s="135">
        <v>4</v>
      </c>
      <c r="Q26" s="134">
        <v>0</v>
      </c>
      <c r="R26" s="135">
        <v>7</v>
      </c>
      <c r="S26" s="665">
        <v>0</v>
      </c>
      <c r="T26" s="665">
        <v>0</v>
      </c>
      <c r="U26" s="665">
        <v>0</v>
      </c>
      <c r="V26" s="665">
        <v>1</v>
      </c>
      <c r="W26" s="666">
        <v>1</v>
      </c>
      <c r="X26" s="1546">
        <f t="shared" si="0"/>
        <v>13</v>
      </c>
      <c r="Y26" s="133">
        <v>1</v>
      </c>
      <c r="Z26" s="665">
        <v>3</v>
      </c>
      <c r="AA26" s="665">
        <v>1</v>
      </c>
      <c r="AB26" s="665">
        <v>1</v>
      </c>
      <c r="AC26" s="665">
        <v>1</v>
      </c>
      <c r="AD26" s="665">
        <v>3</v>
      </c>
      <c r="AE26" s="665">
        <v>1</v>
      </c>
      <c r="AF26" s="134">
        <v>1</v>
      </c>
      <c r="AG26" s="133">
        <v>0</v>
      </c>
      <c r="AH26" s="135">
        <v>0</v>
      </c>
      <c r="AI26" s="134">
        <v>0</v>
      </c>
      <c r="AJ26" s="136">
        <v>1</v>
      </c>
      <c r="AK26" s="136">
        <v>0</v>
      </c>
      <c r="AL26" s="133">
        <v>0</v>
      </c>
      <c r="AM26" s="390">
        <v>1</v>
      </c>
      <c r="AN26" s="391">
        <v>0</v>
      </c>
      <c r="AO26" s="2103" t="s">
        <v>92</v>
      </c>
      <c r="AP26" s="2104"/>
      <c r="AQ26" s="2">
        <v>19</v>
      </c>
    </row>
    <row r="27" spans="1:45" s="2" customFormat="1" ht="12.75" customHeight="1">
      <c r="A27" s="2">
        <v>20</v>
      </c>
      <c r="B27" s="1060" t="s">
        <v>845</v>
      </c>
      <c r="C27" s="1058" t="s">
        <v>343</v>
      </c>
      <c r="D27" s="667">
        <v>0</v>
      </c>
      <c r="E27" s="665">
        <v>1</v>
      </c>
      <c r="F27" s="665">
        <v>0</v>
      </c>
      <c r="G27" s="665">
        <v>1</v>
      </c>
      <c r="H27" s="665">
        <v>1</v>
      </c>
      <c r="I27" s="665">
        <v>19</v>
      </c>
      <c r="J27" s="665">
        <v>0</v>
      </c>
      <c r="K27" s="665">
        <v>1</v>
      </c>
      <c r="L27" s="665">
        <v>0</v>
      </c>
      <c r="M27" s="665">
        <v>0</v>
      </c>
      <c r="N27" s="666">
        <v>2</v>
      </c>
      <c r="O27" s="1546">
        <f>SUM(D27:N27)</f>
        <v>25</v>
      </c>
      <c r="P27" s="135">
        <v>3</v>
      </c>
      <c r="Q27" s="134">
        <v>0</v>
      </c>
      <c r="R27" s="135">
        <v>10</v>
      </c>
      <c r="S27" s="665">
        <v>0</v>
      </c>
      <c r="T27" s="665">
        <v>0</v>
      </c>
      <c r="U27" s="665">
        <v>0</v>
      </c>
      <c r="V27" s="665">
        <v>1</v>
      </c>
      <c r="W27" s="666">
        <v>2</v>
      </c>
      <c r="X27" s="1546">
        <f t="shared" si="0"/>
        <v>16</v>
      </c>
      <c r="Y27" s="133">
        <v>1</v>
      </c>
      <c r="Z27" s="665">
        <v>1</v>
      </c>
      <c r="AA27" s="665">
        <v>1</v>
      </c>
      <c r="AB27" s="665">
        <v>1</v>
      </c>
      <c r="AC27" s="665">
        <v>1</v>
      </c>
      <c r="AD27" s="665">
        <v>3</v>
      </c>
      <c r="AE27" s="665">
        <v>1</v>
      </c>
      <c r="AF27" s="134">
        <v>1</v>
      </c>
      <c r="AG27" s="133">
        <v>0</v>
      </c>
      <c r="AH27" s="135">
        <v>0</v>
      </c>
      <c r="AI27" s="134">
        <v>1</v>
      </c>
      <c r="AJ27" s="136">
        <v>0</v>
      </c>
      <c r="AK27" s="136">
        <v>0</v>
      </c>
      <c r="AL27" s="133">
        <v>0</v>
      </c>
      <c r="AM27" s="390">
        <v>0</v>
      </c>
      <c r="AN27" s="391">
        <v>0</v>
      </c>
      <c r="AO27" s="324" t="s">
        <v>342</v>
      </c>
      <c r="AP27" s="1061" t="s">
        <v>203</v>
      </c>
      <c r="AQ27" s="2">
        <v>20</v>
      </c>
      <c r="AS27" s="240"/>
    </row>
    <row r="28" spans="1:45" s="2" customFormat="1" ht="12.75" customHeight="1">
      <c r="B28" s="35" t="s">
        <v>846</v>
      </c>
      <c r="C28" s="1057" t="s">
        <v>344</v>
      </c>
      <c r="D28" s="667">
        <v>1</v>
      </c>
      <c r="E28" s="665">
        <v>1</v>
      </c>
      <c r="F28" s="665">
        <v>0</v>
      </c>
      <c r="G28" s="665">
        <v>0</v>
      </c>
      <c r="H28" s="665">
        <v>2</v>
      </c>
      <c r="I28" s="665">
        <v>17</v>
      </c>
      <c r="J28" s="665">
        <v>0</v>
      </c>
      <c r="K28" s="665">
        <v>1</v>
      </c>
      <c r="L28" s="665">
        <v>1</v>
      </c>
      <c r="M28" s="665">
        <v>0</v>
      </c>
      <c r="N28" s="666">
        <v>1</v>
      </c>
      <c r="O28" s="1546">
        <f>SUM(D28:N28)</f>
        <v>24</v>
      </c>
      <c r="P28" s="135">
        <v>3</v>
      </c>
      <c r="Q28" s="134">
        <v>0</v>
      </c>
      <c r="R28" s="135">
        <v>3</v>
      </c>
      <c r="S28" s="665">
        <v>0</v>
      </c>
      <c r="T28" s="665">
        <v>0</v>
      </c>
      <c r="U28" s="665">
        <v>0</v>
      </c>
      <c r="V28" s="665">
        <v>1</v>
      </c>
      <c r="W28" s="666">
        <v>0</v>
      </c>
      <c r="X28" s="1546">
        <f t="shared" si="0"/>
        <v>7</v>
      </c>
      <c r="Y28" s="133">
        <v>1</v>
      </c>
      <c r="Z28" s="665">
        <v>2</v>
      </c>
      <c r="AA28" s="665">
        <v>1</v>
      </c>
      <c r="AB28" s="665">
        <v>1</v>
      </c>
      <c r="AC28" s="665">
        <v>1</v>
      </c>
      <c r="AD28" s="665">
        <v>2</v>
      </c>
      <c r="AE28" s="665">
        <v>0</v>
      </c>
      <c r="AF28" s="134">
        <v>0</v>
      </c>
      <c r="AG28" s="133">
        <v>0</v>
      </c>
      <c r="AH28" s="135">
        <v>0</v>
      </c>
      <c r="AI28" s="134">
        <v>0</v>
      </c>
      <c r="AJ28" s="136">
        <v>0</v>
      </c>
      <c r="AK28" s="136">
        <v>0</v>
      </c>
      <c r="AL28" s="133">
        <v>0</v>
      </c>
      <c r="AM28" s="390">
        <v>1</v>
      </c>
      <c r="AN28" s="391">
        <v>0</v>
      </c>
      <c r="AO28" s="35" t="s">
        <v>346</v>
      </c>
      <c r="AP28" s="325" t="s">
        <v>846</v>
      </c>
    </row>
    <row r="29" spans="1:45" s="2" customFormat="1" ht="12.75" customHeight="1">
      <c r="A29" s="2">
        <v>21</v>
      </c>
      <c r="B29" s="2103" t="s">
        <v>217</v>
      </c>
      <c r="C29" s="2104"/>
      <c r="D29" s="667">
        <v>1</v>
      </c>
      <c r="E29" s="665">
        <v>0</v>
      </c>
      <c r="F29" s="665">
        <v>1</v>
      </c>
      <c r="G29" s="665">
        <v>0</v>
      </c>
      <c r="H29" s="665">
        <v>2</v>
      </c>
      <c r="I29" s="665">
        <v>28</v>
      </c>
      <c r="J29" s="665">
        <v>0</v>
      </c>
      <c r="K29" s="665">
        <v>1</v>
      </c>
      <c r="L29" s="665">
        <v>0</v>
      </c>
      <c r="M29" s="665">
        <v>0</v>
      </c>
      <c r="N29" s="666">
        <v>2</v>
      </c>
      <c r="O29" s="1546">
        <f>SUM(D29:N29)</f>
        <v>35</v>
      </c>
      <c r="P29" s="135">
        <v>4</v>
      </c>
      <c r="Q29" s="134">
        <v>0</v>
      </c>
      <c r="R29" s="135">
        <v>9</v>
      </c>
      <c r="S29" s="665">
        <v>0</v>
      </c>
      <c r="T29" s="665">
        <v>0</v>
      </c>
      <c r="U29" s="665">
        <v>0</v>
      </c>
      <c r="V29" s="665">
        <v>1</v>
      </c>
      <c r="W29" s="666">
        <v>2</v>
      </c>
      <c r="X29" s="1546">
        <f t="shared" ref="X29:X43" si="2">SUM(P29:W29)</f>
        <v>16</v>
      </c>
      <c r="Y29" s="133">
        <v>1</v>
      </c>
      <c r="Z29" s="665">
        <v>3</v>
      </c>
      <c r="AA29" s="665">
        <v>1</v>
      </c>
      <c r="AB29" s="665">
        <v>1</v>
      </c>
      <c r="AC29" s="665">
        <v>1</v>
      </c>
      <c r="AD29" s="665">
        <v>3</v>
      </c>
      <c r="AE29" s="665">
        <v>1</v>
      </c>
      <c r="AF29" s="134">
        <v>0</v>
      </c>
      <c r="AG29" s="133">
        <v>0</v>
      </c>
      <c r="AH29" s="135">
        <v>0</v>
      </c>
      <c r="AI29" s="134">
        <v>1</v>
      </c>
      <c r="AJ29" s="136">
        <v>0</v>
      </c>
      <c r="AK29" s="136">
        <v>0</v>
      </c>
      <c r="AL29" s="133">
        <v>2</v>
      </c>
      <c r="AM29" s="390">
        <v>0</v>
      </c>
      <c r="AN29" s="391">
        <v>1</v>
      </c>
      <c r="AO29" s="2103" t="s">
        <v>217</v>
      </c>
      <c r="AP29" s="2104"/>
      <c r="AQ29" s="2">
        <v>21</v>
      </c>
    </row>
    <row r="30" spans="1:45" s="2" customFormat="1" ht="12.75" customHeight="1">
      <c r="A30" s="2">
        <v>22</v>
      </c>
      <c r="B30" s="2103" t="s">
        <v>218</v>
      </c>
      <c r="C30" s="2104"/>
      <c r="D30" s="667">
        <v>1</v>
      </c>
      <c r="E30" s="665">
        <v>0</v>
      </c>
      <c r="F30" s="665">
        <v>1</v>
      </c>
      <c r="G30" s="665">
        <v>0</v>
      </c>
      <c r="H30" s="665">
        <v>1</v>
      </c>
      <c r="I30" s="665">
        <v>27</v>
      </c>
      <c r="J30" s="665">
        <v>0</v>
      </c>
      <c r="K30" s="665">
        <v>1</v>
      </c>
      <c r="L30" s="665">
        <v>1</v>
      </c>
      <c r="M30" s="665">
        <v>0</v>
      </c>
      <c r="N30" s="666">
        <v>4</v>
      </c>
      <c r="O30" s="1546">
        <f>SUM(D30:N30)</f>
        <v>36</v>
      </c>
      <c r="P30" s="135">
        <v>4</v>
      </c>
      <c r="Q30" s="134">
        <v>0</v>
      </c>
      <c r="R30" s="135">
        <v>10</v>
      </c>
      <c r="S30" s="665">
        <v>0</v>
      </c>
      <c r="T30" s="665">
        <v>0</v>
      </c>
      <c r="U30" s="665">
        <v>0</v>
      </c>
      <c r="V30" s="665">
        <v>1</v>
      </c>
      <c r="W30" s="666">
        <v>2</v>
      </c>
      <c r="X30" s="1546">
        <f t="shared" si="2"/>
        <v>17</v>
      </c>
      <c r="Y30" s="133">
        <v>1</v>
      </c>
      <c r="Z30" s="665">
        <v>3</v>
      </c>
      <c r="AA30" s="665">
        <v>1</v>
      </c>
      <c r="AB30" s="665">
        <v>1</v>
      </c>
      <c r="AC30" s="665">
        <v>1</v>
      </c>
      <c r="AD30" s="665">
        <v>3</v>
      </c>
      <c r="AE30" s="665">
        <v>1</v>
      </c>
      <c r="AF30" s="134">
        <v>0</v>
      </c>
      <c r="AG30" s="133">
        <v>0</v>
      </c>
      <c r="AH30" s="135">
        <v>0</v>
      </c>
      <c r="AI30" s="134">
        <v>0</v>
      </c>
      <c r="AJ30" s="136">
        <v>2</v>
      </c>
      <c r="AK30" s="136">
        <v>0</v>
      </c>
      <c r="AL30" s="133">
        <v>0</v>
      </c>
      <c r="AM30" s="390">
        <v>1</v>
      </c>
      <c r="AN30" s="391">
        <v>0</v>
      </c>
      <c r="AO30" s="2103" t="s">
        <v>218</v>
      </c>
      <c r="AP30" s="2104"/>
      <c r="AQ30" s="2">
        <v>22</v>
      </c>
    </row>
    <row r="31" spans="1:45" s="2" customFormat="1" ht="12.75" customHeight="1">
      <c r="A31" s="2">
        <v>23</v>
      </c>
      <c r="B31" s="2103" t="s">
        <v>219</v>
      </c>
      <c r="C31" s="2104"/>
      <c r="D31" s="667">
        <v>1</v>
      </c>
      <c r="E31" s="665">
        <v>0</v>
      </c>
      <c r="F31" s="665">
        <v>1</v>
      </c>
      <c r="G31" s="665">
        <v>1</v>
      </c>
      <c r="H31" s="665">
        <v>1</v>
      </c>
      <c r="I31" s="665">
        <v>48</v>
      </c>
      <c r="J31" s="665">
        <v>0</v>
      </c>
      <c r="K31" s="665">
        <v>1</v>
      </c>
      <c r="L31" s="665">
        <v>0</v>
      </c>
      <c r="M31" s="665">
        <v>0</v>
      </c>
      <c r="N31" s="666">
        <v>7</v>
      </c>
      <c r="O31" s="1546">
        <f t="shared" si="1"/>
        <v>60</v>
      </c>
      <c r="P31" s="135">
        <v>5</v>
      </c>
      <c r="Q31" s="134">
        <v>0</v>
      </c>
      <c r="R31" s="135">
        <v>16</v>
      </c>
      <c r="S31" s="665">
        <v>0</v>
      </c>
      <c r="T31" s="665">
        <v>0</v>
      </c>
      <c r="U31" s="665">
        <v>0</v>
      </c>
      <c r="V31" s="665">
        <v>1</v>
      </c>
      <c r="W31" s="666">
        <v>0</v>
      </c>
      <c r="X31" s="1546">
        <f t="shared" si="2"/>
        <v>22</v>
      </c>
      <c r="Y31" s="133">
        <v>1</v>
      </c>
      <c r="Z31" s="665">
        <v>3</v>
      </c>
      <c r="AA31" s="665">
        <v>1</v>
      </c>
      <c r="AB31" s="665">
        <v>1</v>
      </c>
      <c r="AC31" s="665">
        <v>1</v>
      </c>
      <c r="AD31" s="665">
        <v>8</v>
      </c>
      <c r="AE31" s="665">
        <v>0</v>
      </c>
      <c r="AF31" s="134">
        <v>1</v>
      </c>
      <c r="AG31" s="133">
        <v>0</v>
      </c>
      <c r="AH31" s="135">
        <v>0</v>
      </c>
      <c r="AI31" s="134">
        <v>0</v>
      </c>
      <c r="AJ31" s="136">
        <v>0</v>
      </c>
      <c r="AK31" s="136">
        <v>0</v>
      </c>
      <c r="AL31" s="133">
        <v>1</v>
      </c>
      <c r="AM31" s="390">
        <v>0</v>
      </c>
      <c r="AN31" s="391">
        <v>0</v>
      </c>
      <c r="AO31" s="2103" t="s">
        <v>104</v>
      </c>
      <c r="AP31" s="2104"/>
      <c r="AQ31" s="2">
        <v>23</v>
      </c>
    </row>
    <row r="32" spans="1:45" s="2" customFormat="1" ht="12.75" customHeight="1">
      <c r="A32" s="2">
        <v>24</v>
      </c>
      <c r="B32" s="2103" t="s">
        <v>220</v>
      </c>
      <c r="C32" s="2104"/>
      <c r="D32" s="667">
        <v>1</v>
      </c>
      <c r="E32" s="665">
        <v>0</v>
      </c>
      <c r="F32" s="665">
        <v>1</v>
      </c>
      <c r="G32" s="665">
        <v>0</v>
      </c>
      <c r="H32" s="665">
        <v>2</v>
      </c>
      <c r="I32" s="665">
        <v>34</v>
      </c>
      <c r="J32" s="665">
        <v>0</v>
      </c>
      <c r="K32" s="665">
        <v>1</v>
      </c>
      <c r="L32" s="665">
        <v>1</v>
      </c>
      <c r="M32" s="665">
        <v>0</v>
      </c>
      <c r="N32" s="666">
        <v>4</v>
      </c>
      <c r="O32" s="1546">
        <f t="shared" si="1"/>
        <v>44</v>
      </c>
      <c r="P32" s="135">
        <v>3</v>
      </c>
      <c r="Q32" s="134">
        <v>0</v>
      </c>
      <c r="R32" s="135">
        <v>11</v>
      </c>
      <c r="S32" s="665">
        <v>0</v>
      </c>
      <c r="T32" s="665">
        <v>0</v>
      </c>
      <c r="U32" s="665">
        <v>0</v>
      </c>
      <c r="V32" s="665">
        <v>0</v>
      </c>
      <c r="W32" s="666">
        <v>0</v>
      </c>
      <c r="X32" s="1546">
        <f t="shared" si="2"/>
        <v>14</v>
      </c>
      <c r="Y32" s="133">
        <v>1</v>
      </c>
      <c r="Z32" s="665">
        <v>3</v>
      </c>
      <c r="AA32" s="665">
        <v>1</v>
      </c>
      <c r="AB32" s="665">
        <v>1</v>
      </c>
      <c r="AC32" s="665">
        <v>1</v>
      </c>
      <c r="AD32" s="665">
        <v>4</v>
      </c>
      <c r="AE32" s="665">
        <v>0</v>
      </c>
      <c r="AF32" s="134">
        <v>1</v>
      </c>
      <c r="AG32" s="133">
        <v>0</v>
      </c>
      <c r="AH32" s="135">
        <v>0</v>
      </c>
      <c r="AI32" s="134">
        <v>0</v>
      </c>
      <c r="AJ32" s="136">
        <v>1</v>
      </c>
      <c r="AK32" s="136">
        <v>0</v>
      </c>
      <c r="AL32" s="133">
        <v>0</v>
      </c>
      <c r="AM32" s="390">
        <v>1</v>
      </c>
      <c r="AN32" s="391">
        <v>0</v>
      </c>
      <c r="AO32" s="2103" t="s">
        <v>220</v>
      </c>
      <c r="AP32" s="2104"/>
      <c r="AQ32" s="2">
        <v>24</v>
      </c>
      <c r="AS32" s="458"/>
    </row>
    <row r="33" spans="1:45" s="2" customFormat="1" ht="12.75" customHeight="1">
      <c r="A33" s="2">
        <v>25</v>
      </c>
      <c r="B33" s="2103" t="s">
        <v>221</v>
      </c>
      <c r="C33" s="2104"/>
      <c r="D33" s="667">
        <v>1</v>
      </c>
      <c r="E33" s="665">
        <v>0</v>
      </c>
      <c r="F33" s="665">
        <v>1</v>
      </c>
      <c r="G33" s="665">
        <v>0</v>
      </c>
      <c r="H33" s="665">
        <v>1</v>
      </c>
      <c r="I33" s="665">
        <v>49</v>
      </c>
      <c r="J33" s="665">
        <v>0</v>
      </c>
      <c r="K33" s="665">
        <v>2</v>
      </c>
      <c r="L33" s="665">
        <v>1</v>
      </c>
      <c r="M33" s="665">
        <v>0</v>
      </c>
      <c r="N33" s="666">
        <v>4</v>
      </c>
      <c r="O33" s="1546">
        <f t="shared" si="1"/>
        <v>59</v>
      </c>
      <c r="P33" s="135">
        <v>6</v>
      </c>
      <c r="Q33" s="134">
        <v>0</v>
      </c>
      <c r="R33" s="135">
        <v>15</v>
      </c>
      <c r="S33" s="665">
        <v>0</v>
      </c>
      <c r="T33" s="665">
        <v>0</v>
      </c>
      <c r="U33" s="665">
        <v>0</v>
      </c>
      <c r="V33" s="665">
        <v>1</v>
      </c>
      <c r="W33" s="666">
        <v>0</v>
      </c>
      <c r="X33" s="1546">
        <f t="shared" si="2"/>
        <v>22</v>
      </c>
      <c r="Y33" s="133">
        <v>1</v>
      </c>
      <c r="Z33" s="665">
        <v>3</v>
      </c>
      <c r="AA33" s="665">
        <v>1</v>
      </c>
      <c r="AB33" s="665">
        <v>1</v>
      </c>
      <c r="AC33" s="665">
        <v>1</v>
      </c>
      <c r="AD33" s="665">
        <v>5</v>
      </c>
      <c r="AE33" s="665">
        <v>0</v>
      </c>
      <c r="AF33" s="134">
        <v>1</v>
      </c>
      <c r="AG33" s="133">
        <v>0</v>
      </c>
      <c r="AH33" s="135">
        <v>0</v>
      </c>
      <c r="AI33" s="134">
        <v>0</v>
      </c>
      <c r="AJ33" s="136">
        <v>1</v>
      </c>
      <c r="AK33" s="136">
        <v>0</v>
      </c>
      <c r="AL33" s="133">
        <v>1</v>
      </c>
      <c r="AM33" s="390">
        <v>0</v>
      </c>
      <c r="AN33" s="391">
        <v>0</v>
      </c>
      <c r="AO33" s="2103" t="s">
        <v>222</v>
      </c>
      <c r="AP33" s="2104"/>
      <c r="AQ33" s="2">
        <v>25</v>
      </c>
    </row>
    <row r="34" spans="1:45" s="2" customFormat="1" ht="12.75" customHeight="1">
      <c r="A34" s="2">
        <v>26</v>
      </c>
      <c r="B34" s="2103" t="s">
        <v>223</v>
      </c>
      <c r="C34" s="2104"/>
      <c r="D34" s="667">
        <v>1</v>
      </c>
      <c r="E34" s="665">
        <v>0</v>
      </c>
      <c r="F34" s="665">
        <v>1</v>
      </c>
      <c r="G34" s="665">
        <v>1</v>
      </c>
      <c r="H34" s="665">
        <v>3</v>
      </c>
      <c r="I34" s="665">
        <v>30</v>
      </c>
      <c r="J34" s="665">
        <v>0</v>
      </c>
      <c r="K34" s="665">
        <v>1</v>
      </c>
      <c r="L34" s="665">
        <v>0</v>
      </c>
      <c r="M34" s="665">
        <v>0</v>
      </c>
      <c r="N34" s="666">
        <v>7</v>
      </c>
      <c r="O34" s="1546">
        <f t="shared" si="1"/>
        <v>44</v>
      </c>
      <c r="P34" s="135">
        <v>6</v>
      </c>
      <c r="Q34" s="134">
        <v>0</v>
      </c>
      <c r="R34" s="135">
        <v>10</v>
      </c>
      <c r="S34" s="665">
        <v>0</v>
      </c>
      <c r="T34" s="665">
        <v>0</v>
      </c>
      <c r="U34" s="665">
        <v>0</v>
      </c>
      <c r="V34" s="665">
        <v>1</v>
      </c>
      <c r="W34" s="666">
        <v>0</v>
      </c>
      <c r="X34" s="1546">
        <f t="shared" si="2"/>
        <v>17</v>
      </c>
      <c r="Y34" s="133">
        <v>1</v>
      </c>
      <c r="Z34" s="665">
        <v>3</v>
      </c>
      <c r="AA34" s="665">
        <v>1</v>
      </c>
      <c r="AB34" s="665">
        <v>1</v>
      </c>
      <c r="AC34" s="665">
        <v>1</v>
      </c>
      <c r="AD34" s="665">
        <v>6</v>
      </c>
      <c r="AE34" s="665">
        <v>0</v>
      </c>
      <c r="AF34" s="134">
        <v>1</v>
      </c>
      <c r="AG34" s="133">
        <v>0</v>
      </c>
      <c r="AH34" s="135">
        <v>0</v>
      </c>
      <c r="AI34" s="134">
        <v>0</v>
      </c>
      <c r="AJ34" s="136">
        <v>1</v>
      </c>
      <c r="AK34" s="136">
        <v>0</v>
      </c>
      <c r="AL34" s="133">
        <v>1</v>
      </c>
      <c r="AM34" s="390">
        <v>0</v>
      </c>
      <c r="AN34" s="391">
        <v>0</v>
      </c>
      <c r="AO34" s="2103" t="s">
        <v>223</v>
      </c>
      <c r="AP34" s="2104"/>
      <c r="AQ34" s="2">
        <v>26</v>
      </c>
      <c r="AS34" s="458"/>
    </row>
    <row r="35" spans="1:45" s="2" customFormat="1" ht="12.75" customHeight="1">
      <c r="A35" s="2">
        <v>27</v>
      </c>
      <c r="B35" s="2103" t="s">
        <v>224</v>
      </c>
      <c r="C35" s="2104"/>
      <c r="D35" s="667">
        <v>1</v>
      </c>
      <c r="E35" s="665">
        <v>0</v>
      </c>
      <c r="F35" s="665">
        <v>1</v>
      </c>
      <c r="G35" s="665">
        <v>0</v>
      </c>
      <c r="H35" s="665">
        <v>3</v>
      </c>
      <c r="I35" s="665">
        <v>42</v>
      </c>
      <c r="J35" s="665">
        <v>0</v>
      </c>
      <c r="K35" s="665">
        <v>1</v>
      </c>
      <c r="L35" s="665">
        <v>1</v>
      </c>
      <c r="M35" s="665">
        <v>0</v>
      </c>
      <c r="N35" s="666">
        <v>4</v>
      </c>
      <c r="O35" s="1546">
        <f t="shared" si="1"/>
        <v>53</v>
      </c>
      <c r="P35" s="135">
        <v>5</v>
      </c>
      <c r="Q35" s="134">
        <v>0</v>
      </c>
      <c r="R35" s="135">
        <v>4</v>
      </c>
      <c r="S35" s="665">
        <v>0</v>
      </c>
      <c r="T35" s="665">
        <v>0</v>
      </c>
      <c r="U35" s="665">
        <v>0</v>
      </c>
      <c r="V35" s="665">
        <v>1</v>
      </c>
      <c r="W35" s="666">
        <v>0</v>
      </c>
      <c r="X35" s="1546">
        <f t="shared" si="2"/>
        <v>10</v>
      </c>
      <c r="Y35" s="133">
        <v>1</v>
      </c>
      <c r="Z35" s="665">
        <v>3</v>
      </c>
      <c r="AA35" s="665">
        <v>1</v>
      </c>
      <c r="AB35" s="665">
        <v>1</v>
      </c>
      <c r="AC35" s="665">
        <v>1</v>
      </c>
      <c r="AD35" s="665">
        <v>3</v>
      </c>
      <c r="AE35" s="665">
        <v>0</v>
      </c>
      <c r="AF35" s="134">
        <v>1</v>
      </c>
      <c r="AG35" s="133">
        <v>0</v>
      </c>
      <c r="AH35" s="135">
        <v>0</v>
      </c>
      <c r="AI35" s="134">
        <v>0</v>
      </c>
      <c r="AJ35" s="136">
        <v>0</v>
      </c>
      <c r="AK35" s="136">
        <v>0</v>
      </c>
      <c r="AL35" s="133">
        <v>0</v>
      </c>
      <c r="AM35" s="390">
        <v>1</v>
      </c>
      <c r="AN35" s="391">
        <v>0</v>
      </c>
      <c r="AO35" s="2103" t="s">
        <v>116</v>
      </c>
      <c r="AP35" s="2104"/>
      <c r="AQ35" s="2">
        <v>27</v>
      </c>
    </row>
    <row r="36" spans="1:45" s="2" customFormat="1" ht="12.75" customHeight="1">
      <c r="A36" s="2">
        <v>28</v>
      </c>
      <c r="B36" s="2103" t="s">
        <v>225</v>
      </c>
      <c r="C36" s="2104"/>
      <c r="D36" s="667">
        <v>1</v>
      </c>
      <c r="E36" s="665">
        <v>0</v>
      </c>
      <c r="F36" s="665">
        <v>1</v>
      </c>
      <c r="G36" s="665">
        <v>0</v>
      </c>
      <c r="H36" s="665">
        <v>1</v>
      </c>
      <c r="I36" s="665">
        <v>29</v>
      </c>
      <c r="J36" s="665">
        <v>0</v>
      </c>
      <c r="K36" s="665">
        <v>1</v>
      </c>
      <c r="L36" s="665">
        <v>0</v>
      </c>
      <c r="M36" s="665">
        <v>0</v>
      </c>
      <c r="N36" s="666">
        <v>3</v>
      </c>
      <c r="O36" s="1546">
        <f t="shared" si="1"/>
        <v>36</v>
      </c>
      <c r="P36" s="135">
        <v>4</v>
      </c>
      <c r="Q36" s="134">
        <v>0</v>
      </c>
      <c r="R36" s="135">
        <v>2</v>
      </c>
      <c r="S36" s="665">
        <v>0</v>
      </c>
      <c r="T36" s="665">
        <v>0</v>
      </c>
      <c r="U36" s="665">
        <v>0</v>
      </c>
      <c r="V36" s="665">
        <v>1</v>
      </c>
      <c r="W36" s="666">
        <v>0</v>
      </c>
      <c r="X36" s="1546">
        <f t="shared" si="2"/>
        <v>7</v>
      </c>
      <c r="Y36" s="133">
        <v>1</v>
      </c>
      <c r="Z36" s="665">
        <v>3</v>
      </c>
      <c r="AA36" s="665">
        <v>1</v>
      </c>
      <c r="AB36" s="665">
        <v>1</v>
      </c>
      <c r="AC36" s="665">
        <v>1</v>
      </c>
      <c r="AD36" s="665">
        <v>2</v>
      </c>
      <c r="AE36" s="665">
        <v>0</v>
      </c>
      <c r="AF36" s="134">
        <v>1</v>
      </c>
      <c r="AG36" s="133">
        <v>0</v>
      </c>
      <c r="AH36" s="135">
        <v>0</v>
      </c>
      <c r="AI36" s="134">
        <v>0</v>
      </c>
      <c r="AJ36" s="136">
        <v>1</v>
      </c>
      <c r="AK36" s="136">
        <v>0</v>
      </c>
      <c r="AL36" s="133">
        <v>1</v>
      </c>
      <c r="AM36" s="390">
        <v>0</v>
      </c>
      <c r="AN36" s="391">
        <v>0</v>
      </c>
      <c r="AO36" s="2103" t="s">
        <v>118</v>
      </c>
      <c r="AP36" s="2104"/>
      <c r="AQ36" s="2">
        <v>28</v>
      </c>
    </row>
    <row r="37" spans="1:45" s="2" customFormat="1" ht="12.75" customHeight="1">
      <c r="A37" s="2">
        <v>29</v>
      </c>
      <c r="B37" s="2103" t="s">
        <v>226</v>
      </c>
      <c r="C37" s="2104"/>
      <c r="D37" s="667">
        <v>1</v>
      </c>
      <c r="E37" s="665">
        <v>0</v>
      </c>
      <c r="F37" s="665">
        <v>2</v>
      </c>
      <c r="G37" s="665">
        <v>0</v>
      </c>
      <c r="H37" s="665">
        <v>1</v>
      </c>
      <c r="I37" s="665">
        <v>30</v>
      </c>
      <c r="J37" s="665">
        <v>0</v>
      </c>
      <c r="K37" s="665">
        <v>1</v>
      </c>
      <c r="L37" s="665">
        <v>2</v>
      </c>
      <c r="M37" s="665">
        <v>0</v>
      </c>
      <c r="N37" s="666">
        <v>3</v>
      </c>
      <c r="O37" s="1546">
        <f t="shared" si="1"/>
        <v>40</v>
      </c>
      <c r="P37" s="135">
        <v>5</v>
      </c>
      <c r="Q37" s="134">
        <v>0</v>
      </c>
      <c r="R37" s="135">
        <v>3</v>
      </c>
      <c r="S37" s="665">
        <v>0</v>
      </c>
      <c r="T37" s="665">
        <v>0</v>
      </c>
      <c r="U37" s="665">
        <v>0</v>
      </c>
      <c r="V37" s="665">
        <v>1</v>
      </c>
      <c r="W37" s="666">
        <v>0</v>
      </c>
      <c r="X37" s="1546">
        <f t="shared" si="2"/>
        <v>9</v>
      </c>
      <c r="Y37" s="133">
        <v>1</v>
      </c>
      <c r="Z37" s="665">
        <v>3</v>
      </c>
      <c r="AA37" s="665">
        <v>1</v>
      </c>
      <c r="AB37" s="665">
        <v>1</v>
      </c>
      <c r="AC37" s="665">
        <v>1</v>
      </c>
      <c r="AD37" s="665">
        <v>3</v>
      </c>
      <c r="AE37" s="665">
        <v>0</v>
      </c>
      <c r="AF37" s="134">
        <v>1</v>
      </c>
      <c r="AG37" s="133">
        <v>0</v>
      </c>
      <c r="AH37" s="135">
        <v>0</v>
      </c>
      <c r="AI37" s="134">
        <v>0</v>
      </c>
      <c r="AJ37" s="136">
        <v>1</v>
      </c>
      <c r="AK37" s="136">
        <v>0</v>
      </c>
      <c r="AL37" s="133">
        <v>0</v>
      </c>
      <c r="AM37" s="390">
        <v>1</v>
      </c>
      <c r="AN37" s="391">
        <v>0</v>
      </c>
      <c r="AO37" s="2103" t="s">
        <v>120</v>
      </c>
      <c r="AP37" s="2104"/>
      <c r="AQ37" s="2">
        <v>29</v>
      </c>
    </row>
    <row r="38" spans="1:45" s="2" customFormat="1" ht="12.75" customHeight="1">
      <c r="A38" s="2">
        <v>30</v>
      </c>
      <c r="B38" s="2103" t="s">
        <v>227</v>
      </c>
      <c r="C38" s="2104"/>
      <c r="D38" s="667">
        <v>1</v>
      </c>
      <c r="E38" s="665">
        <v>0</v>
      </c>
      <c r="F38" s="665">
        <v>1</v>
      </c>
      <c r="G38" s="665">
        <v>1</v>
      </c>
      <c r="H38" s="665">
        <v>1</v>
      </c>
      <c r="I38" s="665">
        <v>26</v>
      </c>
      <c r="J38" s="665">
        <v>0</v>
      </c>
      <c r="K38" s="665">
        <v>1</v>
      </c>
      <c r="L38" s="665">
        <v>0</v>
      </c>
      <c r="M38" s="665">
        <v>0</v>
      </c>
      <c r="N38" s="666">
        <v>4</v>
      </c>
      <c r="O38" s="1546">
        <f t="shared" si="1"/>
        <v>35</v>
      </c>
      <c r="P38" s="135">
        <v>4</v>
      </c>
      <c r="Q38" s="134">
        <v>0</v>
      </c>
      <c r="R38" s="135">
        <v>3</v>
      </c>
      <c r="S38" s="665">
        <v>0</v>
      </c>
      <c r="T38" s="665">
        <v>0</v>
      </c>
      <c r="U38" s="665">
        <v>0</v>
      </c>
      <c r="V38" s="665">
        <v>1</v>
      </c>
      <c r="W38" s="666">
        <v>0</v>
      </c>
      <c r="X38" s="1546">
        <f t="shared" si="2"/>
        <v>8</v>
      </c>
      <c r="Y38" s="133">
        <v>1</v>
      </c>
      <c r="Z38" s="665">
        <v>3</v>
      </c>
      <c r="AA38" s="665">
        <v>1</v>
      </c>
      <c r="AB38" s="665">
        <v>1</v>
      </c>
      <c r="AC38" s="665">
        <v>1</v>
      </c>
      <c r="AD38" s="665">
        <v>3</v>
      </c>
      <c r="AE38" s="665">
        <v>0</v>
      </c>
      <c r="AF38" s="134">
        <v>1</v>
      </c>
      <c r="AG38" s="133">
        <v>0</v>
      </c>
      <c r="AH38" s="135">
        <v>0</v>
      </c>
      <c r="AI38" s="134">
        <v>0</v>
      </c>
      <c r="AJ38" s="136">
        <v>0</v>
      </c>
      <c r="AK38" s="136">
        <v>0</v>
      </c>
      <c r="AL38" s="133">
        <v>0</v>
      </c>
      <c r="AM38" s="390">
        <v>0</v>
      </c>
      <c r="AN38" s="391">
        <v>0</v>
      </c>
      <c r="AO38" s="2103" t="s">
        <v>16</v>
      </c>
      <c r="AP38" s="2104"/>
      <c r="AQ38" s="2">
        <v>30</v>
      </c>
    </row>
    <row r="39" spans="1:45" s="2" customFormat="1" ht="12.75" customHeight="1">
      <c r="A39" s="2">
        <v>31</v>
      </c>
      <c r="B39" s="2103" t="s">
        <v>228</v>
      </c>
      <c r="C39" s="2104"/>
      <c r="D39" s="667">
        <v>1</v>
      </c>
      <c r="E39" s="665">
        <v>0</v>
      </c>
      <c r="F39" s="665">
        <v>1</v>
      </c>
      <c r="G39" s="665">
        <v>0</v>
      </c>
      <c r="H39" s="665">
        <v>1</v>
      </c>
      <c r="I39" s="665">
        <v>39</v>
      </c>
      <c r="J39" s="665">
        <v>0</v>
      </c>
      <c r="K39" s="665">
        <v>1</v>
      </c>
      <c r="L39" s="665">
        <v>0</v>
      </c>
      <c r="M39" s="665">
        <v>0</v>
      </c>
      <c r="N39" s="666">
        <v>2</v>
      </c>
      <c r="O39" s="1546">
        <f t="shared" si="1"/>
        <v>45</v>
      </c>
      <c r="P39" s="135">
        <v>4</v>
      </c>
      <c r="Q39" s="134">
        <v>0</v>
      </c>
      <c r="R39" s="135">
        <v>5</v>
      </c>
      <c r="S39" s="665">
        <v>0</v>
      </c>
      <c r="T39" s="665">
        <v>0</v>
      </c>
      <c r="U39" s="665">
        <v>0</v>
      </c>
      <c r="V39" s="665">
        <v>1</v>
      </c>
      <c r="W39" s="666">
        <v>1</v>
      </c>
      <c r="X39" s="1546">
        <f t="shared" si="2"/>
        <v>11</v>
      </c>
      <c r="Y39" s="133">
        <v>1</v>
      </c>
      <c r="Z39" s="665">
        <v>3</v>
      </c>
      <c r="AA39" s="665">
        <v>1</v>
      </c>
      <c r="AB39" s="665">
        <v>1</v>
      </c>
      <c r="AC39" s="665">
        <v>1</v>
      </c>
      <c r="AD39" s="665">
        <v>0</v>
      </c>
      <c r="AE39" s="665">
        <v>0</v>
      </c>
      <c r="AF39" s="134">
        <v>1</v>
      </c>
      <c r="AG39" s="133">
        <v>0</v>
      </c>
      <c r="AH39" s="135">
        <v>0</v>
      </c>
      <c r="AI39" s="134">
        <v>0</v>
      </c>
      <c r="AJ39" s="136">
        <v>1</v>
      </c>
      <c r="AK39" s="136">
        <v>0</v>
      </c>
      <c r="AL39" s="133">
        <v>1</v>
      </c>
      <c r="AM39" s="390">
        <v>0</v>
      </c>
      <c r="AN39" s="391">
        <v>0</v>
      </c>
      <c r="AO39" s="2103" t="s">
        <v>228</v>
      </c>
      <c r="AP39" s="2104"/>
      <c r="AQ39" s="2">
        <v>31</v>
      </c>
    </row>
    <row r="40" spans="1:45" s="2" customFormat="1" ht="12.75" customHeight="1">
      <c r="A40" s="2">
        <v>32</v>
      </c>
      <c r="B40" s="2103" t="s">
        <v>229</v>
      </c>
      <c r="C40" s="2104"/>
      <c r="D40" s="667">
        <v>1</v>
      </c>
      <c r="E40" s="665">
        <v>0</v>
      </c>
      <c r="F40" s="665">
        <v>1</v>
      </c>
      <c r="G40" s="665">
        <v>0</v>
      </c>
      <c r="H40" s="665">
        <v>1</v>
      </c>
      <c r="I40" s="665">
        <v>28</v>
      </c>
      <c r="J40" s="665">
        <v>0</v>
      </c>
      <c r="K40" s="665">
        <v>1</v>
      </c>
      <c r="L40" s="665">
        <v>0</v>
      </c>
      <c r="M40" s="665">
        <v>0</v>
      </c>
      <c r="N40" s="666">
        <v>7</v>
      </c>
      <c r="O40" s="1546">
        <f t="shared" si="1"/>
        <v>39</v>
      </c>
      <c r="P40" s="135">
        <v>4</v>
      </c>
      <c r="Q40" s="134">
        <v>0</v>
      </c>
      <c r="R40" s="135">
        <v>4</v>
      </c>
      <c r="S40" s="665">
        <v>0</v>
      </c>
      <c r="T40" s="665">
        <v>0</v>
      </c>
      <c r="U40" s="665">
        <v>0</v>
      </c>
      <c r="V40" s="665">
        <v>1</v>
      </c>
      <c r="W40" s="666">
        <v>0</v>
      </c>
      <c r="X40" s="1546">
        <f t="shared" si="2"/>
        <v>9</v>
      </c>
      <c r="Y40" s="133">
        <v>1</v>
      </c>
      <c r="Z40" s="665">
        <v>3</v>
      </c>
      <c r="AA40" s="665">
        <v>1</v>
      </c>
      <c r="AB40" s="665">
        <v>1</v>
      </c>
      <c r="AC40" s="665">
        <v>1</v>
      </c>
      <c r="AD40" s="665">
        <v>0</v>
      </c>
      <c r="AE40" s="665">
        <v>0</v>
      </c>
      <c r="AF40" s="134">
        <v>1</v>
      </c>
      <c r="AG40" s="133">
        <v>0</v>
      </c>
      <c r="AH40" s="135">
        <v>0</v>
      </c>
      <c r="AI40" s="134">
        <v>0</v>
      </c>
      <c r="AJ40" s="136">
        <v>1</v>
      </c>
      <c r="AK40" s="136">
        <v>0</v>
      </c>
      <c r="AL40" s="133">
        <v>0</v>
      </c>
      <c r="AM40" s="390">
        <v>0</v>
      </c>
      <c r="AN40" s="391">
        <v>0</v>
      </c>
      <c r="AO40" s="2103" t="s">
        <v>229</v>
      </c>
      <c r="AP40" s="2104"/>
      <c r="AQ40" s="2">
        <v>32</v>
      </c>
    </row>
    <row r="41" spans="1:45" s="2" customFormat="1" ht="12.75" customHeight="1">
      <c r="A41" s="2">
        <v>33</v>
      </c>
      <c r="B41" s="32" t="s">
        <v>230</v>
      </c>
      <c r="C41" s="1058" t="s">
        <v>231</v>
      </c>
      <c r="D41" s="667">
        <v>1</v>
      </c>
      <c r="E41" s="665">
        <v>1</v>
      </c>
      <c r="F41" s="665">
        <v>0</v>
      </c>
      <c r="G41" s="665">
        <v>1</v>
      </c>
      <c r="H41" s="665">
        <v>0</v>
      </c>
      <c r="I41" s="665">
        <v>19</v>
      </c>
      <c r="J41" s="665">
        <v>0</v>
      </c>
      <c r="K41" s="665">
        <v>1</v>
      </c>
      <c r="L41" s="665">
        <v>1</v>
      </c>
      <c r="M41" s="665">
        <v>0</v>
      </c>
      <c r="N41" s="666">
        <v>4</v>
      </c>
      <c r="O41" s="1546">
        <f t="shared" si="1"/>
        <v>28</v>
      </c>
      <c r="P41" s="135">
        <v>4</v>
      </c>
      <c r="Q41" s="134">
        <v>0</v>
      </c>
      <c r="R41" s="135">
        <v>8</v>
      </c>
      <c r="S41" s="665">
        <v>0</v>
      </c>
      <c r="T41" s="665">
        <v>0</v>
      </c>
      <c r="U41" s="665">
        <v>0</v>
      </c>
      <c r="V41" s="665">
        <v>1</v>
      </c>
      <c r="W41" s="666">
        <v>0</v>
      </c>
      <c r="X41" s="1546">
        <f t="shared" si="2"/>
        <v>13</v>
      </c>
      <c r="Y41" s="133">
        <v>1</v>
      </c>
      <c r="Z41" s="665">
        <v>3</v>
      </c>
      <c r="AA41" s="665">
        <v>1</v>
      </c>
      <c r="AB41" s="665">
        <v>1</v>
      </c>
      <c r="AC41" s="665">
        <v>1</v>
      </c>
      <c r="AD41" s="665">
        <v>3</v>
      </c>
      <c r="AE41" s="665">
        <v>0</v>
      </c>
      <c r="AF41" s="134">
        <v>0</v>
      </c>
      <c r="AG41" s="133">
        <v>0</v>
      </c>
      <c r="AH41" s="135">
        <v>0</v>
      </c>
      <c r="AI41" s="134">
        <v>0</v>
      </c>
      <c r="AJ41" s="136">
        <v>0</v>
      </c>
      <c r="AK41" s="136">
        <v>0</v>
      </c>
      <c r="AL41" s="133">
        <v>0</v>
      </c>
      <c r="AM41" s="390">
        <v>0</v>
      </c>
      <c r="AN41" s="391">
        <v>0</v>
      </c>
      <c r="AO41" s="32" t="s">
        <v>231</v>
      </c>
      <c r="AP41" s="37" t="s">
        <v>232</v>
      </c>
      <c r="AQ41" s="2">
        <v>33</v>
      </c>
    </row>
    <row r="42" spans="1:45" s="2" customFormat="1" ht="12.75" customHeight="1">
      <c r="A42" s="2">
        <v>34</v>
      </c>
      <c r="B42" s="35"/>
      <c r="C42" s="1057" t="s">
        <v>233</v>
      </c>
      <c r="D42" s="667">
        <v>0</v>
      </c>
      <c r="E42" s="665">
        <v>1</v>
      </c>
      <c r="F42" s="665">
        <v>0</v>
      </c>
      <c r="G42" s="665">
        <v>0</v>
      </c>
      <c r="H42" s="665">
        <v>2</v>
      </c>
      <c r="I42" s="665">
        <v>15</v>
      </c>
      <c r="J42" s="665">
        <v>0</v>
      </c>
      <c r="K42" s="665">
        <v>1</v>
      </c>
      <c r="L42" s="665">
        <v>0</v>
      </c>
      <c r="M42" s="665">
        <v>0</v>
      </c>
      <c r="N42" s="666">
        <v>3</v>
      </c>
      <c r="O42" s="1546">
        <f t="shared" si="1"/>
        <v>22</v>
      </c>
      <c r="P42" s="135">
        <v>2</v>
      </c>
      <c r="Q42" s="134">
        <v>0</v>
      </c>
      <c r="R42" s="135">
        <v>4</v>
      </c>
      <c r="S42" s="665">
        <v>0</v>
      </c>
      <c r="T42" s="665">
        <v>0</v>
      </c>
      <c r="U42" s="665">
        <v>0</v>
      </c>
      <c r="V42" s="665">
        <v>1</v>
      </c>
      <c r="W42" s="666">
        <v>0</v>
      </c>
      <c r="X42" s="1546">
        <f t="shared" si="2"/>
        <v>7</v>
      </c>
      <c r="Y42" s="133">
        <v>1</v>
      </c>
      <c r="Z42" s="665">
        <v>3</v>
      </c>
      <c r="AA42" s="665">
        <v>1</v>
      </c>
      <c r="AB42" s="665">
        <v>1</v>
      </c>
      <c r="AC42" s="665">
        <v>1</v>
      </c>
      <c r="AD42" s="665">
        <v>0</v>
      </c>
      <c r="AE42" s="665">
        <v>0</v>
      </c>
      <c r="AF42" s="134">
        <v>1</v>
      </c>
      <c r="AG42" s="133">
        <v>0</v>
      </c>
      <c r="AH42" s="135">
        <v>0</v>
      </c>
      <c r="AI42" s="134">
        <v>0</v>
      </c>
      <c r="AJ42" s="136">
        <v>0</v>
      </c>
      <c r="AK42" s="136">
        <v>0</v>
      </c>
      <c r="AL42" s="133">
        <v>0</v>
      </c>
      <c r="AM42" s="390">
        <v>0</v>
      </c>
      <c r="AN42" s="391">
        <v>0</v>
      </c>
      <c r="AO42" s="460" t="s">
        <v>233</v>
      </c>
      <c r="AP42" s="36"/>
      <c r="AQ42" s="2">
        <v>34</v>
      </c>
    </row>
    <row r="43" spans="1:45" s="2" customFormat="1" ht="12.75" customHeight="1">
      <c r="A43" s="2">
        <v>35</v>
      </c>
      <c r="B43" s="2111" t="s">
        <v>234</v>
      </c>
      <c r="C43" s="2112"/>
      <c r="D43" s="668">
        <v>1</v>
      </c>
      <c r="E43" s="669">
        <v>0</v>
      </c>
      <c r="F43" s="669">
        <v>1</v>
      </c>
      <c r="G43" s="669">
        <v>1</v>
      </c>
      <c r="H43" s="669">
        <v>1</v>
      </c>
      <c r="I43" s="669">
        <v>21</v>
      </c>
      <c r="J43" s="669">
        <v>0</v>
      </c>
      <c r="K43" s="669">
        <v>1</v>
      </c>
      <c r="L43" s="669">
        <v>2</v>
      </c>
      <c r="M43" s="669">
        <v>0</v>
      </c>
      <c r="N43" s="670">
        <v>1</v>
      </c>
      <c r="O43" s="1548">
        <f t="shared" si="1"/>
        <v>29</v>
      </c>
      <c r="P43" s="668">
        <v>5</v>
      </c>
      <c r="Q43" s="671">
        <v>0</v>
      </c>
      <c r="R43" s="668">
        <v>1</v>
      </c>
      <c r="S43" s="669">
        <v>0</v>
      </c>
      <c r="T43" s="669">
        <v>0</v>
      </c>
      <c r="U43" s="669">
        <v>0</v>
      </c>
      <c r="V43" s="669">
        <v>1</v>
      </c>
      <c r="W43" s="670">
        <v>0</v>
      </c>
      <c r="X43" s="1550">
        <f t="shared" si="2"/>
        <v>7</v>
      </c>
      <c r="Y43" s="672">
        <v>1</v>
      </c>
      <c r="Z43" s="673">
        <v>3</v>
      </c>
      <c r="AA43" s="673">
        <v>1</v>
      </c>
      <c r="AB43" s="673">
        <v>1</v>
      </c>
      <c r="AC43" s="673">
        <v>1</v>
      </c>
      <c r="AD43" s="673">
        <v>0</v>
      </c>
      <c r="AE43" s="673">
        <v>0</v>
      </c>
      <c r="AF43" s="674">
        <v>1</v>
      </c>
      <c r="AG43" s="672">
        <v>0</v>
      </c>
      <c r="AH43" s="675">
        <v>0</v>
      </c>
      <c r="AI43" s="674">
        <v>0</v>
      </c>
      <c r="AJ43" s="676">
        <v>0</v>
      </c>
      <c r="AK43" s="676">
        <v>0</v>
      </c>
      <c r="AL43" s="672">
        <v>0</v>
      </c>
      <c r="AM43" s="677">
        <v>0</v>
      </c>
      <c r="AN43" s="678">
        <v>0</v>
      </c>
      <c r="AO43" s="2111" t="s">
        <v>138</v>
      </c>
      <c r="AP43" s="2112"/>
      <c r="AQ43" s="2">
        <v>35</v>
      </c>
    </row>
    <row r="44" spans="1:45" s="1537" customFormat="1" ht="12.75" customHeight="1" thickBot="1">
      <c r="A44" s="1554"/>
      <c r="B44" s="2115" t="s">
        <v>47</v>
      </c>
      <c r="C44" s="2116"/>
      <c r="D44" s="1555">
        <f t="shared" ref="D44:N44" si="3">SUM(D8:D43)</f>
        <v>32</v>
      </c>
      <c r="E44" s="1556">
        <f t="shared" si="3"/>
        <v>9</v>
      </c>
      <c r="F44" s="1556">
        <f t="shared" si="3"/>
        <v>28</v>
      </c>
      <c r="G44" s="1556">
        <f t="shared" si="3"/>
        <v>12</v>
      </c>
      <c r="H44" s="1556">
        <f t="shared" si="3"/>
        <v>61</v>
      </c>
      <c r="I44" s="1556">
        <f t="shared" si="3"/>
        <v>1130</v>
      </c>
      <c r="J44" s="1556">
        <f t="shared" si="3"/>
        <v>0</v>
      </c>
      <c r="K44" s="1556">
        <f t="shared" si="3"/>
        <v>40</v>
      </c>
      <c r="L44" s="1556">
        <f t="shared" si="3"/>
        <v>18</v>
      </c>
      <c r="M44" s="1556">
        <f t="shared" si="3"/>
        <v>0</v>
      </c>
      <c r="N44" s="1557">
        <f t="shared" si="3"/>
        <v>119</v>
      </c>
      <c r="O44" s="1558">
        <f t="shared" si="1"/>
        <v>1449</v>
      </c>
      <c r="P44" s="1559">
        <f t="shared" ref="P44:W44" si="4">SUM(P8:P43)</f>
        <v>151</v>
      </c>
      <c r="Q44" s="1560">
        <f t="shared" si="4"/>
        <v>0</v>
      </c>
      <c r="R44" s="1555">
        <f t="shared" si="4"/>
        <v>149</v>
      </c>
      <c r="S44" s="1556">
        <f t="shared" si="4"/>
        <v>0</v>
      </c>
      <c r="T44" s="1556">
        <f t="shared" si="4"/>
        <v>0</v>
      </c>
      <c r="U44" s="1556">
        <f t="shared" si="4"/>
        <v>0</v>
      </c>
      <c r="V44" s="1556">
        <f t="shared" si="4"/>
        <v>37</v>
      </c>
      <c r="W44" s="1557">
        <f t="shared" si="4"/>
        <v>8</v>
      </c>
      <c r="X44" s="1558">
        <f>SUM(P44:W44)</f>
        <v>345</v>
      </c>
      <c r="Y44" s="1559">
        <f t="shared" ref="Y44:AN44" si="5">SUM(Y8:Y43)</f>
        <v>36</v>
      </c>
      <c r="Z44" s="1556">
        <f t="shared" si="5"/>
        <v>105</v>
      </c>
      <c r="AA44" s="1556">
        <f t="shared" si="5"/>
        <v>35</v>
      </c>
      <c r="AB44" s="1556">
        <f t="shared" si="5"/>
        <v>36</v>
      </c>
      <c r="AC44" s="1556">
        <f t="shared" si="5"/>
        <v>36</v>
      </c>
      <c r="AD44" s="1556">
        <f t="shared" si="5"/>
        <v>57</v>
      </c>
      <c r="AE44" s="1556">
        <f t="shared" si="5"/>
        <v>4</v>
      </c>
      <c r="AF44" s="1560">
        <f t="shared" si="5"/>
        <v>29</v>
      </c>
      <c r="AG44" s="1559">
        <f t="shared" si="5"/>
        <v>0</v>
      </c>
      <c r="AH44" s="1555">
        <f t="shared" si="5"/>
        <v>0</v>
      </c>
      <c r="AI44" s="1560">
        <f t="shared" si="5"/>
        <v>5</v>
      </c>
      <c r="AJ44" s="1561">
        <f t="shared" si="5"/>
        <v>26</v>
      </c>
      <c r="AK44" s="1561">
        <f t="shared" si="5"/>
        <v>0</v>
      </c>
      <c r="AL44" s="1559">
        <f t="shared" si="5"/>
        <v>10</v>
      </c>
      <c r="AM44" s="1562">
        <f t="shared" si="5"/>
        <v>10</v>
      </c>
      <c r="AN44" s="1563">
        <f t="shared" si="5"/>
        <v>2</v>
      </c>
      <c r="AO44" s="2115" t="s">
        <v>47</v>
      </c>
      <c r="AP44" s="2116"/>
    </row>
    <row r="45" spans="1:45" s="2" customFormat="1" ht="12.75" customHeight="1">
      <c r="B45" s="2095" t="s">
        <v>235</v>
      </c>
      <c r="C45" s="2096"/>
      <c r="D45" s="137"/>
      <c r="E45" s="137"/>
      <c r="F45" s="137"/>
      <c r="G45" s="137"/>
      <c r="H45" s="137"/>
      <c r="I45" s="137"/>
      <c r="J45" s="137"/>
      <c r="K45" s="137"/>
      <c r="L45" s="137"/>
      <c r="M45" s="137"/>
      <c r="N45" s="137"/>
      <c r="O45" s="1564"/>
      <c r="P45" s="137"/>
      <c r="Q45" s="137"/>
      <c r="R45" s="137"/>
      <c r="S45" s="137"/>
      <c r="T45" s="137"/>
      <c r="U45" s="137"/>
      <c r="V45" s="137"/>
      <c r="W45" s="137"/>
      <c r="X45" s="1564"/>
      <c r="Y45" s="137"/>
      <c r="Z45" s="137"/>
      <c r="AA45" s="137"/>
      <c r="AB45" s="137"/>
      <c r="AC45" s="137"/>
      <c r="AD45" s="137"/>
      <c r="AE45" s="137"/>
      <c r="AF45" s="137"/>
      <c r="AG45" s="137"/>
      <c r="AH45" s="137"/>
      <c r="AI45" s="137"/>
      <c r="AJ45" s="137"/>
      <c r="AK45" s="137"/>
      <c r="AL45" s="137"/>
      <c r="AM45" s="137"/>
      <c r="AN45" s="138"/>
      <c r="AO45" s="1929" t="s">
        <v>235</v>
      </c>
      <c r="AP45" s="2097"/>
    </row>
    <row r="46" spans="1:45" s="2" customFormat="1" ht="12.75" customHeight="1">
      <c r="A46" s="2">
        <v>23</v>
      </c>
      <c r="B46" s="2105" t="s">
        <v>104</v>
      </c>
      <c r="C46" s="2106"/>
      <c r="D46" s="1567">
        <v>0</v>
      </c>
      <c r="E46" s="1568">
        <v>0</v>
      </c>
      <c r="F46" s="1568">
        <v>1</v>
      </c>
      <c r="G46" s="1568">
        <v>0</v>
      </c>
      <c r="H46" s="1568">
        <v>0</v>
      </c>
      <c r="I46" s="1568">
        <v>7</v>
      </c>
      <c r="J46" s="1568">
        <v>0</v>
      </c>
      <c r="K46" s="1568">
        <v>1</v>
      </c>
      <c r="L46" s="1568">
        <v>0</v>
      </c>
      <c r="M46" s="1568">
        <v>0</v>
      </c>
      <c r="N46" s="1569">
        <v>3</v>
      </c>
      <c r="O46" s="1565">
        <f>SUM(D46:N46)</f>
        <v>12</v>
      </c>
      <c r="P46" s="139">
        <v>1</v>
      </c>
      <c r="Q46" s="140">
        <v>0</v>
      </c>
      <c r="R46" s="139">
        <v>4</v>
      </c>
      <c r="S46" s="679">
        <v>0</v>
      </c>
      <c r="T46" s="679">
        <v>0</v>
      </c>
      <c r="U46" s="679">
        <v>0</v>
      </c>
      <c r="V46" s="679">
        <v>1</v>
      </c>
      <c r="W46" s="140">
        <v>0</v>
      </c>
      <c r="X46" s="1565">
        <f>SUM(P46:W46)</f>
        <v>6</v>
      </c>
      <c r="Y46" s="433">
        <v>1</v>
      </c>
      <c r="Z46" s="434"/>
      <c r="AA46" s="680">
        <v>1</v>
      </c>
      <c r="AB46" s="680">
        <v>1</v>
      </c>
      <c r="AC46" s="680">
        <v>1</v>
      </c>
      <c r="AD46" s="434"/>
      <c r="AE46" s="434"/>
      <c r="AF46" s="435"/>
      <c r="AG46" s="139">
        <v>0</v>
      </c>
      <c r="AH46" s="141">
        <v>0</v>
      </c>
      <c r="AI46" s="140">
        <v>0</v>
      </c>
      <c r="AJ46" s="142">
        <v>0</v>
      </c>
      <c r="AK46" s="142">
        <v>0</v>
      </c>
      <c r="AL46" s="433">
        <v>0</v>
      </c>
      <c r="AM46" s="436">
        <v>0</v>
      </c>
      <c r="AN46" s="437">
        <v>0</v>
      </c>
      <c r="AO46" s="2105" t="s">
        <v>104</v>
      </c>
      <c r="AP46" s="2106"/>
      <c r="AQ46" s="2">
        <v>23</v>
      </c>
    </row>
    <row r="47" spans="1:45" s="2" customFormat="1" ht="12.75" customHeight="1">
      <c r="A47" s="2">
        <v>25</v>
      </c>
      <c r="B47" s="2103" t="s">
        <v>111</v>
      </c>
      <c r="C47" s="2104"/>
      <c r="D47" s="1570">
        <v>0</v>
      </c>
      <c r="E47" s="1571">
        <v>0</v>
      </c>
      <c r="F47" s="1571">
        <v>1</v>
      </c>
      <c r="G47" s="1571">
        <v>0</v>
      </c>
      <c r="H47" s="1571">
        <v>1</v>
      </c>
      <c r="I47" s="1571">
        <v>15</v>
      </c>
      <c r="J47" s="1571">
        <v>0</v>
      </c>
      <c r="K47" s="1571">
        <v>1</v>
      </c>
      <c r="L47" s="1571">
        <v>0</v>
      </c>
      <c r="M47" s="1571">
        <v>0</v>
      </c>
      <c r="N47" s="1572">
        <v>3</v>
      </c>
      <c r="O47" s="1566">
        <f t="shared" ref="O47:O51" si="6">SUM(D47:N47)</f>
        <v>21</v>
      </c>
      <c r="P47" s="133">
        <v>1</v>
      </c>
      <c r="Q47" s="134">
        <v>0</v>
      </c>
      <c r="R47" s="133">
        <v>6</v>
      </c>
      <c r="S47" s="665">
        <v>0</v>
      </c>
      <c r="T47" s="665">
        <v>1</v>
      </c>
      <c r="U47" s="665">
        <v>0</v>
      </c>
      <c r="V47" s="665">
        <v>1</v>
      </c>
      <c r="W47" s="134">
        <v>0</v>
      </c>
      <c r="X47" s="1566">
        <f t="shared" ref="X47:X51" si="7">SUM(P47:W47)</f>
        <v>9</v>
      </c>
      <c r="Y47" s="133">
        <v>1</v>
      </c>
      <c r="Z47" s="438"/>
      <c r="AA47" s="665">
        <v>1</v>
      </c>
      <c r="AB47" s="665">
        <v>1</v>
      </c>
      <c r="AC47" s="665">
        <v>1</v>
      </c>
      <c r="AD47" s="438"/>
      <c r="AE47" s="438"/>
      <c r="AF47" s="439"/>
      <c r="AG47" s="133">
        <v>0</v>
      </c>
      <c r="AH47" s="135">
        <v>0</v>
      </c>
      <c r="AI47" s="134">
        <v>0</v>
      </c>
      <c r="AJ47" s="136">
        <v>0</v>
      </c>
      <c r="AK47" s="136">
        <v>0</v>
      </c>
      <c r="AL47" s="133">
        <v>0</v>
      </c>
      <c r="AM47" s="390">
        <v>0</v>
      </c>
      <c r="AN47" s="391">
        <v>0</v>
      </c>
      <c r="AO47" s="2103" t="s">
        <v>111</v>
      </c>
      <c r="AP47" s="2104"/>
      <c r="AQ47" s="2">
        <v>25</v>
      </c>
    </row>
    <row r="48" spans="1:45" s="2" customFormat="1" ht="12.75" customHeight="1">
      <c r="A48" s="2">
        <v>26</v>
      </c>
      <c r="B48" s="2103" t="s">
        <v>113</v>
      </c>
      <c r="C48" s="2104"/>
      <c r="D48" s="1570">
        <v>0</v>
      </c>
      <c r="E48" s="1571">
        <v>0</v>
      </c>
      <c r="F48" s="1571">
        <v>1</v>
      </c>
      <c r="G48" s="1571">
        <v>0</v>
      </c>
      <c r="H48" s="1571">
        <v>0</v>
      </c>
      <c r="I48" s="1571">
        <v>11</v>
      </c>
      <c r="J48" s="1571">
        <v>0</v>
      </c>
      <c r="K48" s="1571">
        <v>1</v>
      </c>
      <c r="L48" s="1571">
        <v>0</v>
      </c>
      <c r="M48" s="1571">
        <v>0</v>
      </c>
      <c r="N48" s="1572">
        <v>1</v>
      </c>
      <c r="O48" s="1566">
        <f t="shared" si="6"/>
        <v>14</v>
      </c>
      <c r="P48" s="133">
        <v>1</v>
      </c>
      <c r="Q48" s="134">
        <v>0</v>
      </c>
      <c r="R48" s="133">
        <v>5</v>
      </c>
      <c r="S48" s="665">
        <v>0</v>
      </c>
      <c r="T48" s="665">
        <v>1</v>
      </c>
      <c r="U48" s="665">
        <v>0</v>
      </c>
      <c r="V48" s="665">
        <v>1</v>
      </c>
      <c r="W48" s="134">
        <v>0</v>
      </c>
      <c r="X48" s="1566">
        <f t="shared" si="7"/>
        <v>8</v>
      </c>
      <c r="Y48" s="133">
        <v>1</v>
      </c>
      <c r="Z48" s="438"/>
      <c r="AA48" s="665">
        <v>1</v>
      </c>
      <c r="AB48" s="665">
        <v>1</v>
      </c>
      <c r="AC48" s="665">
        <v>1</v>
      </c>
      <c r="AD48" s="438"/>
      <c r="AE48" s="438"/>
      <c r="AF48" s="439"/>
      <c r="AG48" s="133">
        <v>0</v>
      </c>
      <c r="AH48" s="135">
        <v>0</v>
      </c>
      <c r="AI48" s="134">
        <v>0</v>
      </c>
      <c r="AJ48" s="136">
        <v>0</v>
      </c>
      <c r="AK48" s="136">
        <v>0</v>
      </c>
      <c r="AL48" s="133">
        <v>0</v>
      </c>
      <c r="AM48" s="390">
        <v>0</v>
      </c>
      <c r="AN48" s="391">
        <v>0</v>
      </c>
      <c r="AO48" s="2103" t="s">
        <v>113</v>
      </c>
      <c r="AP48" s="2104"/>
      <c r="AQ48" s="2">
        <v>26</v>
      </c>
    </row>
    <row r="49" spans="1:43" s="2" customFormat="1" ht="12.75" customHeight="1">
      <c r="A49" s="2">
        <v>27</v>
      </c>
      <c r="B49" s="2103" t="s">
        <v>116</v>
      </c>
      <c r="C49" s="2104"/>
      <c r="D49" s="1570">
        <v>0</v>
      </c>
      <c r="E49" s="1571">
        <v>0</v>
      </c>
      <c r="F49" s="1571">
        <v>1</v>
      </c>
      <c r="G49" s="1571">
        <v>0</v>
      </c>
      <c r="H49" s="1571">
        <v>0</v>
      </c>
      <c r="I49" s="1571">
        <v>9</v>
      </c>
      <c r="J49" s="1571">
        <v>0</v>
      </c>
      <c r="K49" s="1571">
        <v>1</v>
      </c>
      <c r="L49" s="1571">
        <v>0</v>
      </c>
      <c r="M49" s="1571">
        <v>0</v>
      </c>
      <c r="N49" s="1572">
        <v>0</v>
      </c>
      <c r="O49" s="1566">
        <f t="shared" si="6"/>
        <v>11</v>
      </c>
      <c r="P49" s="133">
        <v>1</v>
      </c>
      <c r="Q49" s="134">
        <v>0</v>
      </c>
      <c r="R49" s="133">
        <v>0</v>
      </c>
      <c r="S49" s="665">
        <v>0</v>
      </c>
      <c r="T49" s="665">
        <v>1</v>
      </c>
      <c r="U49" s="665">
        <v>0</v>
      </c>
      <c r="V49" s="665">
        <v>1</v>
      </c>
      <c r="W49" s="134">
        <v>0</v>
      </c>
      <c r="X49" s="1566">
        <f t="shared" si="7"/>
        <v>3</v>
      </c>
      <c r="Y49" s="133">
        <v>1</v>
      </c>
      <c r="Z49" s="438"/>
      <c r="AA49" s="665">
        <v>1</v>
      </c>
      <c r="AB49" s="665">
        <v>1</v>
      </c>
      <c r="AC49" s="665">
        <v>1</v>
      </c>
      <c r="AD49" s="438"/>
      <c r="AE49" s="438"/>
      <c r="AF49" s="439"/>
      <c r="AG49" s="133">
        <v>0</v>
      </c>
      <c r="AH49" s="135">
        <v>0</v>
      </c>
      <c r="AI49" s="134">
        <v>0</v>
      </c>
      <c r="AJ49" s="136">
        <v>0</v>
      </c>
      <c r="AK49" s="136">
        <v>0</v>
      </c>
      <c r="AL49" s="133">
        <v>0</v>
      </c>
      <c r="AM49" s="390">
        <v>1</v>
      </c>
      <c r="AN49" s="391">
        <v>0</v>
      </c>
      <c r="AO49" s="2103" t="s">
        <v>116</v>
      </c>
      <c r="AP49" s="2104"/>
      <c r="AQ49" s="2">
        <v>27</v>
      </c>
    </row>
    <row r="50" spans="1:43" s="2" customFormat="1" ht="12.75" customHeight="1">
      <c r="A50" s="2">
        <v>28</v>
      </c>
      <c r="B50" s="2103" t="s">
        <v>225</v>
      </c>
      <c r="C50" s="2104"/>
      <c r="D50" s="1570">
        <v>0</v>
      </c>
      <c r="E50" s="1571">
        <v>0</v>
      </c>
      <c r="F50" s="1571">
        <v>1</v>
      </c>
      <c r="G50" s="1571">
        <v>0</v>
      </c>
      <c r="H50" s="1571">
        <v>0</v>
      </c>
      <c r="I50" s="1571">
        <v>9</v>
      </c>
      <c r="J50" s="1571">
        <v>0</v>
      </c>
      <c r="K50" s="1571">
        <v>2</v>
      </c>
      <c r="L50" s="1571">
        <v>0</v>
      </c>
      <c r="M50" s="1571">
        <v>0</v>
      </c>
      <c r="N50" s="1572">
        <v>0</v>
      </c>
      <c r="O50" s="1566">
        <f t="shared" si="6"/>
        <v>12</v>
      </c>
      <c r="P50" s="133">
        <v>1</v>
      </c>
      <c r="Q50" s="134">
        <v>0</v>
      </c>
      <c r="R50" s="133">
        <v>0</v>
      </c>
      <c r="S50" s="665">
        <v>0</v>
      </c>
      <c r="T50" s="665">
        <v>1</v>
      </c>
      <c r="U50" s="665">
        <v>0</v>
      </c>
      <c r="V50" s="665">
        <v>1</v>
      </c>
      <c r="W50" s="134">
        <v>0</v>
      </c>
      <c r="X50" s="1566">
        <f t="shared" si="7"/>
        <v>3</v>
      </c>
      <c r="Y50" s="133">
        <v>1</v>
      </c>
      <c r="Z50" s="438"/>
      <c r="AA50" s="665">
        <v>1</v>
      </c>
      <c r="AB50" s="665">
        <v>1</v>
      </c>
      <c r="AC50" s="665">
        <v>1</v>
      </c>
      <c r="AD50" s="438"/>
      <c r="AE50" s="438"/>
      <c r="AF50" s="439"/>
      <c r="AG50" s="133">
        <v>0</v>
      </c>
      <c r="AH50" s="135">
        <v>0</v>
      </c>
      <c r="AI50" s="134">
        <v>0</v>
      </c>
      <c r="AJ50" s="136">
        <v>0</v>
      </c>
      <c r="AK50" s="136">
        <v>0</v>
      </c>
      <c r="AL50" s="133">
        <v>0</v>
      </c>
      <c r="AM50" s="390">
        <v>0</v>
      </c>
      <c r="AN50" s="391">
        <v>0</v>
      </c>
      <c r="AO50" s="2103" t="s">
        <v>118</v>
      </c>
      <c r="AP50" s="2104"/>
      <c r="AQ50" s="2">
        <v>28</v>
      </c>
    </row>
    <row r="51" spans="1:43" s="2" customFormat="1" ht="12.75" customHeight="1">
      <c r="A51" s="2">
        <v>20</v>
      </c>
      <c r="B51" s="1573" t="s">
        <v>341</v>
      </c>
      <c r="C51" s="399" t="s">
        <v>344</v>
      </c>
      <c r="D51" s="1574">
        <v>0</v>
      </c>
      <c r="E51" s="1575">
        <v>0</v>
      </c>
      <c r="F51" s="1575">
        <v>1</v>
      </c>
      <c r="G51" s="1575">
        <v>0</v>
      </c>
      <c r="H51" s="1575">
        <v>0</v>
      </c>
      <c r="I51" s="1575">
        <v>9</v>
      </c>
      <c r="J51" s="1575">
        <v>0</v>
      </c>
      <c r="K51" s="1575">
        <v>1</v>
      </c>
      <c r="L51" s="1575">
        <v>0</v>
      </c>
      <c r="M51" s="1575">
        <v>0</v>
      </c>
      <c r="N51" s="1576">
        <v>0</v>
      </c>
      <c r="O51" s="1565">
        <f t="shared" si="6"/>
        <v>11</v>
      </c>
      <c r="P51" s="139">
        <v>1</v>
      </c>
      <c r="Q51" s="140">
        <v>0</v>
      </c>
      <c r="R51" s="139">
        <v>0</v>
      </c>
      <c r="S51" s="679">
        <v>0</v>
      </c>
      <c r="T51" s="679">
        <v>1</v>
      </c>
      <c r="U51" s="679">
        <v>0</v>
      </c>
      <c r="V51" s="679">
        <v>1</v>
      </c>
      <c r="W51" s="140">
        <v>0</v>
      </c>
      <c r="X51" s="1565">
        <f t="shared" si="7"/>
        <v>3</v>
      </c>
      <c r="Y51" s="681">
        <v>1</v>
      </c>
      <c r="Z51" s="440"/>
      <c r="AA51" s="682">
        <v>1</v>
      </c>
      <c r="AB51" s="682">
        <v>1</v>
      </c>
      <c r="AC51" s="682">
        <v>1</v>
      </c>
      <c r="AD51" s="440"/>
      <c r="AE51" s="440"/>
      <c r="AF51" s="441"/>
      <c r="AG51" s="139">
        <v>0</v>
      </c>
      <c r="AH51" s="141">
        <v>0</v>
      </c>
      <c r="AI51" s="140">
        <v>0</v>
      </c>
      <c r="AJ51" s="142">
        <v>0</v>
      </c>
      <c r="AK51" s="142">
        <v>0</v>
      </c>
      <c r="AL51" s="139">
        <v>0</v>
      </c>
      <c r="AM51" s="442">
        <v>0</v>
      </c>
      <c r="AN51" s="443">
        <v>0</v>
      </c>
      <c r="AO51" s="459" t="s">
        <v>346</v>
      </c>
      <c r="AP51" s="1062" t="s">
        <v>345</v>
      </c>
      <c r="AQ51" s="2">
        <v>20</v>
      </c>
    </row>
    <row r="52" spans="1:43" s="1537" customFormat="1" ht="12.75" customHeight="1" thickBot="1">
      <c r="A52" s="1554"/>
      <c r="B52" s="2115" t="s">
        <v>47</v>
      </c>
      <c r="C52" s="2116"/>
      <c r="D52" s="1577">
        <f t="shared" ref="D52:N52" si="8">SUM(D46:D51)</f>
        <v>0</v>
      </c>
      <c r="E52" s="1556">
        <f t="shared" si="8"/>
        <v>0</v>
      </c>
      <c r="F52" s="1556">
        <f t="shared" si="8"/>
        <v>6</v>
      </c>
      <c r="G52" s="1556">
        <f t="shared" si="8"/>
        <v>0</v>
      </c>
      <c r="H52" s="1556">
        <f t="shared" si="8"/>
        <v>1</v>
      </c>
      <c r="I52" s="1556">
        <f t="shared" si="8"/>
        <v>60</v>
      </c>
      <c r="J52" s="1556">
        <f t="shared" si="8"/>
        <v>0</v>
      </c>
      <c r="K52" s="1556">
        <f t="shared" si="8"/>
        <v>7</v>
      </c>
      <c r="L52" s="1556">
        <f t="shared" si="8"/>
        <v>0</v>
      </c>
      <c r="M52" s="1556">
        <f t="shared" si="8"/>
        <v>0</v>
      </c>
      <c r="N52" s="1560">
        <f t="shared" si="8"/>
        <v>7</v>
      </c>
      <c r="O52" s="1561">
        <f>SUM(D52:N52)</f>
        <v>81</v>
      </c>
      <c r="P52" s="1559">
        <f t="shared" ref="P52:W52" si="9">SUM(P46:P51)</f>
        <v>6</v>
      </c>
      <c r="Q52" s="1560">
        <f t="shared" si="9"/>
        <v>0</v>
      </c>
      <c r="R52" s="1559">
        <f t="shared" si="9"/>
        <v>15</v>
      </c>
      <c r="S52" s="1556">
        <f t="shared" si="9"/>
        <v>0</v>
      </c>
      <c r="T52" s="1556">
        <f t="shared" si="9"/>
        <v>5</v>
      </c>
      <c r="U52" s="1556">
        <f t="shared" si="9"/>
        <v>0</v>
      </c>
      <c r="V52" s="1556">
        <f t="shared" si="9"/>
        <v>6</v>
      </c>
      <c r="W52" s="1560">
        <f t="shared" si="9"/>
        <v>0</v>
      </c>
      <c r="X52" s="1561">
        <f>SUM(P52:W52)</f>
        <v>32</v>
      </c>
      <c r="Y52" s="1559">
        <f t="shared" ref="Y52:AI52" si="10">SUM(Y46:Y51)</f>
        <v>6</v>
      </c>
      <c r="Z52" s="1556">
        <f t="shared" si="10"/>
        <v>0</v>
      </c>
      <c r="AA52" s="1556">
        <f t="shared" si="10"/>
        <v>6</v>
      </c>
      <c r="AB52" s="1556">
        <f t="shared" si="10"/>
        <v>6</v>
      </c>
      <c r="AC52" s="1556">
        <f t="shared" si="10"/>
        <v>6</v>
      </c>
      <c r="AD52" s="1556">
        <f t="shared" si="10"/>
        <v>0</v>
      </c>
      <c r="AE52" s="1556">
        <f t="shared" si="10"/>
        <v>0</v>
      </c>
      <c r="AF52" s="1560">
        <f t="shared" si="10"/>
        <v>0</v>
      </c>
      <c r="AG52" s="1559">
        <f t="shared" si="10"/>
        <v>0</v>
      </c>
      <c r="AH52" s="1555">
        <f t="shared" si="10"/>
        <v>0</v>
      </c>
      <c r="AI52" s="1560">
        <f t="shared" si="10"/>
        <v>0</v>
      </c>
      <c r="AJ52" s="1561">
        <v>0</v>
      </c>
      <c r="AK52" s="1561">
        <f>SUM(AK46:AK51)</f>
        <v>0</v>
      </c>
      <c r="AL52" s="1559">
        <f>SUM(AL46:AL51)</f>
        <v>0</v>
      </c>
      <c r="AM52" s="1562">
        <f>SUM(AM46:AM51)</f>
        <v>1</v>
      </c>
      <c r="AN52" s="1563">
        <f>SUM(AN46:AN51)</f>
        <v>0</v>
      </c>
      <c r="AO52" s="2117" t="s">
        <v>47</v>
      </c>
      <c r="AP52" s="2118"/>
    </row>
    <row r="53" spans="1:43" s="2" customFormat="1" ht="12.75" customHeight="1" thickBot="1">
      <c r="B53" s="2113" t="s">
        <v>236</v>
      </c>
      <c r="C53" s="2119"/>
      <c r="D53" s="143"/>
      <c r="E53" s="143"/>
      <c r="F53" s="143"/>
      <c r="G53" s="143"/>
      <c r="H53" s="143"/>
      <c r="I53" s="143"/>
      <c r="J53" s="143"/>
      <c r="K53" s="143"/>
      <c r="L53" s="143"/>
      <c r="M53" s="143"/>
      <c r="N53" s="143"/>
      <c r="O53" s="1582"/>
      <c r="P53" s="143"/>
      <c r="Q53" s="143"/>
      <c r="R53" s="143"/>
      <c r="S53" s="143"/>
      <c r="T53" s="143"/>
      <c r="U53" s="143"/>
      <c r="V53" s="143"/>
      <c r="W53" s="143"/>
      <c r="X53" s="1582"/>
      <c r="Y53" s="143"/>
      <c r="Z53" s="143"/>
      <c r="AA53" s="143"/>
      <c r="AB53" s="143"/>
      <c r="AC53" s="143"/>
      <c r="AD53" s="143"/>
      <c r="AE53" s="143"/>
      <c r="AF53" s="143"/>
      <c r="AG53" s="143"/>
      <c r="AH53" s="143"/>
      <c r="AI53" s="143"/>
      <c r="AJ53" s="143"/>
      <c r="AK53" s="143"/>
      <c r="AL53" s="143"/>
      <c r="AM53" s="143"/>
      <c r="AN53" s="143"/>
      <c r="AO53" s="2120" t="s">
        <v>236</v>
      </c>
      <c r="AP53" s="2121"/>
    </row>
    <row r="54" spans="1:43" s="2" customFormat="1" ht="12.75" customHeight="1" thickBot="1">
      <c r="B54" s="2113" t="s">
        <v>74</v>
      </c>
      <c r="C54" s="2114"/>
      <c r="D54" s="683">
        <v>0</v>
      </c>
      <c r="E54" s="444">
        <v>1</v>
      </c>
      <c r="F54" s="444">
        <v>0</v>
      </c>
      <c r="G54" s="444">
        <v>0</v>
      </c>
      <c r="H54" s="444">
        <v>0</v>
      </c>
      <c r="I54" s="444">
        <v>22</v>
      </c>
      <c r="J54" s="444">
        <v>0</v>
      </c>
      <c r="K54" s="444">
        <v>0</v>
      </c>
      <c r="L54" s="444">
        <v>0</v>
      </c>
      <c r="M54" s="444">
        <v>0</v>
      </c>
      <c r="N54" s="445">
        <v>0</v>
      </c>
      <c r="O54" s="1583">
        <f>SUM(D54:N54)</f>
        <v>23</v>
      </c>
      <c r="P54" s="446">
        <v>3</v>
      </c>
      <c r="Q54" s="445">
        <v>0</v>
      </c>
      <c r="R54" s="446">
        <v>0</v>
      </c>
      <c r="S54" s="444">
        <v>0</v>
      </c>
      <c r="T54" s="444">
        <v>0</v>
      </c>
      <c r="U54" s="444">
        <v>0</v>
      </c>
      <c r="V54" s="444">
        <v>1</v>
      </c>
      <c r="W54" s="445">
        <v>0</v>
      </c>
      <c r="X54" s="1583">
        <f>SUM(P54:W54)</f>
        <v>4</v>
      </c>
      <c r="Y54" s="446">
        <v>1</v>
      </c>
      <c r="Z54" s="444">
        <v>0</v>
      </c>
      <c r="AA54" s="444">
        <v>0</v>
      </c>
      <c r="AB54" s="444">
        <v>1</v>
      </c>
      <c r="AC54" s="444">
        <v>1</v>
      </c>
      <c r="AD54" s="444">
        <v>0</v>
      </c>
      <c r="AE54" s="444">
        <v>0</v>
      </c>
      <c r="AF54" s="445">
        <v>0</v>
      </c>
      <c r="AG54" s="446">
        <v>0</v>
      </c>
      <c r="AH54" s="447">
        <v>0</v>
      </c>
      <c r="AI54" s="445">
        <v>0</v>
      </c>
      <c r="AJ54" s="448">
        <v>0</v>
      </c>
      <c r="AK54" s="448">
        <v>0</v>
      </c>
      <c r="AL54" s="446">
        <v>0</v>
      </c>
      <c r="AM54" s="143">
        <v>0</v>
      </c>
      <c r="AN54" s="449">
        <v>0</v>
      </c>
      <c r="AO54" s="2113" t="s">
        <v>74</v>
      </c>
      <c r="AP54" s="2114"/>
    </row>
    <row r="55" spans="1:43" s="2" customFormat="1" ht="12.75" customHeight="1">
      <c r="B55" s="38"/>
      <c r="C55" s="38"/>
      <c r="O55" s="1517"/>
      <c r="X55" s="1517"/>
      <c r="AO55" s="38"/>
    </row>
    <row r="56" spans="1:43" s="2" customFormat="1" ht="12.75" customHeight="1">
      <c r="B56" s="38"/>
      <c r="C56" s="38"/>
      <c r="O56" s="1517"/>
      <c r="X56" s="1517"/>
      <c r="AO56" s="38"/>
    </row>
    <row r="57" spans="1:43" s="2" customFormat="1" ht="12.75" customHeight="1">
      <c r="B57" s="38"/>
      <c r="C57" s="38"/>
      <c r="O57" s="1517"/>
      <c r="X57" s="1517"/>
      <c r="AO57" s="38"/>
    </row>
    <row r="58" spans="1:43" s="2" customFormat="1" ht="12.75" customHeight="1">
      <c r="B58" s="38"/>
      <c r="C58" s="38"/>
      <c r="O58" s="1517"/>
      <c r="X58" s="1517"/>
      <c r="AO58" s="38"/>
    </row>
    <row r="59" spans="1:43" s="2" customFormat="1" ht="12.75" customHeight="1">
      <c r="B59" s="38"/>
      <c r="C59" s="38"/>
      <c r="O59" s="1517"/>
      <c r="X59" s="1517"/>
      <c r="AO59" s="38"/>
    </row>
    <row r="60" spans="1:43" s="2" customFormat="1" ht="12.75" customHeight="1">
      <c r="B60" s="38"/>
      <c r="C60" s="38"/>
      <c r="O60" s="1517"/>
      <c r="X60" s="1517"/>
      <c r="AO60" s="38"/>
    </row>
    <row r="61" spans="1:43" s="2" customFormat="1" ht="12.75" customHeight="1">
      <c r="B61" s="38"/>
      <c r="C61" s="38"/>
      <c r="O61" s="1517"/>
      <c r="X61" s="1517"/>
      <c r="AO61" s="38"/>
    </row>
    <row r="62" spans="1:43" s="2" customFormat="1" ht="12.75" customHeight="1">
      <c r="B62" s="38"/>
      <c r="C62" s="38"/>
      <c r="O62" s="1517"/>
      <c r="X62" s="1517"/>
      <c r="AO62" s="38"/>
    </row>
    <row r="63" spans="1:43" s="2" customFormat="1" ht="12.75" customHeight="1">
      <c r="B63" s="38"/>
      <c r="C63" s="38"/>
      <c r="O63" s="1517"/>
      <c r="X63" s="1517"/>
      <c r="AO63" s="38"/>
    </row>
    <row r="64" spans="1:43" s="2" customFormat="1" ht="12.75" customHeight="1">
      <c r="B64" s="38"/>
      <c r="C64" s="38"/>
      <c r="O64" s="1517"/>
      <c r="X64" s="1517"/>
      <c r="AO64" s="38"/>
    </row>
    <row r="65" spans="2:41" s="2" customFormat="1" ht="12.75" customHeight="1">
      <c r="B65" s="38"/>
      <c r="C65" s="38"/>
      <c r="O65" s="1517"/>
      <c r="X65" s="1517"/>
      <c r="AO65" s="38"/>
    </row>
    <row r="66" spans="2:41" s="2" customFormat="1" ht="12.75" customHeight="1">
      <c r="B66" s="38"/>
      <c r="C66" s="38"/>
      <c r="O66" s="1517"/>
      <c r="X66" s="1517"/>
      <c r="AO66" s="38"/>
    </row>
    <row r="67" spans="2:41" s="2" customFormat="1" ht="12.75" customHeight="1">
      <c r="B67" s="38"/>
      <c r="C67" s="38"/>
      <c r="O67" s="1517"/>
      <c r="X67" s="1517"/>
      <c r="AO67" s="38"/>
    </row>
    <row r="68" spans="2:41" s="2" customFormat="1" ht="12.75" customHeight="1">
      <c r="B68" s="38"/>
      <c r="C68" s="38"/>
      <c r="O68" s="1517"/>
      <c r="X68" s="1517"/>
      <c r="AO68" s="38"/>
    </row>
    <row r="69" spans="2:41" s="2" customFormat="1" ht="12.75" customHeight="1">
      <c r="B69" s="38"/>
      <c r="C69" s="38"/>
      <c r="O69" s="1517"/>
      <c r="X69" s="1517"/>
      <c r="AO69" s="38"/>
    </row>
    <row r="70" spans="2:41" s="2" customFormat="1" ht="12.75" customHeight="1">
      <c r="B70" s="38"/>
      <c r="C70" s="38"/>
      <c r="O70" s="1517"/>
      <c r="X70" s="1517"/>
      <c r="AO70" s="38"/>
    </row>
    <row r="71" spans="2:41" s="2" customFormat="1" ht="12.75" customHeight="1">
      <c r="B71" s="38"/>
      <c r="C71" s="38"/>
      <c r="O71" s="1517"/>
      <c r="X71" s="1517"/>
      <c r="AO71" s="38"/>
    </row>
    <row r="72" spans="2:41" s="2" customFormat="1" ht="12.75" customHeight="1">
      <c r="B72" s="38"/>
      <c r="C72" s="38"/>
      <c r="O72" s="1517"/>
      <c r="X72" s="1517"/>
      <c r="AO72" s="38"/>
    </row>
    <row r="73" spans="2:41" s="2" customFormat="1" ht="12.75" customHeight="1">
      <c r="B73" s="38"/>
      <c r="C73" s="38"/>
      <c r="O73" s="1517"/>
      <c r="X73" s="1517"/>
      <c r="AO73" s="38"/>
    </row>
    <row r="74" spans="2:41" s="2" customFormat="1" ht="12.75" customHeight="1">
      <c r="B74" s="38"/>
      <c r="C74" s="38"/>
      <c r="O74" s="1517"/>
      <c r="X74" s="1517"/>
      <c r="AO74" s="38"/>
    </row>
    <row r="75" spans="2:41" s="2" customFormat="1" ht="12.75" customHeight="1">
      <c r="B75" s="38"/>
      <c r="C75" s="38"/>
      <c r="O75" s="1517"/>
      <c r="X75" s="1517"/>
      <c r="AO75" s="38"/>
    </row>
    <row r="76" spans="2:41" s="2" customFormat="1" ht="12.75" customHeight="1">
      <c r="B76" s="38"/>
      <c r="C76" s="38"/>
      <c r="O76" s="1517"/>
      <c r="X76" s="1517"/>
      <c r="AO76" s="38"/>
    </row>
    <row r="77" spans="2:41" s="2" customFormat="1" ht="12.75" customHeight="1">
      <c r="B77" s="38"/>
      <c r="C77" s="38"/>
      <c r="O77" s="1517"/>
      <c r="X77" s="1517"/>
      <c r="AO77" s="38"/>
    </row>
    <row r="78" spans="2:41" s="2" customFormat="1" ht="12.75" customHeight="1">
      <c r="B78" s="38"/>
      <c r="C78" s="38"/>
      <c r="O78" s="1517"/>
      <c r="X78" s="1517"/>
      <c r="AO78" s="38"/>
    </row>
    <row r="79" spans="2:41" s="2" customFormat="1" ht="12.75" customHeight="1">
      <c r="B79" s="38"/>
      <c r="C79" s="38"/>
      <c r="O79" s="1517"/>
      <c r="X79" s="1517"/>
      <c r="AO79" s="38"/>
    </row>
    <row r="80" spans="2:41" s="2" customFormat="1" ht="12.75" customHeight="1">
      <c r="B80" s="38"/>
      <c r="C80" s="38"/>
      <c r="O80" s="1517"/>
      <c r="X80" s="1517"/>
      <c r="AO80" s="38"/>
    </row>
    <row r="81" spans="2:41" s="2" customFormat="1" ht="12.75" customHeight="1">
      <c r="B81" s="38"/>
      <c r="C81" s="38"/>
      <c r="O81" s="1517"/>
      <c r="X81" s="1517"/>
      <c r="AO81" s="38"/>
    </row>
    <row r="82" spans="2:41" s="2" customFormat="1" ht="12.75" customHeight="1">
      <c r="B82" s="38"/>
      <c r="C82" s="38"/>
      <c r="O82" s="1517"/>
      <c r="X82" s="1517"/>
      <c r="AO82" s="38"/>
    </row>
    <row r="83" spans="2:41" s="2" customFormat="1" ht="12.75" customHeight="1">
      <c r="B83" s="38"/>
      <c r="C83" s="38"/>
      <c r="O83" s="1517"/>
      <c r="X83" s="1517"/>
      <c r="AO83" s="38"/>
    </row>
    <row r="84" spans="2:41" s="2" customFormat="1" ht="12.75" customHeight="1">
      <c r="B84" s="38"/>
      <c r="C84" s="38"/>
      <c r="O84" s="1517"/>
      <c r="X84" s="1517"/>
      <c r="AO84" s="38"/>
    </row>
    <row r="85" spans="2:41" s="2" customFormat="1" ht="12.75" customHeight="1">
      <c r="B85" s="38"/>
      <c r="C85" s="38"/>
      <c r="O85" s="1517"/>
      <c r="X85" s="1517"/>
      <c r="AO85" s="38"/>
    </row>
    <row r="86" spans="2:41" s="2" customFormat="1" ht="12.75" customHeight="1">
      <c r="B86" s="38"/>
      <c r="C86" s="38"/>
      <c r="O86" s="1517"/>
      <c r="X86" s="1517"/>
      <c r="AO86" s="38"/>
    </row>
    <row r="87" spans="2:41" s="2" customFormat="1" ht="12.75" customHeight="1">
      <c r="B87" s="38"/>
      <c r="C87" s="38"/>
      <c r="O87" s="1517"/>
      <c r="X87" s="1517"/>
      <c r="AO87" s="38"/>
    </row>
    <row r="88" spans="2:41" s="2" customFormat="1" ht="12.75" customHeight="1">
      <c r="B88" s="38"/>
      <c r="C88" s="38"/>
      <c r="O88" s="1517"/>
      <c r="X88" s="1517"/>
      <c r="AO88" s="38"/>
    </row>
    <row r="89" spans="2:41" s="2" customFormat="1" ht="12.75" customHeight="1">
      <c r="B89" s="38"/>
      <c r="C89" s="38"/>
      <c r="O89" s="1517"/>
      <c r="X89" s="1517"/>
      <c r="AO89" s="38"/>
    </row>
    <row r="90" spans="2:41" s="2" customFormat="1" ht="12.75" customHeight="1">
      <c r="B90" s="38"/>
      <c r="C90" s="38"/>
      <c r="O90" s="1517"/>
      <c r="X90" s="1517"/>
      <c r="AO90" s="38"/>
    </row>
    <row r="91" spans="2:41" s="2" customFormat="1" ht="12.75" customHeight="1">
      <c r="B91" s="38"/>
      <c r="C91" s="38"/>
      <c r="O91" s="1517"/>
      <c r="X91" s="1517"/>
      <c r="AO91" s="38"/>
    </row>
    <row r="92" spans="2:41" s="2" customFormat="1" ht="12.75" customHeight="1">
      <c r="B92" s="38"/>
      <c r="C92" s="38"/>
      <c r="O92" s="1517"/>
      <c r="X92" s="1517"/>
      <c r="AO92" s="38"/>
    </row>
    <row r="93" spans="2:41" s="2" customFormat="1" ht="12.75" customHeight="1">
      <c r="B93" s="38"/>
      <c r="C93" s="38"/>
      <c r="O93" s="1517"/>
      <c r="X93" s="1517"/>
      <c r="AO93" s="38"/>
    </row>
    <row r="94" spans="2:41" s="2" customFormat="1" ht="12.75" customHeight="1">
      <c r="B94" s="38"/>
      <c r="C94" s="38"/>
      <c r="O94" s="1517"/>
      <c r="X94" s="1517"/>
      <c r="AO94" s="38"/>
    </row>
    <row r="95" spans="2:41" s="2" customFormat="1" ht="12.75" customHeight="1">
      <c r="B95" s="38"/>
      <c r="C95" s="38"/>
      <c r="O95" s="1517"/>
      <c r="X95" s="1517"/>
      <c r="AO95" s="38"/>
    </row>
    <row r="96" spans="2:41" s="2" customFormat="1" ht="12.75" customHeight="1">
      <c r="B96" s="38"/>
      <c r="C96" s="38"/>
      <c r="O96" s="1517"/>
      <c r="X96" s="1517"/>
      <c r="AO96" s="38"/>
    </row>
    <row r="97" spans="31:32">
      <c r="AE97" s="387"/>
      <c r="AF97" s="387"/>
    </row>
    <row r="170" spans="11:11">
      <c r="K170" s="2"/>
    </row>
  </sheetData>
  <autoFilter ref="A7:AQ54" xr:uid="{00000000-0009-0000-0000-000007000000}">
    <filterColumn colId="1" showButton="0"/>
    <filterColumn colId="40" showButton="0"/>
  </autoFilter>
  <mergeCells count="117">
    <mergeCell ref="B54:C54"/>
    <mergeCell ref="AO54:AP54"/>
    <mergeCell ref="B50:C50"/>
    <mergeCell ref="AO50:AP50"/>
    <mergeCell ref="B52:C52"/>
    <mergeCell ref="AO52:AP52"/>
    <mergeCell ref="B49:C49"/>
    <mergeCell ref="AO49:AP49"/>
    <mergeCell ref="B44:C44"/>
    <mergeCell ref="AO44:AP44"/>
    <mergeCell ref="B45:C45"/>
    <mergeCell ref="AO45:AP45"/>
    <mergeCell ref="B46:C46"/>
    <mergeCell ref="AO46:AP46"/>
    <mergeCell ref="B53:C53"/>
    <mergeCell ref="AO53:AP53"/>
    <mergeCell ref="B43:C43"/>
    <mergeCell ref="AO43:AP43"/>
    <mergeCell ref="B47:C47"/>
    <mergeCell ref="AO47:AP47"/>
    <mergeCell ref="B48:C48"/>
    <mergeCell ref="AO48:AP48"/>
    <mergeCell ref="B35:C35"/>
    <mergeCell ref="AO35:AP35"/>
    <mergeCell ref="B36:C36"/>
    <mergeCell ref="AO36:AP36"/>
    <mergeCell ref="B40:C40"/>
    <mergeCell ref="AO40:AP40"/>
    <mergeCell ref="B32:C32"/>
    <mergeCell ref="AO32:AP32"/>
    <mergeCell ref="B33:C33"/>
    <mergeCell ref="AO33:AP33"/>
    <mergeCell ref="B34:C34"/>
    <mergeCell ref="AO34:AP34"/>
    <mergeCell ref="B38:C38"/>
    <mergeCell ref="AO38:AP38"/>
    <mergeCell ref="B39:C39"/>
    <mergeCell ref="AO39:AP39"/>
    <mergeCell ref="B37:C37"/>
    <mergeCell ref="AO37:AP37"/>
    <mergeCell ref="B29:C29"/>
    <mergeCell ref="AO29:AP29"/>
    <mergeCell ref="B30:C30"/>
    <mergeCell ref="AO30:AP30"/>
    <mergeCell ref="B31:C31"/>
    <mergeCell ref="AO31:AP31"/>
    <mergeCell ref="B25:C25"/>
    <mergeCell ref="AO25:AP25"/>
    <mergeCell ref="B26:C26"/>
    <mergeCell ref="AO26:AP26"/>
    <mergeCell ref="B21:C21"/>
    <mergeCell ref="AO21:AP21"/>
    <mergeCell ref="B22:C22"/>
    <mergeCell ref="AO22:AP22"/>
    <mergeCell ref="B19:C19"/>
    <mergeCell ref="AO19:AP19"/>
    <mergeCell ref="B20:C20"/>
    <mergeCell ref="AO20:AP20"/>
    <mergeCell ref="B14:C14"/>
    <mergeCell ref="AO14:AP14"/>
    <mergeCell ref="B15:C15"/>
    <mergeCell ref="AO15:AP15"/>
    <mergeCell ref="B16:C16"/>
    <mergeCell ref="AO16:AP16"/>
    <mergeCell ref="B11:C11"/>
    <mergeCell ref="AO11:AP11"/>
    <mergeCell ref="B12:C12"/>
    <mergeCell ref="AO12:AP12"/>
    <mergeCell ref="B13:C13"/>
    <mergeCell ref="AO13:AP13"/>
    <mergeCell ref="B8:C8"/>
    <mergeCell ref="AO8:AP8"/>
    <mergeCell ref="B9:C9"/>
    <mergeCell ref="AO9:AP9"/>
    <mergeCell ref="B10:C10"/>
    <mergeCell ref="AO10:AP10"/>
    <mergeCell ref="B7:C7"/>
    <mergeCell ref="AO7:AP7"/>
    <mergeCell ref="AA5:AA6"/>
    <mergeCell ref="AB5:AB6"/>
    <mergeCell ref="AC5:AC6"/>
    <mergeCell ref="AD5:AD6"/>
    <mergeCell ref="AE5:AE6"/>
    <mergeCell ref="AF5:AF6"/>
    <mergeCell ref="U5:U6"/>
    <mergeCell ref="V5:V6"/>
    <mergeCell ref="W5:W6"/>
    <mergeCell ref="X5:X6"/>
    <mergeCell ref="Y5:Y6"/>
    <mergeCell ref="Z5:Z6"/>
    <mergeCell ref="N5:N6"/>
    <mergeCell ref="O5:O6"/>
    <mergeCell ref="P5:Q5"/>
    <mergeCell ref="R5:R6"/>
    <mergeCell ref="S5:S6"/>
    <mergeCell ref="T5:T6"/>
    <mergeCell ref="H5:H6"/>
    <mergeCell ref="I5:I6"/>
    <mergeCell ref="J5:J6"/>
    <mergeCell ref="K5:K6"/>
    <mergeCell ref="L5:L6"/>
    <mergeCell ref="M5:M6"/>
    <mergeCell ref="AO1:AP1"/>
    <mergeCell ref="B3:C6"/>
    <mergeCell ref="D3:O4"/>
    <mergeCell ref="P3:X4"/>
    <mergeCell ref="AL3:AN4"/>
    <mergeCell ref="AO3:AP6"/>
    <mergeCell ref="D5:D6"/>
    <mergeCell ref="E5:E6"/>
    <mergeCell ref="F5:F6"/>
    <mergeCell ref="G5:G6"/>
    <mergeCell ref="AK5:AK6"/>
    <mergeCell ref="AL5:AL6"/>
    <mergeCell ref="AM5:AM6"/>
    <mergeCell ref="AN5:AN6"/>
    <mergeCell ref="AJ5:AJ6"/>
  </mergeCells>
  <phoneticPr fontId="4"/>
  <conditionalFormatting sqref="AS27">
    <cfRule type="duplicateValues" dxfId="1" priority="1"/>
  </conditionalFormatting>
  <conditionalFormatting sqref="AV13:AW20">
    <cfRule type="duplicateValues" dxfId="0" priority="2"/>
  </conditionalFormatting>
  <printOptions horizontalCentered="1"/>
  <pageMargins left="0.70866141732283472" right="0.70866141732283472" top="0.47244094488188981" bottom="0.47244094488188981" header="0.31496062992125984" footer="0.31496062992125984"/>
  <pageSetup paperSize="9" scale="95" fitToWidth="2" pageOrder="overThenDown" orientation="portrait" r:id="rId1"/>
  <headerFooter alignWithMargins="0"/>
  <colBreaks count="1" manualBreakCount="1">
    <brk id="22" max="56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G170"/>
  <sheetViews>
    <sheetView view="pageBreakPreview" zoomScale="91" zoomScaleNormal="75" zoomScaleSheetLayoutView="91" workbookViewId="0">
      <pane xSplit="2" ySplit="4" topLeftCell="C5" activePane="bottomRight" state="frozen"/>
      <selection activeCell="Z35" sqref="Z35"/>
      <selection pane="topRight" activeCell="Z35" sqref="Z35"/>
      <selection pane="bottomLeft" activeCell="Z35" sqref="Z35"/>
      <selection pane="bottomRight"/>
    </sheetView>
  </sheetViews>
  <sheetFormatPr defaultColWidth="9" defaultRowHeight="13.2"/>
  <cols>
    <col min="1" max="1" width="10.33203125" style="5" customWidth="1"/>
    <col min="2" max="2" width="11.6640625" style="5" customWidth="1"/>
    <col min="3" max="4" width="4.77734375" style="5" customWidth="1"/>
    <col min="5" max="5" width="4.77734375" style="1452" customWidth="1"/>
    <col min="6" max="7" width="4.77734375" style="5" customWidth="1"/>
    <col min="8" max="8" width="4.77734375" style="1452" customWidth="1"/>
    <col min="9" max="10" width="4.77734375" style="5" customWidth="1"/>
    <col min="11" max="11" width="4.77734375" style="1452" customWidth="1"/>
    <col min="12" max="13" width="4.77734375" style="5" customWidth="1"/>
    <col min="14" max="14" width="4.77734375" style="1452" customWidth="1"/>
    <col min="15" max="16" width="4.77734375" style="5" customWidth="1"/>
    <col min="17" max="17" width="4.77734375" style="1452" customWidth="1"/>
    <col min="18" max="19" width="4.77734375" style="5" customWidth="1"/>
    <col min="20" max="20" width="4.77734375" style="1452" customWidth="1"/>
    <col min="21" max="22" width="4.77734375" style="5" customWidth="1"/>
    <col min="23" max="23" width="4.77734375" style="1452" customWidth="1"/>
    <col min="24" max="25" width="5.21875" style="5" customWidth="1"/>
    <col min="26" max="26" width="5.33203125" style="1452" customWidth="1"/>
    <col min="27" max="27" width="10" style="5" customWidth="1"/>
    <col min="28" max="28" width="7.109375" style="5" customWidth="1"/>
    <col min="29" max="29" width="11.6640625" style="5" customWidth="1"/>
    <col min="30" max="30" width="10.33203125" style="5" customWidth="1"/>
    <col min="31" max="16384" width="9" style="5"/>
  </cols>
  <sheetData>
    <row r="1" spans="1:33" ht="16.2">
      <c r="A1" s="12" t="s">
        <v>237</v>
      </c>
      <c r="E1" s="5"/>
      <c r="H1" s="5"/>
      <c r="K1" s="5"/>
      <c r="N1" s="5"/>
      <c r="Q1" s="5"/>
      <c r="T1" s="5"/>
      <c r="W1" s="5"/>
      <c r="Z1" s="5"/>
      <c r="AD1" s="74"/>
    </row>
    <row r="2" spans="1:33" ht="18" customHeight="1" thickBot="1">
      <c r="A2" s="5" t="s">
        <v>326</v>
      </c>
      <c r="E2" s="5"/>
      <c r="H2" s="5"/>
      <c r="K2" s="5"/>
      <c r="N2" s="5"/>
      <c r="Q2" s="5"/>
      <c r="T2" s="5"/>
      <c r="W2" s="5"/>
      <c r="Z2" s="5"/>
      <c r="AC2" s="2"/>
      <c r="AD2" s="13" t="s">
        <v>19</v>
      </c>
    </row>
    <row r="3" spans="1:33" s="2" customFormat="1" ht="21" customHeight="1">
      <c r="A3" s="2122" t="s">
        <v>43</v>
      </c>
      <c r="B3" s="2123"/>
      <c r="C3" s="19" t="s">
        <v>238</v>
      </c>
      <c r="D3" s="19"/>
      <c r="E3" s="19"/>
      <c r="F3" s="75" t="s">
        <v>3</v>
      </c>
      <c r="G3" s="19"/>
      <c r="H3" s="19"/>
      <c r="I3" s="75" t="s">
        <v>4</v>
      </c>
      <c r="J3" s="19"/>
      <c r="K3" s="19"/>
      <c r="L3" s="75" t="s">
        <v>5</v>
      </c>
      <c r="M3" s="19"/>
      <c r="N3" s="19"/>
      <c r="O3" s="75" t="s">
        <v>6</v>
      </c>
      <c r="P3" s="19"/>
      <c r="Q3" s="19"/>
      <c r="R3" s="75" t="s">
        <v>7</v>
      </c>
      <c r="S3" s="19"/>
      <c r="T3" s="19"/>
      <c r="U3" s="75" t="s">
        <v>8</v>
      </c>
      <c r="V3" s="19"/>
      <c r="W3" s="19"/>
      <c r="X3" s="75" t="s">
        <v>2</v>
      </c>
      <c r="Y3" s="19"/>
      <c r="Z3" s="19"/>
      <c r="AA3" s="111" t="s">
        <v>239</v>
      </c>
      <c r="AB3" s="396" t="s">
        <v>240</v>
      </c>
      <c r="AC3" s="2122" t="s">
        <v>43</v>
      </c>
      <c r="AD3" s="2123"/>
    </row>
    <row r="4" spans="1:33" s="2" customFormat="1" ht="21" customHeight="1">
      <c r="A4" s="2124"/>
      <c r="B4" s="2125"/>
      <c r="C4" s="1578" t="s">
        <v>9</v>
      </c>
      <c r="D4" s="76" t="s">
        <v>10</v>
      </c>
      <c r="E4" s="1578" t="s">
        <v>11</v>
      </c>
      <c r="F4" s="393" t="s">
        <v>9</v>
      </c>
      <c r="G4" s="76" t="s">
        <v>10</v>
      </c>
      <c r="H4" s="1578" t="s">
        <v>11</v>
      </c>
      <c r="I4" s="393" t="s">
        <v>9</v>
      </c>
      <c r="J4" s="76" t="s">
        <v>10</v>
      </c>
      <c r="K4" s="1578" t="s">
        <v>11</v>
      </c>
      <c r="L4" s="393" t="s">
        <v>9</v>
      </c>
      <c r="M4" s="76" t="s">
        <v>10</v>
      </c>
      <c r="N4" s="1578" t="s">
        <v>11</v>
      </c>
      <c r="O4" s="393" t="s">
        <v>9</v>
      </c>
      <c r="P4" s="76" t="s">
        <v>10</v>
      </c>
      <c r="Q4" s="77" t="s">
        <v>11</v>
      </c>
      <c r="R4" s="393" t="s">
        <v>9</v>
      </c>
      <c r="S4" s="76" t="s">
        <v>10</v>
      </c>
      <c r="T4" s="1578" t="s">
        <v>11</v>
      </c>
      <c r="U4" s="393" t="s">
        <v>9</v>
      </c>
      <c r="V4" s="76" t="s">
        <v>10</v>
      </c>
      <c r="W4" s="1578" t="s">
        <v>11</v>
      </c>
      <c r="X4" s="393" t="s">
        <v>9</v>
      </c>
      <c r="Y4" s="76" t="s">
        <v>10</v>
      </c>
      <c r="Z4" s="1578" t="s">
        <v>11</v>
      </c>
      <c r="AA4" s="112" t="s">
        <v>241</v>
      </c>
      <c r="AB4" s="394" t="s">
        <v>242</v>
      </c>
      <c r="AC4" s="2124"/>
      <c r="AD4" s="2125"/>
      <c r="AF4" s="458"/>
    </row>
    <row r="5" spans="1:33" ht="16.5" customHeight="1">
      <c r="A5" s="2073" t="s">
        <v>243</v>
      </c>
      <c r="B5" s="78" t="s">
        <v>244</v>
      </c>
      <c r="C5" s="1585">
        <v>2</v>
      </c>
      <c r="D5" s="684">
        <v>1</v>
      </c>
      <c r="E5" s="1586">
        <f>SUM(C5:D5)</f>
        <v>3</v>
      </c>
      <c r="F5" s="1593">
        <v>0</v>
      </c>
      <c r="G5" s="1588">
        <v>0</v>
      </c>
      <c r="H5" s="1586">
        <f>SUM(F5:G5)</f>
        <v>0</v>
      </c>
      <c r="I5" s="1593">
        <v>0</v>
      </c>
      <c r="J5" s="1588">
        <v>0</v>
      </c>
      <c r="K5" s="1586">
        <f>SUM(I5:J5)</f>
        <v>0</v>
      </c>
      <c r="L5" s="1593">
        <v>0</v>
      </c>
      <c r="M5" s="1588">
        <v>0</v>
      </c>
      <c r="N5" s="1586">
        <f>SUM(L5:M5)</f>
        <v>0</v>
      </c>
      <c r="O5" s="1593">
        <v>0</v>
      </c>
      <c r="P5" s="1588">
        <v>0</v>
      </c>
      <c r="Q5" s="1586">
        <f>SUM(O5:P5)</f>
        <v>0</v>
      </c>
      <c r="R5" s="1593">
        <v>0</v>
      </c>
      <c r="S5" s="1588">
        <v>0</v>
      </c>
      <c r="T5" s="1586">
        <f>SUM(R5:S5)</f>
        <v>0</v>
      </c>
      <c r="U5" s="1593">
        <v>0</v>
      </c>
      <c r="V5" s="1588">
        <v>0</v>
      </c>
      <c r="W5" s="1586">
        <f>SUM(U5:V5)</f>
        <v>0</v>
      </c>
      <c r="X5" s="685">
        <f>SUM(C5,F5,I5,L5,O5,R5,U5)</f>
        <v>2</v>
      </c>
      <c r="Y5" s="686">
        <f>SUM(D5,G5,J5,M5,P5,S5,V5)</f>
        <v>1</v>
      </c>
      <c r="Z5" s="1598">
        <f>SUM(X5:Y5)</f>
        <v>3</v>
      </c>
      <c r="AA5" s="687">
        <v>0</v>
      </c>
      <c r="AB5" s="688">
        <v>0</v>
      </c>
      <c r="AC5" s="38" t="s">
        <v>244</v>
      </c>
      <c r="AD5" s="2126" t="s">
        <v>243</v>
      </c>
    </row>
    <row r="6" spans="1:33" ht="16.5" customHeight="1">
      <c r="A6" s="2014"/>
      <c r="B6" s="79" t="s">
        <v>56</v>
      </c>
      <c r="C6" s="1587">
        <v>0</v>
      </c>
      <c r="D6" s="1588">
        <v>0</v>
      </c>
      <c r="E6" s="1586">
        <f t="shared" ref="E6:E9" si="0">SUM(C6:D6)</f>
        <v>0</v>
      </c>
      <c r="F6" s="689">
        <v>0</v>
      </c>
      <c r="G6" s="1594">
        <v>0</v>
      </c>
      <c r="H6" s="1586">
        <f t="shared" ref="H6:H9" si="1">SUM(F6:G6)</f>
        <v>0</v>
      </c>
      <c r="I6" s="689">
        <v>1</v>
      </c>
      <c r="J6" s="684">
        <v>0</v>
      </c>
      <c r="K6" s="1586">
        <f t="shared" ref="K6:K9" si="2">SUM(I6:J6)</f>
        <v>1</v>
      </c>
      <c r="L6" s="1596">
        <v>0</v>
      </c>
      <c r="M6" s="1594">
        <v>0</v>
      </c>
      <c r="N6" s="1586">
        <f t="shared" ref="N6:N9" si="3">SUM(L6:M6)</f>
        <v>0</v>
      </c>
      <c r="O6" s="1596">
        <v>0</v>
      </c>
      <c r="P6" s="1594">
        <v>0</v>
      </c>
      <c r="Q6" s="1586">
        <f t="shared" ref="Q6:Q9" si="4">SUM(O6:P6)</f>
        <v>0</v>
      </c>
      <c r="R6" s="689">
        <v>0</v>
      </c>
      <c r="S6" s="684">
        <v>0</v>
      </c>
      <c r="T6" s="1586">
        <f t="shared" ref="T6:T9" si="5">SUM(R6:S6)</f>
        <v>0</v>
      </c>
      <c r="U6" s="689">
        <v>0</v>
      </c>
      <c r="V6" s="684">
        <v>0</v>
      </c>
      <c r="W6" s="1586">
        <f t="shared" ref="W6:W9" si="6">SUM(U6:V6)</f>
        <v>0</v>
      </c>
      <c r="X6" s="685">
        <f t="shared" ref="X6:Y21" si="7">SUM(C6,F6,I6,L6,O6,R6,U6)</f>
        <v>1</v>
      </c>
      <c r="Y6" s="686">
        <f t="shared" si="7"/>
        <v>0</v>
      </c>
      <c r="Z6" s="1598">
        <f t="shared" ref="Z6:Z51" si="8">SUM(X6:Y6)</f>
        <v>1</v>
      </c>
      <c r="AA6" s="687">
        <v>0</v>
      </c>
      <c r="AB6" s="690">
        <v>1</v>
      </c>
      <c r="AC6" s="38" t="s">
        <v>56</v>
      </c>
      <c r="AD6" s="2127"/>
    </row>
    <row r="7" spans="1:33" ht="16.5" customHeight="1">
      <c r="A7" s="2014"/>
      <c r="B7" s="79" t="s">
        <v>57</v>
      </c>
      <c r="C7" s="1587">
        <v>0</v>
      </c>
      <c r="D7" s="1588">
        <v>0</v>
      </c>
      <c r="E7" s="1586">
        <f t="shared" si="0"/>
        <v>0</v>
      </c>
      <c r="F7" s="689">
        <v>1</v>
      </c>
      <c r="G7" s="684">
        <v>0</v>
      </c>
      <c r="H7" s="1586">
        <f t="shared" si="1"/>
        <v>1</v>
      </c>
      <c r="I7" s="689">
        <v>1</v>
      </c>
      <c r="J7" s="684">
        <v>1</v>
      </c>
      <c r="K7" s="1586">
        <f t="shared" si="2"/>
        <v>2</v>
      </c>
      <c r="L7" s="689">
        <v>1</v>
      </c>
      <c r="M7" s="684">
        <v>0</v>
      </c>
      <c r="N7" s="1586">
        <f t="shared" si="3"/>
        <v>1</v>
      </c>
      <c r="O7" s="1593">
        <v>0</v>
      </c>
      <c r="P7" s="1588">
        <v>0</v>
      </c>
      <c r="Q7" s="1586">
        <f t="shared" si="4"/>
        <v>0</v>
      </c>
      <c r="R7" s="1593">
        <v>0</v>
      </c>
      <c r="S7" s="1588">
        <v>0</v>
      </c>
      <c r="T7" s="1586">
        <f t="shared" si="5"/>
        <v>0</v>
      </c>
      <c r="U7" s="1593">
        <v>0</v>
      </c>
      <c r="V7" s="1588">
        <v>0</v>
      </c>
      <c r="W7" s="1586">
        <f t="shared" si="6"/>
        <v>0</v>
      </c>
      <c r="X7" s="685">
        <f t="shared" si="7"/>
        <v>3</v>
      </c>
      <c r="Y7" s="686">
        <f t="shared" si="7"/>
        <v>1</v>
      </c>
      <c r="Z7" s="1598">
        <f t="shared" si="8"/>
        <v>4</v>
      </c>
      <c r="AA7" s="687">
        <v>0</v>
      </c>
      <c r="AB7" s="687">
        <v>3</v>
      </c>
      <c r="AC7" s="38" t="s">
        <v>57</v>
      </c>
      <c r="AD7" s="2127"/>
    </row>
    <row r="8" spans="1:33" ht="16.5" customHeight="1">
      <c r="A8" s="2014"/>
      <c r="B8" s="79" t="s">
        <v>58</v>
      </c>
      <c r="C8" s="1587">
        <v>0</v>
      </c>
      <c r="D8" s="1588">
        <v>0</v>
      </c>
      <c r="E8" s="1586">
        <f t="shared" si="0"/>
        <v>0</v>
      </c>
      <c r="F8" s="689">
        <v>2</v>
      </c>
      <c r="G8" s="684">
        <v>0</v>
      </c>
      <c r="H8" s="1586">
        <f t="shared" si="1"/>
        <v>2</v>
      </c>
      <c r="I8" s="689">
        <v>0</v>
      </c>
      <c r="J8" s="684">
        <v>0</v>
      </c>
      <c r="K8" s="1586">
        <f t="shared" si="2"/>
        <v>0</v>
      </c>
      <c r="L8" s="689">
        <v>1</v>
      </c>
      <c r="M8" s="684">
        <v>1</v>
      </c>
      <c r="N8" s="1586">
        <f t="shared" si="3"/>
        <v>2</v>
      </c>
      <c r="O8" s="1593">
        <v>0</v>
      </c>
      <c r="P8" s="1588">
        <v>0</v>
      </c>
      <c r="Q8" s="1586">
        <f t="shared" si="4"/>
        <v>0</v>
      </c>
      <c r="R8" s="1593">
        <v>0</v>
      </c>
      <c r="S8" s="1588">
        <v>0</v>
      </c>
      <c r="T8" s="1586">
        <f t="shared" si="5"/>
        <v>0</v>
      </c>
      <c r="U8" s="1593">
        <v>0</v>
      </c>
      <c r="V8" s="1588">
        <v>0</v>
      </c>
      <c r="W8" s="1586">
        <f t="shared" si="6"/>
        <v>0</v>
      </c>
      <c r="X8" s="685">
        <f t="shared" si="7"/>
        <v>3</v>
      </c>
      <c r="Y8" s="686">
        <f t="shared" si="7"/>
        <v>1</v>
      </c>
      <c r="Z8" s="1598">
        <f t="shared" si="8"/>
        <v>4</v>
      </c>
      <c r="AA8" s="687">
        <v>0</v>
      </c>
      <c r="AB8" s="687">
        <v>2</v>
      </c>
      <c r="AC8" s="38" t="s">
        <v>58</v>
      </c>
      <c r="AD8" s="2127"/>
    </row>
    <row r="9" spans="1:33" ht="16.5" customHeight="1">
      <c r="A9" s="2014"/>
      <c r="B9" s="80" t="s">
        <v>245</v>
      </c>
      <c r="C9" s="1589">
        <v>0</v>
      </c>
      <c r="D9" s="1590">
        <v>0</v>
      </c>
      <c r="E9" s="1586">
        <f t="shared" si="0"/>
        <v>0</v>
      </c>
      <c r="F9" s="691">
        <v>3</v>
      </c>
      <c r="G9" s="692">
        <v>0</v>
      </c>
      <c r="H9" s="1586">
        <f t="shared" si="1"/>
        <v>3</v>
      </c>
      <c r="I9" s="691">
        <v>2</v>
      </c>
      <c r="J9" s="692">
        <v>0</v>
      </c>
      <c r="K9" s="1586">
        <f t="shared" si="2"/>
        <v>2</v>
      </c>
      <c r="L9" s="691">
        <v>2</v>
      </c>
      <c r="M9" s="692">
        <v>0</v>
      </c>
      <c r="N9" s="1586">
        <f t="shared" si="3"/>
        <v>2</v>
      </c>
      <c r="O9" s="1597">
        <v>0</v>
      </c>
      <c r="P9" s="1590">
        <v>0</v>
      </c>
      <c r="Q9" s="1586">
        <f t="shared" si="4"/>
        <v>0</v>
      </c>
      <c r="R9" s="1597">
        <v>0</v>
      </c>
      <c r="S9" s="1590">
        <v>0</v>
      </c>
      <c r="T9" s="1586">
        <f t="shared" si="5"/>
        <v>0</v>
      </c>
      <c r="U9" s="1597">
        <v>0</v>
      </c>
      <c r="V9" s="1590">
        <v>0</v>
      </c>
      <c r="W9" s="1586">
        <f t="shared" si="6"/>
        <v>0</v>
      </c>
      <c r="X9" s="693">
        <f t="shared" si="7"/>
        <v>7</v>
      </c>
      <c r="Y9" s="694">
        <f t="shared" si="7"/>
        <v>0</v>
      </c>
      <c r="Z9" s="1599">
        <f t="shared" si="8"/>
        <v>7</v>
      </c>
      <c r="AA9" s="695">
        <v>0</v>
      </c>
      <c r="AB9" s="695">
        <v>4</v>
      </c>
      <c r="AC9" s="81" t="s">
        <v>245</v>
      </c>
      <c r="AD9" s="2127"/>
      <c r="AG9" s="379"/>
    </row>
    <row r="10" spans="1:33" s="1452" customFormat="1" ht="16.5" customHeight="1">
      <c r="A10" s="1905"/>
      <c r="B10" s="1591" t="s">
        <v>11</v>
      </c>
      <c r="C10" s="1589">
        <f>SUM(C5:C9)</f>
        <v>2</v>
      </c>
      <c r="D10" s="1590">
        <f>SUM(D5:D9)</f>
        <v>1</v>
      </c>
      <c r="E10" s="1592">
        <f>SUM(C10:D10)</f>
        <v>3</v>
      </c>
      <c r="F10" s="1589">
        <f>SUM(F5:F9)</f>
        <v>6</v>
      </c>
      <c r="G10" s="1590">
        <f>SUM(G5:G9)</f>
        <v>0</v>
      </c>
      <c r="H10" s="1595">
        <f>SUM(F10:G10)</f>
        <v>6</v>
      </c>
      <c r="I10" s="1589">
        <f>SUM(I5:I9)</f>
        <v>4</v>
      </c>
      <c r="J10" s="1590">
        <f>SUM(J5:J9)</f>
        <v>1</v>
      </c>
      <c r="K10" s="1595">
        <f>SUM(I10:J10)</f>
        <v>5</v>
      </c>
      <c r="L10" s="1589">
        <f>SUM(L5:L9)</f>
        <v>4</v>
      </c>
      <c r="M10" s="1590">
        <f>SUM(M5:M9)</f>
        <v>1</v>
      </c>
      <c r="N10" s="1595">
        <f>SUM(L10:M10)</f>
        <v>5</v>
      </c>
      <c r="O10" s="1589">
        <f>SUM(O5:O9)</f>
        <v>0</v>
      </c>
      <c r="P10" s="1590">
        <f>SUM(P5:P9)</f>
        <v>0</v>
      </c>
      <c r="Q10" s="1595">
        <f>SUM(O10:P10)</f>
        <v>0</v>
      </c>
      <c r="R10" s="1589">
        <f>SUM(R5:R9)</f>
        <v>0</v>
      </c>
      <c r="S10" s="1590">
        <f>SUM(S5:S9)</f>
        <v>0</v>
      </c>
      <c r="T10" s="1595">
        <f>SUM(R10:S10)</f>
        <v>0</v>
      </c>
      <c r="U10" s="1589">
        <f>SUM(U5:U9)</f>
        <v>0</v>
      </c>
      <c r="V10" s="1590">
        <f>SUM(V5:V9)</f>
        <v>0</v>
      </c>
      <c r="W10" s="1595">
        <f>SUM(U10:V10)</f>
        <v>0</v>
      </c>
      <c r="X10" s="1600">
        <f>SUM(C10,F10,I10,L10,O10,R10,U10)</f>
        <v>16</v>
      </c>
      <c r="Y10" s="694">
        <f t="shared" si="7"/>
        <v>3</v>
      </c>
      <c r="Z10" s="1599">
        <f>SUM(X10:Y10)</f>
        <v>19</v>
      </c>
      <c r="AA10" s="1599">
        <f t="shared" ref="AA10:AB10" si="9">SUM(AA5:AA9)</f>
        <v>0</v>
      </c>
      <c r="AB10" s="1599">
        <f t="shared" si="9"/>
        <v>10</v>
      </c>
      <c r="AC10" s="1601" t="s">
        <v>11</v>
      </c>
      <c r="AD10" s="2128"/>
    </row>
    <row r="11" spans="1:33" ht="16.5" customHeight="1">
      <c r="A11" s="2073" t="s">
        <v>246</v>
      </c>
      <c r="B11" s="79" t="s">
        <v>244</v>
      </c>
      <c r="C11" s="1585">
        <v>5</v>
      </c>
      <c r="D11" s="684">
        <v>0</v>
      </c>
      <c r="E11" s="1592">
        <f>SUM(C11:D11)</f>
        <v>5</v>
      </c>
      <c r="F11" s="1593">
        <v>0</v>
      </c>
      <c r="G11" s="1588">
        <v>0</v>
      </c>
      <c r="H11" s="1586">
        <f>SUM(F11:G11)</f>
        <v>0</v>
      </c>
      <c r="I11" s="1593">
        <v>0</v>
      </c>
      <c r="J11" s="1588">
        <v>0</v>
      </c>
      <c r="K11" s="1586">
        <f>SUM(I11:J11)</f>
        <v>0</v>
      </c>
      <c r="L11" s="1593">
        <v>0</v>
      </c>
      <c r="M11" s="1588">
        <v>0</v>
      </c>
      <c r="N11" s="1586">
        <f>SUM(L11:M11)</f>
        <v>0</v>
      </c>
      <c r="O11" s="1593">
        <v>0</v>
      </c>
      <c r="P11" s="1588">
        <v>0</v>
      </c>
      <c r="Q11" s="1586">
        <f>SUM(O11:P11)</f>
        <v>0</v>
      </c>
      <c r="R11" s="1593">
        <v>0</v>
      </c>
      <c r="S11" s="1588">
        <v>0</v>
      </c>
      <c r="T11" s="1586">
        <f>SUM(R11:S11)</f>
        <v>0</v>
      </c>
      <c r="U11" s="1593">
        <v>0</v>
      </c>
      <c r="V11" s="1588">
        <v>0</v>
      </c>
      <c r="W11" s="1586">
        <f>SUM(U11:V11)</f>
        <v>0</v>
      </c>
      <c r="X11" s="685">
        <f>SUM(C11,F11,I11,L11,O11,R11,U11)</f>
        <v>5</v>
      </c>
      <c r="Y11" s="686">
        <f>SUM(D11,G11,J11,M11,P11,S11,V11)</f>
        <v>0</v>
      </c>
      <c r="Z11" s="1598">
        <f>SUM(X11:Y11)</f>
        <v>5</v>
      </c>
      <c r="AA11" s="687">
        <v>0</v>
      </c>
      <c r="AB11" s="687">
        <v>1</v>
      </c>
      <c r="AC11" s="38" t="s">
        <v>244</v>
      </c>
      <c r="AD11" s="2126" t="s">
        <v>246</v>
      </c>
    </row>
    <row r="12" spans="1:33" ht="16.5" customHeight="1">
      <c r="A12" s="2014"/>
      <c r="B12" s="79" t="s">
        <v>56</v>
      </c>
      <c r="C12" s="1587">
        <v>0</v>
      </c>
      <c r="D12" s="1588">
        <v>0</v>
      </c>
      <c r="E12" s="1586">
        <f t="shared" ref="E12:E14" si="10">SUM(C12:D12)</f>
        <v>0</v>
      </c>
      <c r="F12" s="689">
        <v>2</v>
      </c>
      <c r="G12" s="684">
        <v>2</v>
      </c>
      <c r="H12" s="1586">
        <f t="shared" ref="H12:H14" si="11">SUM(F12:G12)</f>
        <v>4</v>
      </c>
      <c r="I12" s="689">
        <v>0</v>
      </c>
      <c r="J12" s="684">
        <v>0</v>
      </c>
      <c r="K12" s="1586">
        <f t="shared" ref="K12:K14" si="12">SUM(I12:J12)</f>
        <v>0</v>
      </c>
      <c r="L12" s="689">
        <v>1</v>
      </c>
      <c r="M12" s="684">
        <v>0</v>
      </c>
      <c r="N12" s="1586">
        <f t="shared" ref="N12:N14" si="13">SUM(L12:M12)</f>
        <v>1</v>
      </c>
      <c r="O12" s="689">
        <v>0</v>
      </c>
      <c r="P12" s="684">
        <v>0</v>
      </c>
      <c r="Q12" s="1586">
        <f t="shared" ref="Q12:Q14" si="14">SUM(O12:P12)</f>
        <v>0</v>
      </c>
      <c r="R12" s="689">
        <v>0</v>
      </c>
      <c r="S12" s="684">
        <v>1</v>
      </c>
      <c r="T12" s="1586">
        <f t="shared" ref="T12:T14" si="15">SUM(R12:S12)</f>
        <v>1</v>
      </c>
      <c r="U12" s="689">
        <v>0</v>
      </c>
      <c r="V12" s="684">
        <v>1</v>
      </c>
      <c r="W12" s="1586">
        <f t="shared" ref="W12:W14" si="16">SUM(U12:V12)</f>
        <v>1</v>
      </c>
      <c r="X12" s="685">
        <f t="shared" ref="X12:Y14" si="17">SUM(C12,F12,I12,L12,O12,R12,U12)</f>
        <v>3</v>
      </c>
      <c r="Y12" s="686">
        <f t="shared" si="17"/>
        <v>4</v>
      </c>
      <c r="Z12" s="1598">
        <f>SUM(X12:Y12)</f>
        <v>7</v>
      </c>
      <c r="AA12" s="687">
        <v>0</v>
      </c>
      <c r="AB12" s="687">
        <v>3</v>
      </c>
      <c r="AC12" s="38" t="s">
        <v>56</v>
      </c>
      <c r="AD12" s="2127"/>
    </row>
    <row r="13" spans="1:33" ht="16.5" customHeight="1">
      <c r="A13" s="2014"/>
      <c r="B13" s="79" t="s">
        <v>57</v>
      </c>
      <c r="C13" s="1587">
        <v>0</v>
      </c>
      <c r="D13" s="1588">
        <v>0</v>
      </c>
      <c r="E13" s="1586">
        <f t="shared" si="10"/>
        <v>0</v>
      </c>
      <c r="F13" s="689">
        <v>0</v>
      </c>
      <c r="G13" s="684">
        <v>0</v>
      </c>
      <c r="H13" s="1586">
        <f t="shared" si="11"/>
        <v>0</v>
      </c>
      <c r="I13" s="689">
        <v>1</v>
      </c>
      <c r="J13" s="684">
        <v>0</v>
      </c>
      <c r="K13" s="1586">
        <f t="shared" si="12"/>
        <v>1</v>
      </c>
      <c r="L13" s="689">
        <v>0</v>
      </c>
      <c r="M13" s="684">
        <v>0</v>
      </c>
      <c r="N13" s="1586">
        <f t="shared" si="13"/>
        <v>0</v>
      </c>
      <c r="O13" s="1593">
        <v>0</v>
      </c>
      <c r="P13" s="1588">
        <v>0</v>
      </c>
      <c r="Q13" s="1586">
        <f t="shared" si="14"/>
        <v>0</v>
      </c>
      <c r="R13" s="1593">
        <v>0</v>
      </c>
      <c r="S13" s="1588">
        <v>0</v>
      </c>
      <c r="T13" s="1586">
        <f t="shared" si="15"/>
        <v>0</v>
      </c>
      <c r="U13" s="1593">
        <v>0</v>
      </c>
      <c r="V13" s="1588">
        <v>0</v>
      </c>
      <c r="W13" s="1586">
        <f t="shared" si="16"/>
        <v>0</v>
      </c>
      <c r="X13" s="685">
        <f t="shared" si="17"/>
        <v>1</v>
      </c>
      <c r="Y13" s="686">
        <f t="shared" si="17"/>
        <v>0</v>
      </c>
      <c r="Z13" s="1598">
        <f t="shared" si="8"/>
        <v>1</v>
      </c>
      <c r="AA13" s="687">
        <v>0</v>
      </c>
      <c r="AB13" s="687">
        <v>1</v>
      </c>
      <c r="AC13" s="38" t="s">
        <v>57</v>
      </c>
      <c r="AD13" s="2127"/>
      <c r="AG13" s="379"/>
    </row>
    <row r="14" spans="1:33" ht="16.5" customHeight="1">
      <c r="A14" s="2014"/>
      <c r="B14" s="80" t="s">
        <v>58</v>
      </c>
      <c r="C14" s="1589">
        <v>0</v>
      </c>
      <c r="D14" s="1590">
        <v>0</v>
      </c>
      <c r="E14" s="1602">
        <f t="shared" si="10"/>
        <v>0</v>
      </c>
      <c r="F14" s="691">
        <v>1</v>
      </c>
      <c r="G14" s="692">
        <v>0</v>
      </c>
      <c r="H14" s="1586">
        <f t="shared" si="11"/>
        <v>1</v>
      </c>
      <c r="I14" s="691">
        <v>1</v>
      </c>
      <c r="J14" s="692">
        <v>1</v>
      </c>
      <c r="K14" s="1586">
        <f t="shared" si="12"/>
        <v>2</v>
      </c>
      <c r="L14" s="691">
        <v>1</v>
      </c>
      <c r="M14" s="692">
        <v>0</v>
      </c>
      <c r="N14" s="1602">
        <f t="shared" si="13"/>
        <v>1</v>
      </c>
      <c r="O14" s="1597">
        <v>0</v>
      </c>
      <c r="P14" s="1590">
        <v>0</v>
      </c>
      <c r="Q14" s="1586">
        <f t="shared" si="14"/>
        <v>0</v>
      </c>
      <c r="R14" s="1597">
        <v>0</v>
      </c>
      <c r="S14" s="1590">
        <v>0</v>
      </c>
      <c r="T14" s="1602">
        <f t="shared" si="15"/>
        <v>0</v>
      </c>
      <c r="U14" s="1597">
        <v>0</v>
      </c>
      <c r="V14" s="1590">
        <v>0</v>
      </c>
      <c r="W14" s="1586">
        <f t="shared" si="16"/>
        <v>0</v>
      </c>
      <c r="X14" s="693">
        <f t="shared" si="17"/>
        <v>3</v>
      </c>
      <c r="Y14" s="694">
        <f t="shared" si="17"/>
        <v>1</v>
      </c>
      <c r="Z14" s="1599">
        <f t="shared" si="8"/>
        <v>4</v>
      </c>
      <c r="AA14" s="695">
        <v>0</v>
      </c>
      <c r="AB14" s="695">
        <v>2</v>
      </c>
      <c r="AC14" s="81" t="s">
        <v>58</v>
      </c>
      <c r="AD14" s="2127"/>
    </row>
    <row r="15" spans="1:33" s="1452" customFormat="1" ht="16.5" customHeight="1">
      <c r="A15" s="1905"/>
      <c r="B15" s="1591" t="s">
        <v>11</v>
      </c>
      <c r="C15" s="1589">
        <f>SUM(C11:C14)</f>
        <v>5</v>
      </c>
      <c r="D15" s="1590">
        <f>SUM(D11:D14)</f>
        <v>0</v>
      </c>
      <c r="E15" s="1595">
        <f t="shared" ref="E15:E22" si="18">SUM(C15:D15)</f>
        <v>5</v>
      </c>
      <c r="F15" s="1589">
        <f>SUM(F11:F14)</f>
        <v>3</v>
      </c>
      <c r="G15" s="1590">
        <f>SUM(G11:G14)</f>
        <v>2</v>
      </c>
      <c r="H15" s="1595">
        <f t="shared" ref="H15:H22" si="19">SUM(F15:G15)</f>
        <v>5</v>
      </c>
      <c r="I15" s="1589">
        <f>SUM(I11:I14)</f>
        <v>2</v>
      </c>
      <c r="J15" s="1590">
        <f>SUM(J11:J14)</f>
        <v>1</v>
      </c>
      <c r="K15" s="1595">
        <f>SUM(I15:J15)</f>
        <v>3</v>
      </c>
      <c r="L15" s="1589">
        <f>SUM(L11:L14)</f>
        <v>2</v>
      </c>
      <c r="M15" s="1590">
        <f>SUM(M11:M14)</f>
        <v>0</v>
      </c>
      <c r="N15" s="1595">
        <f>SUM(L15:M15)</f>
        <v>2</v>
      </c>
      <c r="O15" s="1589">
        <f>SUM(O11:O14)</f>
        <v>0</v>
      </c>
      <c r="P15" s="1590">
        <f>SUM(P11:P14)</f>
        <v>0</v>
      </c>
      <c r="Q15" s="1595">
        <f>SUM(O15:P15)</f>
        <v>0</v>
      </c>
      <c r="R15" s="1589">
        <f>SUM(R11:R14)</f>
        <v>0</v>
      </c>
      <c r="S15" s="1590">
        <f>SUM(S11:S14)</f>
        <v>1</v>
      </c>
      <c r="T15" s="1595">
        <f>SUM(R15:S15)</f>
        <v>1</v>
      </c>
      <c r="U15" s="1589">
        <f>SUM(U11:U14)</f>
        <v>0</v>
      </c>
      <c r="V15" s="1590">
        <f>SUM(V11:V14)</f>
        <v>1</v>
      </c>
      <c r="W15" s="1595">
        <f>SUM(U15:V15)</f>
        <v>1</v>
      </c>
      <c r="X15" s="693">
        <f t="shared" si="7"/>
        <v>12</v>
      </c>
      <c r="Y15" s="694">
        <f t="shared" si="7"/>
        <v>5</v>
      </c>
      <c r="Z15" s="1599">
        <f t="shared" si="8"/>
        <v>17</v>
      </c>
      <c r="AA15" s="1599">
        <f t="shared" ref="AA15:AB15" si="20">SUM(AA11:AA14)</f>
        <v>0</v>
      </c>
      <c r="AB15" s="1599">
        <f t="shared" si="20"/>
        <v>7</v>
      </c>
      <c r="AC15" s="1601" t="s">
        <v>11</v>
      </c>
      <c r="AD15" s="2128"/>
    </row>
    <row r="16" spans="1:33" ht="16.5" customHeight="1">
      <c r="A16" s="2073" t="s">
        <v>247</v>
      </c>
      <c r="B16" s="79" t="s">
        <v>56</v>
      </c>
      <c r="C16" s="685">
        <v>0</v>
      </c>
      <c r="D16" s="686">
        <v>0</v>
      </c>
      <c r="E16" s="1603">
        <f t="shared" si="18"/>
        <v>0</v>
      </c>
      <c r="F16" s="689">
        <v>0</v>
      </c>
      <c r="G16" s="684">
        <v>3</v>
      </c>
      <c r="H16" s="1603">
        <f t="shared" si="19"/>
        <v>3</v>
      </c>
      <c r="I16" s="689">
        <v>2</v>
      </c>
      <c r="J16" s="684">
        <v>4</v>
      </c>
      <c r="K16" s="1603">
        <f>SUM(I16:J16)</f>
        <v>6</v>
      </c>
      <c r="L16" s="689">
        <v>1</v>
      </c>
      <c r="M16" s="684">
        <v>7</v>
      </c>
      <c r="N16" s="1610">
        <f>SUM(L16:M16)</f>
        <v>8</v>
      </c>
      <c r="O16" s="689">
        <v>5</v>
      </c>
      <c r="P16" s="684">
        <v>2</v>
      </c>
      <c r="Q16" s="1603">
        <f>SUM(O16:P16)</f>
        <v>7</v>
      </c>
      <c r="R16" s="689">
        <v>2</v>
      </c>
      <c r="S16" s="684">
        <v>1</v>
      </c>
      <c r="T16" s="1603">
        <f>SUM(R16:S16)</f>
        <v>3</v>
      </c>
      <c r="U16" s="689">
        <v>1</v>
      </c>
      <c r="V16" s="684">
        <v>3</v>
      </c>
      <c r="W16" s="1603">
        <f>SUM(U16:V16)</f>
        <v>4</v>
      </c>
      <c r="X16" s="685">
        <f>SUM(C16,F16,I16,L16,O16,R16,U16)</f>
        <v>11</v>
      </c>
      <c r="Y16" s="686">
        <f>SUM(D16,G16,J16,M16,P16,S16,V16)</f>
        <v>20</v>
      </c>
      <c r="Z16" s="1598">
        <f>SUM(X16:Y16)</f>
        <v>31</v>
      </c>
      <c r="AA16" s="687">
        <v>2</v>
      </c>
      <c r="AB16" s="687">
        <v>1</v>
      </c>
      <c r="AC16" s="38" t="s">
        <v>56</v>
      </c>
      <c r="AD16" s="2126" t="s">
        <v>247</v>
      </c>
    </row>
    <row r="17" spans="1:30" ht="16.5" customHeight="1">
      <c r="A17" s="2014"/>
      <c r="B17" s="79" t="s">
        <v>57</v>
      </c>
      <c r="C17" s="685">
        <v>0</v>
      </c>
      <c r="D17" s="686">
        <v>0</v>
      </c>
      <c r="E17" s="1603">
        <f t="shared" si="18"/>
        <v>0</v>
      </c>
      <c r="F17" s="689">
        <v>4</v>
      </c>
      <c r="G17" s="684">
        <v>5</v>
      </c>
      <c r="H17" s="1603">
        <f t="shared" si="19"/>
        <v>9</v>
      </c>
      <c r="I17" s="689">
        <v>5</v>
      </c>
      <c r="J17" s="684">
        <v>3</v>
      </c>
      <c r="K17" s="1603">
        <f>SUM(I17:J17)</f>
        <v>8</v>
      </c>
      <c r="L17" s="689">
        <v>6</v>
      </c>
      <c r="M17" s="684">
        <v>3</v>
      </c>
      <c r="N17" s="1603">
        <f>SUM(L17:M17)</f>
        <v>9</v>
      </c>
      <c r="O17" s="1593">
        <v>0</v>
      </c>
      <c r="P17" s="1588">
        <v>0</v>
      </c>
      <c r="Q17" s="1603">
        <f>SUM(O17:P17)</f>
        <v>0</v>
      </c>
      <c r="R17" s="1593">
        <v>0</v>
      </c>
      <c r="S17" s="1588">
        <v>0</v>
      </c>
      <c r="T17" s="1603">
        <f>SUM(R17:S17)</f>
        <v>0</v>
      </c>
      <c r="U17" s="1593">
        <v>0</v>
      </c>
      <c r="V17" s="1588">
        <v>0</v>
      </c>
      <c r="W17" s="1603">
        <f>SUM(U17:V17)</f>
        <v>0</v>
      </c>
      <c r="X17" s="685">
        <f t="shared" si="7"/>
        <v>15</v>
      </c>
      <c r="Y17" s="686">
        <f t="shared" si="7"/>
        <v>11</v>
      </c>
      <c r="Z17" s="1598">
        <f t="shared" si="8"/>
        <v>26</v>
      </c>
      <c r="AA17" s="687">
        <v>1</v>
      </c>
      <c r="AB17" s="687">
        <v>4</v>
      </c>
      <c r="AC17" s="38" t="s">
        <v>57</v>
      </c>
      <c r="AD17" s="2127"/>
    </row>
    <row r="18" spans="1:30" ht="16.5" customHeight="1">
      <c r="A18" s="2014"/>
      <c r="B18" s="80" t="s">
        <v>58</v>
      </c>
      <c r="C18" s="693">
        <v>0</v>
      </c>
      <c r="D18" s="694">
        <v>0</v>
      </c>
      <c r="E18" s="1604">
        <f t="shared" si="18"/>
        <v>0</v>
      </c>
      <c r="F18" s="691">
        <v>4</v>
      </c>
      <c r="G18" s="692">
        <v>2</v>
      </c>
      <c r="H18" s="1604">
        <f t="shared" si="19"/>
        <v>6</v>
      </c>
      <c r="I18" s="691">
        <v>4</v>
      </c>
      <c r="J18" s="692">
        <v>3</v>
      </c>
      <c r="K18" s="1604">
        <f>SUM(I18:J18)</f>
        <v>7</v>
      </c>
      <c r="L18" s="691">
        <v>7</v>
      </c>
      <c r="M18" s="692">
        <v>3</v>
      </c>
      <c r="N18" s="1604">
        <f>SUM(L18:M18)</f>
        <v>10</v>
      </c>
      <c r="O18" s="1597">
        <v>0</v>
      </c>
      <c r="P18" s="1590">
        <v>0</v>
      </c>
      <c r="Q18" s="1604">
        <f>SUM(O18:P18)</f>
        <v>0</v>
      </c>
      <c r="R18" s="1597">
        <v>0</v>
      </c>
      <c r="S18" s="1590">
        <v>0</v>
      </c>
      <c r="T18" s="1604">
        <f>SUM(R18:S18)</f>
        <v>0</v>
      </c>
      <c r="U18" s="1597">
        <v>0</v>
      </c>
      <c r="V18" s="1590">
        <v>0</v>
      </c>
      <c r="W18" s="1604">
        <f>SUM(U18:V18)</f>
        <v>0</v>
      </c>
      <c r="X18" s="693">
        <f t="shared" si="7"/>
        <v>15</v>
      </c>
      <c r="Y18" s="694">
        <f t="shared" si="7"/>
        <v>8</v>
      </c>
      <c r="Z18" s="1599">
        <f t="shared" si="8"/>
        <v>23</v>
      </c>
      <c r="AA18" s="695">
        <v>3</v>
      </c>
      <c r="AB18" s="695">
        <v>5</v>
      </c>
      <c r="AC18" s="81" t="s">
        <v>58</v>
      </c>
      <c r="AD18" s="2127"/>
    </row>
    <row r="19" spans="1:30" s="1452" customFormat="1" ht="16.5" customHeight="1">
      <c r="A19" s="1905"/>
      <c r="B19" s="1591" t="s">
        <v>11</v>
      </c>
      <c r="C19" s="693">
        <f>SUM(C16:C18)</f>
        <v>0</v>
      </c>
      <c r="D19" s="694">
        <f>SUM(D16:D18)</f>
        <v>0</v>
      </c>
      <c r="E19" s="1604">
        <f t="shared" si="18"/>
        <v>0</v>
      </c>
      <c r="F19" s="693">
        <f t="shared" ref="F19:V19" si="21">SUM(F16:F18)</f>
        <v>8</v>
      </c>
      <c r="G19" s="694">
        <f t="shared" si="21"/>
        <v>10</v>
      </c>
      <c r="H19" s="1604">
        <f t="shared" si="19"/>
        <v>18</v>
      </c>
      <c r="I19" s="693">
        <f>SUM(I16:I18)</f>
        <v>11</v>
      </c>
      <c r="J19" s="694">
        <f t="shared" si="21"/>
        <v>10</v>
      </c>
      <c r="K19" s="1604">
        <f t="shared" ref="K19" si="22">SUM(I19:J19)</f>
        <v>21</v>
      </c>
      <c r="L19" s="693">
        <f>SUM(L16:L18)</f>
        <v>14</v>
      </c>
      <c r="M19" s="694">
        <f t="shared" si="21"/>
        <v>13</v>
      </c>
      <c r="N19" s="1611">
        <f t="shared" ref="N19" si="23">SUM(L19:M19)</f>
        <v>27</v>
      </c>
      <c r="O19" s="693">
        <f t="shared" si="21"/>
        <v>5</v>
      </c>
      <c r="P19" s="694">
        <f t="shared" si="21"/>
        <v>2</v>
      </c>
      <c r="Q19" s="1604">
        <f t="shared" ref="Q19" si="24">SUM(O19:P19)</f>
        <v>7</v>
      </c>
      <c r="R19" s="693">
        <f t="shared" si="21"/>
        <v>2</v>
      </c>
      <c r="S19" s="694">
        <f t="shared" si="21"/>
        <v>1</v>
      </c>
      <c r="T19" s="1604">
        <f t="shared" ref="T19" si="25">SUM(R19:S19)</f>
        <v>3</v>
      </c>
      <c r="U19" s="693">
        <f t="shared" si="21"/>
        <v>1</v>
      </c>
      <c r="V19" s="694">
        <f t="shared" si="21"/>
        <v>3</v>
      </c>
      <c r="W19" s="1604">
        <f t="shared" ref="W19" si="26">SUM(U19:V19)</f>
        <v>4</v>
      </c>
      <c r="X19" s="693">
        <f t="shared" si="7"/>
        <v>41</v>
      </c>
      <c r="Y19" s="694">
        <f t="shared" si="7"/>
        <v>39</v>
      </c>
      <c r="Z19" s="1599">
        <f t="shared" si="8"/>
        <v>80</v>
      </c>
      <c r="AA19" s="1599">
        <f t="shared" ref="AA19:AB19" si="27">SUM(AA16:AA18)</f>
        <v>6</v>
      </c>
      <c r="AB19" s="1599">
        <f t="shared" si="27"/>
        <v>10</v>
      </c>
      <c r="AC19" s="1601" t="s">
        <v>11</v>
      </c>
      <c r="AD19" s="2128"/>
    </row>
    <row r="20" spans="1:30" ht="16.5" customHeight="1">
      <c r="A20" s="2073" t="s">
        <v>248</v>
      </c>
      <c r="B20" s="79" t="s">
        <v>56</v>
      </c>
      <c r="C20" s="685">
        <v>0</v>
      </c>
      <c r="D20" s="686">
        <v>0</v>
      </c>
      <c r="E20" s="1603">
        <f t="shared" si="18"/>
        <v>0</v>
      </c>
      <c r="F20" s="696">
        <v>19</v>
      </c>
      <c r="G20" s="697">
        <v>5</v>
      </c>
      <c r="H20" s="1614">
        <f t="shared" si="19"/>
        <v>24</v>
      </c>
      <c r="I20" s="696">
        <v>12</v>
      </c>
      <c r="J20" s="697">
        <v>3</v>
      </c>
      <c r="K20" s="1617">
        <f>SUM(I20:J20)</f>
        <v>15</v>
      </c>
      <c r="L20" s="696">
        <v>23</v>
      </c>
      <c r="M20" s="697">
        <v>6</v>
      </c>
      <c r="N20" s="1617">
        <f>SUM(L20:M20)</f>
        <v>29</v>
      </c>
      <c r="O20" s="696">
        <v>17</v>
      </c>
      <c r="P20" s="697">
        <v>6</v>
      </c>
      <c r="Q20" s="1617">
        <f>SUM(O20:P20)</f>
        <v>23</v>
      </c>
      <c r="R20" s="696">
        <v>8</v>
      </c>
      <c r="S20" s="697">
        <v>3</v>
      </c>
      <c r="T20" s="1617">
        <f>SUM(R20:S20)</f>
        <v>11</v>
      </c>
      <c r="U20" s="696">
        <v>18</v>
      </c>
      <c r="V20" s="697">
        <v>4</v>
      </c>
      <c r="W20" s="1617">
        <f>SUM(U20:V20)</f>
        <v>22</v>
      </c>
      <c r="X20" s="685">
        <f t="shared" si="7"/>
        <v>97</v>
      </c>
      <c r="Y20" s="686">
        <f t="shared" si="7"/>
        <v>27</v>
      </c>
      <c r="Z20" s="1598">
        <f t="shared" si="8"/>
        <v>124</v>
      </c>
      <c r="AA20" s="687">
        <v>0</v>
      </c>
      <c r="AB20" s="687">
        <v>0</v>
      </c>
      <c r="AC20" s="38" t="s">
        <v>56</v>
      </c>
      <c r="AD20" s="2126" t="s">
        <v>248</v>
      </c>
    </row>
    <row r="21" spans="1:30" ht="16.5" customHeight="1">
      <c r="A21" s="2014"/>
      <c r="B21" s="79" t="s">
        <v>57</v>
      </c>
      <c r="C21" s="685">
        <v>0</v>
      </c>
      <c r="D21" s="686">
        <v>0</v>
      </c>
      <c r="E21" s="1603">
        <f t="shared" si="18"/>
        <v>0</v>
      </c>
      <c r="F21" s="696">
        <v>20</v>
      </c>
      <c r="G21" s="698">
        <v>14</v>
      </c>
      <c r="H21" s="1615">
        <f t="shared" si="19"/>
        <v>34</v>
      </c>
      <c r="I21" s="696">
        <v>23</v>
      </c>
      <c r="J21" s="698">
        <v>4</v>
      </c>
      <c r="K21" s="1617">
        <f>SUM(I21:J21)</f>
        <v>27</v>
      </c>
      <c r="L21" s="696">
        <v>24</v>
      </c>
      <c r="M21" s="698">
        <v>18</v>
      </c>
      <c r="N21" s="1617">
        <f>SUM(L21:M21)</f>
        <v>42</v>
      </c>
      <c r="O21" s="696">
        <v>0</v>
      </c>
      <c r="P21" s="698">
        <v>0</v>
      </c>
      <c r="Q21" s="1617">
        <f>SUM(O21:P21)</f>
        <v>0</v>
      </c>
      <c r="R21" s="696">
        <v>0</v>
      </c>
      <c r="S21" s="698">
        <v>0</v>
      </c>
      <c r="T21" s="1617">
        <f>SUM(R21:S21)</f>
        <v>0</v>
      </c>
      <c r="U21" s="696">
        <v>0</v>
      </c>
      <c r="V21" s="698">
        <v>0</v>
      </c>
      <c r="W21" s="1617">
        <f>SUM(U21:V21)</f>
        <v>0</v>
      </c>
      <c r="X21" s="685">
        <f t="shared" si="7"/>
        <v>67</v>
      </c>
      <c r="Y21" s="686">
        <f t="shared" si="7"/>
        <v>36</v>
      </c>
      <c r="Z21" s="1598">
        <f t="shared" si="8"/>
        <v>103</v>
      </c>
      <c r="AA21" s="687">
        <v>0</v>
      </c>
      <c r="AB21" s="687">
        <v>15</v>
      </c>
      <c r="AC21" s="38" t="s">
        <v>57</v>
      </c>
      <c r="AD21" s="2127"/>
    </row>
    <row r="22" spans="1:30" ht="16.5" customHeight="1">
      <c r="A22" s="2014"/>
      <c r="B22" s="80" t="s">
        <v>58</v>
      </c>
      <c r="C22" s="693">
        <v>0</v>
      </c>
      <c r="D22" s="694">
        <v>0</v>
      </c>
      <c r="E22" s="1604">
        <f t="shared" si="18"/>
        <v>0</v>
      </c>
      <c r="F22" s="699">
        <v>36</v>
      </c>
      <c r="G22" s="700">
        <v>10</v>
      </c>
      <c r="H22" s="1616">
        <f t="shared" si="19"/>
        <v>46</v>
      </c>
      <c r="I22" s="699">
        <v>31</v>
      </c>
      <c r="J22" s="700">
        <v>14</v>
      </c>
      <c r="K22" s="1618">
        <f>SUM(I22:J22)</f>
        <v>45</v>
      </c>
      <c r="L22" s="699">
        <v>19</v>
      </c>
      <c r="M22" s="700">
        <v>15</v>
      </c>
      <c r="N22" s="1618">
        <f>SUM(L22:M22)</f>
        <v>34</v>
      </c>
      <c r="O22" s="699">
        <v>0</v>
      </c>
      <c r="P22" s="700">
        <v>0</v>
      </c>
      <c r="Q22" s="1618">
        <f>SUM(O22:P22)</f>
        <v>0</v>
      </c>
      <c r="R22" s="699">
        <v>0</v>
      </c>
      <c r="S22" s="700">
        <v>0</v>
      </c>
      <c r="T22" s="1618">
        <f>SUM(R22:S22)</f>
        <v>0</v>
      </c>
      <c r="U22" s="699">
        <v>0</v>
      </c>
      <c r="V22" s="700">
        <v>0</v>
      </c>
      <c r="W22" s="1618">
        <f>SUM(U22:V22)</f>
        <v>0</v>
      </c>
      <c r="X22" s="693">
        <f t="shared" ref="X22:Y51" si="28">SUM(C22,F22,I22,L22,O22,R22,U22)</f>
        <v>86</v>
      </c>
      <c r="Y22" s="694">
        <f t="shared" si="28"/>
        <v>39</v>
      </c>
      <c r="Z22" s="1599">
        <f t="shared" si="8"/>
        <v>125</v>
      </c>
      <c r="AA22" s="695">
        <v>0</v>
      </c>
      <c r="AB22" s="695">
        <v>37</v>
      </c>
      <c r="AC22" s="81" t="s">
        <v>58</v>
      </c>
      <c r="AD22" s="2127"/>
    </row>
    <row r="23" spans="1:30" s="1452" customFormat="1" ht="16.5" customHeight="1">
      <c r="A23" s="1905"/>
      <c r="B23" s="1591" t="s">
        <v>11</v>
      </c>
      <c r="C23" s="693">
        <f>SUM(C20:C22)</f>
        <v>0</v>
      </c>
      <c r="D23" s="694">
        <f t="shared" ref="D23" si="29">SUM(D20:D22)</f>
        <v>0</v>
      </c>
      <c r="E23" s="1604">
        <f t="shared" ref="E23" si="30">SUM(C23:D23)</f>
        <v>0</v>
      </c>
      <c r="F23" s="1612">
        <f t="shared" ref="F23:W23" si="31">SUM(F20:F22)</f>
        <v>75</v>
      </c>
      <c r="G23" s="1613">
        <f t="shared" si="31"/>
        <v>29</v>
      </c>
      <c r="H23" s="1616">
        <f t="shared" si="31"/>
        <v>104</v>
      </c>
      <c r="I23" s="1612">
        <f t="shared" si="31"/>
        <v>66</v>
      </c>
      <c r="J23" s="1613">
        <f t="shared" si="31"/>
        <v>21</v>
      </c>
      <c r="K23" s="1618">
        <f t="shared" si="31"/>
        <v>87</v>
      </c>
      <c r="L23" s="1612">
        <f t="shared" si="31"/>
        <v>66</v>
      </c>
      <c r="M23" s="1613">
        <f t="shared" si="31"/>
        <v>39</v>
      </c>
      <c r="N23" s="1618">
        <f t="shared" si="31"/>
        <v>105</v>
      </c>
      <c r="O23" s="1612">
        <f t="shared" si="31"/>
        <v>17</v>
      </c>
      <c r="P23" s="1613">
        <f t="shared" si="31"/>
        <v>6</v>
      </c>
      <c r="Q23" s="1618">
        <f t="shared" si="31"/>
        <v>23</v>
      </c>
      <c r="R23" s="1612">
        <f t="shared" si="31"/>
        <v>8</v>
      </c>
      <c r="S23" s="1613">
        <f t="shared" si="31"/>
        <v>3</v>
      </c>
      <c r="T23" s="1618">
        <f t="shared" si="31"/>
        <v>11</v>
      </c>
      <c r="U23" s="1612">
        <f t="shared" si="31"/>
        <v>18</v>
      </c>
      <c r="V23" s="1613">
        <f t="shared" si="31"/>
        <v>4</v>
      </c>
      <c r="W23" s="1618">
        <f t="shared" si="31"/>
        <v>22</v>
      </c>
      <c r="X23" s="693">
        <f t="shared" si="28"/>
        <v>250</v>
      </c>
      <c r="Y23" s="694">
        <f t="shared" si="28"/>
        <v>102</v>
      </c>
      <c r="Z23" s="1599">
        <f t="shared" si="8"/>
        <v>352</v>
      </c>
      <c r="AA23" s="1599">
        <f t="shared" ref="AA23:AB23" si="32">SUM(AA20:AA22)</f>
        <v>0</v>
      </c>
      <c r="AB23" s="1599">
        <f t="shared" si="32"/>
        <v>52</v>
      </c>
      <c r="AC23" s="1601" t="s">
        <v>11</v>
      </c>
      <c r="AD23" s="2128"/>
    </row>
    <row r="24" spans="1:30" ht="16.5" customHeight="1">
      <c r="A24" s="2073" t="s">
        <v>249</v>
      </c>
      <c r="B24" s="79" t="s">
        <v>56</v>
      </c>
      <c r="C24" s="685">
        <v>0</v>
      </c>
      <c r="D24" s="686">
        <v>0</v>
      </c>
      <c r="E24" s="1603">
        <f>SUM(C24:D24)</f>
        <v>0</v>
      </c>
      <c r="F24" s="696">
        <v>4</v>
      </c>
      <c r="G24" s="698">
        <v>4</v>
      </c>
      <c r="H24" s="1615">
        <f>SUM(F24:G24)</f>
        <v>8</v>
      </c>
      <c r="I24" s="696">
        <v>6</v>
      </c>
      <c r="J24" s="698">
        <v>1</v>
      </c>
      <c r="K24" s="1617">
        <f>SUM(I24:J24)</f>
        <v>7</v>
      </c>
      <c r="L24" s="696">
        <v>7</v>
      </c>
      <c r="M24" s="698">
        <v>5</v>
      </c>
      <c r="N24" s="1617">
        <f>SUM(L24:M24)</f>
        <v>12</v>
      </c>
      <c r="O24" s="696">
        <v>9</v>
      </c>
      <c r="P24" s="698">
        <v>1</v>
      </c>
      <c r="Q24" s="1617">
        <f>SUM(O24:P24)</f>
        <v>10</v>
      </c>
      <c r="R24" s="696">
        <v>5</v>
      </c>
      <c r="S24" s="698">
        <v>2</v>
      </c>
      <c r="T24" s="1617">
        <f>SUM(R24:S24)</f>
        <v>7</v>
      </c>
      <c r="U24" s="696">
        <v>8</v>
      </c>
      <c r="V24" s="698">
        <v>1</v>
      </c>
      <c r="W24" s="1617">
        <f>SUM(U24:V24)</f>
        <v>9</v>
      </c>
      <c r="X24" s="685">
        <f t="shared" si="28"/>
        <v>39</v>
      </c>
      <c r="Y24" s="686">
        <f t="shared" si="28"/>
        <v>14</v>
      </c>
      <c r="Z24" s="1598">
        <f t="shared" si="8"/>
        <v>53</v>
      </c>
      <c r="AA24" s="687">
        <v>18</v>
      </c>
      <c r="AB24" s="687">
        <v>0</v>
      </c>
      <c r="AC24" s="38" t="s">
        <v>56</v>
      </c>
      <c r="AD24" s="2126" t="s">
        <v>249</v>
      </c>
    </row>
    <row r="25" spans="1:30" ht="16.5" customHeight="1">
      <c r="A25" s="2014"/>
      <c r="B25" s="79" t="s">
        <v>57</v>
      </c>
      <c r="C25" s="685">
        <v>0</v>
      </c>
      <c r="D25" s="686">
        <v>0</v>
      </c>
      <c r="E25" s="1603">
        <f>SUM(C25:D25)</f>
        <v>0</v>
      </c>
      <c r="F25" s="696">
        <v>13</v>
      </c>
      <c r="G25" s="698">
        <v>8</v>
      </c>
      <c r="H25" s="1615">
        <f>SUM(F25:G25)</f>
        <v>21</v>
      </c>
      <c r="I25" s="696">
        <v>12</v>
      </c>
      <c r="J25" s="698">
        <v>5</v>
      </c>
      <c r="K25" s="1617">
        <f>SUM(I25:J25)</f>
        <v>17</v>
      </c>
      <c r="L25" s="696">
        <v>13</v>
      </c>
      <c r="M25" s="698">
        <v>6</v>
      </c>
      <c r="N25" s="1617">
        <f>SUM(L25:M25)</f>
        <v>19</v>
      </c>
      <c r="O25" s="696">
        <v>0</v>
      </c>
      <c r="P25" s="698">
        <v>0</v>
      </c>
      <c r="Q25" s="1617">
        <f>SUM(O25:P25)</f>
        <v>0</v>
      </c>
      <c r="R25" s="696">
        <v>0</v>
      </c>
      <c r="S25" s="698">
        <v>0</v>
      </c>
      <c r="T25" s="1617">
        <f>SUM(R25:S25)</f>
        <v>0</v>
      </c>
      <c r="U25" s="696">
        <v>0</v>
      </c>
      <c r="V25" s="698">
        <v>0</v>
      </c>
      <c r="W25" s="1617">
        <f>SUM(U25:V25)</f>
        <v>0</v>
      </c>
      <c r="X25" s="685">
        <f t="shared" si="28"/>
        <v>38</v>
      </c>
      <c r="Y25" s="686">
        <f t="shared" si="28"/>
        <v>19</v>
      </c>
      <c r="Z25" s="1598">
        <f t="shared" si="8"/>
        <v>57</v>
      </c>
      <c r="AA25" s="687">
        <v>9</v>
      </c>
      <c r="AB25" s="687">
        <v>0</v>
      </c>
      <c r="AC25" s="38" t="s">
        <v>57</v>
      </c>
      <c r="AD25" s="2127"/>
    </row>
    <row r="26" spans="1:30" ht="16.5" customHeight="1">
      <c r="A26" s="2014"/>
      <c r="B26" s="80" t="s">
        <v>250</v>
      </c>
      <c r="C26" s="693">
        <v>0</v>
      </c>
      <c r="D26" s="694">
        <v>0</v>
      </c>
      <c r="E26" s="1604">
        <f>SUM(C26:D26)</f>
        <v>0</v>
      </c>
      <c r="F26" s="701">
        <v>30</v>
      </c>
      <c r="G26" s="700">
        <v>22</v>
      </c>
      <c r="H26" s="1616">
        <f>SUM(F26:G26)</f>
        <v>52</v>
      </c>
      <c r="I26" s="701">
        <v>32</v>
      </c>
      <c r="J26" s="700">
        <v>15</v>
      </c>
      <c r="K26" s="1618">
        <f>SUM(I26:J26)</f>
        <v>47</v>
      </c>
      <c r="L26" s="701">
        <v>30</v>
      </c>
      <c r="M26" s="700">
        <v>15</v>
      </c>
      <c r="N26" s="1618">
        <f>SUM(L26:M26)</f>
        <v>45</v>
      </c>
      <c r="O26" s="699">
        <v>0</v>
      </c>
      <c r="P26" s="700">
        <v>0</v>
      </c>
      <c r="Q26" s="1618">
        <f>SUM(O26:P26)</f>
        <v>0</v>
      </c>
      <c r="R26" s="699">
        <v>0</v>
      </c>
      <c r="S26" s="700">
        <v>0</v>
      </c>
      <c r="T26" s="1618">
        <f>SUM(R26:S26)</f>
        <v>0</v>
      </c>
      <c r="U26" s="699">
        <v>0</v>
      </c>
      <c r="V26" s="700">
        <v>0</v>
      </c>
      <c r="W26" s="1618">
        <f>SUM(U26:V26)</f>
        <v>0</v>
      </c>
      <c r="X26" s="693">
        <f t="shared" si="28"/>
        <v>92</v>
      </c>
      <c r="Y26" s="694">
        <f t="shared" si="28"/>
        <v>52</v>
      </c>
      <c r="Z26" s="1599">
        <f t="shared" si="8"/>
        <v>144</v>
      </c>
      <c r="AA26" s="695">
        <v>3</v>
      </c>
      <c r="AB26" s="695">
        <v>0</v>
      </c>
      <c r="AC26" s="82" t="s">
        <v>251</v>
      </c>
      <c r="AD26" s="2127"/>
    </row>
    <row r="27" spans="1:30" s="1452" customFormat="1" ht="16.5" customHeight="1">
      <c r="A27" s="1905"/>
      <c r="B27" s="1591" t="s">
        <v>11</v>
      </c>
      <c r="C27" s="693">
        <f>SUM(C24:C26)</f>
        <v>0</v>
      </c>
      <c r="D27" s="694">
        <f t="shared" ref="D27" si="33">SUM(D24:D26)</f>
        <v>0</v>
      </c>
      <c r="E27" s="1604">
        <f t="shared" ref="E27" si="34">SUM(C27:D27)</f>
        <v>0</v>
      </c>
      <c r="F27" s="1619">
        <f t="shared" ref="F27:W27" si="35">SUM(F24:F26)</f>
        <v>47</v>
      </c>
      <c r="G27" s="1620">
        <f t="shared" si="35"/>
        <v>34</v>
      </c>
      <c r="H27" s="1621">
        <f t="shared" si="35"/>
        <v>81</v>
      </c>
      <c r="I27" s="1619">
        <f t="shared" si="35"/>
        <v>50</v>
      </c>
      <c r="J27" s="1620">
        <f t="shared" si="35"/>
        <v>21</v>
      </c>
      <c r="K27" s="1622">
        <f t="shared" si="35"/>
        <v>71</v>
      </c>
      <c r="L27" s="1619">
        <f t="shared" si="35"/>
        <v>50</v>
      </c>
      <c r="M27" s="1620">
        <f t="shared" si="35"/>
        <v>26</v>
      </c>
      <c r="N27" s="1622">
        <f t="shared" si="35"/>
        <v>76</v>
      </c>
      <c r="O27" s="1619">
        <f t="shared" si="35"/>
        <v>9</v>
      </c>
      <c r="P27" s="1620">
        <f t="shared" si="35"/>
        <v>1</v>
      </c>
      <c r="Q27" s="1622">
        <f t="shared" si="35"/>
        <v>10</v>
      </c>
      <c r="R27" s="1619">
        <f t="shared" si="35"/>
        <v>5</v>
      </c>
      <c r="S27" s="1620">
        <f t="shared" si="35"/>
        <v>2</v>
      </c>
      <c r="T27" s="1622">
        <f t="shared" si="35"/>
        <v>7</v>
      </c>
      <c r="U27" s="1619">
        <f t="shared" si="35"/>
        <v>8</v>
      </c>
      <c r="V27" s="1620">
        <f t="shared" si="35"/>
        <v>1</v>
      </c>
      <c r="W27" s="1622">
        <f t="shared" si="35"/>
        <v>9</v>
      </c>
      <c r="X27" s="693">
        <f t="shared" si="28"/>
        <v>169</v>
      </c>
      <c r="Y27" s="694">
        <f t="shared" si="28"/>
        <v>85</v>
      </c>
      <c r="Z27" s="1599">
        <f t="shared" si="8"/>
        <v>254</v>
      </c>
      <c r="AA27" s="1599">
        <f t="shared" ref="AA27:AB27" si="36">SUM(AA24:AA26)</f>
        <v>30</v>
      </c>
      <c r="AB27" s="1599">
        <f t="shared" si="36"/>
        <v>0</v>
      </c>
      <c r="AC27" s="1601" t="s">
        <v>11</v>
      </c>
      <c r="AD27" s="2128"/>
    </row>
    <row r="28" spans="1:30" s="83" customFormat="1" ht="16.5" customHeight="1">
      <c r="A28" s="2129" t="s">
        <v>252</v>
      </c>
      <c r="B28" s="1605" t="s">
        <v>56</v>
      </c>
      <c r="C28" s="702">
        <v>0</v>
      </c>
      <c r="D28" s="703">
        <v>0</v>
      </c>
      <c r="E28" s="1606">
        <f>SUM(C28:D28)</f>
        <v>0</v>
      </c>
      <c r="F28" s="1628">
        <v>3</v>
      </c>
      <c r="G28" s="1629">
        <v>1</v>
      </c>
      <c r="H28" s="1630">
        <f>SUM(F28:G28)</f>
        <v>4</v>
      </c>
      <c r="I28" s="1628">
        <v>11</v>
      </c>
      <c r="J28" s="1629">
        <v>0</v>
      </c>
      <c r="K28" s="1631">
        <f>SUM(I28:J28)</f>
        <v>11</v>
      </c>
      <c r="L28" s="1628">
        <v>7</v>
      </c>
      <c r="M28" s="1629">
        <v>2</v>
      </c>
      <c r="N28" s="1631">
        <f>SUM(L28:M28)</f>
        <v>9</v>
      </c>
      <c r="O28" s="1628">
        <v>4</v>
      </c>
      <c r="P28" s="1629">
        <v>3</v>
      </c>
      <c r="Q28" s="1631">
        <f>SUM(O28:P28)</f>
        <v>7</v>
      </c>
      <c r="R28" s="1628">
        <v>6</v>
      </c>
      <c r="S28" s="1629">
        <v>1</v>
      </c>
      <c r="T28" s="1631">
        <f>SUM(R28:S28)</f>
        <v>7</v>
      </c>
      <c r="U28" s="1628">
        <v>4</v>
      </c>
      <c r="V28" s="1629">
        <v>1</v>
      </c>
      <c r="W28" s="1631">
        <f>SUM(U28:V28)</f>
        <v>5</v>
      </c>
      <c r="X28" s="702">
        <f t="shared" si="28"/>
        <v>35</v>
      </c>
      <c r="Y28" s="703">
        <f t="shared" si="28"/>
        <v>8</v>
      </c>
      <c r="Z28" s="1623">
        <f t="shared" si="8"/>
        <v>43</v>
      </c>
      <c r="AA28" s="704">
        <v>0</v>
      </c>
      <c r="AB28" s="704">
        <v>0</v>
      </c>
      <c r="AC28" s="400" t="s">
        <v>56</v>
      </c>
      <c r="AD28" s="2132" t="s">
        <v>252</v>
      </c>
    </row>
    <row r="29" spans="1:30" s="83" customFormat="1" ht="16.5" customHeight="1">
      <c r="A29" s="2130"/>
      <c r="B29" s="1607" t="s">
        <v>57</v>
      </c>
      <c r="C29" s="705">
        <v>0</v>
      </c>
      <c r="D29" s="706">
        <v>0</v>
      </c>
      <c r="E29" s="1608">
        <f>SUM(C29:D29)</f>
        <v>0</v>
      </c>
      <c r="F29" s="1632">
        <v>4</v>
      </c>
      <c r="G29" s="1633">
        <v>4</v>
      </c>
      <c r="H29" s="1634">
        <f>SUM(F29:G29)</f>
        <v>8</v>
      </c>
      <c r="I29" s="1632">
        <v>7</v>
      </c>
      <c r="J29" s="1633">
        <v>2</v>
      </c>
      <c r="K29" s="1635">
        <f>SUM(I29:J29)</f>
        <v>9</v>
      </c>
      <c r="L29" s="1632">
        <v>7</v>
      </c>
      <c r="M29" s="1633">
        <v>1</v>
      </c>
      <c r="N29" s="1635">
        <f>SUM(L29:M29)</f>
        <v>8</v>
      </c>
      <c r="O29" s="1632">
        <v>0</v>
      </c>
      <c r="P29" s="1633">
        <v>0</v>
      </c>
      <c r="Q29" s="1635">
        <f>SUM(O29:P29)</f>
        <v>0</v>
      </c>
      <c r="R29" s="1632">
        <v>0</v>
      </c>
      <c r="S29" s="1633">
        <v>0</v>
      </c>
      <c r="T29" s="1635">
        <f>SUM(R29:S29)</f>
        <v>0</v>
      </c>
      <c r="U29" s="1632">
        <v>0</v>
      </c>
      <c r="V29" s="1633">
        <v>0</v>
      </c>
      <c r="W29" s="1635">
        <f>SUM(U29:V29)</f>
        <v>0</v>
      </c>
      <c r="X29" s="705">
        <f t="shared" si="28"/>
        <v>18</v>
      </c>
      <c r="Y29" s="706">
        <f t="shared" si="28"/>
        <v>7</v>
      </c>
      <c r="Z29" s="1624">
        <f t="shared" si="8"/>
        <v>25</v>
      </c>
      <c r="AA29" s="707">
        <v>0</v>
      </c>
      <c r="AB29" s="707">
        <v>0</v>
      </c>
      <c r="AC29" s="84" t="s">
        <v>57</v>
      </c>
      <c r="AD29" s="2133"/>
    </row>
    <row r="30" spans="1:30" s="1452" customFormat="1" ht="16.5" customHeight="1">
      <c r="A30" s="2131"/>
      <c r="B30" s="1609" t="s">
        <v>11</v>
      </c>
      <c r="C30" s="705">
        <f>SUM(C28,C29)</f>
        <v>0</v>
      </c>
      <c r="D30" s="706">
        <f t="shared" ref="D30" si="37">SUM(D28,D29)</f>
        <v>0</v>
      </c>
      <c r="E30" s="1608">
        <f t="shared" ref="E30" si="38">SUM(C30:D30)</f>
        <v>0</v>
      </c>
      <c r="F30" s="1636">
        <f t="shared" ref="F30:W30" si="39">SUM(F28:F29)</f>
        <v>7</v>
      </c>
      <c r="G30" s="1637">
        <f t="shared" si="39"/>
        <v>5</v>
      </c>
      <c r="H30" s="1634">
        <f t="shared" si="39"/>
        <v>12</v>
      </c>
      <c r="I30" s="1636">
        <f t="shared" si="39"/>
        <v>18</v>
      </c>
      <c r="J30" s="1637">
        <f t="shared" si="39"/>
        <v>2</v>
      </c>
      <c r="K30" s="1635">
        <f t="shared" si="39"/>
        <v>20</v>
      </c>
      <c r="L30" s="1636">
        <f t="shared" si="39"/>
        <v>14</v>
      </c>
      <c r="M30" s="1637">
        <f t="shared" si="39"/>
        <v>3</v>
      </c>
      <c r="N30" s="1635">
        <f t="shared" si="39"/>
        <v>17</v>
      </c>
      <c r="O30" s="1636">
        <f t="shared" si="39"/>
        <v>4</v>
      </c>
      <c r="P30" s="1637">
        <f t="shared" si="39"/>
        <v>3</v>
      </c>
      <c r="Q30" s="1635">
        <f t="shared" si="39"/>
        <v>7</v>
      </c>
      <c r="R30" s="1636">
        <f t="shared" si="39"/>
        <v>6</v>
      </c>
      <c r="S30" s="1637">
        <f t="shared" si="39"/>
        <v>1</v>
      </c>
      <c r="T30" s="1635">
        <f t="shared" si="39"/>
        <v>7</v>
      </c>
      <c r="U30" s="1636">
        <f t="shared" si="39"/>
        <v>4</v>
      </c>
      <c r="V30" s="1637">
        <f t="shared" si="39"/>
        <v>1</v>
      </c>
      <c r="W30" s="1635">
        <f t="shared" si="39"/>
        <v>5</v>
      </c>
      <c r="X30" s="705">
        <f t="shared" si="28"/>
        <v>53</v>
      </c>
      <c r="Y30" s="706">
        <f t="shared" si="28"/>
        <v>15</v>
      </c>
      <c r="Z30" s="1624">
        <f t="shared" si="8"/>
        <v>68</v>
      </c>
      <c r="AA30" s="1624">
        <f t="shared" ref="AA30:AB30" si="40">SUM(AA28,AA29)</f>
        <v>0</v>
      </c>
      <c r="AB30" s="1624">
        <f t="shared" si="40"/>
        <v>0</v>
      </c>
      <c r="AC30" s="1625" t="s">
        <v>11</v>
      </c>
      <c r="AD30" s="2134"/>
    </row>
    <row r="31" spans="1:30" ht="16.5" customHeight="1">
      <c r="A31" s="2135" t="s">
        <v>253</v>
      </c>
      <c r="B31" s="79" t="s">
        <v>56</v>
      </c>
      <c r="C31" s="685">
        <v>0</v>
      </c>
      <c r="D31" s="686">
        <v>0</v>
      </c>
      <c r="E31" s="1603">
        <f>SUM(C31:D31)</f>
        <v>0</v>
      </c>
      <c r="F31" s="696">
        <v>2</v>
      </c>
      <c r="G31" s="698">
        <v>4</v>
      </c>
      <c r="H31" s="1615">
        <f>SUM(F31:G31)</f>
        <v>6</v>
      </c>
      <c r="I31" s="696">
        <v>2</v>
      </c>
      <c r="J31" s="698">
        <v>2</v>
      </c>
      <c r="K31" s="1617">
        <f>SUM(I31:J31)</f>
        <v>4</v>
      </c>
      <c r="L31" s="696">
        <v>2</v>
      </c>
      <c r="M31" s="698">
        <v>0</v>
      </c>
      <c r="N31" s="1617">
        <f>SUM(L31:M31)</f>
        <v>2</v>
      </c>
      <c r="O31" s="696">
        <v>7</v>
      </c>
      <c r="P31" s="698">
        <v>3</v>
      </c>
      <c r="Q31" s="1617">
        <f>SUM(O31:P31)</f>
        <v>10</v>
      </c>
      <c r="R31" s="696">
        <v>6</v>
      </c>
      <c r="S31" s="698">
        <v>2</v>
      </c>
      <c r="T31" s="1617">
        <f>SUM(R31:S31)</f>
        <v>8</v>
      </c>
      <c r="U31" s="696">
        <v>7</v>
      </c>
      <c r="V31" s="698">
        <v>3</v>
      </c>
      <c r="W31" s="1617">
        <f>SUM(U31:V31)</f>
        <v>10</v>
      </c>
      <c r="X31" s="685">
        <f t="shared" si="28"/>
        <v>26</v>
      </c>
      <c r="Y31" s="686">
        <f t="shared" si="28"/>
        <v>14</v>
      </c>
      <c r="Z31" s="1598">
        <f t="shared" si="8"/>
        <v>40</v>
      </c>
      <c r="AA31" s="687">
        <v>0</v>
      </c>
      <c r="AB31" s="708">
        <v>0</v>
      </c>
      <c r="AC31" s="38" t="s">
        <v>56</v>
      </c>
      <c r="AD31" s="2136" t="s">
        <v>254</v>
      </c>
    </row>
    <row r="32" spans="1:30" ht="16.5" customHeight="1">
      <c r="A32" s="2014"/>
      <c r="B32" s="79" t="s">
        <v>57</v>
      </c>
      <c r="C32" s="685">
        <v>0</v>
      </c>
      <c r="D32" s="686">
        <v>0</v>
      </c>
      <c r="E32" s="1603">
        <f>SUM(C32:D32)</f>
        <v>0</v>
      </c>
      <c r="F32" s="696">
        <v>5</v>
      </c>
      <c r="G32" s="698">
        <v>4</v>
      </c>
      <c r="H32" s="1615">
        <f>SUM(F32:G32)</f>
        <v>9</v>
      </c>
      <c r="I32" s="696">
        <v>5</v>
      </c>
      <c r="J32" s="698">
        <v>1</v>
      </c>
      <c r="K32" s="1617">
        <f>SUM(I32:J32)</f>
        <v>6</v>
      </c>
      <c r="L32" s="696">
        <v>4</v>
      </c>
      <c r="M32" s="698">
        <v>7</v>
      </c>
      <c r="N32" s="1617">
        <f>SUM(L32:M32)</f>
        <v>11</v>
      </c>
      <c r="O32" s="696">
        <v>0</v>
      </c>
      <c r="P32" s="698">
        <v>0</v>
      </c>
      <c r="Q32" s="1617">
        <f>SUM(O32:P32)</f>
        <v>0</v>
      </c>
      <c r="R32" s="696">
        <v>0</v>
      </c>
      <c r="S32" s="698">
        <v>0</v>
      </c>
      <c r="T32" s="1617">
        <f>SUM(R32:S32)</f>
        <v>0</v>
      </c>
      <c r="U32" s="696">
        <v>0</v>
      </c>
      <c r="V32" s="698">
        <v>0</v>
      </c>
      <c r="W32" s="1617">
        <f>SUM(U32:V32)</f>
        <v>0</v>
      </c>
      <c r="X32" s="685">
        <f t="shared" si="28"/>
        <v>14</v>
      </c>
      <c r="Y32" s="686">
        <f t="shared" si="28"/>
        <v>12</v>
      </c>
      <c r="Z32" s="1598">
        <f t="shared" si="8"/>
        <v>26</v>
      </c>
      <c r="AA32" s="687">
        <v>0</v>
      </c>
      <c r="AB32" s="687">
        <v>7</v>
      </c>
      <c r="AC32" s="38" t="s">
        <v>57</v>
      </c>
      <c r="AD32" s="2127"/>
    </row>
    <row r="33" spans="1:32" ht="16.5" customHeight="1">
      <c r="A33" s="2014"/>
      <c r="B33" s="80" t="s">
        <v>58</v>
      </c>
      <c r="C33" s="693">
        <v>0</v>
      </c>
      <c r="D33" s="694">
        <v>0</v>
      </c>
      <c r="E33" s="1604">
        <f>SUM(C33:D33)</f>
        <v>0</v>
      </c>
      <c r="F33" s="699">
        <v>11</v>
      </c>
      <c r="G33" s="700">
        <v>2</v>
      </c>
      <c r="H33" s="1616">
        <f>SUM(F33:G33)</f>
        <v>13</v>
      </c>
      <c r="I33" s="699">
        <v>6</v>
      </c>
      <c r="J33" s="700">
        <v>8</v>
      </c>
      <c r="K33" s="1618">
        <f>SUM(I33:J33)</f>
        <v>14</v>
      </c>
      <c r="L33" s="699">
        <v>12</v>
      </c>
      <c r="M33" s="700">
        <v>10</v>
      </c>
      <c r="N33" s="1618">
        <f>SUM(L33:M33)</f>
        <v>22</v>
      </c>
      <c r="O33" s="699">
        <v>0</v>
      </c>
      <c r="P33" s="700">
        <v>0</v>
      </c>
      <c r="Q33" s="1618">
        <f>SUM(O33:P33)</f>
        <v>0</v>
      </c>
      <c r="R33" s="699">
        <v>0</v>
      </c>
      <c r="S33" s="700">
        <v>0</v>
      </c>
      <c r="T33" s="1618">
        <f>SUM(R33:S33)</f>
        <v>0</v>
      </c>
      <c r="U33" s="699">
        <v>0</v>
      </c>
      <c r="V33" s="700">
        <v>0</v>
      </c>
      <c r="W33" s="1618">
        <f>SUM(U33:V33)</f>
        <v>0</v>
      </c>
      <c r="X33" s="693">
        <f t="shared" si="28"/>
        <v>29</v>
      </c>
      <c r="Y33" s="694">
        <f t="shared" si="28"/>
        <v>20</v>
      </c>
      <c r="Z33" s="1599">
        <f t="shared" si="8"/>
        <v>49</v>
      </c>
      <c r="AA33" s="695">
        <v>0</v>
      </c>
      <c r="AB33" s="695">
        <v>21</v>
      </c>
      <c r="AC33" s="81" t="s">
        <v>58</v>
      </c>
      <c r="AD33" s="2127"/>
    </row>
    <row r="34" spans="1:32" s="1452" customFormat="1" ht="16.5" customHeight="1">
      <c r="A34" s="1905"/>
      <c r="B34" s="1591" t="s">
        <v>11</v>
      </c>
      <c r="C34" s="693">
        <f>SUM(C31:C33)</f>
        <v>0</v>
      </c>
      <c r="D34" s="694">
        <f t="shared" ref="D34" si="41">SUM(D31:D33)</f>
        <v>0</v>
      </c>
      <c r="E34" s="1604">
        <f t="shared" ref="E34" si="42">SUM(C34:D34)</f>
        <v>0</v>
      </c>
      <c r="F34" s="1612">
        <f t="shared" ref="F34:W34" si="43">SUM(F31:F33)</f>
        <v>18</v>
      </c>
      <c r="G34" s="1613">
        <f t="shared" si="43"/>
        <v>10</v>
      </c>
      <c r="H34" s="1616">
        <f t="shared" si="43"/>
        <v>28</v>
      </c>
      <c r="I34" s="1612">
        <f t="shared" si="43"/>
        <v>13</v>
      </c>
      <c r="J34" s="1613">
        <f t="shared" si="43"/>
        <v>11</v>
      </c>
      <c r="K34" s="1618">
        <f t="shared" si="43"/>
        <v>24</v>
      </c>
      <c r="L34" s="1612">
        <f t="shared" si="43"/>
        <v>18</v>
      </c>
      <c r="M34" s="1613">
        <f t="shared" si="43"/>
        <v>17</v>
      </c>
      <c r="N34" s="1618">
        <f t="shared" si="43"/>
        <v>35</v>
      </c>
      <c r="O34" s="1612">
        <f t="shared" si="43"/>
        <v>7</v>
      </c>
      <c r="P34" s="1613">
        <f t="shared" si="43"/>
        <v>3</v>
      </c>
      <c r="Q34" s="1618">
        <f t="shared" si="43"/>
        <v>10</v>
      </c>
      <c r="R34" s="1612">
        <f t="shared" si="43"/>
        <v>6</v>
      </c>
      <c r="S34" s="1613">
        <f t="shared" si="43"/>
        <v>2</v>
      </c>
      <c r="T34" s="1618">
        <f t="shared" si="43"/>
        <v>8</v>
      </c>
      <c r="U34" s="1612">
        <f t="shared" si="43"/>
        <v>7</v>
      </c>
      <c r="V34" s="1613">
        <f t="shared" si="43"/>
        <v>3</v>
      </c>
      <c r="W34" s="1618">
        <f t="shared" si="43"/>
        <v>10</v>
      </c>
      <c r="X34" s="693">
        <f t="shared" si="28"/>
        <v>69</v>
      </c>
      <c r="Y34" s="694">
        <f t="shared" si="28"/>
        <v>46</v>
      </c>
      <c r="Z34" s="1599">
        <f t="shared" si="8"/>
        <v>115</v>
      </c>
      <c r="AA34" s="1599">
        <f t="shared" ref="AA34:AB34" si="44">SUM(AA31:AA33)</f>
        <v>0</v>
      </c>
      <c r="AB34" s="1599">
        <f t="shared" si="44"/>
        <v>28</v>
      </c>
      <c r="AC34" s="1601" t="s">
        <v>11</v>
      </c>
      <c r="AD34" s="2128"/>
    </row>
    <row r="35" spans="1:32" ht="16.5" customHeight="1">
      <c r="A35" s="2073" t="s">
        <v>255</v>
      </c>
      <c r="B35" s="79" t="s">
        <v>56</v>
      </c>
      <c r="C35" s="685">
        <v>0</v>
      </c>
      <c r="D35" s="686">
        <v>0</v>
      </c>
      <c r="E35" s="1603">
        <v>0</v>
      </c>
      <c r="F35" s="709">
        <v>6</v>
      </c>
      <c r="G35" s="697">
        <v>2</v>
      </c>
      <c r="H35" s="1615">
        <f>SUM(F35:G35)</f>
        <v>8</v>
      </c>
      <c r="I35" s="696">
        <v>4</v>
      </c>
      <c r="J35" s="698">
        <v>2</v>
      </c>
      <c r="K35" s="1614">
        <f>SUM(I35:J35)</f>
        <v>6</v>
      </c>
      <c r="L35" s="709">
        <v>7</v>
      </c>
      <c r="M35" s="697">
        <v>2</v>
      </c>
      <c r="N35" s="1638">
        <f>SUM(L35:M35)</f>
        <v>9</v>
      </c>
      <c r="O35" s="709">
        <v>5</v>
      </c>
      <c r="P35" s="697">
        <v>3</v>
      </c>
      <c r="Q35" s="1638">
        <f>SUM(O35:P35)</f>
        <v>8</v>
      </c>
      <c r="R35" s="709">
        <v>4</v>
      </c>
      <c r="S35" s="697">
        <v>1</v>
      </c>
      <c r="T35" s="1638">
        <f>SUM(R35:S35)</f>
        <v>5</v>
      </c>
      <c r="U35" s="709">
        <v>6</v>
      </c>
      <c r="V35" s="697">
        <v>2</v>
      </c>
      <c r="W35" s="1617">
        <f>SUM(U35:V35)</f>
        <v>8</v>
      </c>
      <c r="X35" s="685">
        <f t="shared" si="28"/>
        <v>32</v>
      </c>
      <c r="Y35" s="686">
        <f t="shared" si="28"/>
        <v>12</v>
      </c>
      <c r="Z35" s="1598">
        <f>SUM(X35:Y35)</f>
        <v>44</v>
      </c>
      <c r="AA35" s="687">
        <v>1</v>
      </c>
      <c r="AB35" s="687">
        <v>0</v>
      </c>
      <c r="AC35" s="38" t="s">
        <v>56</v>
      </c>
      <c r="AD35" s="2126" t="s">
        <v>255</v>
      </c>
    </row>
    <row r="36" spans="1:32" ht="16.5" customHeight="1">
      <c r="A36" s="2014"/>
      <c r="B36" s="79" t="s">
        <v>57</v>
      </c>
      <c r="C36" s="685">
        <v>0</v>
      </c>
      <c r="D36" s="686">
        <v>0</v>
      </c>
      <c r="E36" s="1603">
        <v>0</v>
      </c>
      <c r="F36" s="696">
        <v>2</v>
      </c>
      <c r="G36" s="698">
        <v>5</v>
      </c>
      <c r="H36" s="1615">
        <f>SUM(F36:G36)</f>
        <v>7</v>
      </c>
      <c r="I36" s="696">
        <v>10</v>
      </c>
      <c r="J36" s="698">
        <v>3</v>
      </c>
      <c r="K36" s="1617">
        <f>SUM(I36:J36)</f>
        <v>13</v>
      </c>
      <c r="L36" s="696">
        <v>9</v>
      </c>
      <c r="M36" s="698">
        <v>4</v>
      </c>
      <c r="N36" s="1617">
        <f>SUM(L36:M36)</f>
        <v>13</v>
      </c>
      <c r="O36" s="696">
        <v>0</v>
      </c>
      <c r="P36" s="698">
        <v>0</v>
      </c>
      <c r="Q36" s="1617">
        <f>SUM(O36:P36)</f>
        <v>0</v>
      </c>
      <c r="R36" s="696">
        <v>0</v>
      </c>
      <c r="S36" s="698">
        <v>0</v>
      </c>
      <c r="T36" s="1617">
        <f>SUM(R36:S36)</f>
        <v>0</v>
      </c>
      <c r="U36" s="696">
        <v>0</v>
      </c>
      <c r="V36" s="698">
        <v>0</v>
      </c>
      <c r="W36" s="1615">
        <f>SUM(U36:V36)</f>
        <v>0</v>
      </c>
      <c r="X36" s="685">
        <f t="shared" si="28"/>
        <v>21</v>
      </c>
      <c r="Y36" s="686">
        <f t="shared" si="28"/>
        <v>12</v>
      </c>
      <c r="Z36" s="1598">
        <f t="shared" si="8"/>
        <v>33</v>
      </c>
      <c r="AA36" s="687">
        <v>0</v>
      </c>
      <c r="AB36" s="687">
        <v>6</v>
      </c>
      <c r="AC36" s="38" t="s">
        <v>57</v>
      </c>
      <c r="AD36" s="2127"/>
    </row>
    <row r="37" spans="1:32" ht="16.5" customHeight="1">
      <c r="A37" s="2014"/>
      <c r="B37" s="80" t="s">
        <v>58</v>
      </c>
      <c r="C37" s="693">
        <v>0</v>
      </c>
      <c r="D37" s="694">
        <v>0</v>
      </c>
      <c r="E37" s="1604">
        <v>0</v>
      </c>
      <c r="F37" s="699">
        <v>15</v>
      </c>
      <c r="G37" s="700">
        <v>6</v>
      </c>
      <c r="H37" s="1616">
        <f>SUM(F37:G37)</f>
        <v>21</v>
      </c>
      <c r="I37" s="699">
        <v>14</v>
      </c>
      <c r="J37" s="700">
        <v>9</v>
      </c>
      <c r="K37" s="1618">
        <f>SUM(I37:J37)</f>
        <v>23</v>
      </c>
      <c r="L37" s="699">
        <v>13</v>
      </c>
      <c r="M37" s="700">
        <v>8</v>
      </c>
      <c r="N37" s="1618">
        <f>SUM(L37:M37)</f>
        <v>21</v>
      </c>
      <c r="O37" s="699">
        <v>0</v>
      </c>
      <c r="P37" s="700">
        <v>0</v>
      </c>
      <c r="Q37" s="1618">
        <f>SUM(O37:P37)</f>
        <v>0</v>
      </c>
      <c r="R37" s="699">
        <v>0</v>
      </c>
      <c r="S37" s="700">
        <v>0</v>
      </c>
      <c r="T37" s="1618">
        <f>SUM(R37:S37)</f>
        <v>0</v>
      </c>
      <c r="U37" s="699">
        <v>0</v>
      </c>
      <c r="V37" s="700">
        <v>0</v>
      </c>
      <c r="W37" s="1618">
        <f>SUM(U37:V37)</f>
        <v>0</v>
      </c>
      <c r="X37" s="693">
        <f t="shared" si="28"/>
        <v>42</v>
      </c>
      <c r="Y37" s="694">
        <f t="shared" si="28"/>
        <v>23</v>
      </c>
      <c r="Z37" s="1599">
        <f t="shared" si="8"/>
        <v>65</v>
      </c>
      <c r="AA37" s="695">
        <v>0</v>
      </c>
      <c r="AB37" s="695">
        <v>27</v>
      </c>
      <c r="AC37" s="81" t="s">
        <v>58</v>
      </c>
      <c r="AD37" s="2127"/>
    </row>
    <row r="38" spans="1:32" s="1452" customFormat="1" ht="16.5" customHeight="1">
      <c r="A38" s="1905"/>
      <c r="B38" s="1591" t="s">
        <v>11</v>
      </c>
      <c r="C38" s="693">
        <f>SUM(C35:C37)</f>
        <v>0</v>
      </c>
      <c r="D38" s="694">
        <f t="shared" ref="D38" si="45">SUM(D35:D37)</f>
        <v>0</v>
      </c>
      <c r="E38" s="1604">
        <f t="shared" ref="E38" si="46">SUM(C38:D38)</f>
        <v>0</v>
      </c>
      <c r="F38" s="1612">
        <f t="shared" ref="F38:W38" si="47">SUM(F35:F37)</f>
        <v>23</v>
      </c>
      <c r="G38" s="1613">
        <f t="shared" si="47"/>
        <v>13</v>
      </c>
      <c r="H38" s="1616">
        <f t="shared" si="47"/>
        <v>36</v>
      </c>
      <c r="I38" s="1612">
        <f t="shared" si="47"/>
        <v>28</v>
      </c>
      <c r="J38" s="1613">
        <f t="shared" si="47"/>
        <v>14</v>
      </c>
      <c r="K38" s="1618">
        <f t="shared" si="47"/>
        <v>42</v>
      </c>
      <c r="L38" s="1612">
        <f t="shared" si="47"/>
        <v>29</v>
      </c>
      <c r="M38" s="1613">
        <f t="shared" si="47"/>
        <v>14</v>
      </c>
      <c r="N38" s="1618">
        <f t="shared" si="47"/>
        <v>43</v>
      </c>
      <c r="O38" s="1612">
        <f t="shared" si="47"/>
        <v>5</v>
      </c>
      <c r="P38" s="1613">
        <f t="shared" si="47"/>
        <v>3</v>
      </c>
      <c r="Q38" s="1618">
        <f t="shared" si="47"/>
        <v>8</v>
      </c>
      <c r="R38" s="1612">
        <f t="shared" si="47"/>
        <v>4</v>
      </c>
      <c r="S38" s="1613">
        <f t="shared" si="47"/>
        <v>1</v>
      </c>
      <c r="T38" s="1618">
        <f t="shared" si="47"/>
        <v>5</v>
      </c>
      <c r="U38" s="1612">
        <f t="shared" si="47"/>
        <v>6</v>
      </c>
      <c r="V38" s="1613">
        <f t="shared" si="47"/>
        <v>2</v>
      </c>
      <c r="W38" s="1618">
        <f t="shared" si="47"/>
        <v>8</v>
      </c>
      <c r="X38" s="693">
        <f>SUM(C38,F38,I38,L38,O38,R38,U38)</f>
        <v>95</v>
      </c>
      <c r="Y38" s="694">
        <f t="shared" si="28"/>
        <v>47</v>
      </c>
      <c r="Z38" s="1599">
        <f t="shared" si="8"/>
        <v>142</v>
      </c>
      <c r="AA38" s="1599">
        <f t="shared" ref="AA38:AB38" si="48">SUM(AA35:AA37)</f>
        <v>1</v>
      </c>
      <c r="AB38" s="1599">
        <f t="shared" si="48"/>
        <v>33</v>
      </c>
      <c r="AC38" s="1601" t="s">
        <v>11</v>
      </c>
      <c r="AD38" s="2128"/>
    </row>
    <row r="39" spans="1:32" s="83" customFormat="1" ht="16.5" customHeight="1">
      <c r="A39" s="2129" t="s">
        <v>256</v>
      </c>
      <c r="B39" s="1605" t="s">
        <v>56</v>
      </c>
      <c r="C39" s="702">
        <v>0</v>
      </c>
      <c r="D39" s="703">
        <v>0</v>
      </c>
      <c r="E39" s="1606">
        <f>SUM(C39:D39)</f>
        <v>0</v>
      </c>
      <c r="F39" s="1644">
        <v>1</v>
      </c>
      <c r="G39" s="1645">
        <v>0</v>
      </c>
      <c r="H39" s="1646">
        <f>SUM(F39:G39)</f>
        <v>1</v>
      </c>
      <c r="I39" s="1644">
        <v>0</v>
      </c>
      <c r="J39" s="1645">
        <v>0</v>
      </c>
      <c r="K39" s="1652">
        <f>SUM(I39:J39)</f>
        <v>0</v>
      </c>
      <c r="L39" s="1644">
        <v>0</v>
      </c>
      <c r="M39" s="1645">
        <v>0</v>
      </c>
      <c r="N39" s="1652">
        <f>SUM(L39:M39)</f>
        <v>0</v>
      </c>
      <c r="O39" s="1644">
        <v>1</v>
      </c>
      <c r="P39" s="1645">
        <v>0</v>
      </c>
      <c r="Q39" s="1652">
        <f>SUM(O39:P39)</f>
        <v>1</v>
      </c>
      <c r="R39" s="1644">
        <v>3</v>
      </c>
      <c r="S39" s="1645">
        <v>0</v>
      </c>
      <c r="T39" s="1652">
        <f>SUM(R39:S39)</f>
        <v>3</v>
      </c>
      <c r="U39" s="1644">
        <v>1</v>
      </c>
      <c r="V39" s="1645">
        <v>1</v>
      </c>
      <c r="W39" s="1652">
        <f>SUM(U39:V39)</f>
        <v>2</v>
      </c>
      <c r="X39" s="702">
        <f>SUM(C39,F39,I39,L39,O39,R39,U39)</f>
        <v>6</v>
      </c>
      <c r="Y39" s="703">
        <f t="shared" si="28"/>
        <v>1</v>
      </c>
      <c r="Z39" s="1623">
        <f>SUM(X39:Y39)</f>
        <v>7</v>
      </c>
      <c r="AA39" s="704">
        <v>0</v>
      </c>
      <c r="AB39" s="704">
        <v>0</v>
      </c>
      <c r="AC39" s="400" t="s">
        <v>56</v>
      </c>
      <c r="AD39" s="2132" t="s">
        <v>256</v>
      </c>
    </row>
    <row r="40" spans="1:32" s="83" customFormat="1" ht="16.5" customHeight="1">
      <c r="A40" s="2130"/>
      <c r="B40" s="1607" t="s">
        <v>57</v>
      </c>
      <c r="C40" s="705">
        <v>0</v>
      </c>
      <c r="D40" s="706">
        <v>0</v>
      </c>
      <c r="E40" s="1606">
        <f t="shared" ref="E40" si="49">SUM(C40:D40)</f>
        <v>0</v>
      </c>
      <c r="F40" s="1647">
        <v>1</v>
      </c>
      <c r="G40" s="1648">
        <v>1</v>
      </c>
      <c r="H40" s="1646">
        <f t="shared" ref="H40" si="50">SUM(F40:G40)</f>
        <v>2</v>
      </c>
      <c r="I40" s="1647">
        <v>1</v>
      </c>
      <c r="J40" s="1648">
        <v>4</v>
      </c>
      <c r="K40" s="1653">
        <f t="shared" ref="K40" si="51">SUM(I40:J40)</f>
        <v>5</v>
      </c>
      <c r="L40" s="1647">
        <v>2</v>
      </c>
      <c r="M40" s="1648">
        <v>4</v>
      </c>
      <c r="N40" s="1654">
        <f t="shared" ref="N40" si="52">SUM(L40:M40)</f>
        <v>6</v>
      </c>
      <c r="O40" s="1658">
        <v>0</v>
      </c>
      <c r="P40" s="1650">
        <v>0</v>
      </c>
      <c r="Q40" s="1654">
        <f t="shared" ref="Q40" si="53">SUM(O40:P40)</f>
        <v>0</v>
      </c>
      <c r="R40" s="1658">
        <v>0</v>
      </c>
      <c r="S40" s="1650">
        <v>0</v>
      </c>
      <c r="T40" s="1654">
        <f t="shared" ref="T40" si="54">SUM(R40:S40)</f>
        <v>0</v>
      </c>
      <c r="U40" s="1658">
        <v>0</v>
      </c>
      <c r="V40" s="1650">
        <v>0</v>
      </c>
      <c r="W40" s="1652">
        <f t="shared" ref="W40" si="55">SUM(U40:V40)</f>
        <v>0</v>
      </c>
      <c r="X40" s="705">
        <f t="shared" si="28"/>
        <v>4</v>
      </c>
      <c r="Y40" s="706">
        <f t="shared" si="28"/>
        <v>9</v>
      </c>
      <c r="Z40" s="1624">
        <f t="shared" si="8"/>
        <v>13</v>
      </c>
      <c r="AA40" s="707">
        <v>0</v>
      </c>
      <c r="AB40" s="707">
        <v>0</v>
      </c>
      <c r="AC40" s="84" t="s">
        <v>57</v>
      </c>
      <c r="AD40" s="2133"/>
    </row>
    <row r="41" spans="1:32" s="1452" customFormat="1" ht="16.5" customHeight="1">
      <c r="A41" s="2131"/>
      <c r="B41" s="1609" t="s">
        <v>11</v>
      </c>
      <c r="C41" s="705">
        <f>SUM(C39,C40)</f>
        <v>0</v>
      </c>
      <c r="D41" s="706">
        <f t="shared" ref="D41:Z41" si="56">SUM(D39,D40)</f>
        <v>0</v>
      </c>
      <c r="E41" s="1639">
        <f t="shared" si="56"/>
        <v>0</v>
      </c>
      <c r="F41" s="1649">
        <f t="shared" si="56"/>
        <v>2</v>
      </c>
      <c r="G41" s="1650">
        <f t="shared" si="56"/>
        <v>1</v>
      </c>
      <c r="H41" s="1651">
        <f t="shared" si="56"/>
        <v>3</v>
      </c>
      <c r="I41" s="1649">
        <f t="shared" si="56"/>
        <v>1</v>
      </c>
      <c r="J41" s="1650">
        <f t="shared" si="56"/>
        <v>4</v>
      </c>
      <c r="K41" s="1651">
        <f t="shared" si="56"/>
        <v>5</v>
      </c>
      <c r="L41" s="1655">
        <f t="shared" si="56"/>
        <v>2</v>
      </c>
      <c r="M41" s="1656">
        <f t="shared" si="56"/>
        <v>4</v>
      </c>
      <c r="N41" s="1657">
        <f t="shared" si="56"/>
        <v>6</v>
      </c>
      <c r="O41" s="1655">
        <f t="shared" si="56"/>
        <v>1</v>
      </c>
      <c r="P41" s="1656">
        <f t="shared" si="56"/>
        <v>0</v>
      </c>
      <c r="Q41" s="1657">
        <f t="shared" si="56"/>
        <v>1</v>
      </c>
      <c r="R41" s="1655">
        <f t="shared" si="56"/>
        <v>3</v>
      </c>
      <c r="S41" s="1656">
        <f t="shared" si="56"/>
        <v>0</v>
      </c>
      <c r="T41" s="1657">
        <f t="shared" si="56"/>
        <v>3</v>
      </c>
      <c r="U41" s="1659">
        <f t="shared" si="56"/>
        <v>1</v>
      </c>
      <c r="V41" s="1656">
        <f t="shared" si="56"/>
        <v>1</v>
      </c>
      <c r="W41" s="1651">
        <f t="shared" si="56"/>
        <v>2</v>
      </c>
      <c r="X41" s="705">
        <f t="shared" si="56"/>
        <v>10</v>
      </c>
      <c r="Y41" s="706">
        <f t="shared" si="56"/>
        <v>10</v>
      </c>
      <c r="Z41" s="1624">
        <f t="shared" si="56"/>
        <v>20</v>
      </c>
      <c r="AA41" s="1624">
        <f t="shared" ref="AA41:AB41" si="57">SUM(AA39,AA40)</f>
        <v>0</v>
      </c>
      <c r="AB41" s="1624">
        <f t="shared" si="57"/>
        <v>0</v>
      </c>
      <c r="AC41" s="1625" t="s">
        <v>11</v>
      </c>
      <c r="AD41" s="2134"/>
    </row>
    <row r="42" spans="1:32" ht="16.5" customHeight="1">
      <c r="A42" s="2135" t="s">
        <v>257</v>
      </c>
      <c r="B42" s="79" t="s">
        <v>56</v>
      </c>
      <c r="C42" s="685">
        <v>0</v>
      </c>
      <c r="D42" s="686">
        <v>0</v>
      </c>
      <c r="E42" s="1610">
        <f>SUM(C42:D42)</f>
        <v>0</v>
      </c>
      <c r="F42" s="696">
        <v>15</v>
      </c>
      <c r="G42" s="698">
        <v>2</v>
      </c>
      <c r="H42" s="1615">
        <f>SUM(F42:G42)</f>
        <v>17</v>
      </c>
      <c r="I42" s="696">
        <v>10</v>
      </c>
      <c r="J42" s="697">
        <v>1</v>
      </c>
      <c r="K42" s="1614">
        <f>SUM(I42:J42)</f>
        <v>11</v>
      </c>
      <c r="L42" s="696">
        <v>11</v>
      </c>
      <c r="M42" s="698">
        <v>2</v>
      </c>
      <c r="N42" s="1617">
        <f>SUM(L42:M42)</f>
        <v>13</v>
      </c>
      <c r="O42" s="696">
        <v>8</v>
      </c>
      <c r="P42" s="698">
        <v>5</v>
      </c>
      <c r="Q42" s="1617">
        <f>SUM(O42:P42)</f>
        <v>13</v>
      </c>
      <c r="R42" s="696">
        <v>5</v>
      </c>
      <c r="S42" s="698">
        <v>2</v>
      </c>
      <c r="T42" s="1617">
        <f>SUM(R42:S42)</f>
        <v>7</v>
      </c>
      <c r="U42" s="696">
        <v>8</v>
      </c>
      <c r="V42" s="698">
        <v>3</v>
      </c>
      <c r="W42" s="1617">
        <f>SUM(U42:V42)</f>
        <v>11</v>
      </c>
      <c r="X42" s="685">
        <f t="shared" si="28"/>
        <v>57</v>
      </c>
      <c r="Y42" s="686">
        <f t="shared" si="28"/>
        <v>15</v>
      </c>
      <c r="Z42" s="1598">
        <f t="shared" si="8"/>
        <v>72</v>
      </c>
      <c r="AA42" s="687">
        <v>1</v>
      </c>
      <c r="AB42" s="687">
        <v>2</v>
      </c>
      <c r="AC42" s="38" t="s">
        <v>56</v>
      </c>
      <c r="AD42" s="2136" t="s">
        <v>258</v>
      </c>
    </row>
    <row r="43" spans="1:32" ht="16.5" customHeight="1">
      <c r="A43" s="2137"/>
      <c r="B43" s="79" t="s">
        <v>57</v>
      </c>
      <c r="C43" s="685">
        <v>0</v>
      </c>
      <c r="D43" s="686">
        <v>0</v>
      </c>
      <c r="E43" s="1603">
        <f>SUM(C43:D43)</f>
        <v>0</v>
      </c>
      <c r="F43" s="696">
        <v>12</v>
      </c>
      <c r="G43" s="698">
        <v>4</v>
      </c>
      <c r="H43" s="1615">
        <f>SUM(F43:G43)</f>
        <v>16</v>
      </c>
      <c r="I43" s="696">
        <v>5</v>
      </c>
      <c r="J43" s="698">
        <v>8</v>
      </c>
      <c r="K43" s="1617">
        <f>SUM(I43:J43)</f>
        <v>13</v>
      </c>
      <c r="L43" s="696">
        <v>12</v>
      </c>
      <c r="M43" s="698">
        <v>6</v>
      </c>
      <c r="N43" s="1617">
        <f>SUM(L43:M43)</f>
        <v>18</v>
      </c>
      <c r="O43" s="696">
        <v>0</v>
      </c>
      <c r="P43" s="698">
        <v>0</v>
      </c>
      <c r="Q43" s="1617">
        <f>SUM(O43:P43)</f>
        <v>0</v>
      </c>
      <c r="R43" s="696">
        <v>0</v>
      </c>
      <c r="S43" s="698">
        <v>0</v>
      </c>
      <c r="T43" s="1617">
        <f>SUM(R43:S43)</f>
        <v>0</v>
      </c>
      <c r="U43" s="696">
        <v>0</v>
      </c>
      <c r="V43" s="698">
        <v>0</v>
      </c>
      <c r="W43" s="1617">
        <f>SUM(U43:V43)</f>
        <v>0</v>
      </c>
      <c r="X43" s="685">
        <f t="shared" si="28"/>
        <v>29</v>
      </c>
      <c r="Y43" s="686">
        <f t="shared" si="28"/>
        <v>18</v>
      </c>
      <c r="Z43" s="1598">
        <f t="shared" si="8"/>
        <v>47</v>
      </c>
      <c r="AA43" s="687">
        <v>0</v>
      </c>
      <c r="AB43" s="687">
        <v>10</v>
      </c>
      <c r="AC43" s="38" t="s">
        <v>57</v>
      </c>
      <c r="AD43" s="2139"/>
      <c r="AF43" s="458"/>
    </row>
    <row r="44" spans="1:32" ht="16.5" customHeight="1">
      <c r="A44" s="2137"/>
      <c r="B44" s="80" t="s">
        <v>58</v>
      </c>
      <c r="C44" s="693">
        <v>0</v>
      </c>
      <c r="D44" s="694">
        <v>0</v>
      </c>
      <c r="E44" s="1604">
        <f>SUM(C44:D44)</f>
        <v>0</v>
      </c>
      <c r="F44" s="699">
        <v>20</v>
      </c>
      <c r="G44" s="700">
        <v>9</v>
      </c>
      <c r="H44" s="1616">
        <f>SUM(F44:G44)</f>
        <v>29</v>
      </c>
      <c r="I44" s="699">
        <v>19</v>
      </c>
      <c r="J44" s="700">
        <v>4</v>
      </c>
      <c r="K44" s="1618">
        <f>SUM(I44:J44)</f>
        <v>23</v>
      </c>
      <c r="L44" s="699">
        <v>16</v>
      </c>
      <c r="M44" s="700">
        <v>15</v>
      </c>
      <c r="N44" s="1618">
        <f>SUM(L44:M44)</f>
        <v>31</v>
      </c>
      <c r="O44" s="699">
        <v>0</v>
      </c>
      <c r="P44" s="700">
        <v>0</v>
      </c>
      <c r="Q44" s="1618">
        <f>SUM(O44:P44)</f>
        <v>0</v>
      </c>
      <c r="R44" s="699">
        <v>0</v>
      </c>
      <c r="S44" s="700">
        <v>0</v>
      </c>
      <c r="T44" s="1618">
        <f>SUM(R44:S44)</f>
        <v>0</v>
      </c>
      <c r="U44" s="699">
        <v>0</v>
      </c>
      <c r="V44" s="700">
        <v>0</v>
      </c>
      <c r="W44" s="1618">
        <f>SUM(U44:V44)</f>
        <v>0</v>
      </c>
      <c r="X44" s="693">
        <f t="shared" si="28"/>
        <v>55</v>
      </c>
      <c r="Y44" s="694">
        <f t="shared" si="28"/>
        <v>28</v>
      </c>
      <c r="Z44" s="1599">
        <f t="shared" si="8"/>
        <v>83</v>
      </c>
      <c r="AA44" s="695">
        <v>0</v>
      </c>
      <c r="AB44" s="695">
        <v>24</v>
      </c>
      <c r="AC44" s="81" t="s">
        <v>58</v>
      </c>
      <c r="AD44" s="2139"/>
      <c r="AF44" s="458"/>
    </row>
    <row r="45" spans="1:32" s="1452" customFormat="1" ht="16.5" customHeight="1" thickBot="1">
      <c r="A45" s="2138"/>
      <c r="B45" s="1640" t="s">
        <v>11</v>
      </c>
      <c r="C45" s="1641">
        <f>SUM(C42:C44)</f>
        <v>0</v>
      </c>
      <c r="D45" s="1642">
        <f t="shared" ref="D45" si="58">SUM(D42:D44)</f>
        <v>0</v>
      </c>
      <c r="E45" s="1643">
        <f t="shared" ref="E45" si="59">SUM(C45:D45)</f>
        <v>0</v>
      </c>
      <c r="F45" s="1660">
        <f t="shared" ref="F45:W45" si="60">SUM(F42:F44)</f>
        <v>47</v>
      </c>
      <c r="G45" s="1663">
        <f t="shared" si="60"/>
        <v>15</v>
      </c>
      <c r="H45" s="1664">
        <f t="shared" si="60"/>
        <v>62</v>
      </c>
      <c r="I45" s="1662">
        <f t="shared" si="60"/>
        <v>34</v>
      </c>
      <c r="J45" s="1665">
        <f t="shared" si="60"/>
        <v>13</v>
      </c>
      <c r="K45" s="1664">
        <f t="shared" si="60"/>
        <v>47</v>
      </c>
      <c r="L45" s="1662">
        <f t="shared" si="60"/>
        <v>39</v>
      </c>
      <c r="M45" s="1665">
        <f t="shared" si="60"/>
        <v>23</v>
      </c>
      <c r="N45" s="1664">
        <f t="shared" si="60"/>
        <v>62</v>
      </c>
      <c r="O45" s="1662">
        <f t="shared" si="60"/>
        <v>8</v>
      </c>
      <c r="P45" s="1666">
        <f t="shared" si="60"/>
        <v>5</v>
      </c>
      <c r="Q45" s="1661">
        <f t="shared" si="60"/>
        <v>13</v>
      </c>
      <c r="R45" s="1662">
        <f t="shared" si="60"/>
        <v>5</v>
      </c>
      <c r="S45" s="1666">
        <f t="shared" si="60"/>
        <v>2</v>
      </c>
      <c r="T45" s="1661">
        <f t="shared" si="60"/>
        <v>7</v>
      </c>
      <c r="U45" s="1662">
        <f t="shared" si="60"/>
        <v>8</v>
      </c>
      <c r="V45" s="1666">
        <f t="shared" si="60"/>
        <v>3</v>
      </c>
      <c r="W45" s="1661">
        <f t="shared" si="60"/>
        <v>11</v>
      </c>
      <c r="X45" s="1667">
        <f t="shared" si="28"/>
        <v>141</v>
      </c>
      <c r="Y45" s="1642">
        <f t="shared" si="28"/>
        <v>61</v>
      </c>
      <c r="Z45" s="1626">
        <f t="shared" si="8"/>
        <v>202</v>
      </c>
      <c r="AA45" s="1626">
        <f t="shared" ref="AA45:AB45" si="61">SUM(AA42:AA44)</f>
        <v>1</v>
      </c>
      <c r="AB45" s="1626">
        <f t="shared" si="61"/>
        <v>36</v>
      </c>
      <c r="AC45" s="1627" t="s">
        <v>11</v>
      </c>
      <c r="AD45" s="2140"/>
    </row>
    <row r="46" spans="1:32" s="1452" customFormat="1" ht="16.5" customHeight="1" thickTop="1">
      <c r="A46" s="2141" t="s">
        <v>259</v>
      </c>
      <c r="B46" s="1668" t="s">
        <v>260</v>
      </c>
      <c r="C46" s="685">
        <f>SUM(C5,C11)</f>
        <v>7</v>
      </c>
      <c r="D46" s="686">
        <f>SUM(D5,D11)</f>
        <v>1</v>
      </c>
      <c r="E46" s="1603">
        <f t="shared" ref="E46:E51" si="62">SUM(C46:D46)</f>
        <v>8</v>
      </c>
      <c r="F46" s="685">
        <f>SUM(F5,F11)</f>
        <v>0</v>
      </c>
      <c r="G46" s="686">
        <f>SUM(G5,G11)</f>
        <v>0</v>
      </c>
      <c r="H46" s="1603">
        <f t="shared" ref="H46:H51" si="63">SUM(F46:G46)</f>
        <v>0</v>
      </c>
      <c r="I46" s="685">
        <f>SUM(I5,I11)</f>
        <v>0</v>
      </c>
      <c r="J46" s="686">
        <f>SUM(J5,J11)</f>
        <v>0</v>
      </c>
      <c r="K46" s="1603">
        <f t="shared" ref="K46:K51" si="64">SUM(I46:J46)</f>
        <v>0</v>
      </c>
      <c r="L46" s="685">
        <f>SUM(L5,L11)</f>
        <v>0</v>
      </c>
      <c r="M46" s="686">
        <f>SUM(M5,M11)</f>
        <v>0</v>
      </c>
      <c r="N46" s="1603">
        <f t="shared" ref="N46:N51" si="65">SUM(L46:M46)</f>
        <v>0</v>
      </c>
      <c r="O46" s="685">
        <f>SUM(O5,O11)</f>
        <v>0</v>
      </c>
      <c r="P46" s="686">
        <f>SUM(P5,P11)</f>
        <v>0</v>
      </c>
      <c r="Q46" s="1673">
        <f t="shared" ref="Q46:Q51" si="66">SUM(O46:P46)</f>
        <v>0</v>
      </c>
      <c r="R46" s="685">
        <f>SUM(R5,R11)</f>
        <v>0</v>
      </c>
      <c r="S46" s="686">
        <f>SUM(S5,S11)</f>
        <v>0</v>
      </c>
      <c r="T46" s="1603">
        <f t="shared" ref="T46:T51" si="67">SUM(R46:S46)</f>
        <v>0</v>
      </c>
      <c r="U46" s="685">
        <f>SUM(U5,U11)</f>
        <v>0</v>
      </c>
      <c r="V46" s="686">
        <f>SUM(V5,V11)</f>
        <v>0</v>
      </c>
      <c r="W46" s="1603">
        <f t="shared" ref="W46:W51" si="68">SUM(U46:V46)</f>
        <v>0</v>
      </c>
      <c r="X46" s="685">
        <f>SUM(X5,X11)</f>
        <v>7</v>
      </c>
      <c r="Y46" s="686">
        <f>SUM(Y5,Y11)</f>
        <v>1</v>
      </c>
      <c r="Z46" s="1598">
        <f t="shared" si="8"/>
        <v>8</v>
      </c>
      <c r="AA46" s="1598">
        <f>SUM(AA5,AA11)</f>
        <v>0</v>
      </c>
      <c r="AB46" s="1598">
        <f>SUM(AB5,AB11)</f>
        <v>1</v>
      </c>
      <c r="AC46" s="1674" t="s">
        <v>244</v>
      </c>
      <c r="AD46" s="2142" t="s">
        <v>259</v>
      </c>
    </row>
    <row r="47" spans="1:32" s="1452" customFormat="1" ht="16.5" customHeight="1">
      <c r="A47" s="2014"/>
      <c r="B47" s="1668" t="s">
        <v>261</v>
      </c>
      <c r="C47" s="685">
        <f>SUM(C6,C12,C16,C20,C24,C28,C31,C35,C39,C42)</f>
        <v>0</v>
      </c>
      <c r="D47" s="686">
        <f>SUM(D6,D12,D16,D20,D24,D28,D31,D35,D39,D42)</f>
        <v>0</v>
      </c>
      <c r="E47" s="1603">
        <f t="shared" si="62"/>
        <v>0</v>
      </c>
      <c r="F47" s="685">
        <f>SUM(F6,F12,F16,F20,F24,F28,F31,F35,F39,F42)</f>
        <v>52</v>
      </c>
      <c r="G47" s="686">
        <f>SUM(G6,G12,G16,G20,G24,G28,G31,G35,G39,G42)</f>
        <v>23</v>
      </c>
      <c r="H47" s="1603">
        <f t="shared" si="63"/>
        <v>75</v>
      </c>
      <c r="I47" s="685">
        <f>SUM(I6,I12,I16,I20,I24,I28,I31,I35,I39,I42)</f>
        <v>48</v>
      </c>
      <c r="J47" s="686">
        <f>SUM(J6,J12,J16,J20,J24,J28,J31,J35,J39,J42)</f>
        <v>13</v>
      </c>
      <c r="K47" s="1603">
        <f t="shared" si="64"/>
        <v>61</v>
      </c>
      <c r="L47" s="685">
        <f>SUM(L6,L12,L16,L20,L24,L28,L31,L35,L39,L42)</f>
        <v>59</v>
      </c>
      <c r="M47" s="686">
        <f>SUM(M6,M12,M16,M20,M24,M28,M31,M35,M39,M42)</f>
        <v>24</v>
      </c>
      <c r="N47" s="1603">
        <f t="shared" si="65"/>
        <v>83</v>
      </c>
      <c r="O47" s="685">
        <f>SUM(O6,O12,O16,O20,O24,O28,O31,O35,O39,O42)</f>
        <v>56</v>
      </c>
      <c r="P47" s="686">
        <f>SUM(P6,P12,P16,P20,P24,P28,P31,P35,P39,P42)</f>
        <v>23</v>
      </c>
      <c r="Q47" s="1673">
        <f t="shared" si="66"/>
        <v>79</v>
      </c>
      <c r="R47" s="685">
        <f>SUM(R6,R12,R16,R20,R24,R28,R31,R35,R39,R42)</f>
        <v>39</v>
      </c>
      <c r="S47" s="686">
        <f>SUM(S6,S12,S16,S20,S24,S28,S31,S35,S39,S42)</f>
        <v>13</v>
      </c>
      <c r="T47" s="1603">
        <f t="shared" si="67"/>
        <v>52</v>
      </c>
      <c r="U47" s="685">
        <f>SUM(U6,U12,U16,U20,U24,U28,U31,U35,U39,U42)</f>
        <v>53</v>
      </c>
      <c r="V47" s="686">
        <f>SUM(V6,V12,V16,V20,V24,V28,V31,V35,V39,V42)</f>
        <v>19</v>
      </c>
      <c r="W47" s="1603">
        <f t="shared" si="68"/>
        <v>72</v>
      </c>
      <c r="X47" s="685">
        <f>SUM(X6,X12,X16,X20,X24,X28,X31,X35,X39,X42)</f>
        <v>307</v>
      </c>
      <c r="Y47" s="686">
        <f>SUM(Y6,Y12,Y16,Y20,Y24,Y28,Y31,Y35,Y39,Y42)</f>
        <v>115</v>
      </c>
      <c r="Z47" s="1598">
        <f t="shared" si="8"/>
        <v>422</v>
      </c>
      <c r="AA47" s="1598">
        <f>SUM(AA6,AA12,AA16,AA20,AA24,AA28,AA31,AA35,AA39,AA42)</f>
        <v>22</v>
      </c>
      <c r="AB47" s="1598">
        <f>SUM(AB6,AB12,AB16,AB20,AB24,AB28,AB31,AB35,AB39,AB42)</f>
        <v>7</v>
      </c>
      <c r="AC47" s="1674" t="s">
        <v>56</v>
      </c>
      <c r="AD47" s="2127"/>
    </row>
    <row r="48" spans="1:32" s="1452" customFormat="1" ht="16.5" customHeight="1">
      <c r="A48" s="2014"/>
      <c r="B48" s="1668" t="s">
        <v>57</v>
      </c>
      <c r="C48" s="685">
        <f>SUM(C7,C13,C17,C21,C25,C29,C32,C36,C40,C43)</f>
        <v>0</v>
      </c>
      <c r="D48" s="686">
        <f t="shared" ref="D48" si="69">SUM(D7,D13,D17,D21,D25,D29,D32,D36,D40,D43)</f>
        <v>0</v>
      </c>
      <c r="E48" s="1603">
        <f t="shared" si="62"/>
        <v>0</v>
      </c>
      <c r="F48" s="685">
        <f>SUM(F7,F13,F17,F21,F25,F29,F32,F36,F40,F43)</f>
        <v>62</v>
      </c>
      <c r="G48" s="686">
        <f t="shared" ref="G48" si="70">SUM(G7,G13,G17,G21,G25,G29,G32,G36,G40,G43)</f>
        <v>45</v>
      </c>
      <c r="H48" s="1603">
        <f t="shared" si="63"/>
        <v>107</v>
      </c>
      <c r="I48" s="685">
        <f>SUM(I7,I13,I17,I21,I25,I29,I32,I36,I40,I43)</f>
        <v>70</v>
      </c>
      <c r="J48" s="686">
        <f t="shared" ref="J48" si="71">SUM(J7,J13,J17,J21,J25,J29,J32,J36,J40,J43)</f>
        <v>31</v>
      </c>
      <c r="K48" s="1603">
        <f t="shared" si="64"/>
        <v>101</v>
      </c>
      <c r="L48" s="685">
        <f>SUM(L7,L13,L17,L21,L25,L29,L32,L36,L40,L43)</f>
        <v>78</v>
      </c>
      <c r="M48" s="686">
        <f t="shared" ref="M48" si="72">SUM(M7,M13,M17,M21,M25,M29,M32,M36,M40,M43)</f>
        <v>49</v>
      </c>
      <c r="N48" s="1603">
        <f t="shared" si="65"/>
        <v>127</v>
      </c>
      <c r="O48" s="685">
        <f>SUM(O7,O13,O17,O21,O25,O29,O32,O36,O40,O43)</f>
        <v>0</v>
      </c>
      <c r="P48" s="686">
        <f t="shared" ref="P48" si="73">SUM(P7,P13,P17,P21,P25,P29,P32,P36,P40,P43)</f>
        <v>0</v>
      </c>
      <c r="Q48" s="1673">
        <f t="shared" si="66"/>
        <v>0</v>
      </c>
      <c r="R48" s="685">
        <f>SUM(R7,R13,R17,R21,R25,R29,R32,R36,R40,R43)</f>
        <v>0</v>
      </c>
      <c r="S48" s="686">
        <f t="shared" ref="S48" si="74">SUM(S7,S13,S17,S21,S25,S29,S32,S36,S40,S43)</f>
        <v>0</v>
      </c>
      <c r="T48" s="1603">
        <f t="shared" si="67"/>
        <v>0</v>
      </c>
      <c r="U48" s="685">
        <f>SUM(U7,U13,U17,U21,U25,U29,U32,U36,U40,U43)</f>
        <v>0</v>
      </c>
      <c r="V48" s="686">
        <f t="shared" ref="V48" si="75">SUM(V7,V13,V17,V21,V25,V29,V32,V36,V40,V43)</f>
        <v>0</v>
      </c>
      <c r="W48" s="1603">
        <f t="shared" si="68"/>
        <v>0</v>
      </c>
      <c r="X48" s="685">
        <f>SUM(X7,X13,X17,X21,X25,X29,X32,X36,X40,X43)</f>
        <v>210</v>
      </c>
      <c r="Y48" s="686">
        <f t="shared" ref="Y48" si="76">SUM(Y7,Y13,Y17,Y21,Y25,Y29,Y32,Y36,Y40,Y43)</f>
        <v>125</v>
      </c>
      <c r="Z48" s="1598">
        <f t="shared" si="8"/>
        <v>335</v>
      </c>
      <c r="AA48" s="1598">
        <f>SUM(AA7,AA13,AA17,AA21,AA25,AA29,AA32,AA36,AA40,AA43)</f>
        <v>10</v>
      </c>
      <c r="AB48" s="1598">
        <f>SUM(AB7,AB13,AB17,AB21,AB25,AB29,AB32,AB36,AB40,AB43)</f>
        <v>46</v>
      </c>
      <c r="AC48" s="1674" t="s">
        <v>57</v>
      </c>
      <c r="AD48" s="2127"/>
    </row>
    <row r="49" spans="1:30" s="1452" customFormat="1" ht="16.5" customHeight="1">
      <c r="A49" s="2014"/>
      <c r="B49" s="1668" t="s">
        <v>262</v>
      </c>
      <c r="C49" s="685">
        <f>SUM(C8,C14,C18,C22,C26,C33,C37,C44)</f>
        <v>0</v>
      </c>
      <c r="D49" s="686">
        <f>SUM(D8,D14,D18,D22,D26,D33,D37,D44)</f>
        <v>0</v>
      </c>
      <c r="E49" s="1603">
        <f t="shared" si="62"/>
        <v>0</v>
      </c>
      <c r="F49" s="685">
        <f>SUM(F8,F14,F18,F22,F26,F33,F37,F44)</f>
        <v>119</v>
      </c>
      <c r="G49" s="686">
        <f>SUM(G8,G14,G18,G22,G26,G33,G37,G44)</f>
        <v>51</v>
      </c>
      <c r="H49" s="1603">
        <f t="shared" si="63"/>
        <v>170</v>
      </c>
      <c r="I49" s="685">
        <f>SUM(I8,I14,I18,I22,I26,I33,I37,I44)</f>
        <v>107</v>
      </c>
      <c r="J49" s="686">
        <f>SUM(J8,J14,J18,J22,J26,J33,J37,J44)</f>
        <v>54</v>
      </c>
      <c r="K49" s="1603">
        <f t="shared" si="64"/>
        <v>161</v>
      </c>
      <c r="L49" s="685">
        <f>SUM(L8,L14,L18,L22,L26,L33,L37,L44)</f>
        <v>99</v>
      </c>
      <c r="M49" s="686">
        <f>SUM(M8,M14,M18,M22,M26,M33,M37,M44)</f>
        <v>67</v>
      </c>
      <c r="N49" s="1603">
        <f t="shared" si="65"/>
        <v>166</v>
      </c>
      <c r="O49" s="685">
        <f>SUM(O8,O14,O18,O22,O26,O33,O37,O44)</f>
        <v>0</v>
      </c>
      <c r="P49" s="686">
        <f>SUM(P8,P14,P18,P22,P26,P33,P37,P44)</f>
        <v>0</v>
      </c>
      <c r="Q49" s="1673">
        <f t="shared" si="66"/>
        <v>0</v>
      </c>
      <c r="R49" s="685">
        <f>SUM(R8,R14,R18,R22,R26,R33,R37,R44)</f>
        <v>0</v>
      </c>
      <c r="S49" s="686">
        <f>SUM(S8,S14,S18,S22,S26,S33,S37,S44)</f>
        <v>0</v>
      </c>
      <c r="T49" s="1603">
        <f t="shared" si="67"/>
        <v>0</v>
      </c>
      <c r="U49" s="685">
        <f>SUM(U8,U14,U18,U22,U26,U33,U37,U44)</f>
        <v>0</v>
      </c>
      <c r="V49" s="686">
        <f>SUM(V8,V14,V18,V22,V26,V33,V37,V44)</f>
        <v>0</v>
      </c>
      <c r="W49" s="1603">
        <f t="shared" si="68"/>
        <v>0</v>
      </c>
      <c r="X49" s="685">
        <f>SUM(X8,X14,X18,X22,X26,X33,X37,X44)</f>
        <v>325</v>
      </c>
      <c r="Y49" s="686">
        <f>SUM(Y8,Y14,Y18,Y22,Y26,Y33,Y37,Y44)</f>
        <v>172</v>
      </c>
      <c r="Z49" s="1598">
        <f t="shared" si="8"/>
        <v>497</v>
      </c>
      <c r="AA49" s="1598">
        <f>SUM(AA8,AA14,AA18,AA22,AA26,AA33,AA37,AA44)</f>
        <v>6</v>
      </c>
      <c r="AB49" s="1598">
        <f>SUM(AB8,AB14,AB18,AB22,AB26,AB33,AB37,AB44)</f>
        <v>118</v>
      </c>
      <c r="AC49" s="1674" t="s">
        <v>262</v>
      </c>
      <c r="AD49" s="2127"/>
    </row>
    <row r="50" spans="1:30" s="1452" customFormat="1" ht="16.5" customHeight="1">
      <c r="A50" s="2014"/>
      <c r="B50" s="1591" t="s">
        <v>263</v>
      </c>
      <c r="C50" s="693">
        <f>C9</f>
        <v>0</v>
      </c>
      <c r="D50" s="694">
        <f t="shared" ref="D50" si="77">D9</f>
        <v>0</v>
      </c>
      <c r="E50" s="1604">
        <f t="shared" si="62"/>
        <v>0</v>
      </c>
      <c r="F50" s="1677">
        <f>F9</f>
        <v>3</v>
      </c>
      <c r="G50" s="694">
        <f t="shared" ref="G50" si="78">G9</f>
        <v>0</v>
      </c>
      <c r="H50" s="1604">
        <f t="shared" si="63"/>
        <v>3</v>
      </c>
      <c r="I50" s="1677">
        <f>I9</f>
        <v>2</v>
      </c>
      <c r="J50" s="694">
        <f t="shared" ref="J50" si="79">J9</f>
        <v>0</v>
      </c>
      <c r="K50" s="1604">
        <f t="shared" si="64"/>
        <v>2</v>
      </c>
      <c r="L50" s="1677">
        <f>L9</f>
        <v>2</v>
      </c>
      <c r="M50" s="694">
        <f t="shared" ref="M50" si="80">M9</f>
        <v>0</v>
      </c>
      <c r="N50" s="1604">
        <f t="shared" si="65"/>
        <v>2</v>
      </c>
      <c r="O50" s="693">
        <f>O9</f>
        <v>0</v>
      </c>
      <c r="P50" s="694">
        <f t="shared" ref="P50" si="81">P9</f>
        <v>0</v>
      </c>
      <c r="Q50" s="1676">
        <f t="shared" si="66"/>
        <v>0</v>
      </c>
      <c r="R50" s="693">
        <f>R9</f>
        <v>0</v>
      </c>
      <c r="S50" s="694">
        <f t="shared" ref="S50" si="82">S9</f>
        <v>0</v>
      </c>
      <c r="T50" s="1604">
        <f t="shared" si="67"/>
        <v>0</v>
      </c>
      <c r="U50" s="693">
        <f>U9</f>
        <v>0</v>
      </c>
      <c r="V50" s="694">
        <f t="shared" ref="V50" si="83">V9</f>
        <v>0</v>
      </c>
      <c r="W50" s="1604">
        <f t="shared" si="68"/>
        <v>0</v>
      </c>
      <c r="X50" s="693">
        <f>X9</f>
        <v>7</v>
      </c>
      <c r="Y50" s="694">
        <f t="shared" ref="Y50" si="84">Y9</f>
        <v>0</v>
      </c>
      <c r="Z50" s="1599">
        <f t="shared" si="8"/>
        <v>7</v>
      </c>
      <c r="AA50" s="1599">
        <f>AA9</f>
        <v>0</v>
      </c>
      <c r="AB50" s="1599">
        <f>AB9</f>
        <v>4</v>
      </c>
      <c r="AC50" s="1601" t="s">
        <v>263</v>
      </c>
      <c r="AD50" s="2127"/>
    </row>
    <row r="51" spans="1:30" s="1584" customFormat="1" ht="16.5" customHeight="1" thickBot="1">
      <c r="A51" s="2075"/>
      <c r="B51" s="1669" t="s">
        <v>11</v>
      </c>
      <c r="C51" s="1670">
        <f>SUM(C46:C50)</f>
        <v>7</v>
      </c>
      <c r="D51" s="1671">
        <f t="shared" ref="D51:V51" si="85">SUM(D46:D50)</f>
        <v>1</v>
      </c>
      <c r="E51" s="1672">
        <f t="shared" si="62"/>
        <v>8</v>
      </c>
      <c r="F51" s="1670">
        <f t="shared" si="85"/>
        <v>236</v>
      </c>
      <c r="G51" s="1671">
        <f t="shared" si="85"/>
        <v>119</v>
      </c>
      <c r="H51" s="1672">
        <f t="shared" si="63"/>
        <v>355</v>
      </c>
      <c r="I51" s="1670">
        <f t="shared" si="85"/>
        <v>227</v>
      </c>
      <c r="J51" s="1671">
        <f t="shared" si="85"/>
        <v>98</v>
      </c>
      <c r="K51" s="1672">
        <f t="shared" si="64"/>
        <v>325</v>
      </c>
      <c r="L51" s="1670">
        <f t="shared" si="85"/>
        <v>238</v>
      </c>
      <c r="M51" s="1671">
        <f t="shared" si="85"/>
        <v>140</v>
      </c>
      <c r="N51" s="1672">
        <f t="shared" si="65"/>
        <v>378</v>
      </c>
      <c r="O51" s="1670">
        <f t="shared" si="85"/>
        <v>56</v>
      </c>
      <c r="P51" s="1671">
        <f t="shared" si="85"/>
        <v>23</v>
      </c>
      <c r="Q51" s="1679">
        <f t="shared" si="66"/>
        <v>79</v>
      </c>
      <c r="R51" s="1670">
        <f t="shared" si="85"/>
        <v>39</v>
      </c>
      <c r="S51" s="1671">
        <f t="shared" si="85"/>
        <v>13</v>
      </c>
      <c r="T51" s="1672">
        <f t="shared" si="67"/>
        <v>52</v>
      </c>
      <c r="U51" s="1670">
        <f t="shared" si="85"/>
        <v>53</v>
      </c>
      <c r="V51" s="1671">
        <f t="shared" si="85"/>
        <v>19</v>
      </c>
      <c r="W51" s="1672">
        <f t="shared" si="68"/>
        <v>72</v>
      </c>
      <c r="X51" s="1670">
        <f t="shared" si="28"/>
        <v>856</v>
      </c>
      <c r="Y51" s="1671">
        <f t="shared" si="28"/>
        <v>413</v>
      </c>
      <c r="Z51" s="1678">
        <f t="shared" si="8"/>
        <v>1269</v>
      </c>
      <c r="AA51" s="1678">
        <f>SUM(AA46:AA50)</f>
        <v>38</v>
      </c>
      <c r="AB51" s="1678">
        <f>SUM(AB46:AB50)</f>
        <v>176</v>
      </c>
      <c r="AC51" s="1675" t="s">
        <v>11</v>
      </c>
      <c r="AD51" s="2143"/>
    </row>
    <row r="52" spans="1:30" ht="13.5" customHeight="1">
      <c r="A52" s="85"/>
      <c r="B52" s="85"/>
      <c r="AC52" s="85"/>
      <c r="AD52" s="85"/>
    </row>
    <row r="53" spans="1:30" ht="13.5" customHeight="1">
      <c r="A53" s="85"/>
      <c r="B53" s="85"/>
      <c r="AC53" s="85"/>
      <c r="AD53" s="85"/>
    </row>
    <row r="54" spans="1:30" ht="13.5" customHeight="1">
      <c r="A54" s="85"/>
      <c r="B54" s="85"/>
      <c r="AC54" s="85"/>
      <c r="AD54" s="85"/>
    </row>
    <row r="55" spans="1:30" ht="13.5" customHeight="1">
      <c r="A55" s="85"/>
      <c r="B55" s="85"/>
      <c r="AC55" s="85"/>
      <c r="AD55" s="85"/>
    </row>
    <row r="56" spans="1:30" ht="13.5" customHeight="1">
      <c r="A56" s="85"/>
      <c r="B56" s="85"/>
      <c r="AC56" s="85"/>
      <c r="AD56" s="85"/>
    </row>
    <row r="57" spans="1:30" ht="13.5" customHeight="1">
      <c r="A57" s="85"/>
      <c r="B57" s="85"/>
      <c r="AC57" s="85"/>
      <c r="AD57" s="85"/>
    </row>
    <row r="58" spans="1:30" ht="13.5" customHeight="1">
      <c r="A58" s="85"/>
      <c r="B58" s="85"/>
      <c r="AC58" s="85"/>
      <c r="AD58" s="85"/>
    </row>
    <row r="59" spans="1:30" ht="13.5" customHeight="1">
      <c r="A59" s="85"/>
      <c r="B59" s="85"/>
      <c r="AC59" s="85"/>
      <c r="AD59" s="85"/>
    </row>
    <row r="60" spans="1:30" ht="13.5" customHeight="1">
      <c r="A60" s="85"/>
      <c r="B60" s="85"/>
      <c r="AC60" s="85"/>
      <c r="AD60" s="85"/>
    </row>
    <row r="61" spans="1:30" ht="13.5" customHeight="1">
      <c r="A61" s="85"/>
      <c r="B61" s="85"/>
      <c r="AC61" s="85"/>
      <c r="AD61" s="85"/>
    </row>
    <row r="62" spans="1:30" ht="13.5" customHeight="1">
      <c r="A62" s="85"/>
      <c r="B62" s="85"/>
      <c r="AC62" s="85"/>
      <c r="AD62" s="85"/>
    </row>
    <row r="63" spans="1:30" ht="13.5" customHeight="1">
      <c r="A63" s="85"/>
      <c r="B63" s="85"/>
      <c r="AC63" s="85"/>
      <c r="AD63" s="85"/>
    </row>
    <row r="64" spans="1:30" ht="13.5" customHeight="1">
      <c r="A64" s="85"/>
      <c r="B64" s="85"/>
      <c r="AC64" s="85"/>
      <c r="AD64" s="85"/>
    </row>
    <row r="65" spans="1:30" ht="13.5" customHeight="1">
      <c r="A65" s="85"/>
      <c r="B65" s="85"/>
      <c r="AC65" s="85"/>
      <c r="AD65" s="85"/>
    </row>
    <row r="66" spans="1:30" ht="13.5" customHeight="1">
      <c r="A66" s="85"/>
      <c r="B66" s="85"/>
      <c r="AC66" s="85"/>
      <c r="AD66" s="85"/>
    </row>
    <row r="67" spans="1:30" ht="13.5" customHeight="1">
      <c r="A67" s="85"/>
      <c r="B67" s="85"/>
      <c r="AC67" s="85"/>
      <c r="AD67" s="85"/>
    </row>
    <row r="68" spans="1:30" ht="13.5" customHeight="1">
      <c r="A68" s="85"/>
      <c r="B68" s="85"/>
      <c r="AC68" s="85"/>
      <c r="AD68" s="85"/>
    </row>
    <row r="69" spans="1:30" ht="13.5" customHeight="1">
      <c r="A69" s="85"/>
      <c r="B69" s="85"/>
      <c r="AC69" s="85"/>
      <c r="AD69" s="85"/>
    </row>
    <row r="70" spans="1:30" ht="13.5" customHeight="1">
      <c r="A70" s="85"/>
      <c r="B70" s="85"/>
      <c r="AC70" s="85"/>
      <c r="AD70" s="85"/>
    </row>
    <row r="71" spans="1:30" ht="13.5" customHeight="1">
      <c r="A71" s="85"/>
      <c r="B71" s="85"/>
      <c r="AC71" s="85"/>
      <c r="AD71" s="85"/>
    </row>
    <row r="72" spans="1:30" ht="13.5" customHeight="1">
      <c r="A72" s="85"/>
      <c r="B72" s="85"/>
      <c r="AC72" s="85"/>
      <c r="AD72" s="85"/>
    </row>
    <row r="73" spans="1:30" ht="13.5" customHeight="1">
      <c r="A73" s="85"/>
      <c r="B73" s="85"/>
      <c r="AC73" s="85"/>
      <c r="AD73" s="85"/>
    </row>
    <row r="74" spans="1:30" ht="13.5" customHeight="1">
      <c r="A74" s="85"/>
      <c r="B74" s="85"/>
      <c r="AC74" s="85"/>
      <c r="AD74" s="85"/>
    </row>
    <row r="75" spans="1:30" ht="13.5" customHeight="1">
      <c r="A75" s="85"/>
      <c r="B75" s="85"/>
      <c r="AC75" s="85"/>
      <c r="AD75" s="85"/>
    </row>
    <row r="76" spans="1:30" ht="13.5" customHeight="1">
      <c r="A76" s="85"/>
      <c r="B76" s="85"/>
      <c r="AC76" s="85"/>
      <c r="AD76" s="85"/>
    </row>
    <row r="77" spans="1:30" ht="13.5" customHeight="1">
      <c r="A77" s="85"/>
      <c r="B77" s="85"/>
      <c r="AC77" s="85"/>
      <c r="AD77" s="85"/>
    </row>
    <row r="78" spans="1:30" ht="13.5" customHeight="1">
      <c r="A78" s="85"/>
      <c r="B78" s="85"/>
      <c r="AC78" s="85"/>
      <c r="AD78" s="85"/>
    </row>
    <row r="79" spans="1:30" ht="13.5" customHeight="1">
      <c r="A79" s="85"/>
      <c r="B79" s="85"/>
      <c r="AC79" s="85"/>
      <c r="AD79" s="85"/>
    </row>
    <row r="80" spans="1:30" ht="13.5" customHeight="1">
      <c r="A80" s="85"/>
      <c r="B80" s="85"/>
      <c r="AC80" s="85"/>
      <c r="AD80" s="85"/>
    </row>
    <row r="81" spans="1:30" ht="13.5" customHeight="1">
      <c r="A81" s="85"/>
      <c r="B81" s="85"/>
      <c r="AC81" s="85"/>
      <c r="AD81" s="85"/>
    </row>
    <row r="82" spans="1:30" ht="13.5" customHeight="1">
      <c r="A82" s="85"/>
      <c r="B82" s="85"/>
      <c r="AC82" s="85"/>
      <c r="AD82" s="85"/>
    </row>
    <row r="83" spans="1:30" ht="13.5" customHeight="1">
      <c r="A83" s="85"/>
      <c r="B83" s="85"/>
      <c r="AC83" s="85"/>
      <c r="AD83" s="85"/>
    </row>
    <row r="84" spans="1:30" ht="13.5" customHeight="1">
      <c r="A84" s="85"/>
      <c r="B84" s="85"/>
      <c r="AC84" s="85"/>
      <c r="AD84" s="85"/>
    </row>
    <row r="85" spans="1:30" ht="13.5" customHeight="1">
      <c r="A85" s="85"/>
      <c r="B85" s="85"/>
      <c r="AC85" s="85"/>
      <c r="AD85" s="85"/>
    </row>
    <row r="86" spans="1:30" ht="13.5" customHeight="1">
      <c r="A86" s="85"/>
      <c r="B86" s="85"/>
      <c r="AC86" s="85"/>
      <c r="AD86" s="85"/>
    </row>
    <row r="87" spans="1:30" ht="13.5" customHeight="1">
      <c r="A87" s="85"/>
      <c r="B87" s="85"/>
      <c r="AC87" s="85"/>
      <c r="AD87" s="85"/>
    </row>
    <row r="88" spans="1:30" ht="13.5" customHeight="1">
      <c r="A88" s="85"/>
      <c r="B88" s="85"/>
      <c r="AC88" s="85"/>
      <c r="AD88" s="85"/>
    </row>
    <row r="89" spans="1:30" ht="13.5" customHeight="1">
      <c r="A89" s="85"/>
      <c r="B89" s="85"/>
      <c r="AC89" s="85"/>
      <c r="AD89" s="85"/>
    </row>
    <row r="90" spans="1:30" ht="13.5" customHeight="1">
      <c r="A90" s="85"/>
      <c r="B90" s="85"/>
      <c r="AC90" s="85"/>
      <c r="AD90" s="85"/>
    </row>
    <row r="91" spans="1:30" ht="13.5" customHeight="1">
      <c r="A91" s="85"/>
      <c r="B91" s="85"/>
      <c r="AC91" s="85"/>
      <c r="AD91" s="85"/>
    </row>
    <row r="92" spans="1:30" ht="13.5" customHeight="1">
      <c r="A92" s="85"/>
      <c r="B92" s="85"/>
      <c r="AC92" s="85"/>
      <c r="AD92" s="85"/>
    </row>
    <row r="93" spans="1:30" ht="13.5" customHeight="1">
      <c r="A93" s="85"/>
      <c r="B93" s="85"/>
      <c r="AC93" s="85"/>
      <c r="AD93" s="85"/>
    </row>
    <row r="94" spans="1:30" ht="13.5" customHeight="1">
      <c r="A94" s="85"/>
      <c r="B94" s="85"/>
      <c r="AC94" s="85"/>
      <c r="AD94" s="85"/>
    </row>
    <row r="95" spans="1:30" ht="13.5" customHeight="1">
      <c r="A95" s="85"/>
      <c r="B95" s="85"/>
      <c r="AC95" s="85"/>
      <c r="AD95" s="85"/>
    </row>
    <row r="96" spans="1:30" ht="13.5" customHeight="1">
      <c r="A96" s="85"/>
      <c r="B96" s="85"/>
      <c r="AC96" s="85"/>
      <c r="AD96" s="85"/>
    </row>
    <row r="97" spans="1:32" ht="13.5" customHeight="1">
      <c r="A97" s="85"/>
      <c r="B97" s="85"/>
      <c r="AC97" s="85"/>
      <c r="AD97" s="85"/>
      <c r="AE97" s="385"/>
      <c r="AF97" s="385"/>
    </row>
    <row r="98" spans="1:32" ht="13.5" customHeight="1">
      <c r="A98" s="85"/>
      <c r="B98" s="85"/>
      <c r="AC98" s="85"/>
      <c r="AD98" s="85"/>
    </row>
    <row r="99" spans="1:32" ht="13.5" customHeight="1">
      <c r="A99" s="85"/>
      <c r="B99" s="85"/>
      <c r="AC99" s="85"/>
      <c r="AD99" s="85"/>
    </row>
    <row r="100" spans="1:32" ht="13.5" customHeight="1">
      <c r="A100" s="85"/>
      <c r="B100" s="85"/>
      <c r="AC100" s="85"/>
      <c r="AD100" s="85"/>
    </row>
    <row r="101" spans="1:32" ht="13.5" customHeight="1">
      <c r="A101" s="85"/>
      <c r="B101" s="85"/>
      <c r="AC101" s="85"/>
      <c r="AD101" s="85"/>
    </row>
    <row r="102" spans="1:32" ht="13.5" customHeight="1">
      <c r="A102" s="85"/>
      <c r="B102" s="85"/>
      <c r="AC102" s="85"/>
      <c r="AD102" s="85"/>
    </row>
    <row r="170" spans="11:11">
      <c r="K170" s="1517"/>
    </row>
  </sheetData>
  <mergeCells count="24">
    <mergeCell ref="A39:A41"/>
    <mergeCell ref="AD39:AD41"/>
    <mergeCell ref="A42:A45"/>
    <mergeCell ref="AD42:AD45"/>
    <mergeCell ref="A46:A51"/>
    <mergeCell ref="AD46:AD51"/>
    <mergeCell ref="A28:A30"/>
    <mergeCell ref="AD28:AD30"/>
    <mergeCell ref="A31:A34"/>
    <mergeCell ref="AD31:AD34"/>
    <mergeCell ref="A35:A38"/>
    <mergeCell ref="AD35:AD38"/>
    <mergeCell ref="A16:A19"/>
    <mergeCell ref="AD16:AD19"/>
    <mergeCell ref="A20:A23"/>
    <mergeCell ref="AD20:AD23"/>
    <mergeCell ref="A24:A27"/>
    <mergeCell ref="AD24:AD27"/>
    <mergeCell ref="A3:B4"/>
    <mergeCell ref="AC3:AD4"/>
    <mergeCell ref="A5:A10"/>
    <mergeCell ref="AD5:AD10"/>
    <mergeCell ref="A11:A15"/>
    <mergeCell ref="AD11:AD15"/>
  </mergeCells>
  <phoneticPr fontId="4"/>
  <pageMargins left="0.70866141732283472" right="0.70866141732283472" top="0.37" bottom="0.35" header="0.26" footer="0.23"/>
  <pageSetup paperSize="9" scale="95" fitToWidth="2" fitToHeight="0" orientation="portrait" r:id="rId1"/>
  <headerFooter alignWithMargins="0"/>
  <colBreaks count="1" manualBreakCount="1">
    <brk id="16" max="5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17</vt:i4>
      </vt:variant>
    </vt:vector>
  </HeadingPairs>
  <TitlesOfParts>
    <vt:vector size="29" baseType="lpstr">
      <vt:lpstr>●(3)①公立小児童・・・済</vt:lpstr>
      <vt:lpstr>●(3)②公立小職員数・・・済</vt:lpstr>
      <vt:lpstr>●(4)①公立中生徒数・・・済</vt:lpstr>
      <vt:lpstr>●(4)②公立中職員・・・済</vt:lpstr>
      <vt:lpstr>(5)①②公立義務教育学校児童生徒数・・・済</vt:lpstr>
      <vt:lpstr>●(6)①県立高校生徒数・・・済</vt:lpstr>
      <vt:lpstr>●(6)②③県立高校生徒数・・・済</vt:lpstr>
      <vt:lpstr>●(6)④県立高校教職員・・・済</vt:lpstr>
      <vt:lpstr>(7)①特　児童生徒数・・・済</vt:lpstr>
      <vt:lpstr>●(7)②③特　学級数教職員数・・・済</vt:lpstr>
      <vt:lpstr>●(8)(9)(10)国立学校・・・済</vt:lpstr>
      <vt:lpstr>(11)私立学校 ・・・済</vt:lpstr>
      <vt:lpstr>'(11)私立学校 ・・・済'!Print_Area</vt:lpstr>
      <vt:lpstr>'(5)①②公立義務教育学校児童生徒数・・・済'!Print_Area</vt:lpstr>
      <vt:lpstr>'(7)①特　児童生徒数・・・済'!Print_Area</vt:lpstr>
      <vt:lpstr>'●(3)①公立小児童・・・済'!Print_Area</vt:lpstr>
      <vt:lpstr>'●(3)②公立小職員数・・・済'!Print_Area</vt:lpstr>
      <vt:lpstr>'●(4)①公立中生徒数・・・済'!Print_Area</vt:lpstr>
      <vt:lpstr>'●(4)②公立中職員・・・済'!Print_Area</vt:lpstr>
      <vt:lpstr>'●(6)①県立高校生徒数・・・済'!Print_Area</vt:lpstr>
      <vt:lpstr>'●(6)②③県立高校生徒数・・・済'!Print_Area</vt:lpstr>
      <vt:lpstr>'●(6)④県立高校教職員・・・済'!Print_Area</vt:lpstr>
      <vt:lpstr>'●(7)②③特　学級数教職員数・・・済'!Print_Area</vt:lpstr>
      <vt:lpstr>'●(8)(9)(10)国立学校・・・済'!Print_Area</vt:lpstr>
      <vt:lpstr>'●(3)①公立小児童・・・済'!Print_Titles</vt:lpstr>
      <vt:lpstr>'●(3)②公立小職員数・・・済'!Print_Titles</vt:lpstr>
      <vt:lpstr>'●(4)①公立中生徒数・・・済'!Print_Titles</vt:lpstr>
      <vt:lpstr>'●(4)②公立中職員・・・済'!Print_Titles</vt:lpstr>
      <vt:lpstr>'●(6)①県立高校生徒数・・・済'!Print_Titles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山田　裕斗（教育総務課）</cp:lastModifiedBy>
  <cp:lastPrinted>2026-03-09T01:11:38Z</cp:lastPrinted>
  <dcterms:created xsi:type="dcterms:W3CDTF">2018-10-02T04:00:48Z</dcterms:created>
  <dcterms:modified xsi:type="dcterms:W3CDTF">2026-03-09T01:13:46Z</dcterms:modified>
</cp:coreProperties>
</file>