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Default Extension="bin" ContentType="application/vnd.openxmlformats-officedocument.spreadsheetml.printerSettings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Default Extension="vml" ContentType="application/vnd.openxmlformats-officedocument.vmlDrawing"/>
  <Override PartName="/xl/externalLinks/externalLink1.xml" ContentType="application/vnd.openxmlformats-officedocument.spreadsheetml.externalLink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omments1.xml" ContentType="application/vnd.openxmlformats-officedocument.spreadsheetml.comments+xml"/>
</Types>
</file>

<file path=_rels/.rels><?xml version="1.0" encoding="UTF-8"?><Relationships xmlns="http://schemas.openxmlformats.org/package/2006/relationships"><Relationship Target="/docProps/custom.xml" Id="RC0B695A3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1\Private\0121725\〇教育総務課\★篠原さん引継データ\01　統計\05_佐賀県の学校\2023R5（コピー）\03_冊子（原稿）\04_公表・配布（ホームページ・職員掲示板）\"/>
    </mc:Choice>
  </mc:AlternateContent>
  <xr:revisionPtr revIDLastSave="0" documentId="13_ncr:101_{67A84020-27E4-4FEB-A852-3ADCC42C41AB}" xr6:coauthVersionLast="47" xr6:coauthVersionMax="47" xr10:uidLastSave="{00000000-0000-0000-0000-000000000000}"/>
  <bookViews>
    <workbookView xWindow="8388" yWindow="936" windowWidth="21984" windowHeight="15576" tabRatio="816" xr2:uid="{00000000-000D-0000-FFFF-FFFF00000000}"/>
  </bookViews>
  <sheets>
    <sheet name="●(3)①公立小児童" sheetId="31" r:id="rId1"/>
    <sheet name="●(3)②公立小職員数" sheetId="32" r:id="rId2"/>
    <sheet name="●(4)①公立中生徒数" sheetId="33" r:id="rId3"/>
    <sheet name="●(4)②公立中職員" sheetId="34" r:id="rId4"/>
    <sheet name="(5)①②公立義務教育学校児童生徒数" sheetId="35" r:id="rId5"/>
    <sheet name="●(6)①県立高校生徒数" sheetId="24" r:id="rId6"/>
    <sheet name="●(6)②③県立高校生徒数" sheetId="25" r:id="rId7"/>
    <sheet name="●(6)④県立高校教職員" sheetId="26" r:id="rId8"/>
    <sheet name="(7)①特　児童生徒数" sheetId="27" r:id="rId9"/>
    <sheet name="●(7)②③特　学級数教職員数" sheetId="28" r:id="rId10"/>
    <sheet name="●(8)(9)(10)国立学校" sheetId="30" r:id="rId11"/>
    <sheet name="(11)私立学校" sheetId="29" r:id="rId12"/>
  </sheets>
  <externalReferences>
    <externalReference r:id="rId13"/>
  </externalReferences>
  <definedNames>
    <definedName name="_xlnm._FilterDatabase" localSheetId="0" hidden="1">'●(3)①公立小児童'!$A$5:$AK$187</definedName>
    <definedName name="_xlnm._FilterDatabase" localSheetId="1" hidden="1">'●(3)②公立小職員数'!$A$4:$AN$186</definedName>
    <definedName name="_xlnm._FilterDatabase" localSheetId="2" hidden="1">'●(4)①公立中生徒数'!$A$5:$AK$110</definedName>
    <definedName name="_xlnm._FilterDatabase" localSheetId="3" hidden="1">'●(4)②公立中職員'!$A$4:$AN$109</definedName>
    <definedName name="_xlnm._FilterDatabase" localSheetId="5" hidden="1">'●(6)①県立高校生徒数'!$A$3:$R$104</definedName>
    <definedName name="_xlnm._FilterDatabase" localSheetId="7" hidden="1">'●(6)④県立高校教職員'!$A$7:$AQ$54</definedName>
    <definedName name="_xlnm._FilterDatabase" localSheetId="9" hidden="1">'●(7)②③特　学級数教職員数'!$A$25:$BC$36</definedName>
    <definedName name="_xlnm.Print_Area" localSheetId="11">'(11)私立学校'!$A$1:$AR$45</definedName>
    <definedName name="_xlnm.Print_Area" localSheetId="4">'(5)①②公立義務教育学校児童生徒数'!$A$1:$AS$38</definedName>
    <definedName name="_xlnm.Print_Area" localSheetId="8">'(7)①特　児童生徒数'!$A$1:$AD$51</definedName>
    <definedName name="_xlnm.Print_Area" localSheetId="0">'●(3)①公立小児童'!$A$1:$AK$187</definedName>
    <definedName name="_xlnm.Print_Area" localSheetId="1">'●(3)②公立小職員数'!$A$1:$AN$186</definedName>
    <definedName name="_xlnm.Print_Area" localSheetId="2">'●(4)①公立中生徒数'!$A$1:$Y$110</definedName>
    <definedName name="_xlnm.Print_Area" localSheetId="3">'●(4)②公立中職員'!$A$1:$AN$109</definedName>
    <definedName name="_xlnm.Print_Area" localSheetId="5">'●(6)①県立高校生徒数'!$A$1:$Q$117</definedName>
    <definedName name="_xlnm.Print_Area" localSheetId="6">'●(6)②③県立高校生徒数'!$A$1:$AH$24</definedName>
    <definedName name="_xlnm.Print_Area" localSheetId="7">'●(6)④県立高校教職員'!$B$1:$AP$54</definedName>
    <definedName name="_xlnm.Print_Area" localSheetId="9">'●(7)②③特　学級数教職員数'!$A$1:$AX$36</definedName>
    <definedName name="_xlnm.Print_Area" localSheetId="10">'●(8)(9)(10)国立学校'!$A$1:$AD$42</definedName>
    <definedName name="_xlnm.Print_Titles" localSheetId="0">'●(3)①公立小児童'!$2:$5</definedName>
    <definedName name="_xlnm.Print_Titles" localSheetId="1">'●(3)②公立小職員数'!$1:$4</definedName>
    <definedName name="_xlnm.Print_Titles" localSheetId="2">'●(4)①公立中生徒数'!$2:$5</definedName>
    <definedName name="_xlnm.Print_Titles" localSheetId="3">'●(4)②公立中職員'!$1:$4</definedName>
    <definedName name="_xlnm.Print_Titles" localSheetId="5">'●(6)①県立高校生徒数'!$2:$5</definedName>
    <definedName name="Z_73CD51A2_B374_4E14_A56C_40B7947B7A40_.wvu.Cols" localSheetId="11" hidden="1">'(11)私立学校'!#REF!</definedName>
    <definedName name="Z_73CD51A2_B374_4E14_A56C_40B7947B7A40_.wvu.Cols" localSheetId="4" hidden="1">'(5)①②公立義務教育学校児童生徒数'!#REF!,'(5)①②公立義務教育学校児童生徒数'!#REF!</definedName>
    <definedName name="Z_73CD51A2_B374_4E14_A56C_40B7947B7A40_.wvu.Cols" localSheetId="8" hidden="1">'(7)①特　児童生徒数'!#REF!</definedName>
    <definedName name="Z_73CD51A2_B374_4E14_A56C_40B7947B7A40_.wvu.Cols" localSheetId="0" hidden="1">'●(3)①公立小児童'!#REF!,'●(3)①公立小児童'!#REF!</definedName>
    <definedName name="Z_73CD51A2_B374_4E14_A56C_40B7947B7A40_.wvu.Cols" localSheetId="1" hidden="1">'●(3)②公立小職員数'!#REF!</definedName>
    <definedName name="Z_73CD51A2_B374_4E14_A56C_40B7947B7A40_.wvu.Cols" localSheetId="2" hidden="1">'●(4)①公立中生徒数'!#REF!</definedName>
    <definedName name="Z_73CD51A2_B374_4E14_A56C_40B7947B7A40_.wvu.Cols" localSheetId="3" hidden="1">'●(4)②公立中職員'!#REF!</definedName>
    <definedName name="Z_73CD51A2_B374_4E14_A56C_40B7947B7A40_.wvu.Cols" localSheetId="5" hidden="1">'●(6)①県立高校生徒数'!#REF!</definedName>
    <definedName name="Z_73CD51A2_B374_4E14_A56C_40B7947B7A40_.wvu.Cols" localSheetId="7" hidden="1">'●(6)④県立高校教職員'!#REF!</definedName>
    <definedName name="Z_73CD51A2_B374_4E14_A56C_40B7947B7A40_.wvu.Cols" localSheetId="9" hidden="1">'●(7)②③特　学級数教職員数'!#REF!</definedName>
    <definedName name="Z_73CD51A2_B374_4E14_A56C_40B7947B7A40_.wvu.PrintArea" localSheetId="4" hidden="1">'(5)①②公立義務教育学校児童生徒数'!$A$1:$AG$9</definedName>
    <definedName name="Z_73CD51A2_B374_4E14_A56C_40B7947B7A40_.wvu.PrintArea" localSheetId="0" hidden="1">'●(3)①公立小児童'!$A$1:$AK$41</definedName>
    <definedName name="Z_73CD51A2_B374_4E14_A56C_40B7947B7A40_.wvu.PrintArea" localSheetId="3" hidden="1">'●(4)②公立中職員'!$A$1:$AN$28</definedName>
    <definedName name="Z_73CD51A2_B374_4E14_A56C_40B7947B7A40_.wvu.PrintArea" localSheetId="5" hidden="1">'●(6)①県立高校生徒数'!$A$1:$Q$117</definedName>
    <definedName name="Z_73CD51A2_B374_4E14_A56C_40B7947B7A40_.wvu.PrintTitles" localSheetId="4" hidden="1">'(5)①②公立義務教育学校児童生徒数'!$2:$5</definedName>
    <definedName name="Z_73CD51A2_B374_4E14_A56C_40B7947B7A40_.wvu.PrintTitles" localSheetId="0" hidden="1">'●(3)①公立小児童'!$2:$5</definedName>
    <definedName name="Z_73CD51A2_B374_4E14_A56C_40B7947B7A40_.wvu.PrintTitles" localSheetId="1" hidden="1">'●(3)②公立小職員数'!$1:$4</definedName>
    <definedName name="Z_73CD51A2_B374_4E14_A56C_40B7947B7A40_.wvu.PrintTitles" localSheetId="2" hidden="1">'●(4)①公立中生徒数'!$2:$5</definedName>
    <definedName name="Z_73CD51A2_B374_4E14_A56C_40B7947B7A40_.wvu.PrintTitles" localSheetId="3" hidden="1">'●(4)②公立中職員'!$2:$4</definedName>
    <definedName name="Z_73CD51A2_B374_4E14_A56C_40B7947B7A40_.wvu.PrintTitles" localSheetId="5" hidden="1">'●(6)①県立高校生徒数'!$2:$5</definedName>
    <definedName name="Z_A391C6FC_958D_464B_8B7C_177C0C55DB4A_.wvu.Cols" localSheetId="11" hidden="1">'(11)私立学校'!#REF!</definedName>
    <definedName name="Z_A391C6FC_958D_464B_8B7C_177C0C55DB4A_.wvu.Cols" localSheetId="4" hidden="1">'(5)①②公立義務教育学校児童生徒数'!#REF!,'(5)①②公立義務教育学校児童生徒数'!#REF!</definedName>
    <definedName name="Z_A391C6FC_958D_464B_8B7C_177C0C55DB4A_.wvu.Cols" localSheetId="8" hidden="1">'(7)①特　児童生徒数'!#REF!</definedName>
    <definedName name="Z_A391C6FC_958D_464B_8B7C_177C0C55DB4A_.wvu.Cols" localSheetId="0" hidden="1">'●(3)①公立小児童'!#REF!,'●(3)①公立小児童'!#REF!</definedName>
    <definedName name="Z_A391C6FC_958D_464B_8B7C_177C0C55DB4A_.wvu.Cols" localSheetId="1" hidden="1">'●(3)②公立小職員数'!#REF!</definedName>
    <definedName name="Z_A391C6FC_958D_464B_8B7C_177C0C55DB4A_.wvu.Cols" localSheetId="2" hidden="1">'●(4)①公立中生徒数'!#REF!</definedName>
    <definedName name="Z_A391C6FC_958D_464B_8B7C_177C0C55DB4A_.wvu.Cols" localSheetId="3" hidden="1">'●(4)②公立中職員'!#REF!</definedName>
    <definedName name="Z_A391C6FC_958D_464B_8B7C_177C0C55DB4A_.wvu.Cols" localSheetId="5" hidden="1">'●(6)①県立高校生徒数'!#REF!</definedName>
    <definedName name="Z_A391C6FC_958D_464B_8B7C_177C0C55DB4A_.wvu.Cols" localSheetId="7" hidden="1">'●(6)④県立高校教職員'!#REF!</definedName>
    <definedName name="Z_A391C6FC_958D_464B_8B7C_177C0C55DB4A_.wvu.Cols" localSheetId="9" hidden="1">'●(7)②③特　学級数教職員数'!#REF!</definedName>
    <definedName name="Z_A391C6FC_958D_464B_8B7C_177C0C55DB4A_.wvu.PrintArea" localSheetId="4" hidden="1">'(5)①②公立義務教育学校児童生徒数'!$A$1:$AG$9</definedName>
    <definedName name="Z_A391C6FC_958D_464B_8B7C_177C0C55DB4A_.wvu.PrintArea" localSheetId="0" hidden="1">'●(3)①公立小児童'!$A$1:$AK$41</definedName>
    <definedName name="Z_A391C6FC_958D_464B_8B7C_177C0C55DB4A_.wvu.PrintArea" localSheetId="3" hidden="1">'●(4)②公立中職員'!$A$1:$AN$28</definedName>
    <definedName name="Z_A391C6FC_958D_464B_8B7C_177C0C55DB4A_.wvu.PrintArea" localSheetId="5" hidden="1">'●(6)①県立高校生徒数'!$A$1:$Q$117</definedName>
    <definedName name="Z_A391C6FC_958D_464B_8B7C_177C0C55DB4A_.wvu.PrintTitles" localSheetId="4" hidden="1">'(5)①②公立義務教育学校児童生徒数'!$2:$5</definedName>
    <definedName name="Z_A391C6FC_958D_464B_8B7C_177C0C55DB4A_.wvu.PrintTitles" localSheetId="0" hidden="1">'●(3)①公立小児童'!$2:$5</definedName>
    <definedName name="Z_A391C6FC_958D_464B_8B7C_177C0C55DB4A_.wvu.PrintTitles" localSheetId="1" hidden="1">'●(3)②公立小職員数'!$1:$4</definedName>
    <definedName name="Z_A391C6FC_958D_464B_8B7C_177C0C55DB4A_.wvu.PrintTitles" localSheetId="2" hidden="1">'●(4)①公立中生徒数'!$2:$5</definedName>
    <definedName name="Z_A391C6FC_958D_464B_8B7C_177C0C55DB4A_.wvu.PrintTitles" localSheetId="3" hidden="1">'●(4)②公立中職員'!$2:$4</definedName>
    <definedName name="Z_A391C6FC_958D_464B_8B7C_177C0C55DB4A_.wvu.PrintTitles" localSheetId="5" hidden="1">'●(6)①県立高校生徒数'!$2:$5</definedName>
    <definedName name="全範囲" localSheetId="4">'[1]〈小中）教職員課データ'!$E$3:$DG$288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8" l="1"/>
  <c r="O17" i="28"/>
  <c r="N17" i="28"/>
  <c r="M17" i="28"/>
  <c r="Q17" i="28" l="1"/>
  <c r="Z35" i="27"/>
  <c r="W36" i="27"/>
  <c r="W37" i="27"/>
  <c r="W35" i="27"/>
  <c r="T36" i="27"/>
  <c r="T37" i="27"/>
  <c r="T35" i="27"/>
  <c r="Q36" i="27"/>
  <c r="Q37" i="27"/>
  <c r="Q35" i="27"/>
  <c r="N36" i="27"/>
  <c r="N37" i="27"/>
  <c r="N35" i="27"/>
  <c r="K36" i="27"/>
  <c r="K37" i="27"/>
  <c r="K35" i="27"/>
  <c r="H36" i="27"/>
  <c r="H37" i="27"/>
  <c r="H35" i="27"/>
  <c r="E36" i="27"/>
  <c r="E37" i="27"/>
  <c r="E35" i="27"/>
  <c r="G30" i="27"/>
  <c r="E38" i="27"/>
  <c r="E10" i="27"/>
  <c r="E15" i="27"/>
  <c r="E19" i="27"/>
  <c r="E23" i="27"/>
  <c r="E39" i="27"/>
  <c r="H38" i="27"/>
  <c r="K34" i="27"/>
  <c r="H41" i="27"/>
  <c r="H44" i="27"/>
  <c r="H45" i="27"/>
  <c r="K38" i="27"/>
  <c r="H31" i="27"/>
  <c r="Z10" i="27" l="1"/>
  <c r="U121" i="31" l="1"/>
  <c r="AG121" i="31" s="1"/>
  <c r="AF121" i="31"/>
  <c r="AE121" i="31"/>
  <c r="AG116" i="31"/>
  <c r="AG124" i="31"/>
  <c r="AE123" i="31"/>
  <c r="AG123" i="31"/>
  <c r="AG122" i="31"/>
  <c r="AG120" i="31"/>
  <c r="AG119" i="31"/>
  <c r="AG118" i="31"/>
  <c r="AG117" i="31"/>
  <c r="U125" i="31"/>
  <c r="T125" i="31"/>
  <c r="S125" i="31"/>
  <c r="R125" i="31"/>
  <c r="Q125" i="31"/>
  <c r="P125" i="31"/>
  <c r="O125" i="31"/>
  <c r="N125" i="31"/>
  <c r="M125" i="31"/>
  <c r="G61" i="24"/>
  <c r="J61" i="24"/>
  <c r="M61" i="24"/>
  <c r="N61" i="24"/>
  <c r="P61" i="24" s="1"/>
  <c r="O61" i="24"/>
  <c r="AM7" i="29" l="1"/>
  <c r="S44" i="29" l="1"/>
  <c r="AP36" i="28"/>
  <c r="AQ36" i="28"/>
  <c r="X8" i="26" l="1"/>
  <c r="X9" i="26"/>
  <c r="X10" i="26"/>
  <c r="X11" i="26"/>
  <c r="X12" i="26"/>
  <c r="X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I67" i="31"/>
  <c r="I68" i="31"/>
  <c r="L68" i="31" s="1"/>
  <c r="V50" i="27" l="1"/>
  <c r="W50" i="27" s="1"/>
  <c r="U50" i="27"/>
  <c r="T50" i="27"/>
  <c r="S50" i="27"/>
  <c r="R50" i="27"/>
  <c r="Q50" i="27"/>
  <c r="P50" i="27"/>
  <c r="O50" i="27"/>
  <c r="M50" i="27"/>
  <c r="L50" i="27"/>
  <c r="N50" i="27" s="1"/>
  <c r="K50" i="27"/>
  <c r="J50" i="27"/>
  <c r="I50" i="27"/>
  <c r="G50" i="27"/>
  <c r="F50" i="27"/>
  <c r="H50" i="27" s="1"/>
  <c r="D50" i="27"/>
  <c r="C50" i="27"/>
  <c r="E50" i="27" s="1"/>
  <c r="V49" i="27"/>
  <c r="W49" i="27" s="1"/>
  <c r="U49" i="27"/>
  <c r="T49" i="27"/>
  <c r="S49" i="27"/>
  <c r="R49" i="27"/>
  <c r="Q49" i="27"/>
  <c r="P49" i="27"/>
  <c r="O49" i="27"/>
  <c r="M49" i="27"/>
  <c r="L49" i="27"/>
  <c r="N49" i="27" s="1"/>
  <c r="K49" i="27"/>
  <c r="J49" i="27"/>
  <c r="I49" i="27"/>
  <c r="G49" i="27"/>
  <c r="F49" i="27"/>
  <c r="D49" i="27"/>
  <c r="C49" i="27"/>
  <c r="E49" i="27" s="1"/>
  <c r="V48" i="27"/>
  <c r="W48" i="27" s="1"/>
  <c r="U48" i="27"/>
  <c r="T48" i="27"/>
  <c r="S48" i="27"/>
  <c r="R48" i="27"/>
  <c r="Q48" i="27"/>
  <c r="P48" i="27"/>
  <c r="O48" i="27"/>
  <c r="M48" i="27"/>
  <c r="L48" i="27"/>
  <c r="N48" i="27" s="1"/>
  <c r="K48" i="27"/>
  <c r="J48" i="27"/>
  <c r="I48" i="27"/>
  <c r="G48" i="27"/>
  <c r="F48" i="27"/>
  <c r="H48" i="27" s="1"/>
  <c r="D48" i="27"/>
  <c r="C48" i="27"/>
  <c r="V47" i="27"/>
  <c r="W47" i="27" s="1"/>
  <c r="U47" i="27"/>
  <c r="T47" i="27"/>
  <c r="S47" i="27"/>
  <c r="R47" i="27"/>
  <c r="Q47" i="27"/>
  <c r="P47" i="27"/>
  <c r="O47" i="27"/>
  <c r="M47" i="27"/>
  <c r="L47" i="27"/>
  <c r="N47" i="27" s="1"/>
  <c r="J47" i="27"/>
  <c r="K47" i="27" s="1"/>
  <c r="I47" i="27"/>
  <c r="G47" i="27"/>
  <c r="F47" i="27"/>
  <c r="H47" i="27" s="1"/>
  <c r="D47" i="27"/>
  <c r="C47" i="27"/>
  <c r="V46" i="27"/>
  <c r="W46" i="27" s="1"/>
  <c r="U46" i="27"/>
  <c r="U51" i="27" s="1"/>
  <c r="T46" i="27"/>
  <c r="S46" i="27"/>
  <c r="S51" i="27" s="1"/>
  <c r="R46" i="27"/>
  <c r="R51" i="27" s="1"/>
  <c r="Q46" i="27"/>
  <c r="P46" i="27"/>
  <c r="P51" i="27" s="1"/>
  <c r="O46" i="27"/>
  <c r="O51" i="27" s="1"/>
  <c r="M46" i="27"/>
  <c r="M51" i="27" s="1"/>
  <c r="L46" i="27"/>
  <c r="N46" i="27" s="1"/>
  <c r="K46" i="27"/>
  <c r="J46" i="27"/>
  <c r="J51" i="27" s="1"/>
  <c r="I46" i="27"/>
  <c r="I51" i="27" s="1"/>
  <c r="G46" i="27"/>
  <c r="G51" i="27" s="1"/>
  <c r="F46" i="27"/>
  <c r="H46" i="27" s="1"/>
  <c r="D46" i="27"/>
  <c r="C46" i="27"/>
  <c r="E46" i="27" s="1"/>
  <c r="V45" i="27"/>
  <c r="W45" i="27" s="1"/>
  <c r="U45" i="27"/>
  <c r="T45" i="27"/>
  <c r="S45" i="27"/>
  <c r="R45" i="27"/>
  <c r="Q45" i="27"/>
  <c r="P45" i="27"/>
  <c r="O45" i="27"/>
  <c r="M45" i="27"/>
  <c r="L45" i="27"/>
  <c r="N45" i="27" s="1"/>
  <c r="K45" i="27"/>
  <c r="J45" i="27"/>
  <c r="I45" i="27"/>
  <c r="G45" i="27"/>
  <c r="F45" i="27"/>
  <c r="D45" i="27"/>
  <c r="Y45" i="27" s="1"/>
  <c r="C45" i="27"/>
  <c r="X45" i="27" s="1"/>
  <c r="Z45" i="27" s="1"/>
  <c r="Y44" i="27"/>
  <c r="X44" i="27"/>
  <c r="W44" i="27"/>
  <c r="T44" i="27"/>
  <c r="Q44" i="27"/>
  <c r="N44" i="27"/>
  <c r="K44" i="27"/>
  <c r="E44" i="27"/>
  <c r="Y43" i="27"/>
  <c r="X43" i="27"/>
  <c r="W43" i="27"/>
  <c r="T43" i="27"/>
  <c r="Q43" i="27"/>
  <c r="N43" i="27"/>
  <c r="K43" i="27"/>
  <c r="H43" i="27"/>
  <c r="E43" i="27"/>
  <c r="Y42" i="27"/>
  <c r="X42" i="27"/>
  <c r="W42" i="27"/>
  <c r="T42" i="27"/>
  <c r="Q42" i="27"/>
  <c r="N42" i="27"/>
  <c r="K42" i="27"/>
  <c r="H42" i="27"/>
  <c r="E42" i="27"/>
  <c r="W41" i="27"/>
  <c r="V41" i="27"/>
  <c r="U41" i="27"/>
  <c r="S41" i="27"/>
  <c r="R41" i="27"/>
  <c r="T41" i="27" s="1"/>
  <c r="Q41" i="27"/>
  <c r="P41" i="27"/>
  <c r="O41" i="27"/>
  <c r="M41" i="27"/>
  <c r="L41" i="27"/>
  <c r="N41" i="27" s="1"/>
  <c r="J41" i="27"/>
  <c r="I41" i="27"/>
  <c r="X41" i="27" s="1"/>
  <c r="G41" i="27"/>
  <c r="F41" i="27"/>
  <c r="D41" i="27"/>
  <c r="E41" i="27" s="1"/>
  <c r="C41" i="27"/>
  <c r="Y40" i="27"/>
  <c r="X40" i="27"/>
  <c r="Z40" i="27" s="1"/>
  <c r="W40" i="27"/>
  <c r="T40" i="27"/>
  <c r="Q40" i="27"/>
  <c r="N40" i="27"/>
  <c r="K40" i="27"/>
  <c r="H40" i="27"/>
  <c r="E40" i="27"/>
  <c r="Y39" i="27"/>
  <c r="X39" i="27"/>
  <c r="W39" i="27"/>
  <c r="T39" i="27"/>
  <c r="Q39" i="27"/>
  <c r="N39" i="27"/>
  <c r="K39" i="27"/>
  <c r="H39" i="27"/>
  <c r="V38" i="27"/>
  <c r="U38" i="27"/>
  <c r="W38" i="27" s="1"/>
  <c r="S38" i="27"/>
  <c r="T38" i="27" s="1"/>
  <c r="R38" i="27"/>
  <c r="P38" i="27"/>
  <c r="Q38" i="27" s="1"/>
  <c r="O38" i="27"/>
  <c r="N38" i="27"/>
  <c r="M38" i="27"/>
  <c r="L38" i="27"/>
  <c r="J38" i="27"/>
  <c r="I38" i="27"/>
  <c r="G38" i="27"/>
  <c r="F38" i="27"/>
  <c r="D38" i="27"/>
  <c r="Y38" i="27" s="1"/>
  <c r="C38" i="27"/>
  <c r="X38" i="27" s="1"/>
  <c r="Y37" i="27"/>
  <c r="X37" i="27"/>
  <c r="Z37" i="27" s="1"/>
  <c r="Y36" i="27"/>
  <c r="X36" i="27"/>
  <c r="Y35" i="27"/>
  <c r="X35" i="27"/>
  <c r="W34" i="27"/>
  <c r="V34" i="27"/>
  <c r="U34" i="27"/>
  <c r="T34" i="27"/>
  <c r="S34" i="27"/>
  <c r="R34" i="27"/>
  <c r="P34" i="27"/>
  <c r="O34" i="27"/>
  <c r="Q34" i="27" s="1"/>
  <c r="N34" i="27"/>
  <c r="M34" i="27"/>
  <c r="L34" i="27"/>
  <c r="J34" i="27"/>
  <c r="I34" i="27"/>
  <c r="G34" i="27"/>
  <c r="F34" i="27"/>
  <c r="D34" i="27"/>
  <c r="E34" i="27" s="1"/>
  <c r="C34" i="27"/>
  <c r="X34" i="27" s="1"/>
  <c r="Y33" i="27"/>
  <c r="X33" i="27"/>
  <c r="W33" i="27"/>
  <c r="T33" i="27"/>
  <c r="Q33" i="27"/>
  <c r="N33" i="27"/>
  <c r="K33" i="27"/>
  <c r="H33" i="27"/>
  <c r="E33" i="27"/>
  <c r="Y32" i="27"/>
  <c r="X32" i="27"/>
  <c r="Z32" i="27" s="1"/>
  <c r="W32" i="27"/>
  <c r="T32" i="27"/>
  <c r="Q32" i="27"/>
  <c r="N32" i="27"/>
  <c r="K32" i="27"/>
  <c r="H32" i="27"/>
  <c r="E32" i="27"/>
  <c r="Y31" i="27"/>
  <c r="X31" i="27"/>
  <c r="Z31" i="27" s="1"/>
  <c r="W31" i="27"/>
  <c r="T31" i="27"/>
  <c r="Q31" i="27"/>
  <c r="N31" i="27"/>
  <c r="K31" i="27"/>
  <c r="E31" i="27"/>
  <c r="V30" i="27"/>
  <c r="U30" i="27"/>
  <c r="W30" i="27" s="1"/>
  <c r="T30" i="27"/>
  <c r="S30" i="27"/>
  <c r="R30" i="27"/>
  <c r="P30" i="27"/>
  <c r="O30" i="27"/>
  <c r="Q30" i="27" s="1"/>
  <c r="M30" i="27"/>
  <c r="L30" i="27"/>
  <c r="N30" i="27" s="1"/>
  <c r="J30" i="27"/>
  <c r="K30" i="27" s="1"/>
  <c r="I30" i="27"/>
  <c r="H30" i="27"/>
  <c r="F30" i="27"/>
  <c r="D30" i="27"/>
  <c r="Y30" i="27" s="1"/>
  <c r="C30" i="27"/>
  <c r="X30" i="27" s="1"/>
  <c r="Y29" i="27"/>
  <c r="X29" i="27"/>
  <c r="Z29" i="27" s="1"/>
  <c r="W29" i="27"/>
  <c r="T29" i="27"/>
  <c r="Q29" i="27"/>
  <c r="N29" i="27"/>
  <c r="K29" i="27"/>
  <c r="H29" i="27"/>
  <c r="E29" i="27"/>
  <c r="Y28" i="27"/>
  <c r="Z28" i="27" s="1"/>
  <c r="X28" i="27"/>
  <c r="W28" i="27"/>
  <c r="T28" i="27"/>
  <c r="Q28" i="27"/>
  <c r="N28" i="27"/>
  <c r="K28" i="27"/>
  <c r="H28" i="27"/>
  <c r="E28" i="27"/>
  <c r="V27" i="27"/>
  <c r="W27" i="27" s="1"/>
  <c r="U27" i="27"/>
  <c r="S27" i="27"/>
  <c r="T27" i="27" s="1"/>
  <c r="R27" i="27"/>
  <c r="Q27" i="27"/>
  <c r="P27" i="27"/>
  <c r="O27" i="27"/>
  <c r="N27" i="27"/>
  <c r="M27" i="27"/>
  <c r="L27" i="27"/>
  <c r="J27" i="27"/>
  <c r="I27" i="27"/>
  <c r="K27" i="27" s="1"/>
  <c r="H27" i="27"/>
  <c r="G27" i="27"/>
  <c r="F27" i="27"/>
  <c r="D27" i="27"/>
  <c r="C27" i="27"/>
  <c r="Y26" i="27"/>
  <c r="X26" i="27"/>
  <c r="W26" i="27"/>
  <c r="T26" i="27"/>
  <c r="Q26" i="27"/>
  <c r="N26" i="27"/>
  <c r="K26" i="27"/>
  <c r="H26" i="27"/>
  <c r="E26" i="27"/>
  <c r="Y25" i="27"/>
  <c r="Z25" i="27" s="1"/>
  <c r="X25" i="27"/>
  <c r="W25" i="27"/>
  <c r="T25" i="27"/>
  <c r="Q25" i="27"/>
  <c r="N25" i="27"/>
  <c r="K25" i="27"/>
  <c r="H25" i="27"/>
  <c r="E25" i="27"/>
  <c r="Y24" i="27"/>
  <c r="X24" i="27"/>
  <c r="Z24" i="27" s="1"/>
  <c r="W24" i="27"/>
  <c r="T24" i="27"/>
  <c r="Q24" i="27"/>
  <c r="N24" i="27"/>
  <c r="K24" i="27"/>
  <c r="H24" i="27"/>
  <c r="E24" i="27"/>
  <c r="W23" i="27"/>
  <c r="V23" i="27"/>
  <c r="U23" i="27"/>
  <c r="T23" i="27"/>
  <c r="S23" i="27"/>
  <c r="R23" i="27"/>
  <c r="P23" i="27"/>
  <c r="O23" i="27"/>
  <c r="Q23" i="27" s="1"/>
  <c r="M23" i="27"/>
  <c r="L23" i="27"/>
  <c r="N23" i="27" s="1"/>
  <c r="J23" i="27"/>
  <c r="I23" i="27"/>
  <c r="K23" i="27" s="1"/>
  <c r="G23" i="27"/>
  <c r="F23" i="27"/>
  <c r="H23" i="27" s="1"/>
  <c r="D23" i="27"/>
  <c r="C23" i="27"/>
  <c r="X23" i="27" s="1"/>
  <c r="Y22" i="27"/>
  <c r="X22" i="27"/>
  <c r="W22" i="27"/>
  <c r="T22" i="27"/>
  <c r="Q22" i="27"/>
  <c r="N22" i="27"/>
  <c r="K22" i="27"/>
  <c r="H22" i="27"/>
  <c r="E22" i="27"/>
  <c r="Y21" i="27"/>
  <c r="X21" i="27"/>
  <c r="W21" i="27"/>
  <c r="T21" i="27"/>
  <c r="Q21" i="27"/>
  <c r="N21" i="27"/>
  <c r="K21" i="27"/>
  <c r="H21" i="27"/>
  <c r="E21" i="27"/>
  <c r="Y20" i="27"/>
  <c r="X20" i="27"/>
  <c r="W20" i="27"/>
  <c r="T20" i="27"/>
  <c r="Q20" i="27"/>
  <c r="N20" i="27"/>
  <c r="K20" i="27"/>
  <c r="H20" i="27"/>
  <c r="E20" i="27"/>
  <c r="V19" i="27"/>
  <c r="U19" i="27"/>
  <c r="W19" i="27" s="1"/>
  <c r="S19" i="27"/>
  <c r="R19" i="27"/>
  <c r="T19" i="27" s="1"/>
  <c r="P19" i="27"/>
  <c r="O19" i="27"/>
  <c r="Q19" i="27" s="1"/>
  <c r="M19" i="27"/>
  <c r="L19" i="27"/>
  <c r="N19" i="27" s="1"/>
  <c r="J19" i="27"/>
  <c r="K19" i="27" s="1"/>
  <c r="I19" i="27"/>
  <c r="G19" i="27"/>
  <c r="F19" i="27"/>
  <c r="H19" i="27" s="1"/>
  <c r="D19" i="27"/>
  <c r="Y19" i="27" s="1"/>
  <c r="C19" i="27"/>
  <c r="X19" i="27" s="1"/>
  <c r="Z19" i="27" s="1"/>
  <c r="Z18" i="27"/>
  <c r="Y18" i="27"/>
  <c r="X18" i="27"/>
  <c r="W18" i="27"/>
  <c r="T18" i="27"/>
  <c r="N18" i="27"/>
  <c r="K18" i="27"/>
  <c r="H18" i="27"/>
  <c r="E18" i="27"/>
  <c r="Y17" i="27"/>
  <c r="X17" i="27"/>
  <c r="Z17" i="27" s="1"/>
  <c r="W17" i="27"/>
  <c r="T17" i="27"/>
  <c r="Q17" i="27"/>
  <c r="N17" i="27"/>
  <c r="K17" i="27"/>
  <c r="H17" i="27"/>
  <c r="E17" i="27"/>
  <c r="Y16" i="27"/>
  <c r="X16" i="27"/>
  <c r="Z16" i="27" s="1"/>
  <c r="W16" i="27"/>
  <c r="T16" i="27"/>
  <c r="Q16" i="27"/>
  <c r="N16" i="27"/>
  <c r="K16" i="27"/>
  <c r="H16" i="27"/>
  <c r="E16" i="27"/>
  <c r="W15" i="27"/>
  <c r="V15" i="27"/>
  <c r="U15" i="27"/>
  <c r="S15" i="27"/>
  <c r="R15" i="27"/>
  <c r="T15" i="27" s="1"/>
  <c r="P15" i="27"/>
  <c r="O15" i="27"/>
  <c r="X15" i="27" s="1"/>
  <c r="M15" i="27"/>
  <c r="L15" i="27"/>
  <c r="N15" i="27" s="1"/>
  <c r="J15" i="27"/>
  <c r="I15" i="27"/>
  <c r="K15" i="27" s="1"/>
  <c r="G15" i="27"/>
  <c r="H15" i="27" s="1"/>
  <c r="F15" i="27"/>
  <c r="D15" i="27"/>
  <c r="C15" i="27"/>
  <c r="Z14" i="27"/>
  <c r="Y14" i="27"/>
  <c r="X14" i="27"/>
  <c r="W14" i="27"/>
  <c r="T14" i="27"/>
  <c r="Q14" i="27"/>
  <c r="N14" i="27"/>
  <c r="K14" i="27"/>
  <c r="H14" i="27"/>
  <c r="E14" i="27"/>
  <c r="Y13" i="27"/>
  <c r="Z13" i="27" s="1"/>
  <c r="X13" i="27"/>
  <c r="W13" i="27"/>
  <c r="T13" i="27"/>
  <c r="Q13" i="27"/>
  <c r="N13" i="27"/>
  <c r="K13" i="27"/>
  <c r="H13" i="27"/>
  <c r="E13" i="27"/>
  <c r="Y12" i="27"/>
  <c r="X12" i="27"/>
  <c r="Z12" i="27" s="1"/>
  <c r="W12" i="27"/>
  <c r="T12" i="27"/>
  <c r="Q12" i="27"/>
  <c r="N12" i="27"/>
  <c r="K12" i="27"/>
  <c r="H12" i="27"/>
  <c r="E12" i="27"/>
  <c r="Y11" i="27"/>
  <c r="X11" i="27"/>
  <c r="Z11" i="27" s="1"/>
  <c r="W11" i="27"/>
  <c r="T11" i="27"/>
  <c r="Q11" i="27"/>
  <c r="N11" i="27"/>
  <c r="K11" i="27"/>
  <c r="H11" i="27"/>
  <c r="E11" i="27"/>
  <c r="W10" i="27"/>
  <c r="V10" i="27"/>
  <c r="U10" i="27"/>
  <c r="S10" i="27"/>
  <c r="R10" i="27"/>
  <c r="T10" i="27" s="1"/>
  <c r="P10" i="27"/>
  <c r="O10" i="27"/>
  <c r="X10" i="27" s="1"/>
  <c r="M10" i="27"/>
  <c r="L10" i="27"/>
  <c r="N10" i="27" s="1"/>
  <c r="J10" i="27"/>
  <c r="I10" i="27"/>
  <c r="K10" i="27" s="1"/>
  <c r="G10" i="27"/>
  <c r="H10" i="27" s="1"/>
  <c r="F10" i="27"/>
  <c r="D10" i="27"/>
  <c r="C10" i="27"/>
  <c r="Z9" i="27"/>
  <c r="Y9" i="27"/>
  <c r="Y50" i="27" s="1"/>
  <c r="X9" i="27"/>
  <c r="X50" i="27" s="1"/>
  <c r="Z50" i="27" s="1"/>
  <c r="W9" i="27"/>
  <c r="T9" i="27"/>
  <c r="Q9" i="27"/>
  <c r="N9" i="27"/>
  <c r="K9" i="27"/>
  <c r="H9" i="27"/>
  <c r="E9" i="27"/>
  <c r="Y8" i="27"/>
  <c r="Z8" i="27" s="1"/>
  <c r="X8" i="27"/>
  <c r="W8" i="27"/>
  <c r="T8" i="27"/>
  <c r="Q8" i="27"/>
  <c r="N8" i="27"/>
  <c r="K8" i="27"/>
  <c r="H8" i="27"/>
  <c r="E8" i="27"/>
  <c r="Y7" i="27"/>
  <c r="X7" i="27"/>
  <c r="X48" i="27" s="1"/>
  <c r="W7" i="27"/>
  <c r="T7" i="27"/>
  <c r="Q7" i="27"/>
  <c r="N7" i="27"/>
  <c r="K7" i="27"/>
  <c r="H7" i="27"/>
  <c r="E7" i="27"/>
  <c r="Y6" i="27"/>
  <c r="X6" i="27"/>
  <c r="W6" i="27"/>
  <c r="T6" i="27"/>
  <c r="Q6" i="27"/>
  <c r="N6" i="27"/>
  <c r="K6" i="27"/>
  <c r="H6" i="27"/>
  <c r="E6" i="27"/>
  <c r="Z5" i="27"/>
  <c r="Y5" i="27"/>
  <c r="Y46" i="27" s="1"/>
  <c r="X5" i="27"/>
  <c r="X46" i="27" s="1"/>
  <c r="Z46" i="27" s="1"/>
  <c r="W5" i="27"/>
  <c r="T5" i="27"/>
  <c r="Q5" i="27"/>
  <c r="N5" i="27"/>
  <c r="K5" i="27"/>
  <c r="H5" i="27"/>
  <c r="E5" i="27"/>
  <c r="H49" i="27" l="1"/>
  <c r="H34" i="27"/>
  <c r="Z33" i="27"/>
  <c r="Y27" i="27"/>
  <c r="Z30" i="27"/>
  <c r="Z44" i="27"/>
  <c r="X49" i="27"/>
  <c r="Z42" i="27"/>
  <c r="Z43" i="27"/>
  <c r="Z39" i="27"/>
  <c r="Z36" i="27"/>
  <c r="Y47" i="27"/>
  <c r="Y34" i="27"/>
  <c r="Z34" i="27" s="1"/>
  <c r="E30" i="27"/>
  <c r="X47" i="27"/>
  <c r="Z26" i="27"/>
  <c r="E27" i="27"/>
  <c r="Y48" i="27"/>
  <c r="Z48" i="27" s="1"/>
  <c r="D51" i="27"/>
  <c r="Z20" i="27"/>
  <c r="Z21" i="27"/>
  <c r="Z22" i="27"/>
  <c r="E47" i="27"/>
  <c r="E48" i="27"/>
  <c r="Q51" i="27"/>
  <c r="Z38" i="27"/>
  <c r="K51" i="27"/>
  <c r="T51" i="27"/>
  <c r="Q10" i="27"/>
  <c r="Y10" i="27"/>
  <c r="Q15" i="27"/>
  <c r="Y15" i="27"/>
  <c r="Z15" i="27" s="1"/>
  <c r="X27" i="27"/>
  <c r="Y41" i="27"/>
  <c r="Z41" i="27" s="1"/>
  <c r="C51" i="27"/>
  <c r="K41" i="27"/>
  <c r="E45" i="27"/>
  <c r="L51" i="27"/>
  <c r="N51" i="27" s="1"/>
  <c r="F51" i="27"/>
  <c r="H51" i="27" s="1"/>
  <c r="V51" i="27"/>
  <c r="W51" i="27" s="1"/>
  <c r="Y23" i="27"/>
  <c r="Z23" i="27" s="1"/>
  <c r="Z6" i="27"/>
  <c r="Z7" i="27"/>
  <c r="Y49" i="27"/>
  <c r="Z49" i="27" l="1"/>
  <c r="Z27" i="27"/>
  <c r="Z47" i="27"/>
  <c r="X51" i="27"/>
  <c r="E51" i="27"/>
  <c r="Y51" i="27"/>
  <c r="Z51" i="27" l="1"/>
  <c r="AP24" i="35"/>
  <c r="AJ113" i="31" l="1"/>
  <c r="AE49" i="31" l="1"/>
  <c r="AJ25" i="31"/>
  <c r="E114" i="24" l="1"/>
  <c r="E110" i="24" l="1"/>
  <c r="C22" i="25"/>
  <c r="G52" i="24"/>
  <c r="J52" i="24"/>
  <c r="M52" i="24"/>
  <c r="N52" i="24"/>
  <c r="O52" i="24"/>
  <c r="G51" i="24"/>
  <c r="J51" i="24"/>
  <c r="M51" i="24"/>
  <c r="N51" i="24"/>
  <c r="O51" i="24"/>
  <c r="G48" i="24"/>
  <c r="J48" i="24"/>
  <c r="M48" i="24"/>
  <c r="N48" i="24"/>
  <c r="O48" i="24"/>
  <c r="G47" i="24"/>
  <c r="J47" i="24"/>
  <c r="M47" i="24"/>
  <c r="N47" i="24"/>
  <c r="O47" i="24"/>
  <c r="G49" i="24"/>
  <c r="J49" i="24"/>
  <c r="M49" i="24"/>
  <c r="N49" i="24"/>
  <c r="O49" i="24"/>
  <c r="G41" i="24"/>
  <c r="K31" i="24"/>
  <c r="X109" i="34"/>
  <c r="P52" i="24" l="1"/>
  <c r="P51" i="24"/>
  <c r="P49" i="24"/>
  <c r="P48" i="24"/>
  <c r="P47" i="24"/>
  <c r="Y109" i="34"/>
  <c r="G29" i="33" l="1"/>
  <c r="I11" i="33"/>
  <c r="L11" i="33"/>
  <c r="O11" i="33"/>
  <c r="I12" i="33"/>
  <c r="L12" i="33"/>
  <c r="O12" i="33"/>
  <c r="I13" i="33"/>
  <c r="L13" i="33"/>
  <c r="O13" i="33"/>
  <c r="I14" i="33"/>
  <c r="L14" i="33"/>
  <c r="O14" i="33"/>
  <c r="I15" i="33"/>
  <c r="L15" i="33"/>
  <c r="O15" i="33"/>
  <c r="I16" i="33"/>
  <c r="L16" i="33"/>
  <c r="O16" i="33"/>
  <c r="I17" i="33"/>
  <c r="L17" i="33"/>
  <c r="O17" i="33"/>
  <c r="I18" i="33"/>
  <c r="L18" i="33"/>
  <c r="O18" i="33"/>
  <c r="I19" i="33"/>
  <c r="L19" i="33"/>
  <c r="O19" i="33"/>
  <c r="I20" i="33"/>
  <c r="L20" i="33"/>
  <c r="O20" i="33"/>
  <c r="I21" i="33"/>
  <c r="L21" i="33"/>
  <c r="O21" i="33"/>
  <c r="I22" i="33"/>
  <c r="L22" i="33"/>
  <c r="O22" i="33"/>
  <c r="I23" i="33"/>
  <c r="L23" i="33"/>
  <c r="O23" i="33"/>
  <c r="I24" i="33"/>
  <c r="L24" i="33"/>
  <c r="O24" i="33"/>
  <c r="I25" i="33"/>
  <c r="L25" i="33"/>
  <c r="O25" i="33"/>
  <c r="I26" i="33"/>
  <c r="L26" i="33"/>
  <c r="O26" i="33"/>
  <c r="I27" i="33"/>
  <c r="L27" i="33"/>
  <c r="O27" i="33"/>
  <c r="I28" i="33"/>
  <c r="L28" i="33"/>
  <c r="O28" i="33"/>
  <c r="AC134" i="31" l="1"/>
  <c r="Z134" i="31"/>
  <c r="W134" i="31"/>
  <c r="AE6" i="31"/>
  <c r="AE166" i="31"/>
  <c r="R45" i="31"/>
  <c r="R46" i="31"/>
  <c r="R42" i="31"/>
  <c r="R77" i="31"/>
  <c r="R76" i="31"/>
  <c r="R75" i="31"/>
  <c r="R74" i="31"/>
  <c r="R73" i="31"/>
  <c r="R72" i="31"/>
  <c r="R71" i="31"/>
  <c r="R70" i="31"/>
  <c r="R69" i="31"/>
  <c r="R68" i="31"/>
  <c r="R67" i="31"/>
  <c r="R66" i="31"/>
  <c r="R65" i="31"/>
  <c r="R64" i="31"/>
  <c r="R63" i="31"/>
  <c r="R62" i="31"/>
  <c r="R61" i="31"/>
  <c r="R60" i="31"/>
  <c r="R59" i="31"/>
  <c r="R58" i="31"/>
  <c r="R57" i="31"/>
  <c r="R56" i="31"/>
  <c r="R55" i="31"/>
  <c r="R54" i="31"/>
  <c r="R53" i="31"/>
  <c r="R52" i="31"/>
  <c r="R51" i="31"/>
  <c r="R50" i="31"/>
  <c r="R49" i="31"/>
  <c r="R48" i="31"/>
  <c r="R47" i="31"/>
  <c r="R44" i="31"/>
  <c r="R43" i="31"/>
  <c r="R39" i="31"/>
  <c r="N41" i="32" l="1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N72" i="32"/>
  <c r="N73" i="32"/>
  <c r="N74" i="32"/>
  <c r="N75" i="32"/>
  <c r="N76" i="32"/>
  <c r="Z40" i="32"/>
  <c r="AA40" i="32"/>
  <c r="AB40" i="32"/>
  <c r="AK100" i="32"/>
  <c r="AL100" i="32"/>
  <c r="AM100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23" i="32"/>
  <c r="Y24" i="32"/>
  <c r="Y25" i="32"/>
  <c r="Y26" i="32"/>
  <c r="Y27" i="32"/>
  <c r="Y28" i="32"/>
  <c r="Y29" i="32"/>
  <c r="Y30" i="32"/>
  <c r="Y31" i="32"/>
  <c r="Y32" i="32"/>
  <c r="Y33" i="32"/>
  <c r="Y34" i="32"/>
  <c r="Y35" i="32"/>
  <c r="Y36" i="32"/>
  <c r="Y37" i="32"/>
  <c r="Y38" i="32"/>
  <c r="Y39" i="32"/>
  <c r="M42" i="30"/>
  <c r="S36" i="30"/>
  <c r="R36" i="30"/>
  <c r="P36" i="30"/>
  <c r="O36" i="30"/>
  <c r="M36" i="30"/>
  <c r="L36" i="30"/>
  <c r="J36" i="30"/>
  <c r="I36" i="30"/>
  <c r="K36" i="30" s="1"/>
  <c r="H36" i="30"/>
  <c r="G36" i="30"/>
  <c r="F36" i="30"/>
  <c r="D36" i="30"/>
  <c r="C36" i="30"/>
  <c r="E36" i="30" s="1"/>
  <c r="W35" i="30"/>
  <c r="V35" i="30"/>
  <c r="U35" i="30"/>
  <c r="K35" i="30"/>
  <c r="H35" i="30"/>
  <c r="E35" i="30"/>
  <c r="V34" i="30"/>
  <c r="U34" i="30"/>
  <c r="K34" i="30"/>
  <c r="W34" i="30" s="1"/>
  <c r="H34" i="30"/>
  <c r="E34" i="30"/>
  <c r="W33" i="30"/>
  <c r="V33" i="30"/>
  <c r="V36" i="30" s="1"/>
  <c r="U33" i="30"/>
  <c r="U36" i="30" s="1"/>
  <c r="T33" i="30"/>
  <c r="T36" i="30" s="1"/>
  <c r="Q33" i="30"/>
  <c r="Q36" i="30" s="1"/>
  <c r="N33" i="30"/>
  <c r="N36" i="30" s="1"/>
  <c r="K33" i="30"/>
  <c r="H33" i="30"/>
  <c r="E33" i="30"/>
  <c r="L27" i="30"/>
  <c r="K27" i="30"/>
  <c r="G27" i="30"/>
  <c r="C27" i="30"/>
  <c r="U21" i="30"/>
  <c r="M21" i="30"/>
  <c r="U20" i="30"/>
  <c r="M20" i="30"/>
  <c r="AB14" i="30"/>
  <c r="AA14" i="30"/>
  <c r="AC14" i="30" s="1"/>
  <c r="Q14" i="30"/>
  <c r="N14" i="30"/>
  <c r="K14" i="30"/>
  <c r="AB13" i="30"/>
  <c r="AC13" i="30" s="1"/>
  <c r="AA13" i="30"/>
  <c r="Z13" i="30"/>
  <c r="W13" i="30"/>
  <c r="T13" i="30"/>
  <c r="Q13" i="30"/>
  <c r="N13" i="30"/>
  <c r="K13" i="30"/>
  <c r="AC6" i="30"/>
  <c r="Z6" i="30"/>
  <c r="W6" i="30"/>
  <c r="T6" i="30"/>
  <c r="W36" i="30" l="1"/>
  <c r="R44" i="29" l="1"/>
  <c r="S24" i="29" l="1"/>
  <c r="Q24" i="29"/>
  <c r="P24" i="29"/>
  <c r="M24" i="29"/>
  <c r="J24" i="29"/>
  <c r="U24" i="29" s="1"/>
  <c r="G24" i="29"/>
  <c r="S23" i="29"/>
  <c r="Q23" i="29"/>
  <c r="P23" i="29"/>
  <c r="M23" i="29"/>
  <c r="J23" i="29"/>
  <c r="U23" i="29" s="1"/>
  <c r="G23" i="29"/>
  <c r="S43" i="29" l="1"/>
  <c r="Q43" i="29"/>
  <c r="P43" i="29"/>
  <c r="M43" i="29"/>
  <c r="J43" i="29"/>
  <c r="G43" i="29"/>
  <c r="S42" i="29"/>
  <c r="Q42" i="29"/>
  <c r="P42" i="29"/>
  <c r="M42" i="29"/>
  <c r="J42" i="29"/>
  <c r="U42" i="29" s="1"/>
  <c r="G42" i="29"/>
  <c r="S41" i="29"/>
  <c r="Q41" i="29"/>
  <c r="P41" i="29"/>
  <c r="M41" i="29"/>
  <c r="J41" i="29"/>
  <c r="U41" i="29" s="1"/>
  <c r="G41" i="29"/>
  <c r="O40" i="29"/>
  <c r="N40" i="29"/>
  <c r="L40" i="29"/>
  <c r="K40" i="29"/>
  <c r="I40" i="29"/>
  <c r="H40" i="29"/>
  <c r="F40" i="29"/>
  <c r="E40" i="29"/>
  <c r="D40" i="29"/>
  <c r="S39" i="29"/>
  <c r="Q39" i="29"/>
  <c r="P39" i="29"/>
  <c r="P40" i="29" s="1"/>
  <c r="M39" i="29"/>
  <c r="J39" i="29"/>
  <c r="U39" i="29" s="1"/>
  <c r="G39" i="29"/>
  <c r="G40" i="29" s="1"/>
  <c r="S38" i="29"/>
  <c r="S40" i="29" s="1"/>
  <c r="Q38" i="29"/>
  <c r="P38" i="29"/>
  <c r="M38" i="29"/>
  <c r="M40" i="29" s="1"/>
  <c r="J38" i="29"/>
  <c r="G38" i="29"/>
  <c r="O37" i="29"/>
  <c r="N37" i="29"/>
  <c r="L37" i="29"/>
  <c r="K37" i="29"/>
  <c r="I37" i="29"/>
  <c r="H37" i="29"/>
  <c r="F37" i="29"/>
  <c r="E37" i="29"/>
  <c r="D37" i="29"/>
  <c r="S36" i="29"/>
  <c r="Q36" i="29"/>
  <c r="P36" i="29"/>
  <c r="M36" i="29"/>
  <c r="J36" i="29"/>
  <c r="G36" i="29"/>
  <c r="S35" i="29"/>
  <c r="Q35" i="29"/>
  <c r="P35" i="29"/>
  <c r="M35" i="29"/>
  <c r="U35" i="29" s="1"/>
  <c r="J35" i="29"/>
  <c r="G35" i="29"/>
  <c r="S34" i="29"/>
  <c r="Q34" i="29"/>
  <c r="P34" i="29"/>
  <c r="M34" i="29"/>
  <c r="U34" i="29" s="1"/>
  <c r="J34" i="29"/>
  <c r="G34" i="29"/>
  <c r="S33" i="29"/>
  <c r="Q33" i="29"/>
  <c r="P33" i="29"/>
  <c r="M33" i="29"/>
  <c r="J33" i="29"/>
  <c r="U33" i="29" s="1"/>
  <c r="G33" i="29"/>
  <c r="S32" i="29"/>
  <c r="Q32" i="29"/>
  <c r="P32" i="29"/>
  <c r="M32" i="29"/>
  <c r="J32" i="29"/>
  <c r="U32" i="29" s="1"/>
  <c r="G32" i="29"/>
  <c r="S31" i="29"/>
  <c r="Q31" i="29"/>
  <c r="P31" i="29"/>
  <c r="M31" i="29"/>
  <c r="J31" i="29"/>
  <c r="G31" i="29"/>
  <c r="S30" i="29"/>
  <c r="Q30" i="29"/>
  <c r="P30" i="29"/>
  <c r="M30" i="29"/>
  <c r="J30" i="29"/>
  <c r="G30" i="29"/>
  <c r="T29" i="29"/>
  <c r="T34" i="29" s="1"/>
  <c r="T37" i="29" s="1"/>
  <c r="R29" i="29"/>
  <c r="R34" i="29" s="1"/>
  <c r="R37" i="29" s="1"/>
  <c r="O29" i="29"/>
  <c r="N29" i="29"/>
  <c r="L29" i="29"/>
  <c r="K29" i="29"/>
  <c r="I29" i="29"/>
  <c r="H29" i="29"/>
  <c r="F29" i="29"/>
  <c r="E29" i="29"/>
  <c r="D29" i="29"/>
  <c r="S28" i="29"/>
  <c r="Q28" i="29"/>
  <c r="P28" i="29"/>
  <c r="M28" i="29"/>
  <c r="J28" i="29"/>
  <c r="G28" i="29"/>
  <c r="S27" i="29"/>
  <c r="Q27" i="29"/>
  <c r="P27" i="29"/>
  <c r="M27" i="29"/>
  <c r="J27" i="29"/>
  <c r="J29" i="29" s="1"/>
  <c r="G27" i="29"/>
  <c r="G29" i="29" s="1"/>
  <c r="T26" i="29"/>
  <c r="T44" i="29" s="1"/>
  <c r="R26" i="29"/>
  <c r="O26" i="29"/>
  <c r="N26" i="29"/>
  <c r="L26" i="29"/>
  <c r="K26" i="29"/>
  <c r="I26" i="29"/>
  <c r="H26" i="29"/>
  <c r="F26" i="29"/>
  <c r="E26" i="29"/>
  <c r="D26" i="29"/>
  <c r="S25" i="29"/>
  <c r="Q25" i="29"/>
  <c r="P25" i="29"/>
  <c r="M25" i="29"/>
  <c r="J25" i="29"/>
  <c r="G25" i="29"/>
  <c r="S22" i="29"/>
  <c r="Q22" i="29"/>
  <c r="P22" i="29"/>
  <c r="M22" i="29"/>
  <c r="M26" i="29" s="1"/>
  <c r="J22" i="29"/>
  <c r="G22" i="29"/>
  <c r="T21" i="29"/>
  <c r="T23" i="29" s="1"/>
  <c r="R21" i="29"/>
  <c r="O21" i="29"/>
  <c r="O44" i="29" s="1"/>
  <c r="N21" i="29"/>
  <c r="N44" i="29" s="1"/>
  <c r="M21" i="29"/>
  <c r="L21" i="29"/>
  <c r="K21" i="29"/>
  <c r="I21" i="29"/>
  <c r="H21" i="29"/>
  <c r="F21" i="29"/>
  <c r="F44" i="29" s="1"/>
  <c r="E21" i="29"/>
  <c r="E44" i="29" s="1"/>
  <c r="D21" i="29"/>
  <c r="D44" i="29" s="1"/>
  <c r="S20" i="29"/>
  <c r="Q20" i="29"/>
  <c r="P20" i="29"/>
  <c r="M20" i="29"/>
  <c r="J20" i="29"/>
  <c r="U20" i="29" s="1"/>
  <c r="G20" i="29"/>
  <c r="S19" i="29"/>
  <c r="Q19" i="29"/>
  <c r="Q21" i="29" s="1"/>
  <c r="P19" i="29"/>
  <c r="P21" i="29" s="1"/>
  <c r="M19" i="29"/>
  <c r="J19" i="29"/>
  <c r="G19" i="29"/>
  <c r="S18" i="29"/>
  <c r="Q18" i="29"/>
  <c r="P18" i="29"/>
  <c r="M18" i="29"/>
  <c r="U18" i="29" s="1"/>
  <c r="J18" i="29"/>
  <c r="G18" i="29"/>
  <c r="M12" i="29"/>
  <c r="L12" i="29"/>
  <c r="J12" i="29"/>
  <c r="I12" i="29"/>
  <c r="G12" i="29"/>
  <c r="F12" i="29"/>
  <c r="D12" i="29"/>
  <c r="C12" i="29"/>
  <c r="B12" i="29"/>
  <c r="P11" i="29"/>
  <c r="O11" i="29"/>
  <c r="N11" i="29"/>
  <c r="K11" i="29"/>
  <c r="H11" i="29"/>
  <c r="E11" i="29"/>
  <c r="P10" i="29"/>
  <c r="O10" i="29"/>
  <c r="N10" i="29"/>
  <c r="K10" i="29"/>
  <c r="H10" i="29"/>
  <c r="E10" i="29"/>
  <c r="P9" i="29"/>
  <c r="O9" i="29"/>
  <c r="N9" i="29"/>
  <c r="K9" i="29"/>
  <c r="H9" i="29"/>
  <c r="E9" i="29"/>
  <c r="P8" i="29"/>
  <c r="O8" i="29"/>
  <c r="N8" i="29"/>
  <c r="K8" i="29"/>
  <c r="H8" i="29"/>
  <c r="E8" i="29"/>
  <c r="P7" i="29"/>
  <c r="O7" i="29"/>
  <c r="N7" i="29"/>
  <c r="K7" i="29"/>
  <c r="H7" i="29"/>
  <c r="E7" i="29"/>
  <c r="P6" i="29"/>
  <c r="O6" i="29"/>
  <c r="N6" i="29"/>
  <c r="K6" i="29"/>
  <c r="H6" i="29"/>
  <c r="E6" i="29"/>
  <c r="J37" i="29" l="1"/>
  <c r="J40" i="29"/>
  <c r="U36" i="29"/>
  <c r="Q29" i="29"/>
  <c r="P37" i="29"/>
  <c r="S21" i="29"/>
  <c r="S26" i="29"/>
  <c r="M29" i="29"/>
  <c r="M37" i="29"/>
  <c r="Q26" i="29"/>
  <c r="P29" i="29"/>
  <c r="S37" i="29"/>
  <c r="Q10" i="29"/>
  <c r="H44" i="29"/>
  <c r="Q44" i="29" s="1"/>
  <c r="Q37" i="29"/>
  <c r="G21" i="29"/>
  <c r="I44" i="29"/>
  <c r="S29" i="29"/>
  <c r="Q40" i="29"/>
  <c r="U19" i="29"/>
  <c r="U21" i="29" s="1"/>
  <c r="K44" i="29"/>
  <c r="U43" i="29"/>
  <c r="L44" i="29"/>
  <c r="U28" i="29"/>
  <c r="U31" i="29"/>
  <c r="U38" i="29"/>
  <c r="U40" i="29" s="1"/>
  <c r="G44" i="29"/>
  <c r="U25" i="29"/>
  <c r="G26" i="29"/>
  <c r="U22" i="29"/>
  <c r="P26" i="29"/>
  <c r="G37" i="29"/>
  <c r="P44" i="29"/>
  <c r="U27" i="29"/>
  <c r="U30" i="29"/>
  <c r="J21" i="29"/>
  <c r="J26" i="29"/>
  <c r="Q9" i="29"/>
  <c r="Q8" i="29"/>
  <c r="Q11" i="29"/>
  <c r="Q6" i="29"/>
  <c r="N12" i="29"/>
  <c r="E12" i="29"/>
  <c r="H12" i="29"/>
  <c r="Q7" i="29"/>
  <c r="O12" i="29"/>
  <c r="P12" i="29"/>
  <c r="K12" i="29"/>
  <c r="U29" i="29" l="1"/>
  <c r="J44" i="29"/>
  <c r="U37" i="29"/>
  <c r="U26" i="29"/>
  <c r="Q12" i="29"/>
  <c r="M44" i="29"/>
  <c r="U44" i="29" s="1"/>
  <c r="Y166" i="32"/>
  <c r="Y167" i="32"/>
  <c r="Y168" i="32"/>
  <c r="AB77" i="32"/>
  <c r="AD28" i="34"/>
  <c r="C24" i="25" l="1"/>
  <c r="E117" i="24" l="1"/>
  <c r="E116" i="24"/>
  <c r="E115" i="24"/>
  <c r="E113" i="24"/>
  <c r="E111" i="24"/>
  <c r="AK18" i="35" l="1"/>
  <c r="AC19" i="35"/>
  <c r="AC20" i="35"/>
  <c r="AC18" i="35"/>
  <c r="Z19" i="35"/>
  <c r="Z20" i="35"/>
  <c r="Z18" i="35"/>
  <c r="W19" i="35"/>
  <c r="W20" i="35"/>
  <c r="W18" i="35"/>
  <c r="T19" i="35"/>
  <c r="T20" i="35"/>
  <c r="T18" i="35"/>
  <c r="Q19" i="35"/>
  <c r="Q20" i="35"/>
  <c r="Q18" i="35"/>
  <c r="N19" i="35"/>
  <c r="N20" i="35"/>
  <c r="N18" i="35"/>
  <c r="K19" i="35"/>
  <c r="K20" i="35"/>
  <c r="K18" i="35"/>
  <c r="H19" i="35"/>
  <c r="E19" i="35"/>
  <c r="L9" i="33"/>
  <c r="O9" i="33"/>
  <c r="R9" i="33"/>
  <c r="AF122" i="35" l="1"/>
  <c r="AF122" i="24"/>
  <c r="AF122" i="25"/>
  <c r="AF122" i="26"/>
  <c r="AF122" i="27"/>
  <c r="AF122" i="28"/>
  <c r="AF122" i="30"/>
  <c r="AK122" i="29"/>
  <c r="AF122" i="31"/>
  <c r="AE121" i="35"/>
  <c r="AE121" i="24"/>
  <c r="AE121" i="25"/>
  <c r="AE121" i="26"/>
  <c r="AE121" i="27"/>
  <c r="AE121" i="28"/>
  <c r="AE121" i="30"/>
  <c r="AJ121" i="29"/>
  <c r="U125" i="35"/>
  <c r="U125" i="25"/>
  <c r="U125" i="26"/>
  <c r="U125" i="27"/>
  <c r="U125" i="28"/>
  <c r="U125" i="30"/>
  <c r="Z125" i="29"/>
  <c r="V29" i="33" l="1"/>
  <c r="AJ6" i="31" l="1"/>
  <c r="AC92" i="34" l="1"/>
  <c r="AC93" i="34" s="1"/>
  <c r="AC96" i="34"/>
  <c r="AC101" i="34"/>
  <c r="AC102" i="34"/>
  <c r="AC105" i="34"/>
  <c r="M24" i="25" l="1"/>
  <c r="L24" i="25"/>
  <c r="J24" i="25"/>
  <c r="I24" i="25"/>
  <c r="G24" i="25"/>
  <c r="F24" i="25"/>
  <c r="D24" i="25"/>
  <c r="H6" i="25"/>
  <c r="K6" i="25"/>
  <c r="N6" i="25"/>
  <c r="H7" i="25"/>
  <c r="K7" i="25"/>
  <c r="N7" i="25"/>
  <c r="H8" i="25"/>
  <c r="K8" i="25"/>
  <c r="N8" i="25"/>
  <c r="H9" i="25"/>
  <c r="K9" i="25"/>
  <c r="N9" i="25"/>
  <c r="H10" i="25"/>
  <c r="K10" i="25"/>
  <c r="N10" i="25"/>
  <c r="H11" i="25"/>
  <c r="K11" i="25"/>
  <c r="N11" i="25"/>
  <c r="H12" i="25"/>
  <c r="K12" i="25"/>
  <c r="N12" i="25"/>
  <c r="H13" i="25"/>
  <c r="K13" i="25"/>
  <c r="N13" i="25"/>
  <c r="F14" i="25"/>
  <c r="G14" i="25"/>
  <c r="I14" i="25"/>
  <c r="J14" i="25"/>
  <c r="L14" i="25"/>
  <c r="M14" i="25"/>
  <c r="H24" i="25" l="1"/>
  <c r="N24" i="25"/>
  <c r="K24" i="25"/>
  <c r="N14" i="25"/>
  <c r="K14" i="25"/>
  <c r="H14" i="25"/>
  <c r="J84" i="24"/>
  <c r="J80" i="24"/>
  <c r="G40" i="24"/>
  <c r="G37" i="24"/>
  <c r="N30" i="24"/>
  <c r="O29" i="24"/>
  <c r="N29" i="24"/>
  <c r="J30" i="24"/>
  <c r="G12" i="24"/>
  <c r="G14" i="24"/>
  <c r="G15" i="24"/>
  <c r="G16" i="24"/>
  <c r="G17" i="24"/>
  <c r="G18" i="24"/>
  <c r="G19" i="24"/>
  <c r="G20" i="24"/>
  <c r="G21" i="24"/>
  <c r="G24" i="24"/>
  <c r="G25" i="24"/>
  <c r="G26" i="24"/>
  <c r="G27" i="24"/>
  <c r="G28" i="24"/>
  <c r="G29" i="24"/>
  <c r="G33" i="24"/>
  <c r="G34" i="24"/>
  <c r="G35" i="24"/>
  <c r="G39" i="24"/>
  <c r="G43" i="24"/>
  <c r="G44" i="24"/>
  <c r="J6" i="24"/>
  <c r="M6" i="24"/>
  <c r="J7" i="24"/>
  <c r="M7" i="24"/>
  <c r="J8" i="24"/>
  <c r="M8" i="24"/>
  <c r="J9" i="24"/>
  <c r="M9" i="24"/>
  <c r="H10" i="24"/>
  <c r="I10" i="24"/>
  <c r="K10" i="24"/>
  <c r="L10" i="24"/>
  <c r="J11" i="24"/>
  <c r="M11" i="24"/>
  <c r="J12" i="24"/>
  <c r="M12" i="24"/>
  <c r="H13" i="24"/>
  <c r="I13" i="24"/>
  <c r="K13" i="24"/>
  <c r="L13" i="24"/>
  <c r="J14" i="24"/>
  <c r="M14" i="24"/>
  <c r="J15" i="24"/>
  <c r="M15" i="24"/>
  <c r="J16" i="24"/>
  <c r="M16" i="24"/>
  <c r="J17" i="24"/>
  <c r="M17" i="24"/>
  <c r="J18" i="24"/>
  <c r="M18" i="24"/>
  <c r="J19" i="24"/>
  <c r="M19" i="24"/>
  <c r="J20" i="24"/>
  <c r="M20" i="24"/>
  <c r="J21" i="24"/>
  <c r="M21" i="24"/>
  <c r="M22" i="24" s="1"/>
  <c r="H22" i="24"/>
  <c r="H23" i="24" s="1"/>
  <c r="I22" i="24"/>
  <c r="I23" i="24" s="1"/>
  <c r="K22" i="24"/>
  <c r="K23" i="24" s="1"/>
  <c r="L22" i="24"/>
  <c r="L23" i="24" s="1"/>
  <c r="J24" i="24"/>
  <c r="M24" i="24"/>
  <c r="J25" i="24"/>
  <c r="M25" i="24"/>
  <c r="J26" i="24"/>
  <c r="M26" i="24"/>
  <c r="J27" i="24"/>
  <c r="M27" i="24"/>
  <c r="J28" i="24"/>
  <c r="M28" i="24"/>
  <c r="J29" i="24"/>
  <c r="M29" i="24"/>
  <c r="M30" i="24"/>
  <c r="H31" i="24"/>
  <c r="H32" i="24" s="1"/>
  <c r="I31" i="24"/>
  <c r="I32" i="24" s="1"/>
  <c r="K32" i="24"/>
  <c r="L31" i="24"/>
  <c r="L32" i="24" s="1"/>
  <c r="J33" i="24"/>
  <c r="M33" i="24"/>
  <c r="J34" i="24"/>
  <c r="M34" i="24"/>
  <c r="J35" i="24"/>
  <c r="M35" i="24"/>
  <c r="H36" i="24"/>
  <c r="H38" i="24" s="1"/>
  <c r="I36" i="24"/>
  <c r="I38" i="24" s="1"/>
  <c r="K36" i="24"/>
  <c r="K38" i="24" s="1"/>
  <c r="L36" i="24"/>
  <c r="L38" i="24" s="1"/>
  <c r="J37" i="24"/>
  <c r="M37" i="24"/>
  <c r="J39" i="24"/>
  <c r="M39" i="24"/>
  <c r="J40" i="24"/>
  <c r="M40" i="24"/>
  <c r="J41" i="24"/>
  <c r="M41" i="24"/>
  <c r="H42" i="24"/>
  <c r="I42" i="24"/>
  <c r="K42" i="24"/>
  <c r="L42" i="24"/>
  <c r="J43" i="24"/>
  <c r="M43" i="24"/>
  <c r="J44" i="24"/>
  <c r="M44" i="24"/>
  <c r="H45" i="24"/>
  <c r="I45" i="24"/>
  <c r="K45" i="24"/>
  <c r="L45" i="24"/>
  <c r="H50" i="24"/>
  <c r="I50" i="24"/>
  <c r="K50" i="24"/>
  <c r="L50" i="24"/>
  <c r="J53" i="24"/>
  <c r="M53" i="24"/>
  <c r="H54" i="24"/>
  <c r="I54" i="24"/>
  <c r="K54" i="24"/>
  <c r="L54" i="24"/>
  <c r="J55" i="24"/>
  <c r="M55" i="24"/>
  <c r="J56" i="24"/>
  <c r="M56" i="24"/>
  <c r="J57" i="24"/>
  <c r="M57" i="24"/>
  <c r="J58" i="24"/>
  <c r="M58" i="24"/>
  <c r="J59" i="24"/>
  <c r="M59" i="24"/>
  <c r="J60" i="24"/>
  <c r="M60" i="24"/>
  <c r="H62" i="24"/>
  <c r="I62" i="24"/>
  <c r="K62" i="24"/>
  <c r="L62" i="24"/>
  <c r="J63" i="24"/>
  <c r="M63" i="24"/>
  <c r="J64" i="24"/>
  <c r="M64" i="24"/>
  <c r="J65" i="24"/>
  <c r="M65" i="24"/>
  <c r="J66" i="24"/>
  <c r="M66" i="24"/>
  <c r="H67" i="24"/>
  <c r="I67" i="24"/>
  <c r="K67" i="24"/>
  <c r="L67" i="24"/>
  <c r="J68" i="24"/>
  <c r="M68" i="24"/>
  <c r="J69" i="24"/>
  <c r="M69" i="24"/>
  <c r="J70" i="24"/>
  <c r="M70" i="24"/>
  <c r="J71" i="24"/>
  <c r="M71" i="24"/>
  <c r="J72" i="24"/>
  <c r="M72" i="24"/>
  <c r="H73" i="24"/>
  <c r="I73" i="24"/>
  <c r="K73" i="24"/>
  <c r="L73" i="24"/>
  <c r="J74" i="24"/>
  <c r="M74" i="24"/>
  <c r="J75" i="24"/>
  <c r="M75" i="24"/>
  <c r="J76" i="24"/>
  <c r="M76" i="24"/>
  <c r="J77" i="24"/>
  <c r="M77" i="24"/>
  <c r="H78" i="24"/>
  <c r="I78" i="24"/>
  <c r="K78" i="24"/>
  <c r="L78" i="24"/>
  <c r="J79" i="24"/>
  <c r="M79" i="24"/>
  <c r="M80" i="24"/>
  <c r="J81" i="24"/>
  <c r="M81" i="24"/>
  <c r="H82" i="24"/>
  <c r="I82" i="24"/>
  <c r="K82" i="24"/>
  <c r="L82" i="24"/>
  <c r="J83" i="24"/>
  <c r="M83" i="24"/>
  <c r="M84" i="24"/>
  <c r="H85" i="24"/>
  <c r="I85" i="24"/>
  <c r="K85" i="24"/>
  <c r="L85" i="24"/>
  <c r="J86" i="24"/>
  <c r="M86" i="24"/>
  <c r="J87" i="24"/>
  <c r="M87" i="24"/>
  <c r="J88" i="24"/>
  <c r="M88" i="24"/>
  <c r="H89" i="24"/>
  <c r="I89" i="24"/>
  <c r="K89" i="24"/>
  <c r="L89" i="24"/>
  <c r="J90" i="24"/>
  <c r="M90" i="24"/>
  <c r="J91" i="24"/>
  <c r="M91" i="24"/>
  <c r="J92" i="24"/>
  <c r="M92" i="24"/>
  <c r="J93" i="24"/>
  <c r="M93" i="24"/>
  <c r="H94" i="24"/>
  <c r="I94" i="24"/>
  <c r="K94" i="24"/>
  <c r="L94" i="24"/>
  <c r="J95" i="24"/>
  <c r="M95" i="24"/>
  <c r="J96" i="24"/>
  <c r="M96" i="24"/>
  <c r="J97" i="24"/>
  <c r="M97" i="24"/>
  <c r="J98" i="24"/>
  <c r="M98" i="24"/>
  <c r="J99" i="24"/>
  <c r="M99" i="24"/>
  <c r="H100" i="24"/>
  <c r="H102" i="24" s="1"/>
  <c r="I100" i="24"/>
  <c r="I102" i="24" s="1"/>
  <c r="K100" i="24"/>
  <c r="K102" i="24" s="1"/>
  <c r="L100" i="24"/>
  <c r="L102" i="24" s="1"/>
  <c r="J101" i="24"/>
  <c r="M101" i="24"/>
  <c r="J103" i="24"/>
  <c r="M103" i="24"/>
  <c r="J67" i="24" l="1"/>
  <c r="M78" i="24"/>
  <c r="M67" i="24"/>
  <c r="M89" i="24"/>
  <c r="J45" i="24"/>
  <c r="L46" i="24"/>
  <c r="I46" i="24"/>
  <c r="J100" i="24"/>
  <c r="J102" i="24" s="1"/>
  <c r="J54" i="24"/>
  <c r="J50" i="24"/>
  <c r="M50" i="24"/>
  <c r="J38" i="24"/>
  <c r="J94" i="24"/>
  <c r="M85" i="24"/>
  <c r="M82" i="24"/>
  <c r="J78" i="24"/>
  <c r="M54" i="24"/>
  <c r="M45" i="24"/>
  <c r="M42" i="24"/>
  <c r="K46" i="24"/>
  <c r="M36" i="24"/>
  <c r="M31" i="24"/>
  <c r="M32" i="24" s="1"/>
  <c r="M23" i="24"/>
  <c r="M10" i="24"/>
  <c r="H46" i="24"/>
  <c r="J42" i="24"/>
  <c r="J36" i="24"/>
  <c r="J22" i="24"/>
  <c r="J23" i="24" s="1"/>
  <c r="M62" i="24"/>
  <c r="M100" i="24"/>
  <c r="M102" i="24" s="1"/>
  <c r="M94" i="24"/>
  <c r="J89" i="24"/>
  <c r="J85" i="24"/>
  <c r="J82" i="24"/>
  <c r="M73" i="24"/>
  <c r="J73" i="24"/>
  <c r="J62" i="24"/>
  <c r="M38" i="24"/>
  <c r="P29" i="24"/>
  <c r="J31" i="24"/>
  <c r="J32" i="24" s="1"/>
  <c r="M13" i="24"/>
  <c r="J13" i="24"/>
  <c r="J10" i="24"/>
  <c r="J46" i="24" l="1"/>
  <c r="M46" i="24"/>
  <c r="Y10" i="34"/>
  <c r="Y11" i="34"/>
  <c r="Y12" i="34"/>
  <c r="Y13" i="34"/>
  <c r="Y14" i="34"/>
  <c r="Y15" i="34"/>
  <c r="Y16" i="34"/>
  <c r="Y17" i="34"/>
  <c r="Y18" i="34"/>
  <c r="Y19" i="34"/>
  <c r="Y20" i="34"/>
  <c r="Y21" i="34"/>
  <c r="Y22" i="34"/>
  <c r="Y23" i="34"/>
  <c r="Y24" i="34"/>
  <c r="Y25" i="34"/>
  <c r="Y26" i="34"/>
  <c r="Y27" i="34"/>
  <c r="Y5" i="34"/>
  <c r="N6" i="34"/>
  <c r="AL40" i="32"/>
  <c r="C77" i="32"/>
  <c r="D77" i="32"/>
  <c r="E77" i="32"/>
  <c r="F77" i="32"/>
  <c r="G77" i="32"/>
  <c r="H77" i="32"/>
  <c r="I77" i="32"/>
  <c r="J77" i="32"/>
  <c r="K77" i="32"/>
  <c r="L77" i="32"/>
  <c r="M77" i="32"/>
  <c r="C86" i="32"/>
  <c r="D86" i="32"/>
  <c r="E86" i="32"/>
  <c r="F86" i="32"/>
  <c r="G86" i="32"/>
  <c r="H86" i="32"/>
  <c r="I86" i="32"/>
  <c r="J86" i="32"/>
  <c r="K86" i="32"/>
  <c r="L86" i="32"/>
  <c r="M86" i="32"/>
  <c r="C100" i="32"/>
  <c r="D100" i="32"/>
  <c r="E100" i="32"/>
  <c r="F100" i="32"/>
  <c r="G100" i="32"/>
  <c r="H100" i="32"/>
  <c r="I100" i="32"/>
  <c r="J100" i="32"/>
  <c r="K100" i="32"/>
  <c r="L100" i="32"/>
  <c r="M100" i="32"/>
  <c r="C40" i="32"/>
  <c r="D40" i="32"/>
  <c r="E40" i="32"/>
  <c r="F40" i="32"/>
  <c r="G40" i="32"/>
  <c r="H40" i="32"/>
  <c r="I40" i="32"/>
  <c r="J40" i="32"/>
  <c r="K40" i="32"/>
  <c r="L40" i="32"/>
  <c r="M40" i="32"/>
  <c r="H22" i="35" l="1"/>
  <c r="K22" i="35"/>
  <c r="N22" i="35"/>
  <c r="Q22" i="35"/>
  <c r="T22" i="35"/>
  <c r="W22" i="35"/>
  <c r="Z22" i="35"/>
  <c r="AC22" i="35"/>
  <c r="H23" i="35"/>
  <c r="K23" i="35"/>
  <c r="N23" i="35"/>
  <c r="Q23" i="35"/>
  <c r="T23" i="35"/>
  <c r="W23" i="35"/>
  <c r="Z23" i="35"/>
  <c r="AC23" i="35"/>
  <c r="H24" i="35"/>
  <c r="K24" i="35"/>
  <c r="N24" i="35"/>
  <c r="Q24" i="35"/>
  <c r="T24" i="35"/>
  <c r="W24" i="35"/>
  <c r="Z24" i="35"/>
  <c r="AC24" i="35"/>
  <c r="H18" i="35"/>
  <c r="H20" i="35"/>
  <c r="O51" i="33" l="1"/>
  <c r="O6" i="33"/>
  <c r="R6" i="33"/>
  <c r="O7" i="33"/>
  <c r="R7" i="33"/>
  <c r="O8" i="33"/>
  <c r="R8" i="33"/>
  <c r="M10" i="33"/>
  <c r="O10" i="33" s="1"/>
  <c r="N10" i="33"/>
  <c r="P10" i="33"/>
  <c r="Q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M29" i="33"/>
  <c r="N29" i="33"/>
  <c r="P29" i="33"/>
  <c r="Q29" i="33"/>
  <c r="O30" i="33"/>
  <c r="R30" i="33"/>
  <c r="O31" i="33"/>
  <c r="R31" i="33"/>
  <c r="O32" i="33"/>
  <c r="R32" i="33"/>
  <c r="O33" i="33"/>
  <c r="R33" i="33"/>
  <c r="O34" i="33"/>
  <c r="R34" i="33"/>
  <c r="O35" i="33"/>
  <c r="R35" i="33"/>
  <c r="O36" i="33"/>
  <c r="R36" i="33"/>
  <c r="O37" i="33"/>
  <c r="R37" i="33"/>
  <c r="O38" i="33"/>
  <c r="R38" i="33"/>
  <c r="O39" i="33"/>
  <c r="R39" i="33"/>
  <c r="O40" i="33"/>
  <c r="R40" i="33"/>
  <c r="O41" i="33"/>
  <c r="R41" i="33"/>
  <c r="O42" i="33"/>
  <c r="R42" i="33"/>
  <c r="O43" i="33"/>
  <c r="R43" i="33"/>
  <c r="O44" i="33"/>
  <c r="R44" i="33"/>
  <c r="O45" i="33"/>
  <c r="R45" i="33"/>
  <c r="O46" i="33"/>
  <c r="R46" i="33"/>
  <c r="O47" i="33"/>
  <c r="R47" i="33"/>
  <c r="O48" i="33"/>
  <c r="R48" i="33"/>
  <c r="M49" i="33"/>
  <c r="N49" i="33"/>
  <c r="P49" i="33"/>
  <c r="Q49" i="33"/>
  <c r="O50" i="33"/>
  <c r="R50" i="33"/>
  <c r="R51" i="33"/>
  <c r="O52" i="33"/>
  <c r="R52" i="33"/>
  <c r="O53" i="33"/>
  <c r="R53" i="33"/>
  <c r="M54" i="33"/>
  <c r="O54" i="33" s="1"/>
  <c r="N54" i="33"/>
  <c r="P54" i="33"/>
  <c r="Q54" i="33"/>
  <c r="O55" i="33"/>
  <c r="R55" i="33"/>
  <c r="O56" i="33"/>
  <c r="R56" i="33"/>
  <c r="O57" i="33"/>
  <c r="R57" i="33"/>
  <c r="O58" i="33"/>
  <c r="R58" i="33"/>
  <c r="O59" i="33"/>
  <c r="R59" i="33"/>
  <c r="O60" i="33"/>
  <c r="R60" i="33"/>
  <c r="M61" i="33"/>
  <c r="N61" i="33"/>
  <c r="O61" i="33" s="1"/>
  <c r="P61" i="33"/>
  <c r="Q61" i="33"/>
  <c r="O62" i="33"/>
  <c r="R62" i="33"/>
  <c r="O63" i="33"/>
  <c r="R63" i="33"/>
  <c r="O64" i="33"/>
  <c r="R64" i="33"/>
  <c r="O65" i="33"/>
  <c r="R65" i="33"/>
  <c r="O66" i="33"/>
  <c r="R66" i="33"/>
  <c r="M67" i="33"/>
  <c r="N67" i="33"/>
  <c r="P67" i="33"/>
  <c r="Q67" i="33"/>
  <c r="O68" i="33"/>
  <c r="R68" i="33"/>
  <c r="O69" i="33"/>
  <c r="R69" i="33"/>
  <c r="M70" i="33"/>
  <c r="O70" i="33" s="1"/>
  <c r="N70" i="33"/>
  <c r="P70" i="33"/>
  <c r="R70" i="33" s="1"/>
  <c r="Q70" i="33"/>
  <c r="O71" i="33"/>
  <c r="R71" i="33"/>
  <c r="O72" i="33"/>
  <c r="R72" i="33"/>
  <c r="O73" i="33"/>
  <c r="R73" i="33"/>
  <c r="O74" i="33"/>
  <c r="R74" i="33"/>
  <c r="M75" i="33"/>
  <c r="N75" i="33"/>
  <c r="O75" i="33" s="1"/>
  <c r="P75" i="33"/>
  <c r="Q75" i="33"/>
  <c r="O76" i="33"/>
  <c r="R76" i="33"/>
  <c r="O77" i="33"/>
  <c r="R77" i="33"/>
  <c r="O78" i="33"/>
  <c r="R78" i="33"/>
  <c r="O79" i="33"/>
  <c r="R79" i="33"/>
  <c r="M80" i="33"/>
  <c r="N80" i="33"/>
  <c r="P80" i="33"/>
  <c r="Q80" i="33"/>
  <c r="O81" i="33"/>
  <c r="R81" i="33"/>
  <c r="O82" i="33"/>
  <c r="R82" i="33"/>
  <c r="O83" i="33"/>
  <c r="R83" i="33"/>
  <c r="M84" i="33"/>
  <c r="N84" i="33"/>
  <c r="P84" i="33"/>
  <c r="Q84" i="33"/>
  <c r="O85" i="33"/>
  <c r="R85" i="33"/>
  <c r="O86" i="33"/>
  <c r="R86" i="33"/>
  <c r="M87" i="33"/>
  <c r="N87" i="33"/>
  <c r="P87" i="33"/>
  <c r="Q87" i="33"/>
  <c r="O88" i="33"/>
  <c r="R88" i="33"/>
  <c r="O89" i="33"/>
  <c r="R89" i="33"/>
  <c r="O90" i="33"/>
  <c r="R90" i="33"/>
  <c r="O91" i="33"/>
  <c r="R91" i="33"/>
  <c r="O92" i="33"/>
  <c r="R92" i="33"/>
  <c r="M93" i="33"/>
  <c r="M94" i="33" s="1"/>
  <c r="N93" i="33"/>
  <c r="P93" i="33"/>
  <c r="R93" i="33" s="1"/>
  <c r="Q93" i="33"/>
  <c r="P94" i="33"/>
  <c r="Q94" i="33"/>
  <c r="O95" i="33"/>
  <c r="R95" i="33"/>
  <c r="O96" i="33"/>
  <c r="R96" i="33"/>
  <c r="M97" i="33"/>
  <c r="N97" i="33"/>
  <c r="O97" i="33" s="1"/>
  <c r="P97" i="33"/>
  <c r="Q97" i="33"/>
  <c r="O98" i="33"/>
  <c r="R98" i="33"/>
  <c r="O99" i="33"/>
  <c r="R99" i="33"/>
  <c r="O100" i="33"/>
  <c r="R100" i="33"/>
  <c r="O101" i="33"/>
  <c r="R101" i="33"/>
  <c r="M102" i="33"/>
  <c r="O102" i="33" s="1"/>
  <c r="N102" i="33"/>
  <c r="N103" i="33" s="1"/>
  <c r="P102" i="33"/>
  <c r="Q102" i="33"/>
  <c r="Q103" i="33" s="1"/>
  <c r="O104" i="33"/>
  <c r="R104" i="33"/>
  <c r="O105" i="33"/>
  <c r="R105" i="33"/>
  <c r="M106" i="33"/>
  <c r="O106" i="33" s="1"/>
  <c r="N106" i="33"/>
  <c r="P106" i="33"/>
  <c r="R106" i="33" s="1"/>
  <c r="Q106" i="33"/>
  <c r="L76" i="33"/>
  <c r="L77" i="33"/>
  <c r="L78" i="33"/>
  <c r="L79" i="33"/>
  <c r="R97" i="33" l="1"/>
  <c r="R87" i="33"/>
  <c r="O87" i="33"/>
  <c r="O84" i="33"/>
  <c r="R67" i="33"/>
  <c r="R54" i="33"/>
  <c r="O29" i="33"/>
  <c r="O80" i="33"/>
  <c r="R75" i="33"/>
  <c r="R10" i="33"/>
  <c r="R102" i="33"/>
  <c r="R94" i="33"/>
  <c r="O93" i="33"/>
  <c r="R84" i="33"/>
  <c r="R80" i="33"/>
  <c r="O67" i="33"/>
  <c r="R61" i="33"/>
  <c r="O49" i="33"/>
  <c r="R49" i="33"/>
  <c r="R29" i="33"/>
  <c r="M103" i="33"/>
  <c r="O103" i="33" s="1"/>
  <c r="P103" i="33"/>
  <c r="R103" i="33" s="1"/>
  <c r="N94" i="33"/>
  <c r="O94" i="33" s="1"/>
  <c r="O115" i="31" l="1"/>
  <c r="O53" i="31"/>
  <c r="O34" i="31"/>
  <c r="O31" i="31"/>
  <c r="R19" i="31"/>
  <c r="O17" i="31"/>
  <c r="O11" i="31"/>
  <c r="R6" i="31" l="1"/>
  <c r="U6" i="31"/>
  <c r="X6" i="31"/>
  <c r="AA6" i="31"/>
  <c r="AD6" i="31"/>
  <c r="R7" i="31"/>
  <c r="U7" i="31"/>
  <c r="X7" i="31"/>
  <c r="AA7" i="31"/>
  <c r="AD7" i="31"/>
  <c r="R8" i="31"/>
  <c r="U8" i="31"/>
  <c r="X8" i="31"/>
  <c r="AA8" i="31"/>
  <c r="AD8" i="31"/>
  <c r="R9" i="31"/>
  <c r="U9" i="31"/>
  <c r="X9" i="31"/>
  <c r="AA9" i="31"/>
  <c r="AD9" i="31"/>
  <c r="R10" i="31"/>
  <c r="U10" i="31"/>
  <c r="X10" i="31"/>
  <c r="AA10" i="31"/>
  <c r="AD10" i="31"/>
  <c r="R11" i="31"/>
  <c r="U11" i="31"/>
  <c r="X11" i="31"/>
  <c r="AA11" i="31"/>
  <c r="AD11" i="31"/>
  <c r="R12" i="31"/>
  <c r="U12" i="31"/>
  <c r="X12" i="31"/>
  <c r="AA12" i="31"/>
  <c r="AD12" i="31"/>
  <c r="R13" i="31"/>
  <c r="U13" i="31"/>
  <c r="X13" i="31"/>
  <c r="AA13" i="31"/>
  <c r="AD13" i="31"/>
  <c r="R14" i="31"/>
  <c r="U14" i="31"/>
  <c r="X14" i="31"/>
  <c r="AA14" i="31"/>
  <c r="AD14" i="31"/>
  <c r="R15" i="31"/>
  <c r="U15" i="31"/>
  <c r="X15" i="31"/>
  <c r="AA15" i="31"/>
  <c r="AD15" i="31"/>
  <c r="R16" i="31"/>
  <c r="U16" i="31"/>
  <c r="X16" i="31"/>
  <c r="AA16" i="31"/>
  <c r="AD16" i="31"/>
  <c r="R17" i="31"/>
  <c r="U17" i="31"/>
  <c r="X17" i="31"/>
  <c r="AA17" i="31"/>
  <c r="AD17" i="31"/>
  <c r="R18" i="31"/>
  <c r="U18" i="31"/>
  <c r="X18" i="31"/>
  <c r="AA18" i="31"/>
  <c r="AD18" i="31"/>
  <c r="U19" i="31"/>
  <c r="X19" i="31"/>
  <c r="AA19" i="31"/>
  <c r="AD19" i="31"/>
  <c r="R20" i="31"/>
  <c r="U20" i="31"/>
  <c r="X20" i="31"/>
  <c r="AA20" i="31"/>
  <c r="AD20" i="31"/>
  <c r="R21" i="31"/>
  <c r="U21" i="31"/>
  <c r="X21" i="31"/>
  <c r="AA21" i="31"/>
  <c r="AD21" i="31"/>
  <c r="R22" i="31"/>
  <c r="U22" i="31"/>
  <c r="X22" i="31"/>
  <c r="AA22" i="31"/>
  <c r="AD22" i="31"/>
  <c r="R23" i="31"/>
  <c r="U23" i="31"/>
  <c r="X23" i="31"/>
  <c r="AA23" i="31"/>
  <c r="AD23" i="31"/>
  <c r="R24" i="31"/>
  <c r="U24" i="31"/>
  <c r="X24" i="31"/>
  <c r="AA24" i="31"/>
  <c r="AD24" i="31"/>
  <c r="R25" i="31"/>
  <c r="U25" i="31"/>
  <c r="X25" i="31"/>
  <c r="AA25" i="31"/>
  <c r="AD25" i="31"/>
  <c r="R26" i="31"/>
  <c r="U26" i="31"/>
  <c r="X26" i="31"/>
  <c r="AA26" i="31"/>
  <c r="AD26" i="31"/>
  <c r="R27" i="31"/>
  <c r="U27" i="31"/>
  <c r="X27" i="31"/>
  <c r="AA27" i="31"/>
  <c r="AD27" i="31"/>
  <c r="R28" i="31"/>
  <c r="U28" i="31"/>
  <c r="X28" i="31"/>
  <c r="AA28" i="31"/>
  <c r="AD28" i="31"/>
  <c r="R29" i="31"/>
  <c r="U29" i="31"/>
  <c r="X29" i="31"/>
  <c r="AA29" i="31"/>
  <c r="AD29" i="31"/>
  <c r="R30" i="31"/>
  <c r="U30" i="31"/>
  <c r="X30" i="31"/>
  <c r="AA30" i="31"/>
  <c r="AD30" i="31"/>
  <c r="R31" i="31"/>
  <c r="U31" i="31"/>
  <c r="X31" i="31"/>
  <c r="AA31" i="31"/>
  <c r="AD31" i="31"/>
  <c r="R32" i="31"/>
  <c r="U32" i="31"/>
  <c r="X32" i="31"/>
  <c r="AA32" i="31"/>
  <c r="AD32" i="31"/>
  <c r="R33" i="31"/>
  <c r="U33" i="31"/>
  <c r="X33" i="31"/>
  <c r="AA33" i="31"/>
  <c r="AD33" i="31"/>
  <c r="R34" i="31"/>
  <c r="U34" i="31"/>
  <c r="X34" i="31"/>
  <c r="AA34" i="31"/>
  <c r="AD34" i="31"/>
  <c r="R35" i="31"/>
  <c r="U35" i="31"/>
  <c r="X35" i="31"/>
  <c r="AA35" i="31"/>
  <c r="AD35" i="31"/>
  <c r="R36" i="31"/>
  <c r="U36" i="31"/>
  <c r="X36" i="31"/>
  <c r="AA36" i="31"/>
  <c r="AD36" i="31"/>
  <c r="R37" i="31"/>
  <c r="U37" i="31"/>
  <c r="X37" i="31"/>
  <c r="AA37" i="31"/>
  <c r="AD37" i="31"/>
  <c r="R38" i="31"/>
  <c r="U38" i="31"/>
  <c r="X38" i="31"/>
  <c r="AA38" i="31"/>
  <c r="AD38" i="31"/>
  <c r="U39" i="31"/>
  <c r="X39" i="31"/>
  <c r="AA39" i="31"/>
  <c r="AD39" i="31"/>
  <c r="R40" i="31"/>
  <c r="U40" i="31"/>
  <c r="X40" i="31"/>
  <c r="AA40" i="31"/>
  <c r="AD40" i="31"/>
  <c r="P41" i="31"/>
  <c r="Q41" i="31"/>
  <c r="S41" i="31"/>
  <c r="T41" i="31"/>
  <c r="V41" i="31"/>
  <c r="W41" i="31"/>
  <c r="Y41" i="31"/>
  <c r="Z41" i="31"/>
  <c r="AB41" i="31"/>
  <c r="AC41" i="31"/>
  <c r="U42" i="31"/>
  <c r="X42" i="31"/>
  <c r="AA42" i="31"/>
  <c r="AD42" i="31"/>
  <c r="U43" i="31"/>
  <c r="X43" i="31"/>
  <c r="AA43" i="31"/>
  <c r="AD43" i="31"/>
  <c r="U44" i="31"/>
  <c r="X44" i="31"/>
  <c r="AA44" i="31"/>
  <c r="AD44" i="31"/>
  <c r="U45" i="31"/>
  <c r="X45" i="31"/>
  <c r="AA45" i="31"/>
  <c r="AD45" i="31"/>
  <c r="U46" i="31"/>
  <c r="X46" i="31"/>
  <c r="AA46" i="31"/>
  <c r="AD46" i="31"/>
  <c r="U47" i="31"/>
  <c r="X47" i="31"/>
  <c r="AA47" i="31"/>
  <c r="AD47" i="31"/>
  <c r="U48" i="31"/>
  <c r="X48" i="31"/>
  <c r="AA48" i="31"/>
  <c r="AD48" i="31"/>
  <c r="U49" i="31"/>
  <c r="X49" i="31"/>
  <c r="AA49" i="31"/>
  <c r="AD49" i="31"/>
  <c r="U50" i="31"/>
  <c r="X50" i="31"/>
  <c r="AA50" i="31"/>
  <c r="AD50" i="31"/>
  <c r="U51" i="31"/>
  <c r="X51" i="31"/>
  <c r="AA51" i="31"/>
  <c r="AD51" i="31"/>
  <c r="U52" i="31"/>
  <c r="X52" i="31"/>
  <c r="AA52" i="31"/>
  <c r="AD52" i="31"/>
  <c r="U53" i="31"/>
  <c r="X53" i="31"/>
  <c r="AA53" i="31"/>
  <c r="AD53" i="31"/>
  <c r="U54" i="31"/>
  <c r="X54" i="31"/>
  <c r="AA54" i="31"/>
  <c r="AD54" i="31"/>
  <c r="U55" i="31"/>
  <c r="X55" i="31"/>
  <c r="AA55" i="31"/>
  <c r="AD55" i="31"/>
  <c r="U56" i="31"/>
  <c r="X56" i="31"/>
  <c r="AA56" i="31"/>
  <c r="AD56" i="31"/>
  <c r="U57" i="31"/>
  <c r="X57" i="31"/>
  <c r="AA57" i="31"/>
  <c r="AD57" i="31"/>
  <c r="U58" i="31"/>
  <c r="X58" i="31"/>
  <c r="AA58" i="31"/>
  <c r="AD58" i="31"/>
  <c r="U59" i="31"/>
  <c r="X59" i="31"/>
  <c r="AA59" i="31"/>
  <c r="AD59" i="31"/>
  <c r="U60" i="31"/>
  <c r="X60" i="31"/>
  <c r="AA60" i="31"/>
  <c r="AD60" i="31"/>
  <c r="U61" i="31"/>
  <c r="X61" i="31"/>
  <c r="AA61" i="31"/>
  <c r="AD61" i="31"/>
  <c r="U62" i="31"/>
  <c r="X62" i="31"/>
  <c r="AA62" i="31"/>
  <c r="AD62" i="31"/>
  <c r="U63" i="31"/>
  <c r="X63" i="31"/>
  <c r="AA63" i="31"/>
  <c r="AD63" i="31"/>
  <c r="U64" i="31"/>
  <c r="X64" i="31"/>
  <c r="AA64" i="31"/>
  <c r="AD64" i="31"/>
  <c r="U65" i="31"/>
  <c r="X65" i="31"/>
  <c r="AA65" i="31"/>
  <c r="AD65" i="31"/>
  <c r="U66" i="31"/>
  <c r="X66" i="31"/>
  <c r="AA66" i="31"/>
  <c r="AD66" i="31"/>
  <c r="U67" i="31"/>
  <c r="X67" i="31"/>
  <c r="AA67" i="31"/>
  <c r="AD67" i="31"/>
  <c r="U68" i="31"/>
  <c r="X68" i="31"/>
  <c r="AA68" i="31"/>
  <c r="AD68" i="31"/>
  <c r="U69" i="31"/>
  <c r="X69" i="31"/>
  <c r="AA69" i="31"/>
  <c r="AD69" i="31"/>
  <c r="U70" i="31"/>
  <c r="X70" i="31"/>
  <c r="AA70" i="31"/>
  <c r="AD70" i="31"/>
  <c r="U71" i="31"/>
  <c r="X71" i="31"/>
  <c r="AA71" i="31"/>
  <c r="AD71" i="31"/>
  <c r="U72" i="31"/>
  <c r="X72" i="31"/>
  <c r="AA72" i="31"/>
  <c r="AD72" i="31"/>
  <c r="U73" i="31"/>
  <c r="X73" i="31"/>
  <c r="AA73" i="31"/>
  <c r="AD73" i="31"/>
  <c r="U74" i="31"/>
  <c r="X74" i="31"/>
  <c r="AA74" i="31"/>
  <c r="AD74" i="31"/>
  <c r="U75" i="31"/>
  <c r="X75" i="31"/>
  <c r="AA75" i="31"/>
  <c r="AD75" i="31"/>
  <c r="U76" i="31"/>
  <c r="X76" i="31"/>
  <c r="AA76" i="31"/>
  <c r="AD76" i="31"/>
  <c r="U77" i="31"/>
  <c r="X77" i="31"/>
  <c r="AA77" i="31"/>
  <c r="AD77" i="31"/>
  <c r="P78" i="31"/>
  <c r="Q78" i="31"/>
  <c r="S78" i="31"/>
  <c r="T78" i="31"/>
  <c r="V78" i="31"/>
  <c r="W78" i="31"/>
  <c r="Y78" i="31"/>
  <c r="Z78" i="31"/>
  <c r="AB78" i="31"/>
  <c r="AC78" i="31"/>
  <c r="R79" i="31"/>
  <c r="U79" i="31"/>
  <c r="X79" i="31"/>
  <c r="AA79" i="31"/>
  <c r="AD79" i="31"/>
  <c r="R80" i="31"/>
  <c r="U80" i="31"/>
  <c r="X80" i="31"/>
  <c r="AA80" i="31"/>
  <c r="AD80" i="31"/>
  <c r="R81" i="31"/>
  <c r="U81" i="31"/>
  <c r="X81" i="31"/>
  <c r="AA81" i="31"/>
  <c r="AD81" i="31"/>
  <c r="R82" i="31"/>
  <c r="U82" i="31"/>
  <c r="X82" i="31"/>
  <c r="AA82" i="31"/>
  <c r="AD82" i="31"/>
  <c r="R83" i="31"/>
  <c r="U83" i="31"/>
  <c r="X83" i="31"/>
  <c r="AA83" i="31"/>
  <c r="AD83" i="31"/>
  <c r="R84" i="31"/>
  <c r="U84" i="31"/>
  <c r="X84" i="31"/>
  <c r="AA84" i="31"/>
  <c r="AD84" i="31"/>
  <c r="R85" i="31"/>
  <c r="U85" i="31"/>
  <c r="X85" i="31"/>
  <c r="AA85" i="31"/>
  <c r="AD85" i="31"/>
  <c r="R86" i="31"/>
  <c r="U86" i="31"/>
  <c r="X86" i="31"/>
  <c r="AA86" i="31"/>
  <c r="AD86" i="31"/>
  <c r="P87" i="31"/>
  <c r="Q87" i="31"/>
  <c r="S87" i="31"/>
  <c r="T87" i="31"/>
  <c r="V87" i="31"/>
  <c r="W87" i="31"/>
  <c r="Y87" i="31"/>
  <c r="Z87" i="31"/>
  <c r="AB87" i="31"/>
  <c r="AC87" i="31"/>
  <c r="R88" i="31"/>
  <c r="U88" i="31"/>
  <c r="X88" i="31"/>
  <c r="AA88" i="31"/>
  <c r="AD88" i="31"/>
  <c r="R89" i="31"/>
  <c r="U89" i="31"/>
  <c r="X89" i="31"/>
  <c r="AA89" i="31"/>
  <c r="AD89" i="31"/>
  <c r="R90" i="31"/>
  <c r="U90" i="31"/>
  <c r="X90" i="31"/>
  <c r="AA90" i="31"/>
  <c r="AD90" i="31"/>
  <c r="R91" i="31"/>
  <c r="U91" i="31"/>
  <c r="X91" i="31"/>
  <c r="AA91" i="31"/>
  <c r="AD91" i="31"/>
  <c r="R92" i="31"/>
  <c r="U92" i="31"/>
  <c r="X92" i="31"/>
  <c r="AA92" i="31"/>
  <c r="AD92" i="31"/>
  <c r="R93" i="31"/>
  <c r="U93" i="31"/>
  <c r="X93" i="31"/>
  <c r="AA93" i="31"/>
  <c r="AD93" i="31"/>
  <c r="R94" i="31"/>
  <c r="U94" i="31"/>
  <c r="X94" i="31"/>
  <c r="AA94" i="31"/>
  <c r="AD94" i="31"/>
  <c r="R95" i="31"/>
  <c r="U95" i="31"/>
  <c r="X95" i="31"/>
  <c r="AA95" i="31"/>
  <c r="AD95" i="31"/>
  <c r="R96" i="31"/>
  <c r="U96" i="31"/>
  <c r="X96" i="31"/>
  <c r="AA96" i="31"/>
  <c r="AD96" i="31"/>
  <c r="R97" i="31"/>
  <c r="U97" i="31"/>
  <c r="X97" i="31"/>
  <c r="AA97" i="31"/>
  <c r="AD97" i="31"/>
  <c r="R98" i="31"/>
  <c r="U98" i="31"/>
  <c r="X98" i="31"/>
  <c r="AA98" i="31"/>
  <c r="AD98" i="31"/>
  <c r="R99" i="31"/>
  <c r="U99" i="31"/>
  <c r="X99" i="31"/>
  <c r="AA99" i="31"/>
  <c r="AD99" i="31"/>
  <c r="R100" i="31"/>
  <c r="U100" i="31"/>
  <c r="X100" i="31"/>
  <c r="AA100" i="31"/>
  <c r="AD100" i="31"/>
  <c r="P101" i="31"/>
  <c r="Q101" i="31"/>
  <c r="S101" i="31"/>
  <c r="T101" i="31"/>
  <c r="V101" i="31"/>
  <c r="W101" i="31"/>
  <c r="Y101" i="31"/>
  <c r="Z101" i="31"/>
  <c r="AB101" i="31"/>
  <c r="AC101" i="31"/>
  <c r="R102" i="31"/>
  <c r="U102" i="31"/>
  <c r="X102" i="31"/>
  <c r="AA102" i="31"/>
  <c r="AD102" i="31"/>
  <c r="R103" i="31"/>
  <c r="U103" i="31"/>
  <c r="X103" i="31"/>
  <c r="AA103" i="31"/>
  <c r="AD103" i="31"/>
  <c r="R104" i="31"/>
  <c r="U104" i="31"/>
  <c r="X104" i="31"/>
  <c r="AA104" i="31"/>
  <c r="AD104" i="31"/>
  <c r="R105" i="31"/>
  <c r="U105" i="31"/>
  <c r="X105" i="31"/>
  <c r="AA105" i="31"/>
  <c r="AD105" i="31"/>
  <c r="R106" i="31"/>
  <c r="U106" i="31"/>
  <c r="X106" i="31"/>
  <c r="AA106" i="31"/>
  <c r="AD106" i="31"/>
  <c r="R107" i="31"/>
  <c r="U107" i="31"/>
  <c r="X107" i="31"/>
  <c r="AA107" i="31"/>
  <c r="AD107" i="31"/>
  <c r="R108" i="31"/>
  <c r="U108" i="31"/>
  <c r="X108" i="31"/>
  <c r="AA108" i="31"/>
  <c r="AD108" i="31"/>
  <c r="R109" i="31"/>
  <c r="U109" i="31"/>
  <c r="X109" i="31"/>
  <c r="AA109" i="31"/>
  <c r="AD109" i="31"/>
  <c r="R110" i="31"/>
  <c r="U110" i="31"/>
  <c r="X110" i="31"/>
  <c r="AA110" i="31"/>
  <c r="AD110" i="31"/>
  <c r="R111" i="31"/>
  <c r="U111" i="31"/>
  <c r="X111" i="31"/>
  <c r="AA111" i="31"/>
  <c r="AD111" i="31"/>
  <c r="R112" i="31"/>
  <c r="U112" i="31"/>
  <c r="X112" i="31"/>
  <c r="AA112" i="31"/>
  <c r="AD112" i="31"/>
  <c r="R113" i="31"/>
  <c r="U113" i="31"/>
  <c r="X113" i="31"/>
  <c r="AA113" i="31"/>
  <c r="AD113" i="31"/>
  <c r="R114" i="31"/>
  <c r="U114" i="31"/>
  <c r="X114" i="31"/>
  <c r="AA114" i="31"/>
  <c r="AD114" i="31"/>
  <c r="R115" i="31"/>
  <c r="U115" i="31"/>
  <c r="X115" i="31"/>
  <c r="AA115" i="31"/>
  <c r="AD115" i="31"/>
  <c r="P116" i="31"/>
  <c r="Q116" i="31"/>
  <c r="S116" i="31"/>
  <c r="T116" i="31"/>
  <c r="V116" i="31"/>
  <c r="W116" i="31"/>
  <c r="Y116" i="31"/>
  <c r="Z116" i="31"/>
  <c r="AB116" i="31"/>
  <c r="AC116" i="31"/>
  <c r="R117" i="31"/>
  <c r="U117" i="31"/>
  <c r="X117" i="31"/>
  <c r="AA117" i="31"/>
  <c r="AD117" i="31"/>
  <c r="R118" i="31"/>
  <c r="U118" i="31"/>
  <c r="X118" i="31"/>
  <c r="AA118" i="31"/>
  <c r="AD118" i="31"/>
  <c r="R119" i="31"/>
  <c r="U119" i="31"/>
  <c r="X119" i="31"/>
  <c r="AA119" i="31"/>
  <c r="AD119" i="31"/>
  <c r="R120" i="31"/>
  <c r="U120" i="31"/>
  <c r="X120" i="31"/>
  <c r="AA120" i="31"/>
  <c r="AD120" i="31"/>
  <c r="R121" i="31"/>
  <c r="X121" i="31"/>
  <c r="AA121" i="31"/>
  <c r="AD121" i="31"/>
  <c r="R122" i="31"/>
  <c r="U122" i="31"/>
  <c r="X122" i="31"/>
  <c r="AA122" i="31"/>
  <c r="AD122" i="31"/>
  <c r="R123" i="31"/>
  <c r="U123" i="31"/>
  <c r="X123" i="31"/>
  <c r="AA123" i="31"/>
  <c r="AD123" i="31"/>
  <c r="R124" i="31"/>
  <c r="U124" i="31"/>
  <c r="X124" i="31"/>
  <c r="AA124" i="31"/>
  <c r="AD124" i="31"/>
  <c r="V125" i="31"/>
  <c r="W125" i="31"/>
  <c r="Y125" i="31"/>
  <c r="Z125" i="31"/>
  <c r="AB125" i="31"/>
  <c r="AC125" i="31"/>
  <c r="AD125" i="31"/>
  <c r="R126" i="31"/>
  <c r="U126" i="31"/>
  <c r="X126" i="31"/>
  <c r="AA126" i="31"/>
  <c r="AD126" i="31"/>
  <c r="R127" i="31"/>
  <c r="U127" i="31"/>
  <c r="X127" i="31"/>
  <c r="AA127" i="31"/>
  <c r="AD127" i="31"/>
  <c r="R128" i="31"/>
  <c r="U128" i="31"/>
  <c r="X128" i="31"/>
  <c r="AA128" i="31"/>
  <c r="AD128" i="31"/>
  <c r="R129" i="31"/>
  <c r="U129" i="31"/>
  <c r="X129" i="31"/>
  <c r="AA129" i="31"/>
  <c r="AD129" i="31"/>
  <c r="R130" i="31"/>
  <c r="U130" i="31"/>
  <c r="X130" i="31"/>
  <c r="AA130" i="31"/>
  <c r="AD130" i="31"/>
  <c r="R131" i="31"/>
  <c r="U131" i="31"/>
  <c r="X131" i="31"/>
  <c r="AA131" i="31"/>
  <c r="AD131" i="31"/>
  <c r="R132" i="31"/>
  <c r="U132" i="31"/>
  <c r="X132" i="31"/>
  <c r="AA132" i="31"/>
  <c r="AD132" i="31"/>
  <c r="R133" i="31"/>
  <c r="U133" i="31"/>
  <c r="X133" i="31"/>
  <c r="AA133" i="31"/>
  <c r="AD133" i="31"/>
  <c r="P134" i="31"/>
  <c r="Q134" i="31"/>
  <c r="S134" i="31"/>
  <c r="T134" i="31"/>
  <c r="V134" i="31"/>
  <c r="Y134" i="31"/>
  <c r="AB134" i="31"/>
  <c r="R135" i="31"/>
  <c r="U135" i="31"/>
  <c r="X135" i="31"/>
  <c r="AA135" i="31"/>
  <c r="AD135" i="31"/>
  <c r="R136" i="31"/>
  <c r="U136" i="31"/>
  <c r="X136" i="31"/>
  <c r="AA136" i="31"/>
  <c r="AD136" i="31"/>
  <c r="R137" i="31"/>
  <c r="U137" i="31"/>
  <c r="X137" i="31"/>
  <c r="AA137" i="31"/>
  <c r="AD137" i="31"/>
  <c r="R138" i="31"/>
  <c r="U138" i="31"/>
  <c r="X138" i="31"/>
  <c r="AA138" i="31"/>
  <c r="AD138" i="31"/>
  <c r="R139" i="31"/>
  <c r="U139" i="31"/>
  <c r="X139" i="31"/>
  <c r="AA139" i="31"/>
  <c r="AD139" i="31"/>
  <c r="R140" i="31"/>
  <c r="U140" i="31"/>
  <c r="X140" i="31"/>
  <c r="AA140" i="31"/>
  <c r="AD140" i="31"/>
  <c r="R141" i="31"/>
  <c r="U141" i="31"/>
  <c r="X141" i="31"/>
  <c r="AA141" i="31"/>
  <c r="AD141" i="31"/>
  <c r="R142" i="31"/>
  <c r="U142" i="31"/>
  <c r="X142" i="31"/>
  <c r="AA142" i="31"/>
  <c r="AD142" i="31"/>
  <c r="R143" i="31"/>
  <c r="U143" i="31"/>
  <c r="X143" i="31"/>
  <c r="AA143" i="31"/>
  <c r="AD143" i="31"/>
  <c r="P144" i="31"/>
  <c r="Q144" i="31"/>
  <c r="S144" i="31"/>
  <c r="T144" i="31"/>
  <c r="V144" i="31"/>
  <c r="W144" i="31"/>
  <c r="Y144" i="31"/>
  <c r="Z144" i="31"/>
  <c r="AB144" i="31"/>
  <c r="AC144" i="31"/>
  <c r="R145" i="31"/>
  <c r="U145" i="31"/>
  <c r="X145" i="31"/>
  <c r="AA145" i="31"/>
  <c r="AD145" i="31"/>
  <c r="R146" i="31"/>
  <c r="U146" i="31"/>
  <c r="X146" i="31"/>
  <c r="AA146" i="31"/>
  <c r="AD146" i="31"/>
  <c r="R147" i="31"/>
  <c r="U147" i="31"/>
  <c r="X147" i="31"/>
  <c r="AA147" i="31"/>
  <c r="AD147" i="31"/>
  <c r="R148" i="31"/>
  <c r="U148" i="31"/>
  <c r="X148" i="31"/>
  <c r="AA148" i="31"/>
  <c r="AD148" i="31"/>
  <c r="R149" i="31"/>
  <c r="U149" i="31"/>
  <c r="X149" i="31"/>
  <c r="AA149" i="31"/>
  <c r="AD149" i="31"/>
  <c r="R150" i="31"/>
  <c r="U150" i="31"/>
  <c r="X150" i="31"/>
  <c r="AA150" i="31"/>
  <c r="AD150" i="31"/>
  <c r="R151" i="31"/>
  <c r="U151" i="31"/>
  <c r="X151" i="31"/>
  <c r="AA151" i="31"/>
  <c r="AD151" i="31"/>
  <c r="P152" i="31"/>
  <c r="Q152" i="31"/>
  <c r="R152" i="31" s="1"/>
  <c r="S152" i="31"/>
  <c r="U152" i="31" s="1"/>
  <c r="T152" i="31"/>
  <c r="V152" i="31"/>
  <c r="W152" i="31"/>
  <c r="Y152" i="31"/>
  <c r="Z152" i="31"/>
  <c r="AB152" i="31"/>
  <c r="AC152" i="31"/>
  <c r="R153" i="31"/>
  <c r="U153" i="31"/>
  <c r="X153" i="31"/>
  <c r="AA153" i="31"/>
  <c r="AD153" i="31"/>
  <c r="R154" i="31"/>
  <c r="U154" i="31"/>
  <c r="X154" i="31"/>
  <c r="AA154" i="31"/>
  <c r="AD154" i="31"/>
  <c r="P155" i="31"/>
  <c r="Q155" i="31"/>
  <c r="S155" i="31"/>
  <c r="T155" i="31"/>
  <c r="V155" i="31"/>
  <c r="X155" i="31" s="1"/>
  <c r="W155" i="31"/>
  <c r="Y155" i="31"/>
  <c r="Z155" i="31"/>
  <c r="AB155" i="31"/>
  <c r="AC155" i="31"/>
  <c r="R156" i="31"/>
  <c r="U156" i="31"/>
  <c r="X156" i="31"/>
  <c r="AA156" i="31"/>
  <c r="AD156" i="31"/>
  <c r="R157" i="31"/>
  <c r="U157" i="31"/>
  <c r="X157" i="31"/>
  <c r="AA157" i="31"/>
  <c r="AD157" i="31"/>
  <c r="P158" i="31"/>
  <c r="Q158" i="31"/>
  <c r="S158" i="31"/>
  <c r="T158" i="31"/>
  <c r="V158" i="31"/>
  <c r="V165" i="31" s="1"/>
  <c r="W158" i="31"/>
  <c r="X158" i="31" s="1"/>
  <c r="Y158" i="31"/>
  <c r="Z158" i="31"/>
  <c r="AB158" i="31"/>
  <c r="AC158" i="31"/>
  <c r="R159" i="31"/>
  <c r="U159" i="31"/>
  <c r="X159" i="31"/>
  <c r="AA159" i="31"/>
  <c r="AD159" i="31"/>
  <c r="R160" i="31"/>
  <c r="U160" i="31"/>
  <c r="X160" i="31"/>
  <c r="AA160" i="31"/>
  <c r="AD160" i="31"/>
  <c r="R161" i="31"/>
  <c r="U161" i="31"/>
  <c r="X161" i="31"/>
  <c r="AA161" i="31"/>
  <c r="AD161" i="31"/>
  <c r="R162" i="31"/>
  <c r="U162" i="31"/>
  <c r="X162" i="31"/>
  <c r="AA162" i="31"/>
  <c r="AD162" i="31"/>
  <c r="R163" i="31"/>
  <c r="U163" i="31"/>
  <c r="X163" i="31"/>
  <c r="AA163" i="31"/>
  <c r="AD163" i="31"/>
  <c r="P164" i="31"/>
  <c r="Q164" i="31"/>
  <c r="S164" i="31"/>
  <c r="T164" i="31"/>
  <c r="V164" i="31"/>
  <c r="W164" i="31"/>
  <c r="X164" i="31" s="1"/>
  <c r="Y164" i="31"/>
  <c r="Z164" i="31"/>
  <c r="AA164" i="31" s="1"/>
  <c r="AB164" i="31"/>
  <c r="AC164" i="31"/>
  <c r="R166" i="31"/>
  <c r="U166" i="31"/>
  <c r="X166" i="31"/>
  <c r="AA166" i="31"/>
  <c r="AD166" i="31"/>
  <c r="R167" i="31"/>
  <c r="U167" i="31"/>
  <c r="X167" i="31"/>
  <c r="AA167" i="31"/>
  <c r="AD167" i="31"/>
  <c r="R168" i="31"/>
  <c r="U168" i="31"/>
  <c r="X168" i="31"/>
  <c r="AA168" i="31"/>
  <c r="AD168" i="31"/>
  <c r="R169" i="31"/>
  <c r="U169" i="31"/>
  <c r="X169" i="31"/>
  <c r="AA169" i="31"/>
  <c r="AD169" i="31"/>
  <c r="P170" i="31"/>
  <c r="Q170" i="31"/>
  <c r="R170" i="31" s="1"/>
  <c r="S170" i="31"/>
  <c r="T170" i="31"/>
  <c r="V170" i="31"/>
  <c r="W170" i="31"/>
  <c r="Y170" i="31"/>
  <c r="Z170" i="31"/>
  <c r="AB170" i="31"/>
  <c r="AC170" i="31"/>
  <c r="AD170" i="31" s="1"/>
  <c r="R171" i="31"/>
  <c r="U171" i="31"/>
  <c r="X171" i="31"/>
  <c r="AA171" i="31"/>
  <c r="AD171" i="31"/>
  <c r="R172" i="31"/>
  <c r="U172" i="31"/>
  <c r="X172" i="31"/>
  <c r="AA172" i="31"/>
  <c r="AD172" i="31"/>
  <c r="R173" i="31"/>
  <c r="U173" i="31"/>
  <c r="X173" i="31"/>
  <c r="AA173" i="31"/>
  <c r="AD173" i="31"/>
  <c r="R174" i="31"/>
  <c r="U174" i="31"/>
  <c r="X174" i="31"/>
  <c r="AA174" i="31"/>
  <c r="AD174" i="31"/>
  <c r="R175" i="31"/>
  <c r="U175" i="31"/>
  <c r="X175" i="31"/>
  <c r="AA175" i="31"/>
  <c r="AD175" i="31"/>
  <c r="R176" i="31"/>
  <c r="U176" i="31"/>
  <c r="X176" i="31"/>
  <c r="AA176" i="31"/>
  <c r="AD176" i="31"/>
  <c r="R177" i="31"/>
  <c r="U177" i="31"/>
  <c r="X177" i="31"/>
  <c r="AA177" i="31"/>
  <c r="AD177" i="31"/>
  <c r="R178" i="31"/>
  <c r="U178" i="31"/>
  <c r="X178" i="31"/>
  <c r="AA178" i="31"/>
  <c r="AD178" i="31"/>
  <c r="R179" i="31"/>
  <c r="U179" i="31"/>
  <c r="X179" i="31"/>
  <c r="AA179" i="31"/>
  <c r="AD179" i="31"/>
  <c r="P180" i="31"/>
  <c r="P181" i="31" s="1"/>
  <c r="Q180" i="31"/>
  <c r="S180" i="31"/>
  <c r="S181" i="31" s="1"/>
  <c r="T180" i="31"/>
  <c r="T181" i="31" s="1"/>
  <c r="V180" i="31"/>
  <c r="X180" i="31" s="1"/>
  <c r="W180" i="31"/>
  <c r="W181" i="31" s="1"/>
  <c r="Y180" i="31"/>
  <c r="Z180" i="31"/>
  <c r="Z181" i="31" s="1"/>
  <c r="AB180" i="31"/>
  <c r="AB181" i="31" s="1"/>
  <c r="AC180" i="31"/>
  <c r="AD180" i="31" s="1"/>
  <c r="R182" i="31"/>
  <c r="U182" i="31"/>
  <c r="X182" i="31"/>
  <c r="AA182" i="31"/>
  <c r="AD182" i="31"/>
  <c r="R183" i="31"/>
  <c r="U183" i="31"/>
  <c r="X183" i="31"/>
  <c r="AA183" i="31"/>
  <c r="AD183" i="31"/>
  <c r="P184" i="31"/>
  <c r="Q184" i="31"/>
  <c r="S184" i="31"/>
  <c r="U184" i="31" s="1"/>
  <c r="T184" i="31"/>
  <c r="V184" i="31"/>
  <c r="X184" i="31" s="1"/>
  <c r="W184" i="31"/>
  <c r="Y184" i="31"/>
  <c r="Z184" i="31"/>
  <c r="AB184" i="31"/>
  <c r="AC184" i="31"/>
  <c r="AD184" i="31" s="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J41" i="31"/>
  <c r="K41" i="31"/>
  <c r="R184" i="31" l="1"/>
  <c r="AA170" i="31"/>
  <c r="AB165" i="31"/>
  <c r="AB186" i="31" s="1"/>
  <c r="AG125" i="31"/>
  <c r="AA184" i="31"/>
  <c r="Z165" i="31"/>
  <c r="Z186" i="31" s="1"/>
  <c r="T165" i="31"/>
  <c r="T186" i="31" s="1"/>
  <c r="AA155" i="31"/>
  <c r="AA180" i="31"/>
  <c r="R180" i="31"/>
  <c r="V181" i="31"/>
  <c r="X181" i="31" s="1"/>
  <c r="U180" i="31"/>
  <c r="U181" i="31"/>
  <c r="U170" i="31"/>
  <c r="X170" i="31"/>
  <c r="Q165" i="31"/>
  <c r="R164" i="31"/>
  <c r="AC165" i="31"/>
  <c r="AD164" i="31"/>
  <c r="U164" i="31"/>
  <c r="R158" i="31"/>
  <c r="AD158" i="31"/>
  <c r="AA158" i="31"/>
  <c r="Y165" i="31"/>
  <c r="AA165" i="31" s="1"/>
  <c r="U158" i="31"/>
  <c r="P165" i="31"/>
  <c r="U155" i="31"/>
  <c r="X152" i="31"/>
  <c r="AD152" i="31"/>
  <c r="AA152" i="31"/>
  <c r="AD144" i="31"/>
  <c r="AA144" i="31"/>
  <c r="R144" i="31"/>
  <c r="X144" i="31"/>
  <c r="U144" i="31"/>
  <c r="X134" i="31"/>
  <c r="R134" i="31"/>
  <c r="AA134" i="31"/>
  <c r="AD134" i="31"/>
  <c r="X125" i="31"/>
  <c r="AA125" i="31"/>
  <c r="X116" i="31"/>
  <c r="U116" i="31"/>
  <c r="R116" i="31"/>
  <c r="AD116" i="31"/>
  <c r="AA116" i="31"/>
  <c r="AD101" i="31"/>
  <c r="AA101" i="31"/>
  <c r="X101" i="31"/>
  <c r="R101" i="31"/>
  <c r="U101" i="31"/>
  <c r="R87" i="31"/>
  <c r="X87" i="31"/>
  <c r="AA87" i="31"/>
  <c r="AD87" i="31"/>
  <c r="U87" i="31"/>
  <c r="AA78" i="31"/>
  <c r="V185" i="31"/>
  <c r="U78" i="31"/>
  <c r="AD78" i="31"/>
  <c r="Z185" i="31"/>
  <c r="X78" i="31"/>
  <c r="R78" i="31"/>
  <c r="S185" i="31"/>
  <c r="AD41" i="31"/>
  <c r="R41" i="31"/>
  <c r="AA41" i="31"/>
  <c r="X41" i="31"/>
  <c r="U41" i="31"/>
  <c r="AC185" i="31"/>
  <c r="Y185" i="31"/>
  <c r="Q185" i="31"/>
  <c r="AC181" i="31"/>
  <c r="AD181" i="31" s="1"/>
  <c r="Y181" i="31"/>
  <c r="AA181" i="31" s="1"/>
  <c r="Q181" i="31"/>
  <c r="R181" i="31" s="1"/>
  <c r="W165" i="31"/>
  <c r="S165" i="31"/>
  <c r="AB185" i="31"/>
  <c r="T185" i="31"/>
  <c r="P185" i="31"/>
  <c r="AD155" i="31"/>
  <c r="R155" i="31"/>
  <c r="U134" i="31"/>
  <c r="W185" i="31"/>
  <c r="V186" i="31" l="1"/>
  <c r="V187" i="31" s="1"/>
  <c r="Q186" i="31"/>
  <c r="Q187" i="31" s="1"/>
  <c r="AC186" i="31"/>
  <c r="AC187" i="31" s="1"/>
  <c r="Z187" i="31"/>
  <c r="R165" i="31"/>
  <c r="R186" i="31" s="1"/>
  <c r="AD165" i="31"/>
  <c r="AD186" i="31" s="1"/>
  <c r="P186" i="31"/>
  <c r="P187" i="31" s="1"/>
  <c r="AB187" i="31"/>
  <c r="AA186" i="31"/>
  <c r="T187" i="31"/>
  <c r="AA185" i="31"/>
  <c r="AD185" i="31"/>
  <c r="X185" i="31"/>
  <c r="R185" i="31"/>
  <c r="U185" i="31"/>
  <c r="U165" i="31"/>
  <c r="U186" i="31" s="1"/>
  <c r="S186" i="31"/>
  <c r="S187" i="31" s="1"/>
  <c r="W186" i="31"/>
  <c r="W187" i="31" s="1"/>
  <c r="X165" i="31"/>
  <c r="X186" i="31" s="1"/>
  <c r="Y186" i="31"/>
  <c r="Y187" i="31" s="1"/>
  <c r="AD187" i="31" l="1"/>
  <c r="AA187" i="31"/>
  <c r="U187" i="31"/>
  <c r="R187" i="31"/>
  <c r="X187" i="31"/>
  <c r="AI52" i="26" l="1"/>
  <c r="D23" i="25" l="1"/>
  <c r="F23" i="25"/>
  <c r="G23" i="25"/>
  <c r="I23" i="25"/>
  <c r="J23" i="25"/>
  <c r="L23" i="25"/>
  <c r="M23" i="25"/>
  <c r="C23" i="25"/>
  <c r="R14" i="25"/>
  <c r="P8" i="25"/>
  <c r="O8" i="25"/>
  <c r="E8" i="25"/>
  <c r="Q8" i="25" l="1"/>
  <c r="Y37" i="35"/>
  <c r="N37" i="35"/>
  <c r="Y36" i="35"/>
  <c r="N36" i="35"/>
  <c r="Y35" i="35"/>
  <c r="N35" i="35"/>
  <c r="AM34" i="35"/>
  <c r="AM38" i="35" s="1"/>
  <c r="AL34" i="35"/>
  <c r="AL38" i="35" s="1"/>
  <c r="AK34" i="35"/>
  <c r="AK38" i="35" s="1"/>
  <c r="AJ34" i="35"/>
  <c r="AJ38" i="35" s="1"/>
  <c r="AI34" i="35"/>
  <c r="AI38" i="35" s="1"/>
  <c r="AH34" i="35"/>
  <c r="AH38" i="35" s="1"/>
  <c r="AG34" i="35"/>
  <c r="AG38" i="35" s="1"/>
  <c r="AF34" i="35"/>
  <c r="AF38" i="35" s="1"/>
  <c r="AE34" i="35"/>
  <c r="AE38" i="35" s="1"/>
  <c r="AD34" i="35"/>
  <c r="AD38" i="35" s="1"/>
  <c r="AC34" i="35"/>
  <c r="AC38" i="35" s="1"/>
  <c r="AB34" i="35"/>
  <c r="AB38" i="35" s="1"/>
  <c r="AA34" i="35"/>
  <c r="AA38" i="35" s="1"/>
  <c r="Z34" i="35"/>
  <c r="Z38" i="35" s="1"/>
  <c r="X34" i="35"/>
  <c r="X38" i="35" s="1"/>
  <c r="W34" i="35"/>
  <c r="W38" i="35" s="1"/>
  <c r="V34" i="35"/>
  <c r="V38" i="35" s="1"/>
  <c r="U34" i="35"/>
  <c r="U38" i="35" s="1"/>
  <c r="T34" i="35"/>
  <c r="T38" i="35" s="1"/>
  <c r="S34" i="35"/>
  <c r="S38" i="35" s="1"/>
  <c r="R34" i="35"/>
  <c r="R38" i="35" s="1"/>
  <c r="Q34" i="35"/>
  <c r="Q38" i="35" s="1"/>
  <c r="P34" i="35"/>
  <c r="P38" i="35" s="1"/>
  <c r="O34" i="35"/>
  <c r="O38" i="35" s="1"/>
  <c r="M34" i="35"/>
  <c r="M38" i="35" s="1"/>
  <c r="L34" i="35"/>
  <c r="L38" i="35" s="1"/>
  <c r="K34" i="35"/>
  <c r="K38" i="35" s="1"/>
  <c r="J34" i="35"/>
  <c r="J38" i="35" s="1"/>
  <c r="I34" i="35"/>
  <c r="I38" i="35" s="1"/>
  <c r="H34" i="35"/>
  <c r="H38" i="35" s="1"/>
  <c r="G34" i="35"/>
  <c r="G38" i="35" s="1"/>
  <c r="F34" i="35"/>
  <c r="F38" i="35" s="1"/>
  <c r="E34" i="35"/>
  <c r="E38" i="35" s="1"/>
  <c r="D34" i="35"/>
  <c r="D38" i="35" s="1"/>
  <c r="C34" i="35"/>
  <c r="C38" i="35" s="1"/>
  <c r="Y33" i="35"/>
  <c r="N33" i="35"/>
  <c r="Y32" i="35"/>
  <c r="N32" i="35"/>
  <c r="Y31" i="35"/>
  <c r="N31" i="35"/>
  <c r="N34" i="35" s="1"/>
  <c r="AG25" i="35"/>
  <c r="AS24" i="35"/>
  <c r="AL24" i="35"/>
  <c r="AK24" i="35"/>
  <c r="AI24" i="35"/>
  <c r="AH24" i="35"/>
  <c r="AE24" i="35"/>
  <c r="AD24" i="35"/>
  <c r="E24" i="35"/>
  <c r="AS23" i="35"/>
  <c r="AP23" i="35"/>
  <c r="AL23" i="35"/>
  <c r="AK23" i="35"/>
  <c r="AI23" i="35"/>
  <c r="AH23" i="35"/>
  <c r="AE23" i="35"/>
  <c r="AD23" i="35"/>
  <c r="E23" i="35"/>
  <c r="AS22" i="35"/>
  <c r="AP22" i="35"/>
  <c r="AL22" i="35"/>
  <c r="AK22" i="35"/>
  <c r="AI22" i="35"/>
  <c r="AH22" i="35"/>
  <c r="AE22" i="35"/>
  <c r="AD22" i="35"/>
  <c r="E22" i="35"/>
  <c r="AR21" i="35"/>
  <c r="AR25" i="35" s="1"/>
  <c r="AQ21" i="35"/>
  <c r="AQ25" i="35" s="1"/>
  <c r="AO21" i="35"/>
  <c r="AO25" i="35" s="1"/>
  <c r="AN21" i="35"/>
  <c r="AN25" i="35" s="1"/>
  <c r="AB21" i="35"/>
  <c r="AB25" i="35" s="1"/>
  <c r="AA21" i="35"/>
  <c r="AA25" i="35" s="1"/>
  <c r="Y21" i="35"/>
  <c r="Y25" i="35" s="1"/>
  <c r="X21" i="35"/>
  <c r="X25" i="35" s="1"/>
  <c r="V21" i="35"/>
  <c r="V25" i="35" s="1"/>
  <c r="U21" i="35"/>
  <c r="U25" i="35" s="1"/>
  <c r="S21" i="35"/>
  <c r="S25" i="35" s="1"/>
  <c r="R21" i="35"/>
  <c r="R25" i="35" s="1"/>
  <c r="P21" i="35"/>
  <c r="P25" i="35" s="1"/>
  <c r="O21" i="35"/>
  <c r="O25" i="35" s="1"/>
  <c r="M21" i="35"/>
  <c r="M25" i="35" s="1"/>
  <c r="L21" i="35"/>
  <c r="L25" i="35" s="1"/>
  <c r="J21" i="35"/>
  <c r="J25" i="35" s="1"/>
  <c r="I21" i="35"/>
  <c r="I25" i="35" s="1"/>
  <c r="G21" i="35"/>
  <c r="G25" i="35" s="1"/>
  <c r="F21" i="35"/>
  <c r="F25" i="35" s="1"/>
  <c r="D21" i="35"/>
  <c r="D25" i="35" s="1"/>
  <c r="C21" i="35"/>
  <c r="C25" i="35" s="1"/>
  <c r="AS20" i="35"/>
  <c r="AP20" i="35"/>
  <c r="AL20" i="35"/>
  <c r="AK20" i="35"/>
  <c r="AI20" i="35"/>
  <c r="AH20" i="35"/>
  <c r="AE20" i="35"/>
  <c r="AD20" i="35"/>
  <c r="E20" i="35"/>
  <c r="AS19" i="35"/>
  <c r="AP19" i="35"/>
  <c r="AL19" i="35"/>
  <c r="AK19" i="35"/>
  <c r="AI19" i="35"/>
  <c r="AH19" i="35"/>
  <c r="AE19" i="35"/>
  <c r="AD19" i="35"/>
  <c r="AS18" i="35"/>
  <c r="AP18" i="35"/>
  <c r="AL18" i="35"/>
  <c r="AI18" i="35"/>
  <c r="AH18" i="35"/>
  <c r="AE18" i="35"/>
  <c r="AD18" i="35"/>
  <c r="T21" i="35"/>
  <c r="H21" i="35"/>
  <c r="E18" i="35"/>
  <c r="L12" i="35"/>
  <c r="O12" i="35" s="1"/>
  <c r="L11" i="35"/>
  <c r="O11" i="35" s="1"/>
  <c r="L10" i="35"/>
  <c r="O10" i="35" s="1"/>
  <c r="Q9" i="35"/>
  <c r="Q13" i="35" s="1"/>
  <c r="P9" i="35"/>
  <c r="P13" i="35" s="1"/>
  <c r="N9" i="35"/>
  <c r="N13" i="35" s="1"/>
  <c r="M9" i="35"/>
  <c r="M13" i="35" s="1"/>
  <c r="K9" i="35"/>
  <c r="K13" i="35" s="1"/>
  <c r="J9" i="35"/>
  <c r="J13" i="35" s="1"/>
  <c r="I9" i="35"/>
  <c r="I13" i="35" s="1"/>
  <c r="H9" i="35"/>
  <c r="H13" i="35" s="1"/>
  <c r="G9" i="35"/>
  <c r="G13" i="35" s="1"/>
  <c r="F9" i="35"/>
  <c r="F13" i="35" s="1"/>
  <c r="E9" i="35"/>
  <c r="E13" i="35" s="1"/>
  <c r="D9" i="35"/>
  <c r="D13" i="35" s="1"/>
  <c r="C9" i="35"/>
  <c r="C13" i="35" s="1"/>
  <c r="L8" i="35"/>
  <c r="O8" i="35" s="1"/>
  <c r="L7" i="35"/>
  <c r="O7" i="35" s="1"/>
  <c r="L6" i="35"/>
  <c r="AM105" i="34"/>
  <c r="AL105" i="34"/>
  <c r="AK105" i="34"/>
  <c r="AJ105" i="34"/>
  <c r="AI105" i="34"/>
  <c r="AH105" i="34"/>
  <c r="AG105" i="34"/>
  <c r="AF105" i="34"/>
  <c r="AE105" i="34"/>
  <c r="AD105" i="34"/>
  <c r="AB105" i="34"/>
  <c r="AA105" i="34"/>
  <c r="Z105" i="34"/>
  <c r="X105" i="34"/>
  <c r="W105" i="34"/>
  <c r="V105" i="34"/>
  <c r="U105" i="34"/>
  <c r="T105" i="34"/>
  <c r="S105" i="34"/>
  <c r="R105" i="34"/>
  <c r="Q105" i="34"/>
  <c r="P105" i="34"/>
  <c r="O105" i="34"/>
  <c r="M105" i="34"/>
  <c r="L105" i="34"/>
  <c r="K105" i="34"/>
  <c r="J105" i="34"/>
  <c r="I105" i="34"/>
  <c r="H105" i="34"/>
  <c r="G105" i="34"/>
  <c r="F105" i="34"/>
  <c r="E105" i="34"/>
  <c r="D105" i="34"/>
  <c r="C105" i="34"/>
  <c r="Y104" i="34"/>
  <c r="N104" i="34"/>
  <c r="Y103" i="34"/>
  <c r="N103" i="34"/>
  <c r="AM101" i="34"/>
  <c r="AM102" i="34" s="1"/>
  <c r="AL101" i="34"/>
  <c r="AL102" i="34" s="1"/>
  <c r="AK101" i="34"/>
  <c r="AK102" i="34" s="1"/>
  <c r="AJ101" i="34"/>
  <c r="AJ102" i="34" s="1"/>
  <c r="AI101" i="34"/>
  <c r="AI102" i="34" s="1"/>
  <c r="AH101" i="34"/>
  <c r="AH102" i="34" s="1"/>
  <c r="AG101" i="34"/>
  <c r="AG102" i="34" s="1"/>
  <c r="AF101" i="34"/>
  <c r="AF102" i="34" s="1"/>
  <c r="AE101" i="34"/>
  <c r="AE102" i="34" s="1"/>
  <c r="AD101" i="34"/>
  <c r="AD102" i="34" s="1"/>
  <c r="AB101" i="34"/>
  <c r="AB102" i="34" s="1"/>
  <c r="AA101" i="34"/>
  <c r="AA102" i="34" s="1"/>
  <c r="Z101" i="34"/>
  <c r="Z102" i="34" s="1"/>
  <c r="X101" i="34"/>
  <c r="X102" i="34" s="1"/>
  <c r="W101" i="34"/>
  <c r="W102" i="34" s="1"/>
  <c r="V101" i="34"/>
  <c r="V102" i="34" s="1"/>
  <c r="U101" i="34"/>
  <c r="U102" i="34" s="1"/>
  <c r="T101" i="34"/>
  <c r="T102" i="34" s="1"/>
  <c r="S101" i="34"/>
  <c r="S102" i="34" s="1"/>
  <c r="R101" i="34"/>
  <c r="R102" i="34" s="1"/>
  <c r="Q101" i="34"/>
  <c r="Q102" i="34" s="1"/>
  <c r="P101" i="34"/>
  <c r="P102" i="34" s="1"/>
  <c r="O101" i="34"/>
  <c r="M101" i="34"/>
  <c r="M102" i="34" s="1"/>
  <c r="L101" i="34"/>
  <c r="L102" i="34" s="1"/>
  <c r="K101" i="34"/>
  <c r="K102" i="34" s="1"/>
  <c r="J101" i="34"/>
  <c r="J102" i="34" s="1"/>
  <c r="I101" i="34"/>
  <c r="I102" i="34" s="1"/>
  <c r="H101" i="34"/>
  <c r="H102" i="34" s="1"/>
  <c r="G101" i="34"/>
  <c r="G102" i="34" s="1"/>
  <c r="F101" i="34"/>
  <c r="F102" i="34" s="1"/>
  <c r="E101" i="34"/>
  <c r="E102" i="34" s="1"/>
  <c r="D101" i="34"/>
  <c r="D102" i="34" s="1"/>
  <c r="C101" i="34"/>
  <c r="C102" i="34" s="1"/>
  <c r="Y100" i="34"/>
  <c r="N100" i="34"/>
  <c r="Y99" i="34"/>
  <c r="N99" i="34"/>
  <c r="Y98" i="34"/>
  <c r="N98" i="34"/>
  <c r="Y97" i="34"/>
  <c r="N97" i="34"/>
  <c r="AM96" i="34"/>
  <c r="AL96" i="34"/>
  <c r="AK96" i="34"/>
  <c r="AJ96" i="34"/>
  <c r="AI96" i="34"/>
  <c r="AH96" i="34"/>
  <c r="AG96" i="34"/>
  <c r="AF96" i="34"/>
  <c r="AE96" i="34"/>
  <c r="AD96" i="34"/>
  <c r="AB96" i="34"/>
  <c r="AA96" i="34"/>
  <c r="Z96" i="34"/>
  <c r="X96" i="34"/>
  <c r="W96" i="34"/>
  <c r="V96" i="34"/>
  <c r="U96" i="34"/>
  <c r="T96" i="34"/>
  <c r="S96" i="34"/>
  <c r="R96" i="34"/>
  <c r="Q96" i="34"/>
  <c r="P96" i="34"/>
  <c r="O96" i="34"/>
  <c r="M96" i="34"/>
  <c r="L96" i="34"/>
  <c r="K96" i="34"/>
  <c r="J96" i="34"/>
  <c r="I96" i="34"/>
  <c r="H96" i="34"/>
  <c r="G96" i="34"/>
  <c r="F96" i="34"/>
  <c r="E96" i="34"/>
  <c r="D96" i="34"/>
  <c r="C96" i="34"/>
  <c r="Y95" i="34"/>
  <c r="N95" i="34"/>
  <c r="Y94" i="34"/>
  <c r="N94" i="34"/>
  <c r="AM92" i="34"/>
  <c r="AM93" i="34" s="1"/>
  <c r="AL92" i="34"/>
  <c r="AL93" i="34" s="1"/>
  <c r="AK92" i="34"/>
  <c r="AK93" i="34" s="1"/>
  <c r="AJ92" i="34"/>
  <c r="AJ93" i="34" s="1"/>
  <c r="AI92" i="34"/>
  <c r="AI93" i="34" s="1"/>
  <c r="AH92" i="34"/>
  <c r="AH93" i="34" s="1"/>
  <c r="AG92" i="34"/>
  <c r="AG93" i="34" s="1"/>
  <c r="AF92" i="34"/>
  <c r="AF93" i="34" s="1"/>
  <c r="AE92" i="34"/>
  <c r="AE93" i="34" s="1"/>
  <c r="AD92" i="34"/>
  <c r="AD93" i="34" s="1"/>
  <c r="AB92" i="34"/>
  <c r="AB93" i="34" s="1"/>
  <c r="AA92" i="34"/>
  <c r="AA93" i="34" s="1"/>
  <c r="Z92" i="34"/>
  <c r="Z93" i="34" s="1"/>
  <c r="X92" i="34"/>
  <c r="X93" i="34" s="1"/>
  <c r="W92" i="34"/>
  <c r="W93" i="34" s="1"/>
  <c r="V92" i="34"/>
  <c r="V93" i="34" s="1"/>
  <c r="U92" i="34"/>
  <c r="U93" i="34" s="1"/>
  <c r="T92" i="34"/>
  <c r="T93" i="34" s="1"/>
  <c r="S92" i="34"/>
  <c r="S93" i="34" s="1"/>
  <c r="R92" i="34"/>
  <c r="R93" i="34" s="1"/>
  <c r="Q92" i="34"/>
  <c r="Q93" i="34" s="1"/>
  <c r="P92" i="34"/>
  <c r="P93" i="34" s="1"/>
  <c r="O92" i="34"/>
  <c r="O93" i="34" s="1"/>
  <c r="M92" i="34"/>
  <c r="M93" i="34" s="1"/>
  <c r="L92" i="34"/>
  <c r="L93" i="34" s="1"/>
  <c r="K92" i="34"/>
  <c r="K93" i="34" s="1"/>
  <c r="J92" i="34"/>
  <c r="J93" i="34" s="1"/>
  <c r="I92" i="34"/>
  <c r="I93" i="34" s="1"/>
  <c r="H92" i="34"/>
  <c r="H93" i="34" s="1"/>
  <c r="G92" i="34"/>
  <c r="G93" i="34" s="1"/>
  <c r="F92" i="34"/>
  <c r="F93" i="34" s="1"/>
  <c r="E92" i="34"/>
  <c r="E93" i="34" s="1"/>
  <c r="D92" i="34"/>
  <c r="D93" i="34" s="1"/>
  <c r="C92" i="34"/>
  <c r="C93" i="34" s="1"/>
  <c r="Y91" i="34"/>
  <c r="N91" i="34"/>
  <c r="Y90" i="34"/>
  <c r="N90" i="34"/>
  <c r="Y89" i="34"/>
  <c r="N89" i="34"/>
  <c r="Y88" i="34"/>
  <c r="N88" i="34"/>
  <c r="Y87" i="34"/>
  <c r="N87" i="34"/>
  <c r="AM86" i="34"/>
  <c r="AL86" i="34"/>
  <c r="AK86" i="34"/>
  <c r="AJ86" i="34"/>
  <c r="AI86" i="34"/>
  <c r="AH86" i="34"/>
  <c r="AG86" i="34"/>
  <c r="AF86" i="34"/>
  <c r="AE86" i="34"/>
  <c r="AD86" i="34"/>
  <c r="AC86" i="34"/>
  <c r="AC108" i="34" s="1"/>
  <c r="AB86" i="34"/>
  <c r="AA86" i="34"/>
  <c r="Z86" i="34"/>
  <c r="X86" i="34"/>
  <c r="W86" i="34"/>
  <c r="V86" i="34"/>
  <c r="U86" i="34"/>
  <c r="T86" i="34"/>
  <c r="S86" i="34"/>
  <c r="R86" i="34"/>
  <c r="Q86" i="34"/>
  <c r="P86" i="34"/>
  <c r="O86" i="34"/>
  <c r="M86" i="34"/>
  <c r="L86" i="34"/>
  <c r="K86" i="34"/>
  <c r="J86" i="34"/>
  <c r="I86" i="34"/>
  <c r="H86" i="34"/>
  <c r="G86" i="34"/>
  <c r="F86" i="34"/>
  <c r="E86" i="34"/>
  <c r="D86" i="34"/>
  <c r="C86" i="34"/>
  <c r="Y85" i="34"/>
  <c r="N85" i="34"/>
  <c r="Y84" i="34"/>
  <c r="N84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X83" i="34"/>
  <c r="W83" i="34"/>
  <c r="V83" i="34"/>
  <c r="U83" i="34"/>
  <c r="T83" i="34"/>
  <c r="S83" i="34"/>
  <c r="R83" i="34"/>
  <c r="Q83" i="34"/>
  <c r="P83" i="34"/>
  <c r="O83" i="34"/>
  <c r="M83" i="34"/>
  <c r="L83" i="34"/>
  <c r="K83" i="34"/>
  <c r="J83" i="34"/>
  <c r="I83" i="34"/>
  <c r="H83" i="34"/>
  <c r="G83" i="34"/>
  <c r="F83" i="34"/>
  <c r="E83" i="34"/>
  <c r="D83" i="34"/>
  <c r="C83" i="34"/>
  <c r="Y82" i="34"/>
  <c r="N82" i="34"/>
  <c r="Y81" i="34"/>
  <c r="N81" i="34"/>
  <c r="Y80" i="34"/>
  <c r="N80" i="34"/>
  <c r="AM79" i="34"/>
  <c r="AL79" i="34"/>
  <c r="AK79" i="34"/>
  <c r="AJ79" i="34"/>
  <c r="AI79" i="34"/>
  <c r="AH79" i="34"/>
  <c r="AG79" i="34"/>
  <c r="AF79" i="34"/>
  <c r="AE79" i="34"/>
  <c r="AD79" i="34"/>
  <c r="AC79" i="34"/>
  <c r="AB79" i="34"/>
  <c r="AA79" i="34"/>
  <c r="Z79" i="34"/>
  <c r="X79" i="34"/>
  <c r="W79" i="34"/>
  <c r="V79" i="34"/>
  <c r="U79" i="34"/>
  <c r="T79" i="34"/>
  <c r="S79" i="34"/>
  <c r="R79" i="34"/>
  <c r="Q79" i="34"/>
  <c r="P79" i="34"/>
  <c r="O79" i="34"/>
  <c r="M79" i="34"/>
  <c r="L79" i="34"/>
  <c r="K79" i="34"/>
  <c r="J79" i="34"/>
  <c r="I79" i="34"/>
  <c r="H79" i="34"/>
  <c r="G79" i="34"/>
  <c r="F79" i="34"/>
  <c r="E79" i="34"/>
  <c r="D79" i="34"/>
  <c r="C79" i="34"/>
  <c r="Y78" i="34"/>
  <c r="N78" i="34"/>
  <c r="Y77" i="34"/>
  <c r="N77" i="34"/>
  <c r="Y76" i="34"/>
  <c r="N76" i="34"/>
  <c r="Y75" i="34"/>
  <c r="N75" i="34"/>
  <c r="AM74" i="34"/>
  <c r="AL74" i="34"/>
  <c r="AK74" i="34"/>
  <c r="AJ74" i="34"/>
  <c r="AI74" i="34"/>
  <c r="AH74" i="34"/>
  <c r="AG74" i="34"/>
  <c r="AF74" i="34"/>
  <c r="AE74" i="34"/>
  <c r="AD74" i="34"/>
  <c r="AC74" i="34"/>
  <c r="AB74" i="34"/>
  <c r="AA74" i="34"/>
  <c r="Z74" i="34"/>
  <c r="X74" i="34"/>
  <c r="W74" i="34"/>
  <c r="V74" i="34"/>
  <c r="U74" i="34"/>
  <c r="T74" i="34"/>
  <c r="S74" i="34"/>
  <c r="R74" i="34"/>
  <c r="Q74" i="34"/>
  <c r="P74" i="34"/>
  <c r="O74" i="34"/>
  <c r="M74" i="34"/>
  <c r="L74" i="34"/>
  <c r="K74" i="34"/>
  <c r="J74" i="34"/>
  <c r="I74" i="34"/>
  <c r="H74" i="34"/>
  <c r="G74" i="34"/>
  <c r="F74" i="34"/>
  <c r="E74" i="34"/>
  <c r="D74" i="34"/>
  <c r="C74" i="34"/>
  <c r="Y73" i="34"/>
  <c r="N73" i="34"/>
  <c r="Y72" i="34"/>
  <c r="N72" i="34"/>
  <c r="Y71" i="34"/>
  <c r="N71" i="34"/>
  <c r="Y70" i="34"/>
  <c r="N70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X69" i="34"/>
  <c r="W69" i="34"/>
  <c r="V69" i="34"/>
  <c r="U69" i="34"/>
  <c r="T69" i="34"/>
  <c r="S69" i="34"/>
  <c r="R69" i="34"/>
  <c r="Q69" i="34"/>
  <c r="P69" i="34"/>
  <c r="O69" i="34"/>
  <c r="M69" i="34"/>
  <c r="L69" i="34"/>
  <c r="K69" i="34"/>
  <c r="J69" i="34"/>
  <c r="I69" i="34"/>
  <c r="H69" i="34"/>
  <c r="G69" i="34"/>
  <c r="F69" i="34"/>
  <c r="E69" i="34"/>
  <c r="D69" i="34"/>
  <c r="C69" i="34"/>
  <c r="Y68" i="34"/>
  <c r="N68" i="34"/>
  <c r="Y67" i="34"/>
  <c r="N67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X66" i="34"/>
  <c r="W66" i="34"/>
  <c r="V66" i="34"/>
  <c r="U66" i="34"/>
  <c r="T66" i="34"/>
  <c r="S66" i="34"/>
  <c r="R66" i="34"/>
  <c r="Q66" i="34"/>
  <c r="P66" i="34"/>
  <c r="O66" i="34"/>
  <c r="M66" i="34"/>
  <c r="L66" i="34"/>
  <c r="K66" i="34"/>
  <c r="J66" i="34"/>
  <c r="I66" i="34"/>
  <c r="H66" i="34"/>
  <c r="G66" i="34"/>
  <c r="F66" i="34"/>
  <c r="E66" i="34"/>
  <c r="D66" i="34"/>
  <c r="C66" i="34"/>
  <c r="Y65" i="34"/>
  <c r="N65" i="34"/>
  <c r="Y64" i="34"/>
  <c r="N64" i="34"/>
  <c r="Y63" i="34"/>
  <c r="N63" i="34"/>
  <c r="Y62" i="34"/>
  <c r="N62" i="34"/>
  <c r="Y61" i="34"/>
  <c r="N61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X60" i="34"/>
  <c r="W60" i="34"/>
  <c r="V60" i="34"/>
  <c r="U60" i="34"/>
  <c r="T60" i="34"/>
  <c r="S60" i="34"/>
  <c r="R60" i="34"/>
  <c r="Q60" i="34"/>
  <c r="O60" i="34"/>
  <c r="M60" i="34"/>
  <c r="L60" i="34"/>
  <c r="K60" i="34"/>
  <c r="J60" i="34"/>
  <c r="I60" i="34"/>
  <c r="H60" i="34"/>
  <c r="G60" i="34"/>
  <c r="F60" i="34"/>
  <c r="E60" i="34"/>
  <c r="D60" i="34"/>
  <c r="C60" i="34"/>
  <c r="Y59" i="34"/>
  <c r="N59" i="34"/>
  <c r="Y58" i="34"/>
  <c r="N58" i="34"/>
  <c r="Y57" i="34"/>
  <c r="N57" i="34"/>
  <c r="Y56" i="34"/>
  <c r="N56" i="34"/>
  <c r="Y55" i="34"/>
  <c r="N55" i="34"/>
  <c r="Y54" i="34"/>
  <c r="N54" i="34"/>
  <c r="AM53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X53" i="34"/>
  <c r="W53" i="34"/>
  <c r="V53" i="34"/>
  <c r="U53" i="34"/>
  <c r="T53" i="34"/>
  <c r="S53" i="34"/>
  <c r="R53" i="34"/>
  <c r="Q53" i="34"/>
  <c r="P53" i="34"/>
  <c r="O53" i="34"/>
  <c r="M53" i="34"/>
  <c r="L53" i="34"/>
  <c r="K53" i="34"/>
  <c r="J53" i="34"/>
  <c r="I53" i="34"/>
  <c r="H53" i="34"/>
  <c r="G53" i="34"/>
  <c r="F53" i="34"/>
  <c r="E53" i="34"/>
  <c r="D53" i="34"/>
  <c r="C53" i="34"/>
  <c r="Y52" i="34"/>
  <c r="N52" i="34"/>
  <c r="Y51" i="34"/>
  <c r="N51" i="34"/>
  <c r="Y50" i="34"/>
  <c r="N50" i="34"/>
  <c r="Y49" i="34"/>
  <c r="N49" i="34"/>
  <c r="AM48" i="34"/>
  <c r="AL48" i="34"/>
  <c r="AK48" i="34"/>
  <c r="AJ48" i="34"/>
  <c r="AI48" i="34"/>
  <c r="AH48" i="34"/>
  <c r="AG48" i="34"/>
  <c r="AF48" i="34"/>
  <c r="AE48" i="34"/>
  <c r="AD48" i="34"/>
  <c r="AD107" i="34" s="1"/>
  <c r="AC48" i="34"/>
  <c r="AB48" i="34"/>
  <c r="AA48" i="34"/>
  <c r="Z48" i="34"/>
  <c r="X48" i="34"/>
  <c r="W48" i="34"/>
  <c r="V48" i="34"/>
  <c r="U48" i="34"/>
  <c r="T48" i="34"/>
  <c r="S48" i="34"/>
  <c r="R48" i="34"/>
  <c r="Q48" i="34"/>
  <c r="P48" i="34"/>
  <c r="O48" i="34"/>
  <c r="M48" i="34"/>
  <c r="L48" i="34"/>
  <c r="K48" i="34"/>
  <c r="J48" i="34"/>
  <c r="I48" i="34"/>
  <c r="H48" i="34"/>
  <c r="G48" i="34"/>
  <c r="F48" i="34"/>
  <c r="E48" i="34"/>
  <c r="D48" i="34"/>
  <c r="C48" i="34"/>
  <c r="Y47" i="34"/>
  <c r="N47" i="34"/>
  <c r="Y46" i="34"/>
  <c r="N46" i="34"/>
  <c r="Y45" i="34"/>
  <c r="N45" i="34"/>
  <c r="Y44" i="34"/>
  <c r="N44" i="34"/>
  <c r="Y43" i="34"/>
  <c r="N43" i="34"/>
  <c r="Y42" i="34"/>
  <c r="N42" i="34"/>
  <c r="Y41" i="34"/>
  <c r="N41" i="34"/>
  <c r="Y40" i="34"/>
  <c r="N40" i="34"/>
  <c r="Y39" i="34"/>
  <c r="N39" i="34"/>
  <c r="Y38" i="34"/>
  <c r="N38" i="34"/>
  <c r="Y37" i="34"/>
  <c r="N37" i="34"/>
  <c r="Y36" i="34"/>
  <c r="N36" i="34"/>
  <c r="Y35" i="34"/>
  <c r="N35" i="34"/>
  <c r="Y34" i="34"/>
  <c r="N34" i="34"/>
  <c r="Y33" i="34"/>
  <c r="N33" i="34"/>
  <c r="Y32" i="34"/>
  <c r="N32" i="34"/>
  <c r="Y31" i="34"/>
  <c r="N31" i="34"/>
  <c r="Y30" i="34"/>
  <c r="N30" i="34"/>
  <c r="Y29" i="34"/>
  <c r="N29" i="34"/>
  <c r="AM28" i="34"/>
  <c r="AL28" i="34"/>
  <c r="AK28" i="34"/>
  <c r="AJ28" i="34"/>
  <c r="AI28" i="34"/>
  <c r="AH28" i="34"/>
  <c r="AG28" i="34"/>
  <c r="AF28" i="34"/>
  <c r="AE28" i="34"/>
  <c r="AC28" i="34"/>
  <c r="AB28" i="34"/>
  <c r="AA28" i="34"/>
  <c r="Z28" i="34"/>
  <c r="X28" i="34"/>
  <c r="W28" i="34"/>
  <c r="V28" i="34"/>
  <c r="U28" i="34"/>
  <c r="T28" i="34"/>
  <c r="S28" i="34"/>
  <c r="R28" i="34"/>
  <c r="Q28" i="34"/>
  <c r="P28" i="34"/>
  <c r="O28" i="34"/>
  <c r="M28" i="34"/>
  <c r="L28" i="34"/>
  <c r="K28" i="34"/>
  <c r="J28" i="34"/>
  <c r="I28" i="34"/>
  <c r="H28" i="34"/>
  <c r="G28" i="34"/>
  <c r="F28" i="34"/>
  <c r="E28" i="34"/>
  <c r="D28" i="34"/>
  <c r="C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AM9" i="34"/>
  <c r="AM106" i="34" s="1"/>
  <c r="AL9" i="34"/>
  <c r="AL106" i="34" s="1"/>
  <c r="AK9" i="34"/>
  <c r="AK106" i="34" s="1"/>
  <c r="AJ9" i="34"/>
  <c r="AJ106" i="34" s="1"/>
  <c r="AI9" i="34"/>
  <c r="AI106" i="34" s="1"/>
  <c r="AH9" i="34"/>
  <c r="AH106" i="34" s="1"/>
  <c r="AG9" i="34"/>
  <c r="AG106" i="34" s="1"/>
  <c r="AF9" i="34"/>
  <c r="AF106" i="34" s="1"/>
  <c r="AE9" i="34"/>
  <c r="AE106" i="34" s="1"/>
  <c r="AD9" i="34"/>
  <c r="AD106" i="34" s="1"/>
  <c r="AC9" i="34"/>
  <c r="AC106" i="34" s="1"/>
  <c r="AB9" i="34"/>
  <c r="AB106" i="34" s="1"/>
  <c r="AA9" i="34"/>
  <c r="AA106" i="34" s="1"/>
  <c r="Z9" i="34"/>
  <c r="Z106" i="34" s="1"/>
  <c r="X9" i="34"/>
  <c r="X106" i="34" s="1"/>
  <c r="W9" i="34"/>
  <c r="W106" i="34" s="1"/>
  <c r="V9" i="34"/>
  <c r="V106" i="34" s="1"/>
  <c r="U9" i="34"/>
  <c r="U106" i="34" s="1"/>
  <c r="T9" i="34"/>
  <c r="T106" i="34" s="1"/>
  <c r="S9" i="34"/>
  <c r="S106" i="34" s="1"/>
  <c r="R9" i="34"/>
  <c r="R106" i="34" s="1"/>
  <c r="Q9" i="34"/>
  <c r="Q106" i="34" s="1"/>
  <c r="P9" i="34"/>
  <c r="P106" i="34" s="1"/>
  <c r="O9" i="34"/>
  <c r="O106" i="34" s="1"/>
  <c r="M9" i="34"/>
  <c r="M106" i="34" s="1"/>
  <c r="L9" i="34"/>
  <c r="L106" i="34" s="1"/>
  <c r="K9" i="34"/>
  <c r="K106" i="34" s="1"/>
  <c r="J9" i="34"/>
  <c r="J106" i="34" s="1"/>
  <c r="I9" i="34"/>
  <c r="I106" i="34" s="1"/>
  <c r="H9" i="34"/>
  <c r="H106" i="34" s="1"/>
  <c r="G9" i="34"/>
  <c r="G106" i="34" s="1"/>
  <c r="F9" i="34"/>
  <c r="F106" i="34" s="1"/>
  <c r="E9" i="34"/>
  <c r="E106" i="34" s="1"/>
  <c r="D9" i="34"/>
  <c r="D106" i="34" s="1"/>
  <c r="C9" i="34"/>
  <c r="C106" i="34" s="1"/>
  <c r="Y8" i="34"/>
  <c r="N8" i="34"/>
  <c r="Y7" i="34"/>
  <c r="N7" i="34"/>
  <c r="Y6" i="34"/>
  <c r="N5" i="34"/>
  <c r="W106" i="33"/>
  <c r="V106" i="33"/>
  <c r="K106" i="33"/>
  <c r="J106" i="33"/>
  <c r="H106" i="33"/>
  <c r="G106" i="33"/>
  <c r="E106" i="33"/>
  <c r="D106" i="33"/>
  <c r="C106" i="33"/>
  <c r="X105" i="33"/>
  <c r="T105" i="33"/>
  <c r="S105" i="33"/>
  <c r="L105" i="33"/>
  <c r="F105" i="33"/>
  <c r="I105" i="33" s="1"/>
  <c r="X104" i="33"/>
  <c r="T104" i="33"/>
  <c r="S104" i="33"/>
  <c r="L104" i="33"/>
  <c r="F104" i="33"/>
  <c r="W102" i="33"/>
  <c r="W103" i="33" s="1"/>
  <c r="V102" i="33"/>
  <c r="V103" i="33" s="1"/>
  <c r="K102" i="33"/>
  <c r="J102" i="33"/>
  <c r="J103" i="33" s="1"/>
  <c r="H102" i="33"/>
  <c r="H103" i="33" s="1"/>
  <c r="G102" i="33"/>
  <c r="G103" i="33" s="1"/>
  <c r="E102" i="33"/>
  <c r="E103" i="33" s="1"/>
  <c r="D102" i="33"/>
  <c r="D103" i="33" s="1"/>
  <c r="C102" i="33"/>
  <c r="C103" i="33" s="1"/>
  <c r="X101" i="33"/>
  <c r="T101" i="33"/>
  <c r="S101" i="33"/>
  <c r="L101" i="33"/>
  <c r="F101" i="33"/>
  <c r="I101" i="33" s="1"/>
  <c r="X100" i="33"/>
  <c r="T100" i="33"/>
  <c r="S100" i="33"/>
  <c r="L100" i="33"/>
  <c r="F100" i="33"/>
  <c r="I100" i="33" s="1"/>
  <c r="X99" i="33"/>
  <c r="T99" i="33"/>
  <c r="S99" i="33"/>
  <c r="L99" i="33"/>
  <c r="F99" i="33"/>
  <c r="I99" i="33" s="1"/>
  <c r="X98" i="33"/>
  <c r="T98" i="33"/>
  <c r="S98" i="33"/>
  <c r="L98" i="33"/>
  <c r="F98" i="33"/>
  <c r="W97" i="33"/>
  <c r="V97" i="33"/>
  <c r="K97" i="33"/>
  <c r="J97" i="33"/>
  <c r="H97" i="33"/>
  <c r="G97" i="33"/>
  <c r="E97" i="33"/>
  <c r="D97" i="33"/>
  <c r="C97" i="33"/>
  <c r="X96" i="33"/>
  <c r="T96" i="33"/>
  <c r="S96" i="33"/>
  <c r="L96" i="33"/>
  <c r="F96" i="33"/>
  <c r="I96" i="33" s="1"/>
  <c r="X95" i="33"/>
  <c r="T95" i="33"/>
  <c r="S95" i="33"/>
  <c r="L95" i="33"/>
  <c r="F95" i="33"/>
  <c r="W93" i="33"/>
  <c r="W94" i="33" s="1"/>
  <c r="V93" i="33"/>
  <c r="V94" i="33" s="1"/>
  <c r="K93" i="33"/>
  <c r="J93" i="33"/>
  <c r="J94" i="33" s="1"/>
  <c r="H93" i="33"/>
  <c r="H94" i="33" s="1"/>
  <c r="G93" i="33"/>
  <c r="G94" i="33" s="1"/>
  <c r="E93" i="33"/>
  <c r="E94" i="33" s="1"/>
  <c r="D93" i="33"/>
  <c r="D94" i="33" s="1"/>
  <c r="C93" i="33"/>
  <c r="C94" i="33" s="1"/>
  <c r="X92" i="33"/>
  <c r="T92" i="33"/>
  <c r="S92" i="33"/>
  <c r="L92" i="33"/>
  <c r="F92" i="33"/>
  <c r="I92" i="33" s="1"/>
  <c r="X91" i="33"/>
  <c r="T91" i="33"/>
  <c r="S91" i="33"/>
  <c r="L91" i="33"/>
  <c r="F91" i="33"/>
  <c r="I91" i="33" s="1"/>
  <c r="X90" i="33"/>
  <c r="T90" i="33"/>
  <c r="S90" i="33"/>
  <c r="L90" i="33"/>
  <c r="F90" i="33"/>
  <c r="X89" i="33"/>
  <c r="T89" i="33"/>
  <c r="S89" i="33"/>
  <c r="L89" i="33"/>
  <c r="F89" i="33"/>
  <c r="I89" i="33" s="1"/>
  <c r="X88" i="33"/>
  <c r="T88" i="33"/>
  <c r="S88" i="33"/>
  <c r="L88" i="33"/>
  <c r="F88" i="33"/>
  <c r="I88" i="33" s="1"/>
  <c r="W87" i="33"/>
  <c r="V87" i="33"/>
  <c r="K87" i="33"/>
  <c r="J87" i="33"/>
  <c r="H87" i="33"/>
  <c r="G87" i="33"/>
  <c r="E87" i="33"/>
  <c r="D87" i="33"/>
  <c r="C87" i="33"/>
  <c r="X86" i="33"/>
  <c r="T86" i="33"/>
  <c r="S86" i="33"/>
  <c r="L86" i="33"/>
  <c r="F86" i="33"/>
  <c r="X85" i="33"/>
  <c r="T85" i="33"/>
  <c r="S85" i="33"/>
  <c r="L85" i="33"/>
  <c r="F85" i="33"/>
  <c r="I85" i="33" s="1"/>
  <c r="W84" i="33"/>
  <c r="V84" i="33"/>
  <c r="K84" i="33"/>
  <c r="J84" i="33"/>
  <c r="H84" i="33"/>
  <c r="G84" i="33"/>
  <c r="E84" i="33"/>
  <c r="D84" i="33"/>
  <c r="C84" i="33"/>
  <c r="X83" i="33"/>
  <c r="T83" i="33"/>
  <c r="S83" i="33"/>
  <c r="L83" i="33"/>
  <c r="F83" i="33"/>
  <c r="I83" i="33" s="1"/>
  <c r="X82" i="33"/>
  <c r="T82" i="33"/>
  <c r="S82" i="33"/>
  <c r="L82" i="33"/>
  <c r="F82" i="33"/>
  <c r="I82" i="33" s="1"/>
  <c r="X81" i="33"/>
  <c r="T81" i="33"/>
  <c r="S81" i="33"/>
  <c r="L81" i="33"/>
  <c r="F81" i="33"/>
  <c r="W80" i="33"/>
  <c r="V80" i="33"/>
  <c r="K80" i="33"/>
  <c r="J80" i="33"/>
  <c r="H80" i="33"/>
  <c r="G80" i="33"/>
  <c r="E80" i="33"/>
  <c r="D80" i="33"/>
  <c r="C80" i="33"/>
  <c r="X79" i="33"/>
  <c r="T79" i="33"/>
  <c r="S79" i="33"/>
  <c r="F79" i="33"/>
  <c r="I79" i="33" s="1"/>
  <c r="X78" i="33"/>
  <c r="T78" i="33"/>
  <c r="S78" i="33"/>
  <c r="F78" i="33"/>
  <c r="I78" i="33" s="1"/>
  <c r="X77" i="33"/>
  <c r="T77" i="33"/>
  <c r="S77" i="33"/>
  <c r="F77" i="33"/>
  <c r="I77" i="33" s="1"/>
  <c r="X76" i="33"/>
  <c r="T76" i="33"/>
  <c r="S76" i="33"/>
  <c r="F76" i="33"/>
  <c r="I76" i="33" s="1"/>
  <c r="W75" i="33"/>
  <c r="V75" i="33"/>
  <c r="K75" i="33"/>
  <c r="J75" i="33"/>
  <c r="H75" i="33"/>
  <c r="G75" i="33"/>
  <c r="E75" i="33"/>
  <c r="D75" i="33"/>
  <c r="C75" i="33"/>
  <c r="X74" i="33"/>
  <c r="T74" i="33"/>
  <c r="S74" i="33"/>
  <c r="L74" i="33"/>
  <c r="F74" i="33"/>
  <c r="I74" i="33" s="1"/>
  <c r="X73" i="33"/>
  <c r="T73" i="33"/>
  <c r="S73" i="33"/>
  <c r="L73" i="33"/>
  <c r="F73" i="33"/>
  <c r="I73" i="33" s="1"/>
  <c r="X72" i="33"/>
  <c r="T72" i="33"/>
  <c r="S72" i="33"/>
  <c r="L72" i="33"/>
  <c r="F72" i="33"/>
  <c r="I72" i="33" s="1"/>
  <c r="X71" i="33"/>
  <c r="T71" i="33"/>
  <c r="S71" i="33"/>
  <c r="L71" i="33"/>
  <c r="F71" i="33"/>
  <c r="W70" i="33"/>
  <c r="V70" i="33"/>
  <c r="K70" i="33"/>
  <c r="J70" i="33"/>
  <c r="H70" i="33"/>
  <c r="G70" i="33"/>
  <c r="E70" i="33"/>
  <c r="D70" i="33"/>
  <c r="C70" i="33"/>
  <c r="X69" i="33"/>
  <c r="T69" i="33"/>
  <c r="S69" i="33"/>
  <c r="L69" i="33"/>
  <c r="F69" i="33"/>
  <c r="I69" i="33" s="1"/>
  <c r="X68" i="33"/>
  <c r="T68" i="33"/>
  <c r="S68" i="33"/>
  <c r="L68" i="33"/>
  <c r="F68" i="33"/>
  <c r="W67" i="33"/>
  <c r="V67" i="33"/>
  <c r="K67" i="33"/>
  <c r="J67" i="33"/>
  <c r="H67" i="33"/>
  <c r="G67" i="33"/>
  <c r="E67" i="33"/>
  <c r="D67" i="33"/>
  <c r="C67" i="33"/>
  <c r="X66" i="33"/>
  <c r="T66" i="33"/>
  <c r="S66" i="33"/>
  <c r="L66" i="33"/>
  <c r="F66" i="33"/>
  <c r="I66" i="33" s="1"/>
  <c r="X65" i="33"/>
  <c r="T65" i="33"/>
  <c r="S65" i="33"/>
  <c r="L65" i="33"/>
  <c r="F65" i="33"/>
  <c r="I65" i="33" s="1"/>
  <c r="X64" i="33"/>
  <c r="T64" i="33"/>
  <c r="S64" i="33"/>
  <c r="L64" i="33"/>
  <c r="F64" i="33"/>
  <c r="I64" i="33" s="1"/>
  <c r="X63" i="33"/>
  <c r="T63" i="33"/>
  <c r="S63" i="33"/>
  <c r="L63" i="33"/>
  <c r="F63" i="33"/>
  <c r="I63" i="33" s="1"/>
  <c r="X62" i="33"/>
  <c r="T62" i="33"/>
  <c r="S62" i="33"/>
  <c r="L62" i="33"/>
  <c r="F62" i="33"/>
  <c r="W61" i="33"/>
  <c r="V61" i="33"/>
  <c r="K61" i="33"/>
  <c r="J61" i="33"/>
  <c r="H61" i="33"/>
  <c r="G61" i="33"/>
  <c r="E61" i="33"/>
  <c r="D61" i="33"/>
  <c r="C61" i="33"/>
  <c r="X60" i="33"/>
  <c r="T60" i="33"/>
  <c r="S60" i="33"/>
  <c r="L60" i="33"/>
  <c r="F60" i="33"/>
  <c r="I60" i="33" s="1"/>
  <c r="X59" i="33"/>
  <c r="T59" i="33"/>
  <c r="S59" i="33"/>
  <c r="L59" i="33"/>
  <c r="F59" i="33"/>
  <c r="I59" i="33" s="1"/>
  <c r="X58" i="33"/>
  <c r="T58" i="33"/>
  <c r="S58" i="33"/>
  <c r="L58" i="33"/>
  <c r="F58" i="33"/>
  <c r="I58" i="33" s="1"/>
  <c r="X57" i="33"/>
  <c r="T57" i="33"/>
  <c r="S57" i="33"/>
  <c r="L57" i="33"/>
  <c r="F57" i="33"/>
  <c r="I57" i="33" s="1"/>
  <c r="X56" i="33"/>
  <c r="T56" i="33"/>
  <c r="S56" i="33"/>
  <c r="L56" i="33"/>
  <c r="F56" i="33"/>
  <c r="I56" i="33" s="1"/>
  <c r="X55" i="33"/>
  <c r="T55" i="33"/>
  <c r="S55" i="33"/>
  <c r="L55" i="33"/>
  <c r="F55" i="33"/>
  <c r="W54" i="33"/>
  <c r="V54" i="33"/>
  <c r="K54" i="33"/>
  <c r="J54" i="33"/>
  <c r="H54" i="33"/>
  <c r="G54" i="33"/>
  <c r="E54" i="33"/>
  <c r="D54" i="33"/>
  <c r="C54" i="33"/>
  <c r="X53" i="33"/>
  <c r="T53" i="33"/>
  <c r="S53" i="33"/>
  <c r="L53" i="33"/>
  <c r="F53" i="33"/>
  <c r="I53" i="33" s="1"/>
  <c r="X52" i="33"/>
  <c r="T52" i="33"/>
  <c r="S52" i="33"/>
  <c r="L52" i="33"/>
  <c r="F52" i="33"/>
  <c r="I52" i="33" s="1"/>
  <c r="X51" i="33"/>
  <c r="T51" i="33"/>
  <c r="S51" i="33"/>
  <c r="L51" i="33"/>
  <c r="F51" i="33"/>
  <c r="I51" i="33" s="1"/>
  <c r="X50" i="33"/>
  <c r="T50" i="33"/>
  <c r="S50" i="33"/>
  <c r="L50" i="33"/>
  <c r="F50" i="33"/>
  <c r="W49" i="33"/>
  <c r="V49" i="33"/>
  <c r="K49" i="33"/>
  <c r="J49" i="33"/>
  <c r="H49" i="33"/>
  <c r="G49" i="33"/>
  <c r="E49" i="33"/>
  <c r="D49" i="33"/>
  <c r="C49" i="33"/>
  <c r="X48" i="33"/>
  <c r="T48" i="33"/>
  <c r="S48" i="33"/>
  <c r="L48" i="33"/>
  <c r="F48" i="33"/>
  <c r="I48" i="33" s="1"/>
  <c r="X47" i="33"/>
  <c r="T47" i="33"/>
  <c r="S47" i="33"/>
  <c r="L47" i="33"/>
  <c r="F47" i="33"/>
  <c r="I47" i="33" s="1"/>
  <c r="X46" i="33"/>
  <c r="T46" i="33"/>
  <c r="S46" i="33"/>
  <c r="L46" i="33"/>
  <c r="F46" i="33"/>
  <c r="I46" i="33" s="1"/>
  <c r="X45" i="33"/>
  <c r="T45" i="33"/>
  <c r="S45" i="33"/>
  <c r="L45" i="33"/>
  <c r="F45" i="33"/>
  <c r="I45" i="33" s="1"/>
  <c r="X44" i="33"/>
  <c r="T44" i="33"/>
  <c r="S44" i="33"/>
  <c r="L44" i="33"/>
  <c r="F44" i="33"/>
  <c r="I44" i="33" s="1"/>
  <c r="X43" i="33"/>
  <c r="T43" i="33"/>
  <c r="S43" i="33"/>
  <c r="L43" i="33"/>
  <c r="F43" i="33"/>
  <c r="I43" i="33" s="1"/>
  <c r="X42" i="33"/>
  <c r="T42" i="33"/>
  <c r="S42" i="33"/>
  <c r="L42" i="33"/>
  <c r="F42" i="33"/>
  <c r="I42" i="33" s="1"/>
  <c r="X41" i="33"/>
  <c r="T41" i="33"/>
  <c r="S41" i="33"/>
  <c r="L41" i="33"/>
  <c r="F41" i="33"/>
  <c r="I41" i="33" s="1"/>
  <c r="X40" i="33"/>
  <c r="T40" i="33"/>
  <c r="S40" i="33"/>
  <c r="L40" i="33"/>
  <c r="F40" i="33"/>
  <c r="I40" i="33" s="1"/>
  <c r="X39" i="33"/>
  <c r="T39" i="33"/>
  <c r="S39" i="33"/>
  <c r="L39" i="33"/>
  <c r="F39" i="33"/>
  <c r="I39" i="33" s="1"/>
  <c r="X38" i="33"/>
  <c r="T38" i="33"/>
  <c r="S38" i="33"/>
  <c r="L38" i="33"/>
  <c r="F38" i="33"/>
  <c r="I38" i="33" s="1"/>
  <c r="X37" i="33"/>
  <c r="T37" i="33"/>
  <c r="S37" i="33"/>
  <c r="L37" i="33"/>
  <c r="F37" i="33"/>
  <c r="I37" i="33" s="1"/>
  <c r="X36" i="33"/>
  <c r="T36" i="33"/>
  <c r="S36" i="33"/>
  <c r="L36" i="33"/>
  <c r="F36" i="33"/>
  <c r="I36" i="33" s="1"/>
  <c r="X35" i="33"/>
  <c r="T35" i="33"/>
  <c r="S35" i="33"/>
  <c r="L35" i="33"/>
  <c r="F35" i="33"/>
  <c r="I35" i="33" s="1"/>
  <c r="X34" i="33"/>
  <c r="T34" i="33"/>
  <c r="S34" i="33"/>
  <c r="L34" i="33"/>
  <c r="F34" i="33"/>
  <c r="I34" i="33" s="1"/>
  <c r="X33" i="33"/>
  <c r="T33" i="33"/>
  <c r="S33" i="33"/>
  <c r="L33" i="33"/>
  <c r="F33" i="33"/>
  <c r="I33" i="33" s="1"/>
  <c r="X32" i="33"/>
  <c r="T32" i="33"/>
  <c r="S32" i="33"/>
  <c r="L32" i="33"/>
  <c r="F32" i="33"/>
  <c r="I32" i="33" s="1"/>
  <c r="X31" i="33"/>
  <c r="T31" i="33"/>
  <c r="S31" i="33"/>
  <c r="L31" i="33"/>
  <c r="F31" i="33"/>
  <c r="I31" i="33" s="1"/>
  <c r="X30" i="33"/>
  <c r="T30" i="33"/>
  <c r="S30" i="33"/>
  <c r="L30" i="33"/>
  <c r="F30" i="33"/>
  <c r="I30" i="33" s="1"/>
  <c r="W29" i="33"/>
  <c r="K29" i="33"/>
  <c r="J29" i="33"/>
  <c r="H29" i="33"/>
  <c r="E29" i="33"/>
  <c r="D29" i="33"/>
  <c r="C29" i="33"/>
  <c r="X28" i="33"/>
  <c r="T28" i="33"/>
  <c r="S28" i="33"/>
  <c r="F28" i="33"/>
  <c r="X27" i="33"/>
  <c r="T27" i="33"/>
  <c r="S27" i="33"/>
  <c r="F27" i="33"/>
  <c r="X26" i="33"/>
  <c r="T26" i="33"/>
  <c r="S26" i="33"/>
  <c r="F26" i="33"/>
  <c r="X25" i="33"/>
  <c r="T25" i="33"/>
  <c r="S25" i="33"/>
  <c r="F25" i="33"/>
  <c r="X24" i="33"/>
  <c r="T24" i="33"/>
  <c r="S24" i="33"/>
  <c r="F24" i="33"/>
  <c r="X23" i="33"/>
  <c r="T23" i="33"/>
  <c r="S23" i="33"/>
  <c r="F23" i="33"/>
  <c r="X22" i="33"/>
  <c r="T22" i="33"/>
  <c r="S22" i="33"/>
  <c r="F22" i="33"/>
  <c r="X21" i="33"/>
  <c r="T21" i="33"/>
  <c r="S21" i="33"/>
  <c r="F21" i="33"/>
  <c r="X20" i="33"/>
  <c r="T20" i="33"/>
  <c r="S20" i="33"/>
  <c r="F20" i="33"/>
  <c r="X19" i="33"/>
  <c r="T19" i="33"/>
  <c r="S19" i="33"/>
  <c r="F19" i="33"/>
  <c r="X18" i="33"/>
  <c r="T18" i="33"/>
  <c r="S18" i="33"/>
  <c r="F18" i="33"/>
  <c r="X17" i="33"/>
  <c r="T17" i="33"/>
  <c r="S17" i="33"/>
  <c r="F17" i="33"/>
  <c r="X16" i="33"/>
  <c r="T16" i="33"/>
  <c r="S16" i="33"/>
  <c r="F16" i="33"/>
  <c r="X15" i="33"/>
  <c r="T15" i="33"/>
  <c r="S15" i="33"/>
  <c r="F15" i="33"/>
  <c r="X14" i="33"/>
  <c r="T14" i="33"/>
  <c r="S14" i="33"/>
  <c r="F14" i="33"/>
  <c r="X13" i="33"/>
  <c r="T13" i="33"/>
  <c r="S13" i="33"/>
  <c r="F13" i="33"/>
  <c r="X12" i="33"/>
  <c r="T12" i="33"/>
  <c r="S12" i="33"/>
  <c r="F12" i="33"/>
  <c r="X11" i="33"/>
  <c r="T11" i="33"/>
  <c r="S11" i="33"/>
  <c r="F11" i="33"/>
  <c r="W10" i="33"/>
  <c r="V10" i="33"/>
  <c r="Q107" i="33"/>
  <c r="P107" i="33"/>
  <c r="N107" i="33"/>
  <c r="M107" i="33"/>
  <c r="K10" i="33"/>
  <c r="K107" i="33" s="1"/>
  <c r="J10" i="33"/>
  <c r="J107" i="33" s="1"/>
  <c r="H10" i="33"/>
  <c r="H107" i="33" s="1"/>
  <c r="G10" i="33"/>
  <c r="G107" i="33" s="1"/>
  <c r="E10" i="33"/>
  <c r="E107" i="33" s="1"/>
  <c r="D10" i="33"/>
  <c r="D107" i="33" s="1"/>
  <c r="C10" i="33"/>
  <c r="C107" i="33" s="1"/>
  <c r="X9" i="33"/>
  <c r="T9" i="33"/>
  <c r="S9" i="33"/>
  <c r="F9" i="33"/>
  <c r="I9" i="33" s="1"/>
  <c r="X8" i="33"/>
  <c r="T8" i="33"/>
  <c r="S8" i="33"/>
  <c r="L8" i="33"/>
  <c r="F8" i="33"/>
  <c r="I8" i="33" s="1"/>
  <c r="X7" i="33"/>
  <c r="T7" i="33"/>
  <c r="S7" i="33"/>
  <c r="L7" i="33"/>
  <c r="F7" i="33"/>
  <c r="I7" i="33" s="1"/>
  <c r="X6" i="33"/>
  <c r="T6" i="33"/>
  <c r="S6" i="33"/>
  <c r="L6" i="33"/>
  <c r="F6" i="33"/>
  <c r="I6" i="33" s="1"/>
  <c r="AM183" i="32"/>
  <c r="AL183" i="32"/>
  <c r="AK183" i="32"/>
  <c r="AJ183" i="32"/>
  <c r="AI183" i="32"/>
  <c r="AH183" i="32"/>
  <c r="AG183" i="32"/>
  <c r="AF183" i="32"/>
  <c r="AE183" i="32"/>
  <c r="AD183" i="32"/>
  <c r="AC183" i="32"/>
  <c r="AB183" i="32"/>
  <c r="AA183" i="32"/>
  <c r="Z183" i="32"/>
  <c r="X183" i="32"/>
  <c r="W183" i="32"/>
  <c r="V183" i="32"/>
  <c r="U183" i="32"/>
  <c r="T183" i="32"/>
  <c r="S183" i="32"/>
  <c r="R183" i="32"/>
  <c r="Q183" i="32"/>
  <c r="P183" i="32"/>
  <c r="O183" i="32"/>
  <c r="M183" i="32"/>
  <c r="L183" i="32"/>
  <c r="K183" i="32"/>
  <c r="J183" i="32"/>
  <c r="I183" i="32"/>
  <c r="H183" i="32"/>
  <c r="G183" i="32"/>
  <c r="F183" i="32"/>
  <c r="E183" i="32"/>
  <c r="D183" i="32"/>
  <c r="C183" i="32"/>
  <c r="Y182" i="32"/>
  <c r="N182" i="32"/>
  <c r="Y181" i="32"/>
  <c r="N181" i="32"/>
  <c r="AM179" i="32"/>
  <c r="AM180" i="32" s="1"/>
  <c r="AL179" i="32"/>
  <c r="AL180" i="32" s="1"/>
  <c r="AK179" i="32"/>
  <c r="AK180" i="32" s="1"/>
  <c r="AJ179" i="32"/>
  <c r="AJ180" i="32" s="1"/>
  <c r="AI179" i="32"/>
  <c r="AI180" i="32" s="1"/>
  <c r="AH179" i="32"/>
  <c r="AH180" i="32" s="1"/>
  <c r="AG179" i="32"/>
  <c r="AG180" i="32" s="1"/>
  <c r="AF179" i="32"/>
  <c r="AF180" i="32" s="1"/>
  <c r="AE179" i="32"/>
  <c r="AE180" i="32" s="1"/>
  <c r="AD179" i="32"/>
  <c r="AD180" i="32" s="1"/>
  <c r="AC179" i="32"/>
  <c r="AC180" i="32" s="1"/>
  <c r="AB179" i="32"/>
  <c r="AB180" i="32" s="1"/>
  <c r="AA179" i="32"/>
  <c r="AA180" i="32" s="1"/>
  <c r="Z179" i="32"/>
  <c r="Z180" i="32" s="1"/>
  <c r="X179" i="32"/>
  <c r="X180" i="32" s="1"/>
  <c r="W179" i="32"/>
  <c r="W180" i="32" s="1"/>
  <c r="V179" i="32"/>
  <c r="V180" i="32" s="1"/>
  <c r="U179" i="32"/>
  <c r="U180" i="32" s="1"/>
  <c r="T179" i="32"/>
  <c r="T180" i="32" s="1"/>
  <c r="S179" i="32"/>
  <c r="S180" i="32" s="1"/>
  <c r="R179" i="32"/>
  <c r="R180" i="32" s="1"/>
  <c r="Q179" i="32"/>
  <c r="Q180" i="32" s="1"/>
  <c r="P179" i="32"/>
  <c r="P180" i="32" s="1"/>
  <c r="O179" i="32"/>
  <c r="M179" i="32"/>
  <c r="M180" i="32" s="1"/>
  <c r="L179" i="32"/>
  <c r="L180" i="32" s="1"/>
  <c r="K179" i="32"/>
  <c r="K180" i="32" s="1"/>
  <c r="J179" i="32"/>
  <c r="J180" i="32" s="1"/>
  <c r="I179" i="32"/>
  <c r="I180" i="32" s="1"/>
  <c r="H179" i="32"/>
  <c r="H180" i="32" s="1"/>
  <c r="G179" i="32"/>
  <c r="G180" i="32" s="1"/>
  <c r="F179" i="32"/>
  <c r="F180" i="32" s="1"/>
  <c r="E179" i="32"/>
  <c r="E180" i="32" s="1"/>
  <c r="D179" i="32"/>
  <c r="D180" i="32" s="1"/>
  <c r="C179" i="32"/>
  <c r="C180" i="32" s="1"/>
  <c r="Y178" i="32"/>
  <c r="N178" i="32"/>
  <c r="Y177" i="32"/>
  <c r="N177" i="32"/>
  <c r="Y176" i="32"/>
  <c r="N176" i="32"/>
  <c r="Y175" i="32"/>
  <c r="N175" i="32"/>
  <c r="Y174" i="32"/>
  <c r="N174" i="32"/>
  <c r="Y173" i="32"/>
  <c r="N173" i="32"/>
  <c r="Y172" i="32"/>
  <c r="N172" i="32"/>
  <c r="Y171" i="32"/>
  <c r="N171" i="32"/>
  <c r="Y170" i="32"/>
  <c r="N170" i="32"/>
  <c r="AM169" i="32"/>
  <c r="AL169" i="32"/>
  <c r="AK169" i="32"/>
  <c r="AJ169" i="32"/>
  <c r="AI169" i="32"/>
  <c r="AH169" i="32"/>
  <c r="AG169" i="32"/>
  <c r="AF169" i="32"/>
  <c r="AE169" i="32"/>
  <c r="AD169" i="32"/>
  <c r="AC169" i="32"/>
  <c r="AB169" i="32"/>
  <c r="AA169" i="32"/>
  <c r="Z169" i="32"/>
  <c r="X169" i="32"/>
  <c r="W169" i="32"/>
  <c r="V169" i="32"/>
  <c r="U169" i="32"/>
  <c r="T169" i="32"/>
  <c r="S169" i="32"/>
  <c r="R169" i="32"/>
  <c r="Q169" i="32"/>
  <c r="P169" i="32"/>
  <c r="O169" i="32"/>
  <c r="M169" i="32"/>
  <c r="L169" i="32"/>
  <c r="K169" i="32"/>
  <c r="J169" i="32"/>
  <c r="I169" i="32"/>
  <c r="H169" i="32"/>
  <c r="G169" i="32"/>
  <c r="F169" i="32"/>
  <c r="E169" i="32"/>
  <c r="D169" i="32"/>
  <c r="C169" i="32"/>
  <c r="N168" i="32"/>
  <c r="N167" i="32"/>
  <c r="N166" i="32"/>
  <c r="Y165" i="32"/>
  <c r="N165" i="32"/>
  <c r="N169" i="32" s="1"/>
  <c r="AM163" i="32"/>
  <c r="AL163" i="32"/>
  <c r="AK163" i="32"/>
  <c r="AJ163" i="32"/>
  <c r="AI163" i="32"/>
  <c r="AH163" i="32"/>
  <c r="AG163" i="32"/>
  <c r="AF163" i="32"/>
  <c r="AE163" i="32"/>
  <c r="AD163" i="32"/>
  <c r="AC163" i="32"/>
  <c r="AB163" i="32"/>
  <c r="AA163" i="32"/>
  <c r="Z163" i="32"/>
  <c r="X163" i="32"/>
  <c r="W163" i="32"/>
  <c r="V163" i="32"/>
  <c r="U163" i="32"/>
  <c r="T163" i="32"/>
  <c r="S163" i="32"/>
  <c r="R163" i="32"/>
  <c r="Q163" i="32"/>
  <c r="P163" i="32"/>
  <c r="O163" i="32"/>
  <c r="M163" i="32"/>
  <c r="L163" i="32"/>
  <c r="K163" i="32"/>
  <c r="J163" i="32"/>
  <c r="I163" i="32"/>
  <c r="H163" i="32"/>
  <c r="G163" i="32"/>
  <c r="F163" i="32"/>
  <c r="E163" i="32"/>
  <c r="D163" i="32"/>
  <c r="C163" i="32"/>
  <c r="Y162" i="32"/>
  <c r="N162" i="32"/>
  <c r="Y161" i="32"/>
  <c r="N161" i="32"/>
  <c r="Y160" i="32"/>
  <c r="N160" i="32"/>
  <c r="Y159" i="32"/>
  <c r="N159" i="32"/>
  <c r="Y158" i="32"/>
  <c r="N158" i="32"/>
  <c r="AM157" i="32"/>
  <c r="AL157" i="32"/>
  <c r="AL164" i="32" s="1"/>
  <c r="AK157" i="32"/>
  <c r="AJ157" i="32"/>
  <c r="AI157" i="32"/>
  <c r="AH157" i="32"/>
  <c r="AG157" i="32"/>
  <c r="AG164" i="32" s="1"/>
  <c r="AF157" i="32"/>
  <c r="AE157" i="32"/>
  <c r="AD157" i="32"/>
  <c r="AD164" i="32" s="1"/>
  <c r="AC157" i="32"/>
  <c r="AC164" i="32" s="1"/>
  <c r="AB157" i="32"/>
  <c r="AA157" i="32"/>
  <c r="Z157" i="32"/>
  <c r="Z164" i="32" s="1"/>
  <c r="X157" i="32"/>
  <c r="X164" i="32" s="1"/>
  <c r="W157" i="32"/>
  <c r="V157" i="32"/>
  <c r="U157" i="32"/>
  <c r="U164" i="32" s="1"/>
  <c r="T157" i="32"/>
  <c r="S157" i="32"/>
  <c r="R157" i="32"/>
  <c r="Q157" i="32"/>
  <c r="P157" i="32"/>
  <c r="P164" i="32" s="1"/>
  <c r="O157" i="32"/>
  <c r="M157" i="32"/>
  <c r="L157" i="32"/>
  <c r="L164" i="32" s="1"/>
  <c r="K157" i="32"/>
  <c r="J157" i="32"/>
  <c r="I157" i="32"/>
  <c r="H157" i="32"/>
  <c r="G157" i="32"/>
  <c r="F157" i="32"/>
  <c r="E157" i="32"/>
  <c r="D157" i="32"/>
  <c r="D164" i="32" s="1"/>
  <c r="C157" i="32"/>
  <c r="Y156" i="32"/>
  <c r="N156" i="32"/>
  <c r="Y155" i="32"/>
  <c r="N155" i="32"/>
  <c r="AM154" i="32"/>
  <c r="AL154" i="32"/>
  <c r="AK154" i="32"/>
  <c r="AJ154" i="32"/>
  <c r="AI154" i="32"/>
  <c r="AH154" i="32"/>
  <c r="AG154" i="32"/>
  <c r="AF154" i="32"/>
  <c r="AE154" i="32"/>
  <c r="AD154" i="32"/>
  <c r="AC154" i="32"/>
  <c r="AB154" i="32"/>
  <c r="AA154" i="32"/>
  <c r="Z154" i="32"/>
  <c r="X154" i="32"/>
  <c r="W154" i="32"/>
  <c r="V154" i="32"/>
  <c r="U154" i="32"/>
  <c r="T154" i="32"/>
  <c r="S154" i="32"/>
  <c r="R154" i="32"/>
  <c r="Q154" i="32"/>
  <c r="P154" i="32"/>
  <c r="O154" i="32"/>
  <c r="M154" i="32"/>
  <c r="L154" i="32"/>
  <c r="K154" i="32"/>
  <c r="J154" i="32"/>
  <c r="I154" i="32"/>
  <c r="H154" i="32"/>
  <c r="G154" i="32"/>
  <c r="F154" i="32"/>
  <c r="E154" i="32"/>
  <c r="D154" i="32"/>
  <c r="C154" i="32"/>
  <c r="Y153" i="32"/>
  <c r="N153" i="32"/>
  <c r="Y152" i="32"/>
  <c r="N152" i="32"/>
  <c r="AM151" i="32"/>
  <c r="AL151" i="32"/>
  <c r="AK151" i="32"/>
  <c r="AJ151" i="32"/>
  <c r="AI151" i="32"/>
  <c r="AH151" i="32"/>
  <c r="AG151" i="32"/>
  <c r="AF151" i="32"/>
  <c r="AE151" i="32"/>
  <c r="AD151" i="32"/>
  <c r="AC151" i="32"/>
  <c r="AB151" i="32"/>
  <c r="AA151" i="32"/>
  <c r="Z151" i="32"/>
  <c r="X151" i="32"/>
  <c r="W151" i="32"/>
  <c r="V151" i="32"/>
  <c r="U151" i="32"/>
  <c r="T151" i="32"/>
  <c r="S151" i="32"/>
  <c r="R151" i="32"/>
  <c r="Q151" i="32"/>
  <c r="P151" i="32"/>
  <c r="O151" i="32"/>
  <c r="M151" i="32"/>
  <c r="L151" i="32"/>
  <c r="K151" i="32"/>
  <c r="J151" i="32"/>
  <c r="I151" i="32"/>
  <c r="H151" i="32"/>
  <c r="G151" i="32"/>
  <c r="F151" i="32"/>
  <c r="E151" i="32"/>
  <c r="D151" i="32"/>
  <c r="C151" i="32"/>
  <c r="Y150" i="32"/>
  <c r="N150" i="32"/>
  <c r="Y149" i="32"/>
  <c r="N149" i="32"/>
  <c r="Y148" i="32"/>
  <c r="N148" i="32"/>
  <c r="Y147" i="32"/>
  <c r="N147" i="32"/>
  <c r="Y146" i="32"/>
  <c r="N146" i="32"/>
  <c r="Y145" i="32"/>
  <c r="N145" i="32"/>
  <c r="Y144" i="32"/>
  <c r="N144" i="32"/>
  <c r="AM143" i="32"/>
  <c r="AL143" i="32"/>
  <c r="AK143" i="32"/>
  <c r="AJ143" i="32"/>
  <c r="AI143" i="32"/>
  <c r="AH143" i="32"/>
  <c r="AG143" i="32"/>
  <c r="AF143" i="32"/>
  <c r="AE143" i="32"/>
  <c r="AD143" i="32"/>
  <c r="AC143" i="32"/>
  <c r="AB143" i="32"/>
  <c r="AA143" i="32"/>
  <c r="Z143" i="32"/>
  <c r="X143" i="32"/>
  <c r="W143" i="32"/>
  <c r="V143" i="32"/>
  <c r="U143" i="32"/>
  <c r="T143" i="32"/>
  <c r="S143" i="32"/>
  <c r="R143" i="32"/>
  <c r="Q143" i="32"/>
  <c r="P143" i="32"/>
  <c r="O143" i="32"/>
  <c r="M143" i="32"/>
  <c r="L143" i="32"/>
  <c r="K143" i="32"/>
  <c r="J143" i="32"/>
  <c r="I143" i="32"/>
  <c r="H143" i="32"/>
  <c r="G143" i="32"/>
  <c r="F143" i="32"/>
  <c r="E143" i="32"/>
  <c r="D143" i="32"/>
  <c r="C143" i="32"/>
  <c r="Y142" i="32"/>
  <c r="N142" i="32"/>
  <c r="Y141" i="32"/>
  <c r="N141" i="32"/>
  <c r="Y140" i="32"/>
  <c r="N140" i="32"/>
  <c r="Y139" i="32"/>
  <c r="N139" i="32"/>
  <c r="Y138" i="32"/>
  <c r="N138" i="32"/>
  <c r="Y137" i="32"/>
  <c r="N137" i="32"/>
  <c r="Y136" i="32"/>
  <c r="N136" i="32"/>
  <c r="Y135" i="32"/>
  <c r="N135" i="32"/>
  <c r="Y134" i="32"/>
  <c r="N134" i="32"/>
  <c r="AM133" i="32"/>
  <c r="AL133" i="32"/>
  <c r="AK133" i="32"/>
  <c r="AJ133" i="32"/>
  <c r="AI133" i="32"/>
  <c r="AH133" i="32"/>
  <c r="AG133" i="32"/>
  <c r="AF133" i="32"/>
  <c r="AE133" i="32"/>
  <c r="AD133" i="32"/>
  <c r="AC133" i="32"/>
  <c r="AB133" i="32"/>
  <c r="AA133" i="32"/>
  <c r="Z133" i="32"/>
  <c r="X133" i="32"/>
  <c r="W133" i="32"/>
  <c r="V133" i="32"/>
  <c r="U133" i="32"/>
  <c r="T133" i="32"/>
  <c r="S133" i="32"/>
  <c r="R133" i="32"/>
  <c r="Q133" i="32"/>
  <c r="P133" i="32"/>
  <c r="O133" i="32"/>
  <c r="M133" i="32"/>
  <c r="L133" i="32"/>
  <c r="K133" i="32"/>
  <c r="J133" i="32"/>
  <c r="I133" i="32"/>
  <c r="H133" i="32"/>
  <c r="G133" i="32"/>
  <c r="F133" i="32"/>
  <c r="E133" i="32"/>
  <c r="D133" i="32"/>
  <c r="C133" i="32"/>
  <c r="Y132" i="32"/>
  <c r="N132" i="32"/>
  <c r="Y131" i="32"/>
  <c r="N131" i="32"/>
  <c r="Y130" i="32"/>
  <c r="N130" i="32"/>
  <c r="Y129" i="32"/>
  <c r="N129" i="32"/>
  <c r="Y128" i="32"/>
  <c r="N128" i="32"/>
  <c r="Y127" i="32"/>
  <c r="N127" i="32"/>
  <c r="Y126" i="32"/>
  <c r="N126" i="32"/>
  <c r="Y125" i="32"/>
  <c r="N125" i="32"/>
  <c r="AM124" i="32"/>
  <c r="AL124" i="32"/>
  <c r="AK124" i="32"/>
  <c r="AJ124" i="32"/>
  <c r="AI124" i="32"/>
  <c r="AH124" i="32"/>
  <c r="AG124" i="32"/>
  <c r="AD124" i="32"/>
  <c r="AC124" i="32"/>
  <c r="AB124" i="32"/>
  <c r="AA124" i="32"/>
  <c r="Z124" i="32"/>
  <c r="X124" i="32"/>
  <c r="W124" i="32"/>
  <c r="V124" i="32"/>
  <c r="U124" i="32"/>
  <c r="T124" i="32"/>
  <c r="S124" i="32"/>
  <c r="R124" i="32"/>
  <c r="Q124" i="32"/>
  <c r="P124" i="32"/>
  <c r="O124" i="32"/>
  <c r="M124" i="32"/>
  <c r="L124" i="32"/>
  <c r="K124" i="32"/>
  <c r="J124" i="32"/>
  <c r="I124" i="32"/>
  <c r="H124" i="32"/>
  <c r="G124" i="32"/>
  <c r="F124" i="32"/>
  <c r="E124" i="32"/>
  <c r="D124" i="32"/>
  <c r="C124" i="32"/>
  <c r="Y123" i="32"/>
  <c r="N123" i="32"/>
  <c r="Y122" i="32"/>
  <c r="N122" i="32"/>
  <c r="AF124" i="32" s="1"/>
  <c r="Y121" i="32"/>
  <c r="AE124" i="32" s="1"/>
  <c r="N121" i="32"/>
  <c r="Y120" i="32"/>
  <c r="N120" i="32"/>
  <c r="Y119" i="32"/>
  <c r="N119" i="32"/>
  <c r="Y118" i="32"/>
  <c r="N118" i="32"/>
  <c r="Y117" i="32"/>
  <c r="N117" i="32"/>
  <c r="Y116" i="32"/>
  <c r="N116" i="32"/>
  <c r="AM115" i="32"/>
  <c r="AL115" i="32"/>
  <c r="AK115" i="32"/>
  <c r="AJ115" i="32"/>
  <c r="AI115" i="32"/>
  <c r="AH115" i="32"/>
  <c r="AG115" i="32"/>
  <c r="AF115" i="32"/>
  <c r="AE115" i="32"/>
  <c r="AD115" i="32"/>
  <c r="AC115" i="32"/>
  <c r="AB115" i="32"/>
  <c r="AA115" i="32"/>
  <c r="Z115" i="32"/>
  <c r="X115" i="32"/>
  <c r="W115" i="32"/>
  <c r="V115" i="32"/>
  <c r="U115" i="32"/>
  <c r="T115" i="32"/>
  <c r="S115" i="32"/>
  <c r="R115" i="32"/>
  <c r="Q115" i="32"/>
  <c r="P115" i="32"/>
  <c r="O115" i="32"/>
  <c r="M115" i="32"/>
  <c r="L115" i="32"/>
  <c r="K115" i="32"/>
  <c r="J115" i="32"/>
  <c r="I115" i="32"/>
  <c r="H115" i="32"/>
  <c r="G115" i="32"/>
  <c r="F115" i="32"/>
  <c r="E115" i="32"/>
  <c r="D115" i="32"/>
  <c r="C115" i="32"/>
  <c r="Y114" i="32"/>
  <c r="N114" i="32"/>
  <c r="Y113" i="32"/>
  <c r="N113" i="32"/>
  <c r="Y112" i="32"/>
  <c r="N112" i="32"/>
  <c r="Y111" i="32"/>
  <c r="N111" i="32"/>
  <c r="Y110" i="32"/>
  <c r="N110" i="32"/>
  <c r="Y109" i="32"/>
  <c r="N109" i="32"/>
  <c r="Y108" i="32"/>
  <c r="N108" i="32"/>
  <c r="Y107" i="32"/>
  <c r="N107" i="32"/>
  <c r="Y106" i="32"/>
  <c r="N106" i="32"/>
  <c r="Y105" i="32"/>
  <c r="N105" i="32"/>
  <c r="Y104" i="32"/>
  <c r="N104" i="32"/>
  <c r="Y103" i="32"/>
  <c r="N103" i="32"/>
  <c r="Y102" i="32"/>
  <c r="N102" i="32"/>
  <c r="Y101" i="32"/>
  <c r="N101" i="32"/>
  <c r="AJ100" i="32"/>
  <c r="AI100" i="32"/>
  <c r="AH100" i="32"/>
  <c r="AG100" i="32"/>
  <c r="AF100" i="32"/>
  <c r="AE100" i="32"/>
  <c r="AD100" i="32"/>
  <c r="AC100" i="32"/>
  <c r="AB100" i="32"/>
  <c r="AA100" i="32"/>
  <c r="Z100" i="32"/>
  <c r="X100" i="32"/>
  <c r="W100" i="32"/>
  <c r="V100" i="32"/>
  <c r="U100" i="32"/>
  <c r="T100" i="32"/>
  <c r="S100" i="32"/>
  <c r="R100" i="32"/>
  <c r="Q100" i="32"/>
  <c r="P100" i="32"/>
  <c r="O100" i="32"/>
  <c r="Y99" i="32"/>
  <c r="N99" i="32"/>
  <c r="Y98" i="32"/>
  <c r="N98" i="32"/>
  <c r="Y97" i="32"/>
  <c r="N97" i="32"/>
  <c r="Y96" i="32"/>
  <c r="N96" i="32"/>
  <c r="Y95" i="32"/>
  <c r="N95" i="32"/>
  <c r="Y94" i="32"/>
  <c r="N94" i="32"/>
  <c r="Y93" i="32"/>
  <c r="N93" i="32"/>
  <c r="Y92" i="32"/>
  <c r="N92" i="32"/>
  <c r="Y91" i="32"/>
  <c r="N91" i="32"/>
  <c r="Y90" i="32"/>
  <c r="N90" i="32"/>
  <c r="Y89" i="32"/>
  <c r="N89" i="32"/>
  <c r="Y88" i="32"/>
  <c r="N88" i="32"/>
  <c r="Y87" i="32"/>
  <c r="N87" i="32"/>
  <c r="AM86" i="32"/>
  <c r="AL86" i="32"/>
  <c r="AK86" i="32"/>
  <c r="AJ86" i="32"/>
  <c r="AI86" i="32"/>
  <c r="AH86" i="32"/>
  <c r="AG86" i="32"/>
  <c r="AF86" i="32"/>
  <c r="AE86" i="32"/>
  <c r="AD86" i="32"/>
  <c r="AC86" i="32"/>
  <c r="AB86" i="32"/>
  <c r="AA86" i="32"/>
  <c r="Z86" i="32"/>
  <c r="X86" i="32"/>
  <c r="W86" i="32"/>
  <c r="V86" i="32"/>
  <c r="U86" i="32"/>
  <c r="T86" i="32"/>
  <c r="S86" i="32"/>
  <c r="R86" i="32"/>
  <c r="Q86" i="32"/>
  <c r="P86" i="32"/>
  <c r="O86" i="32"/>
  <c r="Y85" i="32"/>
  <c r="N85" i="32"/>
  <c r="Y84" i="32"/>
  <c r="N84" i="32"/>
  <c r="Y83" i="32"/>
  <c r="N83" i="32"/>
  <c r="Y82" i="32"/>
  <c r="N82" i="32"/>
  <c r="Y81" i="32"/>
  <c r="N81" i="32"/>
  <c r="Y80" i="32"/>
  <c r="N80" i="32"/>
  <c r="Y79" i="32"/>
  <c r="N79" i="32"/>
  <c r="Y78" i="32"/>
  <c r="N78" i="32"/>
  <c r="AM77" i="32"/>
  <c r="AL77" i="32"/>
  <c r="AK77" i="32"/>
  <c r="AJ77" i="32"/>
  <c r="AI77" i="32"/>
  <c r="AH77" i="32"/>
  <c r="AG77" i="32"/>
  <c r="AF77" i="32"/>
  <c r="AE77" i="32"/>
  <c r="AD77" i="32"/>
  <c r="AC77" i="32"/>
  <c r="AA77" i="32"/>
  <c r="Z77" i="32"/>
  <c r="X77" i="32"/>
  <c r="W77" i="32"/>
  <c r="V77" i="32"/>
  <c r="U77" i="32"/>
  <c r="T77" i="32"/>
  <c r="S77" i="32"/>
  <c r="R77" i="32"/>
  <c r="Q77" i="32"/>
  <c r="P77" i="32"/>
  <c r="O77" i="32"/>
  <c r="Y76" i="32"/>
  <c r="Y75" i="32"/>
  <c r="Y74" i="32"/>
  <c r="Y73" i="32"/>
  <c r="Y72" i="32"/>
  <c r="Y71" i="32"/>
  <c r="Y70" i="32"/>
  <c r="Y69" i="32"/>
  <c r="Y68" i="32"/>
  <c r="Y67" i="32"/>
  <c r="Y66" i="32"/>
  <c r="Y65" i="32"/>
  <c r="Y64" i="32"/>
  <c r="Y63" i="32"/>
  <c r="Y62" i="32"/>
  <c r="Y61" i="32"/>
  <c r="Y60" i="32"/>
  <c r="Y59" i="32"/>
  <c r="Y58" i="32"/>
  <c r="Y57" i="32"/>
  <c r="Y56" i="32"/>
  <c r="Y55" i="32"/>
  <c r="Y54" i="32"/>
  <c r="Y53" i="32"/>
  <c r="Y52" i="32"/>
  <c r="Y51" i="32"/>
  <c r="Y50" i="32"/>
  <c r="Y49" i="32"/>
  <c r="Y48" i="32"/>
  <c r="Y47" i="32"/>
  <c r="Y46" i="32"/>
  <c r="Y45" i="32"/>
  <c r="Y44" i="32"/>
  <c r="Y43" i="32"/>
  <c r="Y42" i="32"/>
  <c r="Y41" i="32"/>
  <c r="AM40" i="32"/>
  <c r="AK40" i="32"/>
  <c r="AJ40" i="32"/>
  <c r="AI40" i="32"/>
  <c r="AH40" i="32"/>
  <c r="AG40" i="32"/>
  <c r="AF40" i="32"/>
  <c r="AE40" i="32"/>
  <c r="AD40" i="32"/>
  <c r="AC40" i="32"/>
  <c r="X40" i="32"/>
  <c r="W40" i="32"/>
  <c r="V40" i="32"/>
  <c r="U40" i="32"/>
  <c r="T40" i="32"/>
  <c r="S40" i="32"/>
  <c r="R40" i="32"/>
  <c r="Q40" i="32"/>
  <c r="P40" i="32"/>
  <c r="O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AI184" i="31"/>
  <c r="AH184" i="31"/>
  <c r="N184" i="31"/>
  <c r="M184" i="31"/>
  <c r="K184" i="31"/>
  <c r="J184" i="31"/>
  <c r="H184" i="31"/>
  <c r="G184" i="31"/>
  <c r="F184" i="31"/>
  <c r="E184" i="31"/>
  <c r="D184" i="31"/>
  <c r="C184" i="31"/>
  <c r="AJ183" i="31"/>
  <c r="AF183" i="31"/>
  <c r="AE183" i="31"/>
  <c r="O183" i="31"/>
  <c r="I183" i="31"/>
  <c r="L183" i="31" s="1"/>
  <c r="AJ182" i="31"/>
  <c r="AF182" i="31"/>
  <c r="AE182" i="31"/>
  <c r="O182" i="31"/>
  <c r="I182" i="31"/>
  <c r="AI180" i="31"/>
  <c r="AI181" i="31" s="1"/>
  <c r="AH180" i="31"/>
  <c r="AH181" i="31" s="1"/>
  <c r="N180" i="31"/>
  <c r="N181" i="31" s="1"/>
  <c r="M180" i="31"/>
  <c r="M181" i="31" s="1"/>
  <c r="K180" i="31"/>
  <c r="K181" i="31" s="1"/>
  <c r="J180" i="31"/>
  <c r="J181" i="31" s="1"/>
  <c r="H180" i="31"/>
  <c r="H181" i="31" s="1"/>
  <c r="G180" i="31"/>
  <c r="G181" i="31" s="1"/>
  <c r="F180" i="31"/>
  <c r="F181" i="31" s="1"/>
  <c r="E180" i="31"/>
  <c r="E181" i="31" s="1"/>
  <c r="D180" i="31"/>
  <c r="D181" i="31" s="1"/>
  <c r="C180" i="31"/>
  <c r="C181" i="31" s="1"/>
  <c r="AJ179" i="31"/>
  <c r="AF179" i="31"/>
  <c r="AE179" i="31"/>
  <c r="O179" i="31"/>
  <c r="I179" i="31"/>
  <c r="L179" i="31" s="1"/>
  <c r="AJ178" i="31"/>
  <c r="AF178" i="31"/>
  <c r="AE178" i="31"/>
  <c r="O178" i="31"/>
  <c r="I178" i="31"/>
  <c r="L178" i="31" s="1"/>
  <c r="AJ177" i="31"/>
  <c r="AF177" i="31"/>
  <c r="AE177" i="31"/>
  <c r="O177" i="31"/>
  <c r="I177" i="31"/>
  <c r="L177" i="31" s="1"/>
  <c r="AJ176" i="31"/>
  <c r="AF176" i="31"/>
  <c r="AE176" i="31"/>
  <c r="O176" i="31"/>
  <c r="I176" i="31"/>
  <c r="L176" i="31" s="1"/>
  <c r="AJ175" i="31"/>
  <c r="AF175" i="31"/>
  <c r="AE175" i="31"/>
  <c r="O175" i="31"/>
  <c r="I175" i="31"/>
  <c r="L175" i="31" s="1"/>
  <c r="AJ174" i="31"/>
  <c r="AF174" i="31"/>
  <c r="AE174" i="31"/>
  <c r="O174" i="31"/>
  <c r="I174" i="31"/>
  <c r="L174" i="31" s="1"/>
  <c r="AJ173" i="31"/>
  <c r="AF173" i="31"/>
  <c r="AE173" i="31"/>
  <c r="O173" i="31"/>
  <c r="I173" i="31"/>
  <c r="L173" i="31" s="1"/>
  <c r="AJ172" i="31"/>
  <c r="AF172" i="31"/>
  <c r="AE172" i="31"/>
  <c r="O172" i="31"/>
  <c r="I172" i="31"/>
  <c r="L172" i="31" s="1"/>
  <c r="AJ171" i="31"/>
  <c r="AF171" i="31"/>
  <c r="AE171" i="31"/>
  <c r="O171" i="31"/>
  <c r="I171" i="31"/>
  <c r="L171" i="31" s="1"/>
  <c r="AI170" i="31"/>
  <c r="AH170" i="31"/>
  <c r="N170" i="31"/>
  <c r="M170" i="31"/>
  <c r="K170" i="31"/>
  <c r="J170" i="31"/>
  <c r="H170" i="31"/>
  <c r="G170" i="31"/>
  <c r="F170" i="31"/>
  <c r="E170" i="31"/>
  <c r="D170" i="31"/>
  <c r="C170" i="31"/>
  <c r="AJ169" i="31"/>
  <c r="AF169" i="31"/>
  <c r="AE169" i="31"/>
  <c r="O169" i="31"/>
  <c r="I169" i="31"/>
  <c r="L169" i="31" s="1"/>
  <c r="AJ168" i="31"/>
  <c r="AF168" i="31"/>
  <c r="AE168" i="31"/>
  <c r="O168" i="31"/>
  <c r="I168" i="31"/>
  <c r="L168" i="31" s="1"/>
  <c r="AJ167" i="31"/>
  <c r="AF167" i="31"/>
  <c r="AE167" i="31"/>
  <c r="O167" i="31"/>
  <c r="I167" i="31"/>
  <c r="L167" i="31" s="1"/>
  <c r="AJ166" i="31"/>
  <c r="AF166" i="31"/>
  <c r="O166" i="31"/>
  <c r="I166" i="31"/>
  <c r="L166" i="31" s="1"/>
  <c r="AI164" i="31"/>
  <c r="AH164" i="31"/>
  <c r="N164" i="31"/>
  <c r="M164" i="31"/>
  <c r="K164" i="31"/>
  <c r="J164" i="31"/>
  <c r="H164" i="31"/>
  <c r="G164" i="31"/>
  <c r="F164" i="31"/>
  <c r="E164" i="31"/>
  <c r="D164" i="31"/>
  <c r="C164" i="31"/>
  <c r="AJ163" i="31"/>
  <c r="AF163" i="31"/>
  <c r="AE163" i="31"/>
  <c r="O163" i="31"/>
  <c r="I163" i="31"/>
  <c r="L163" i="31" s="1"/>
  <c r="AJ162" i="31"/>
  <c r="AF162" i="31"/>
  <c r="AE162" i="31"/>
  <c r="O162" i="31"/>
  <c r="I162" i="31"/>
  <c r="L162" i="31" s="1"/>
  <c r="AJ161" i="31"/>
  <c r="AF161" i="31"/>
  <c r="AE161" i="31"/>
  <c r="O161" i="31"/>
  <c r="I161" i="31"/>
  <c r="L161" i="31" s="1"/>
  <c r="AJ160" i="31"/>
  <c r="AF160" i="31"/>
  <c r="AE160" i="31"/>
  <c r="O160" i="31"/>
  <c r="I160" i="31"/>
  <c r="L160" i="31" s="1"/>
  <c r="AJ159" i="31"/>
  <c r="AF159" i="31"/>
  <c r="AE159" i="31"/>
  <c r="O159" i="31"/>
  <c r="I159" i="31"/>
  <c r="L159" i="31" s="1"/>
  <c r="AI158" i="31"/>
  <c r="AH158" i="31"/>
  <c r="AH165" i="31" s="1"/>
  <c r="N158" i="31"/>
  <c r="M158" i="31"/>
  <c r="K158" i="31"/>
  <c r="K165" i="31" s="1"/>
  <c r="J158" i="31"/>
  <c r="J165" i="31" s="1"/>
  <c r="H158" i="31"/>
  <c r="H165" i="31" s="1"/>
  <c r="G158" i="31"/>
  <c r="F158" i="31"/>
  <c r="F165" i="31" s="1"/>
  <c r="E158" i="31"/>
  <c r="E165" i="31" s="1"/>
  <c r="D158" i="31"/>
  <c r="C158" i="31"/>
  <c r="AJ157" i="31"/>
  <c r="AF157" i="31"/>
  <c r="AE157" i="31"/>
  <c r="O157" i="31"/>
  <c r="I157" i="31"/>
  <c r="L157" i="31" s="1"/>
  <c r="AJ156" i="31"/>
  <c r="AF156" i="31"/>
  <c r="AE156" i="31"/>
  <c r="O156" i="31"/>
  <c r="I156" i="31"/>
  <c r="L156" i="31" s="1"/>
  <c r="AI155" i="31"/>
  <c r="AH155" i="31"/>
  <c r="N155" i="31"/>
  <c r="M155" i="31"/>
  <c r="K155" i="31"/>
  <c r="J155" i="31"/>
  <c r="H155" i="31"/>
  <c r="G155" i="31"/>
  <c r="F155" i="31"/>
  <c r="E155" i="31"/>
  <c r="D155" i="31"/>
  <c r="C155" i="31"/>
  <c r="AJ154" i="31"/>
  <c r="AF154" i="31"/>
  <c r="AE154" i="31"/>
  <c r="O154" i="31"/>
  <c r="I154" i="31"/>
  <c r="L154" i="31" s="1"/>
  <c r="AJ153" i="31"/>
  <c r="AF153" i="31"/>
  <c r="AE153" i="31"/>
  <c r="O153" i="31"/>
  <c r="I153" i="31"/>
  <c r="L153" i="31" s="1"/>
  <c r="AI152" i="31"/>
  <c r="AH152" i="31"/>
  <c r="N152" i="31"/>
  <c r="M152" i="31"/>
  <c r="K152" i="31"/>
  <c r="J152" i="31"/>
  <c r="H152" i="31"/>
  <c r="G152" i="31"/>
  <c r="F152" i="31"/>
  <c r="E152" i="31"/>
  <c r="D152" i="31"/>
  <c r="C152" i="31"/>
  <c r="AJ151" i="31"/>
  <c r="AF151" i="31"/>
  <c r="AE151" i="31"/>
  <c r="O151" i="31"/>
  <c r="I151" i="31"/>
  <c r="L151" i="31" s="1"/>
  <c r="AJ150" i="31"/>
  <c r="AF150" i="31"/>
  <c r="AE150" i="31"/>
  <c r="O150" i="31"/>
  <c r="I150" i="31"/>
  <c r="L150" i="31" s="1"/>
  <c r="AJ149" i="31"/>
  <c r="AF149" i="31"/>
  <c r="AE149" i="31"/>
  <c r="O149" i="31"/>
  <c r="I149" i="31"/>
  <c r="L149" i="31" s="1"/>
  <c r="AJ148" i="31"/>
  <c r="AF148" i="31"/>
  <c r="AE148" i="31"/>
  <c r="O148" i="31"/>
  <c r="I148" i="31"/>
  <c r="L148" i="31" s="1"/>
  <c r="AJ147" i="31"/>
  <c r="AF147" i="31"/>
  <c r="AE147" i="31"/>
  <c r="O147" i="31"/>
  <c r="I147" i="31"/>
  <c r="L147" i="31" s="1"/>
  <c r="AJ146" i="31"/>
  <c r="AF146" i="31"/>
  <c r="AE146" i="31"/>
  <c r="O146" i="31"/>
  <c r="I146" i="31"/>
  <c r="L146" i="31" s="1"/>
  <c r="AJ145" i="31"/>
  <c r="AF145" i="31"/>
  <c r="AE145" i="31"/>
  <c r="O145" i="31"/>
  <c r="I145" i="31"/>
  <c r="L145" i="31" s="1"/>
  <c r="AI144" i="31"/>
  <c r="AH144" i="31"/>
  <c r="N144" i="31"/>
  <c r="M144" i="31"/>
  <c r="K144" i="31"/>
  <c r="J144" i="31"/>
  <c r="H144" i="31"/>
  <c r="G144" i="31"/>
  <c r="F144" i="31"/>
  <c r="E144" i="31"/>
  <c r="D144" i="31"/>
  <c r="C144" i="31"/>
  <c r="AJ143" i="31"/>
  <c r="AF143" i="31"/>
  <c r="AE143" i="31"/>
  <c r="O143" i="31"/>
  <c r="I143" i="31"/>
  <c r="L143" i="31" s="1"/>
  <c r="AJ142" i="31"/>
  <c r="AF142" i="31"/>
  <c r="AE142" i="31"/>
  <c r="O142" i="31"/>
  <c r="I142" i="31"/>
  <c r="L142" i="31" s="1"/>
  <c r="AJ141" i="31"/>
  <c r="AF141" i="31"/>
  <c r="AE141" i="31"/>
  <c r="O141" i="31"/>
  <c r="I141" i="31"/>
  <c r="L141" i="31" s="1"/>
  <c r="AJ140" i="31"/>
  <c r="AF140" i="31"/>
  <c r="AE140" i="31"/>
  <c r="O140" i="31"/>
  <c r="I140" i="31"/>
  <c r="L140" i="31" s="1"/>
  <c r="AJ139" i="31"/>
  <c r="AF139" i="31"/>
  <c r="AE139" i="31"/>
  <c r="O139" i="31"/>
  <c r="I139" i="31"/>
  <c r="L139" i="31" s="1"/>
  <c r="AJ138" i="31"/>
  <c r="AF138" i="31"/>
  <c r="AE138" i="31"/>
  <c r="O138" i="31"/>
  <c r="I138" i="31"/>
  <c r="L138" i="31" s="1"/>
  <c r="AJ137" i="31"/>
  <c r="AF137" i="31"/>
  <c r="AE137" i="31"/>
  <c r="O137" i="31"/>
  <c r="I137" i="31"/>
  <c r="L137" i="31" s="1"/>
  <c r="AJ136" i="31"/>
  <c r="AF136" i="31"/>
  <c r="AE136" i="31"/>
  <c r="O136" i="31"/>
  <c r="I136" i="31"/>
  <c r="L136" i="31" s="1"/>
  <c r="AJ135" i="31"/>
  <c r="AF135" i="31"/>
  <c r="AE135" i="31"/>
  <c r="O135" i="31"/>
  <c r="I135" i="31"/>
  <c r="L135" i="31" s="1"/>
  <c r="AI134" i="31"/>
  <c r="AH134" i="31"/>
  <c r="N134" i="31"/>
  <c r="M134" i="31"/>
  <c r="K134" i="31"/>
  <c r="J134" i="31"/>
  <c r="H134" i="31"/>
  <c r="G134" i="31"/>
  <c r="F134" i="31"/>
  <c r="E134" i="31"/>
  <c r="D134" i="31"/>
  <c r="C134" i="31"/>
  <c r="AJ133" i="31"/>
  <c r="AF133" i="31"/>
  <c r="AE133" i="31"/>
  <c r="O133" i="31"/>
  <c r="I133" i="31"/>
  <c r="L133" i="31" s="1"/>
  <c r="AJ132" i="31"/>
  <c r="AF132" i="31"/>
  <c r="AE132" i="31"/>
  <c r="O132" i="31"/>
  <c r="I132" i="31"/>
  <c r="L132" i="31" s="1"/>
  <c r="AJ131" i="31"/>
  <c r="AF131" i="31"/>
  <c r="AE131" i="31"/>
  <c r="O131" i="31"/>
  <c r="I131" i="31"/>
  <c r="L131" i="31" s="1"/>
  <c r="AJ130" i="31"/>
  <c r="AF130" i="31"/>
  <c r="AE130" i="31"/>
  <c r="O130" i="31"/>
  <c r="I130" i="31"/>
  <c r="L130" i="31" s="1"/>
  <c r="AJ129" i="31"/>
  <c r="AF129" i="31"/>
  <c r="AE129" i="31"/>
  <c r="O129" i="31"/>
  <c r="I129" i="31"/>
  <c r="L129" i="31" s="1"/>
  <c r="AJ128" i="31"/>
  <c r="AF128" i="31"/>
  <c r="AE128" i="31"/>
  <c r="O128" i="31"/>
  <c r="I128" i="31"/>
  <c r="L128" i="31" s="1"/>
  <c r="AJ127" i="31"/>
  <c r="AF127" i="31"/>
  <c r="AE127" i="31"/>
  <c r="O127" i="31"/>
  <c r="I127" i="31"/>
  <c r="L127" i="31" s="1"/>
  <c r="AJ126" i="31"/>
  <c r="AF126" i="31"/>
  <c r="AE126" i="31"/>
  <c r="O126" i="31"/>
  <c r="I126" i="31"/>
  <c r="L126" i="31" s="1"/>
  <c r="AI125" i="31"/>
  <c r="AH125" i="31"/>
  <c r="K125" i="31"/>
  <c r="J125" i="31"/>
  <c r="H125" i="31"/>
  <c r="G125" i="31"/>
  <c r="F125" i="31"/>
  <c r="E125" i="31"/>
  <c r="D125" i="31"/>
  <c r="C125" i="31"/>
  <c r="AJ124" i="31"/>
  <c r="AF124" i="31"/>
  <c r="AE124" i="31"/>
  <c r="O124" i="31"/>
  <c r="I124" i="31"/>
  <c r="L124" i="31" s="1"/>
  <c r="AJ123" i="31"/>
  <c r="AF123" i="31"/>
  <c r="O123" i="31"/>
  <c r="I123" i="31"/>
  <c r="L123" i="31" s="1"/>
  <c r="AJ122" i="31"/>
  <c r="AE122" i="31"/>
  <c r="O122" i="31"/>
  <c r="I122" i="31"/>
  <c r="L122" i="31" s="1"/>
  <c r="AJ121" i="31"/>
  <c r="O121" i="31"/>
  <c r="I121" i="31"/>
  <c r="L121" i="31" s="1"/>
  <c r="AJ120" i="31"/>
  <c r="AF120" i="31"/>
  <c r="AE120" i="31"/>
  <c r="O120" i="31"/>
  <c r="I120" i="31"/>
  <c r="L120" i="31" s="1"/>
  <c r="AJ119" i="31"/>
  <c r="AF119" i="31"/>
  <c r="AE119" i="31"/>
  <c r="O119" i="31"/>
  <c r="I119" i="31"/>
  <c r="L119" i="31" s="1"/>
  <c r="AJ118" i="31"/>
  <c r="AF118" i="31"/>
  <c r="AE118" i="31"/>
  <c r="O118" i="31"/>
  <c r="I118" i="31"/>
  <c r="L118" i="31" s="1"/>
  <c r="AJ117" i="31"/>
  <c r="AF117" i="31"/>
  <c r="AE117" i="31"/>
  <c r="O117" i="31"/>
  <c r="I117" i="31"/>
  <c r="L117" i="31" s="1"/>
  <c r="AI116" i="31"/>
  <c r="AH116" i="31"/>
  <c r="N116" i="31"/>
  <c r="M116" i="31"/>
  <c r="K116" i="31"/>
  <c r="J116" i="31"/>
  <c r="H116" i="31"/>
  <c r="G116" i="31"/>
  <c r="F116" i="31"/>
  <c r="E116" i="31"/>
  <c r="D116" i="31"/>
  <c r="C116" i="31"/>
  <c r="AJ115" i="31"/>
  <c r="AF115" i="31"/>
  <c r="AE115" i="31"/>
  <c r="I115" i="31"/>
  <c r="L115" i="31" s="1"/>
  <c r="AJ114" i="31"/>
  <c r="AF114" i="31"/>
  <c r="AE114" i="31"/>
  <c r="O114" i="31"/>
  <c r="I114" i="31"/>
  <c r="L114" i="31" s="1"/>
  <c r="AF113" i="31"/>
  <c r="AE113" i="31"/>
  <c r="O113" i="31"/>
  <c r="I113" i="31"/>
  <c r="L113" i="31" s="1"/>
  <c r="AJ112" i="31"/>
  <c r="AF112" i="31"/>
  <c r="AE112" i="31"/>
  <c r="O112" i="31"/>
  <c r="I112" i="31"/>
  <c r="L112" i="31" s="1"/>
  <c r="AJ111" i="31"/>
  <c r="AF111" i="31"/>
  <c r="AE111" i="31"/>
  <c r="O111" i="31"/>
  <c r="I111" i="31"/>
  <c r="L111" i="31" s="1"/>
  <c r="AJ110" i="31"/>
  <c r="AF110" i="31"/>
  <c r="AE110" i="31"/>
  <c r="O110" i="31"/>
  <c r="I110" i="31"/>
  <c r="L110" i="31" s="1"/>
  <c r="AJ109" i="31"/>
  <c r="AF109" i="31"/>
  <c r="AE109" i="31"/>
  <c r="O109" i="31"/>
  <c r="I109" i="31"/>
  <c r="L109" i="31" s="1"/>
  <c r="AJ108" i="31"/>
  <c r="AF108" i="31"/>
  <c r="AE108" i="31"/>
  <c r="O108" i="31"/>
  <c r="I108" i="31"/>
  <c r="L108" i="31" s="1"/>
  <c r="AJ107" i="31"/>
  <c r="AF107" i="31"/>
  <c r="AE107" i="31"/>
  <c r="O107" i="31"/>
  <c r="I107" i="31"/>
  <c r="L107" i="31" s="1"/>
  <c r="AJ106" i="31"/>
  <c r="AF106" i="31"/>
  <c r="AE106" i="31"/>
  <c r="O106" i="31"/>
  <c r="I106" i="31"/>
  <c r="L106" i="31" s="1"/>
  <c r="AJ105" i="31"/>
  <c r="AF105" i="31"/>
  <c r="AE105" i="31"/>
  <c r="O105" i="31"/>
  <c r="I105" i="31"/>
  <c r="L105" i="31" s="1"/>
  <c r="AJ104" i="31"/>
  <c r="AF104" i="31"/>
  <c r="AE104" i="31"/>
  <c r="O104" i="31"/>
  <c r="I104" i="31"/>
  <c r="L104" i="31" s="1"/>
  <c r="AJ103" i="31"/>
  <c r="AF103" i="31"/>
  <c r="AE103" i="31"/>
  <c r="O103" i="31"/>
  <c r="I103" i="31"/>
  <c r="L103" i="31" s="1"/>
  <c r="AJ102" i="31"/>
  <c r="AF102" i="31"/>
  <c r="AE102" i="31"/>
  <c r="O102" i="31"/>
  <c r="I102" i="31"/>
  <c r="L102" i="31" s="1"/>
  <c r="AI101" i="31"/>
  <c r="AH101" i="31"/>
  <c r="N101" i="31"/>
  <c r="M101" i="31"/>
  <c r="K101" i="31"/>
  <c r="J101" i="31"/>
  <c r="H101" i="31"/>
  <c r="G101" i="31"/>
  <c r="F101" i="31"/>
  <c r="E101" i="31"/>
  <c r="D101" i="31"/>
  <c r="C101" i="31"/>
  <c r="AJ100" i="31"/>
  <c r="AF100" i="31"/>
  <c r="AE100" i="31"/>
  <c r="O100" i="31"/>
  <c r="I100" i="31"/>
  <c r="L100" i="31" s="1"/>
  <c r="AJ99" i="31"/>
  <c r="AF99" i="31"/>
  <c r="AE99" i="31"/>
  <c r="O99" i="31"/>
  <c r="I99" i="31"/>
  <c r="L99" i="31" s="1"/>
  <c r="AJ98" i="31"/>
  <c r="AF98" i="31"/>
  <c r="AE98" i="31"/>
  <c r="O98" i="31"/>
  <c r="I98" i="31"/>
  <c r="L98" i="31" s="1"/>
  <c r="AJ97" i="31"/>
  <c r="AF97" i="31"/>
  <c r="AE97" i="31"/>
  <c r="O97" i="31"/>
  <c r="I97" i="31"/>
  <c r="L97" i="31" s="1"/>
  <c r="AJ96" i="31"/>
  <c r="AF96" i="31"/>
  <c r="AE96" i="31"/>
  <c r="O96" i="31"/>
  <c r="I96" i="31"/>
  <c r="L96" i="31" s="1"/>
  <c r="AJ95" i="31"/>
  <c r="AF95" i="31"/>
  <c r="AE95" i="31"/>
  <c r="O95" i="31"/>
  <c r="I95" i="31"/>
  <c r="L95" i="31" s="1"/>
  <c r="AJ94" i="31"/>
  <c r="AF94" i="31"/>
  <c r="AE94" i="31"/>
  <c r="O94" i="31"/>
  <c r="I94" i="31"/>
  <c r="L94" i="31" s="1"/>
  <c r="AJ93" i="31"/>
  <c r="AF93" i="31"/>
  <c r="AE93" i="31"/>
  <c r="O93" i="31"/>
  <c r="I93" i="31"/>
  <c r="L93" i="31" s="1"/>
  <c r="AJ92" i="31"/>
  <c r="AF92" i="31"/>
  <c r="AE92" i="31"/>
  <c r="O92" i="31"/>
  <c r="I92" i="31"/>
  <c r="L92" i="31" s="1"/>
  <c r="AJ91" i="31"/>
  <c r="AF91" i="31"/>
  <c r="AE91" i="31"/>
  <c r="O91" i="31"/>
  <c r="I91" i="31"/>
  <c r="L91" i="31" s="1"/>
  <c r="AJ90" i="31"/>
  <c r="AF90" i="31"/>
  <c r="AE90" i="31"/>
  <c r="O90" i="31"/>
  <c r="I90" i="31"/>
  <c r="L90" i="31" s="1"/>
  <c r="AJ89" i="31"/>
  <c r="AF89" i="31"/>
  <c r="AE89" i="31"/>
  <c r="O89" i="31"/>
  <c r="I89" i="31"/>
  <c r="L89" i="31" s="1"/>
  <c r="AJ88" i="31"/>
  <c r="AF88" i="31"/>
  <c r="AE88" i="31"/>
  <c r="O88" i="31"/>
  <c r="I88" i="31"/>
  <c r="L88" i="31" s="1"/>
  <c r="AI87" i="31"/>
  <c r="AH87" i="31"/>
  <c r="N87" i="31"/>
  <c r="M87" i="31"/>
  <c r="K87" i="31"/>
  <c r="J87" i="31"/>
  <c r="H87" i="31"/>
  <c r="G87" i="31"/>
  <c r="F87" i="31"/>
  <c r="E87" i="31"/>
  <c r="D87" i="31"/>
  <c r="C87" i="31"/>
  <c r="AJ86" i="31"/>
  <c r="AF86" i="31"/>
  <c r="AE86" i="31"/>
  <c r="O86" i="31"/>
  <c r="I86" i="31"/>
  <c r="L86" i="31" s="1"/>
  <c r="AJ85" i="31"/>
  <c r="AF85" i="31"/>
  <c r="AE85" i="31"/>
  <c r="O85" i="31"/>
  <c r="I85" i="31"/>
  <c r="L85" i="31" s="1"/>
  <c r="AJ84" i="31"/>
  <c r="AF84" i="31"/>
  <c r="AE84" i="31"/>
  <c r="O84" i="31"/>
  <c r="I84" i="31"/>
  <c r="L84" i="31" s="1"/>
  <c r="AJ83" i="31"/>
  <c r="AF83" i="31"/>
  <c r="AE83" i="31"/>
  <c r="O83" i="31"/>
  <c r="I83" i="31"/>
  <c r="L83" i="31" s="1"/>
  <c r="AJ82" i="31"/>
  <c r="AF82" i="31"/>
  <c r="AE82" i="31"/>
  <c r="O82" i="31"/>
  <c r="I82" i="31"/>
  <c r="L82" i="31" s="1"/>
  <c r="AJ81" i="31"/>
  <c r="AF81" i="31"/>
  <c r="AE81" i="31"/>
  <c r="O81" i="31"/>
  <c r="I81" i="31"/>
  <c r="L81" i="31" s="1"/>
  <c r="AJ80" i="31"/>
  <c r="AF80" i="31"/>
  <c r="AE80" i="31"/>
  <c r="O80" i="31"/>
  <c r="I80" i="31"/>
  <c r="L80" i="31" s="1"/>
  <c r="AJ79" i="31"/>
  <c r="AF79" i="31"/>
  <c r="AE79" i="31"/>
  <c r="O79" i="31"/>
  <c r="I79" i="31"/>
  <c r="AI78" i="31"/>
  <c r="AH78" i="31"/>
  <c r="N78" i="31"/>
  <c r="M78" i="31"/>
  <c r="K78" i="31"/>
  <c r="J78" i="31"/>
  <c r="H78" i="31"/>
  <c r="G78" i="31"/>
  <c r="F78" i="31"/>
  <c r="E78" i="31"/>
  <c r="D78" i="31"/>
  <c r="C78" i="31"/>
  <c r="AJ77" i="31"/>
  <c r="AF77" i="31"/>
  <c r="AE77" i="31"/>
  <c r="O77" i="31"/>
  <c r="I77" i="31"/>
  <c r="L77" i="31" s="1"/>
  <c r="AJ76" i="31"/>
  <c r="AF76" i="31"/>
  <c r="AE76" i="31"/>
  <c r="O76" i="31"/>
  <c r="I76" i="31"/>
  <c r="L76" i="31" s="1"/>
  <c r="AJ75" i="31"/>
  <c r="AF75" i="31"/>
  <c r="AE75" i="31"/>
  <c r="O75" i="31"/>
  <c r="I75" i="31"/>
  <c r="L75" i="31" s="1"/>
  <c r="AJ74" i="31"/>
  <c r="AF74" i="31"/>
  <c r="AE74" i="31"/>
  <c r="O74" i="31"/>
  <c r="I74" i="31"/>
  <c r="L74" i="31" s="1"/>
  <c r="AJ73" i="31"/>
  <c r="AF73" i="31"/>
  <c r="AE73" i="31"/>
  <c r="O73" i="31"/>
  <c r="I73" i="31"/>
  <c r="L73" i="31" s="1"/>
  <c r="AJ72" i="31"/>
  <c r="AF72" i="31"/>
  <c r="AE72" i="31"/>
  <c r="O72" i="31"/>
  <c r="I72" i="31"/>
  <c r="L72" i="31" s="1"/>
  <c r="AJ71" i="31"/>
  <c r="AF71" i="31"/>
  <c r="AE71" i="31"/>
  <c r="O71" i="31"/>
  <c r="I71" i="31"/>
  <c r="L71" i="31" s="1"/>
  <c r="AJ70" i="31"/>
  <c r="AF70" i="31"/>
  <c r="AE70" i="31"/>
  <c r="O70" i="31"/>
  <c r="I70" i="31"/>
  <c r="L70" i="31" s="1"/>
  <c r="AJ69" i="31"/>
  <c r="AF69" i="31"/>
  <c r="AE69" i="31"/>
  <c r="O69" i="31"/>
  <c r="I69" i="31"/>
  <c r="L69" i="31" s="1"/>
  <c r="AJ68" i="31"/>
  <c r="AF68" i="31"/>
  <c r="AE68" i="31"/>
  <c r="O68" i="31"/>
  <c r="AJ67" i="31"/>
  <c r="AF67" i="31"/>
  <c r="AE67" i="31"/>
  <c r="O67" i="31"/>
  <c r="L67" i="31"/>
  <c r="AJ66" i="31"/>
  <c r="AF66" i="31"/>
  <c r="AE66" i="31"/>
  <c r="O66" i="31"/>
  <c r="I66" i="31"/>
  <c r="L66" i="31" s="1"/>
  <c r="AJ65" i="31"/>
  <c r="AF65" i="31"/>
  <c r="AE65" i="31"/>
  <c r="O65" i="31"/>
  <c r="I65" i="31"/>
  <c r="L65" i="31" s="1"/>
  <c r="AJ64" i="31"/>
  <c r="AF64" i="31"/>
  <c r="AE64" i="31"/>
  <c r="O64" i="31"/>
  <c r="I64" i="31"/>
  <c r="L64" i="31" s="1"/>
  <c r="AJ63" i="31"/>
  <c r="AF63" i="31"/>
  <c r="AE63" i="31"/>
  <c r="O63" i="31"/>
  <c r="I63" i="31"/>
  <c r="L63" i="31" s="1"/>
  <c r="AJ62" i="31"/>
  <c r="AF62" i="31"/>
  <c r="AE62" i="31"/>
  <c r="O62" i="31"/>
  <c r="I62" i="31"/>
  <c r="L62" i="31" s="1"/>
  <c r="AJ61" i="31"/>
  <c r="AF61" i="31"/>
  <c r="AE61" i="31"/>
  <c r="O61" i="31"/>
  <c r="I61" i="31"/>
  <c r="L61" i="31" s="1"/>
  <c r="AJ60" i="31"/>
  <c r="AF60" i="31"/>
  <c r="AE60" i="31"/>
  <c r="O60" i="31"/>
  <c r="I60" i="31"/>
  <c r="L60" i="31" s="1"/>
  <c r="AJ59" i="31"/>
  <c r="AF59" i="31"/>
  <c r="AE59" i="31"/>
  <c r="O59" i="31"/>
  <c r="L59" i="31"/>
  <c r="AJ58" i="31"/>
  <c r="AF58" i="31"/>
  <c r="AE58" i="31"/>
  <c r="O58" i="31"/>
  <c r="L58" i="31"/>
  <c r="AJ57" i="31"/>
  <c r="AF57" i="31"/>
  <c r="AE57" i="31"/>
  <c r="O57" i="31"/>
  <c r="L57" i="31"/>
  <c r="AJ56" i="31"/>
  <c r="AF56" i="31"/>
  <c r="AE56" i="31"/>
  <c r="O56" i="31"/>
  <c r="L56" i="31"/>
  <c r="AJ55" i="31"/>
  <c r="AF55" i="31"/>
  <c r="AE55" i="31"/>
  <c r="O55" i="31"/>
  <c r="L55" i="31"/>
  <c r="AJ54" i="31"/>
  <c r="AF54" i="31"/>
  <c r="AE54" i="31"/>
  <c r="O54" i="31"/>
  <c r="L54" i="31"/>
  <c r="AJ53" i="31"/>
  <c r="AF53" i="31"/>
  <c r="AE53" i="31"/>
  <c r="L53" i="31"/>
  <c r="AJ52" i="31"/>
  <c r="AF52" i="31"/>
  <c r="AE52" i="31"/>
  <c r="O52" i="31"/>
  <c r="L52" i="31"/>
  <c r="AJ51" i="31"/>
  <c r="AF51" i="31"/>
  <c r="AE51" i="31"/>
  <c r="O51" i="31"/>
  <c r="L51" i="31"/>
  <c r="AJ50" i="31"/>
  <c r="AF50" i="31"/>
  <c r="AE50" i="31"/>
  <c r="O50" i="31"/>
  <c r="L50" i="31"/>
  <c r="AJ49" i="31"/>
  <c r="AF49" i="31"/>
  <c r="O49" i="31"/>
  <c r="L49" i="31"/>
  <c r="AJ48" i="31"/>
  <c r="AF48" i="31"/>
  <c r="AE48" i="31"/>
  <c r="O48" i="31"/>
  <c r="L48" i="31"/>
  <c r="AJ47" i="31"/>
  <c r="AF47" i="31"/>
  <c r="AE47" i="31"/>
  <c r="O47" i="31"/>
  <c r="L47" i="31"/>
  <c r="AJ46" i="31"/>
  <c r="AF46" i="31"/>
  <c r="AE46" i="31"/>
  <c r="O46" i="31"/>
  <c r="L46" i="31"/>
  <c r="AJ45" i="31"/>
  <c r="AF45" i="31"/>
  <c r="AE45" i="31"/>
  <c r="O45" i="31"/>
  <c r="L45" i="31"/>
  <c r="AJ44" i="31"/>
  <c r="AF44" i="31"/>
  <c r="AE44" i="31"/>
  <c r="O44" i="31"/>
  <c r="L44" i="31"/>
  <c r="AJ43" i="31"/>
  <c r="AF43" i="31"/>
  <c r="AE43" i="31"/>
  <c r="O43" i="31"/>
  <c r="L43" i="31"/>
  <c r="AJ42" i="31"/>
  <c r="AF42" i="31"/>
  <c r="AE42" i="31"/>
  <c r="O42" i="31"/>
  <c r="L42" i="31"/>
  <c r="AI41" i="31"/>
  <c r="AH41" i="31"/>
  <c r="N41" i="31"/>
  <c r="M41" i="31"/>
  <c r="H41" i="31"/>
  <c r="G41" i="31"/>
  <c r="F41" i="31"/>
  <c r="E41" i="31"/>
  <c r="D41" i="31"/>
  <c r="C41" i="31"/>
  <c r="AJ40" i="31"/>
  <c r="AF40" i="31"/>
  <c r="AE40" i="31"/>
  <c r="O40" i="31"/>
  <c r="I40" i="31"/>
  <c r="L40" i="31" s="1"/>
  <c r="AJ39" i="31"/>
  <c r="AF39" i="31"/>
  <c r="AE39" i="31"/>
  <c r="O39" i="31"/>
  <c r="I39" i="31"/>
  <c r="L39" i="31" s="1"/>
  <c r="AJ38" i="31"/>
  <c r="AF38" i="31"/>
  <c r="AE38" i="31"/>
  <c r="O38" i="31"/>
  <c r="I38" i="31"/>
  <c r="L38" i="31" s="1"/>
  <c r="AJ37" i="31"/>
  <c r="AF37" i="31"/>
  <c r="AE37" i="31"/>
  <c r="O37" i="31"/>
  <c r="I37" i="31"/>
  <c r="L37" i="31" s="1"/>
  <c r="AJ36" i="31"/>
  <c r="AF36" i="31"/>
  <c r="AE36" i="31"/>
  <c r="O36" i="31"/>
  <c r="I36" i="31"/>
  <c r="L36" i="31" s="1"/>
  <c r="AJ35" i="31"/>
  <c r="AF35" i="31"/>
  <c r="AE35" i="31"/>
  <c r="O35" i="31"/>
  <c r="I35" i="31"/>
  <c r="L35" i="31" s="1"/>
  <c r="AJ34" i="31"/>
  <c r="AF34" i="31"/>
  <c r="AE34" i="31"/>
  <c r="I34" i="31"/>
  <c r="L34" i="31" s="1"/>
  <c r="AJ33" i="31"/>
  <c r="AF33" i="31"/>
  <c r="AE33" i="31"/>
  <c r="O33" i="31"/>
  <c r="I33" i="31"/>
  <c r="L33" i="31" s="1"/>
  <c r="AJ32" i="31"/>
  <c r="AF32" i="31"/>
  <c r="AE32" i="31"/>
  <c r="O32" i="31"/>
  <c r="I32" i="31"/>
  <c r="L32" i="31" s="1"/>
  <c r="AJ31" i="31"/>
  <c r="AF31" i="31"/>
  <c r="AE31" i="31"/>
  <c r="I31" i="31"/>
  <c r="L31" i="31" s="1"/>
  <c r="AJ30" i="31"/>
  <c r="AF30" i="31"/>
  <c r="AE30" i="31"/>
  <c r="O30" i="31"/>
  <c r="I30" i="31"/>
  <c r="L30" i="31" s="1"/>
  <c r="AJ29" i="31"/>
  <c r="AF29" i="31"/>
  <c r="AE29" i="31"/>
  <c r="O29" i="31"/>
  <c r="I29" i="31"/>
  <c r="L29" i="31" s="1"/>
  <c r="AJ28" i="31"/>
  <c r="AF28" i="31"/>
  <c r="AE28" i="31"/>
  <c r="O28" i="31"/>
  <c r="I28" i="31"/>
  <c r="L28" i="31" s="1"/>
  <c r="AJ27" i="31"/>
  <c r="AF27" i="31"/>
  <c r="AE27" i="31"/>
  <c r="O27" i="31"/>
  <c r="I27" i="31"/>
  <c r="L27" i="31" s="1"/>
  <c r="AJ26" i="31"/>
  <c r="AF26" i="31"/>
  <c r="AE26" i="31"/>
  <c r="O26" i="31"/>
  <c r="I26" i="31"/>
  <c r="L26" i="31" s="1"/>
  <c r="AF25" i="31"/>
  <c r="AE25" i="31"/>
  <c r="O25" i="31"/>
  <c r="I25" i="31"/>
  <c r="L25" i="31" s="1"/>
  <c r="AJ24" i="31"/>
  <c r="AF24" i="31"/>
  <c r="AE24" i="31"/>
  <c r="O24" i="31"/>
  <c r="I24" i="31"/>
  <c r="L24" i="31" s="1"/>
  <c r="AJ23" i="31"/>
  <c r="AF23" i="31"/>
  <c r="AE23" i="31"/>
  <c r="O23" i="31"/>
  <c r="AG23" i="31" s="1"/>
  <c r="I23" i="31"/>
  <c r="L23" i="31" s="1"/>
  <c r="AJ22" i="31"/>
  <c r="AF22" i="31"/>
  <c r="AE22" i="31"/>
  <c r="O22" i="31"/>
  <c r="I22" i="31"/>
  <c r="L22" i="31" s="1"/>
  <c r="AJ21" i="31"/>
  <c r="AF21" i="31"/>
  <c r="AE21" i="31"/>
  <c r="O21" i="31"/>
  <c r="I21" i="31"/>
  <c r="L21" i="31" s="1"/>
  <c r="AJ20" i="31"/>
  <c r="AF20" i="31"/>
  <c r="AE20" i="31"/>
  <c r="O20" i="31"/>
  <c r="I20" i="31"/>
  <c r="L20" i="31" s="1"/>
  <c r="AJ19" i="31"/>
  <c r="AF19" i="31"/>
  <c r="AE19" i="31"/>
  <c r="O19" i="31"/>
  <c r="I19" i="31"/>
  <c r="L19" i="31" s="1"/>
  <c r="AJ18" i="31"/>
  <c r="AF18" i="31"/>
  <c r="AE18" i="31"/>
  <c r="O18" i="31"/>
  <c r="I18" i="31"/>
  <c r="L18" i="31" s="1"/>
  <c r="AJ17" i="31"/>
  <c r="AF17" i="31"/>
  <c r="AE17" i="31"/>
  <c r="I17" i="31"/>
  <c r="L17" i="31" s="1"/>
  <c r="AJ16" i="31"/>
  <c r="AF16" i="31"/>
  <c r="AE16" i="31"/>
  <c r="O16" i="31"/>
  <c r="I16" i="31"/>
  <c r="L16" i="31" s="1"/>
  <c r="AJ15" i="31"/>
  <c r="AF15" i="31"/>
  <c r="AE15" i="31"/>
  <c r="O15" i="31"/>
  <c r="I15" i="31"/>
  <c r="L15" i="31" s="1"/>
  <c r="AJ14" i="31"/>
  <c r="AF14" i="31"/>
  <c r="AE14" i="31"/>
  <c r="O14" i="31"/>
  <c r="I14" i="31"/>
  <c r="L14" i="31" s="1"/>
  <c r="AJ13" i="31"/>
  <c r="AF13" i="31"/>
  <c r="AE13" i="31"/>
  <c r="O13" i="31"/>
  <c r="I13" i="31"/>
  <c r="L13" i="31" s="1"/>
  <c r="AJ12" i="31"/>
  <c r="AF12" i="31"/>
  <c r="AE12" i="31"/>
  <c r="O12" i="31"/>
  <c r="I12" i="31"/>
  <c r="L12" i="31" s="1"/>
  <c r="AJ11" i="31"/>
  <c r="AF11" i="31"/>
  <c r="AE11" i="31"/>
  <c r="I11" i="31"/>
  <c r="L11" i="31" s="1"/>
  <c r="AJ10" i="31"/>
  <c r="AF10" i="31"/>
  <c r="AE10" i="31"/>
  <c r="O10" i="31"/>
  <c r="I10" i="31"/>
  <c r="L10" i="31" s="1"/>
  <c r="AJ9" i="31"/>
  <c r="AF9" i="31"/>
  <c r="AE9" i="31"/>
  <c r="O9" i="31"/>
  <c r="I9" i="31"/>
  <c r="L9" i="31" s="1"/>
  <c r="AJ8" i="31"/>
  <c r="AF8" i="31"/>
  <c r="AE8" i="31"/>
  <c r="O8" i="31"/>
  <c r="I8" i="31"/>
  <c r="L8" i="31" s="1"/>
  <c r="AJ7" i="31"/>
  <c r="AF7" i="31"/>
  <c r="AE7" i="31"/>
  <c r="O7" i="31"/>
  <c r="I7" i="31"/>
  <c r="L7" i="31" s="1"/>
  <c r="AF6" i="31"/>
  <c r="O6" i="31"/>
  <c r="I6" i="31"/>
  <c r="L6" i="31" s="1"/>
  <c r="V110" i="33" l="1"/>
  <c r="AF22" i="35"/>
  <c r="C165" i="31"/>
  <c r="D165" i="31"/>
  <c r="G165" i="31"/>
  <c r="AD108" i="34"/>
  <c r="AD109" i="34" s="1"/>
  <c r="AC107" i="34"/>
  <c r="AC109" i="34" s="1"/>
  <c r="AH164" i="32"/>
  <c r="T164" i="32"/>
  <c r="Q164" i="32"/>
  <c r="N179" i="32"/>
  <c r="N180" i="32" s="1"/>
  <c r="H164" i="32"/>
  <c r="N151" i="32"/>
  <c r="N133" i="32"/>
  <c r="AI165" i="31"/>
  <c r="AI186" i="31" s="1"/>
  <c r="AK164" i="32"/>
  <c r="AK185" i="32" s="1"/>
  <c r="C164" i="32"/>
  <c r="C185" i="32" s="1"/>
  <c r="G164" i="32"/>
  <c r="G185" i="32" s="1"/>
  <c r="K164" i="32"/>
  <c r="K185" i="32" s="1"/>
  <c r="N157" i="32"/>
  <c r="AJ24" i="35"/>
  <c r="AM22" i="35"/>
  <c r="AK21" i="35"/>
  <c r="AK25" i="35" s="1"/>
  <c r="AD21" i="35"/>
  <c r="AD25" i="35" s="1"/>
  <c r="AJ23" i="35"/>
  <c r="N165" i="31"/>
  <c r="N186" i="31" s="1"/>
  <c r="M165" i="31"/>
  <c r="N40" i="32"/>
  <c r="N86" i="32"/>
  <c r="Y100" i="32"/>
  <c r="E184" i="32"/>
  <c r="I184" i="32"/>
  <c r="M184" i="32"/>
  <c r="R184" i="32"/>
  <c r="V184" i="32"/>
  <c r="AA184" i="32"/>
  <c r="AE184" i="32"/>
  <c r="AI184" i="32"/>
  <c r="AM184" i="32"/>
  <c r="Y77" i="32"/>
  <c r="Y124" i="32"/>
  <c r="Y143" i="32"/>
  <c r="Y163" i="32"/>
  <c r="N77" i="32"/>
  <c r="N124" i="32"/>
  <c r="N154" i="32"/>
  <c r="N163" i="32"/>
  <c r="E164" i="32"/>
  <c r="E185" i="32" s="1"/>
  <c r="I164" i="32"/>
  <c r="I185" i="32" s="1"/>
  <c r="M164" i="32"/>
  <c r="M185" i="32" s="1"/>
  <c r="R164" i="32"/>
  <c r="R185" i="32" s="1"/>
  <c r="V164" i="32"/>
  <c r="V185" i="32" s="1"/>
  <c r="AA164" i="32"/>
  <c r="AA185" i="32" s="1"/>
  <c r="AE164" i="32"/>
  <c r="AE185" i="32" s="1"/>
  <c r="AI164" i="32"/>
  <c r="AI185" i="32" s="1"/>
  <c r="AM164" i="32"/>
  <c r="L54" i="33"/>
  <c r="U64" i="33"/>
  <c r="E21" i="35"/>
  <c r="E25" i="35" s="1"/>
  <c r="Q21" i="35"/>
  <c r="Q25" i="35" s="1"/>
  <c r="AC21" i="35"/>
  <c r="AC25" i="35" s="1"/>
  <c r="AI21" i="35"/>
  <c r="AI25" i="35" s="1"/>
  <c r="AS21" i="35"/>
  <c r="AS25" i="35" s="1"/>
  <c r="AJ19" i="35"/>
  <c r="AJ22" i="35"/>
  <c r="AF24" i="35"/>
  <c r="AM24" i="35"/>
  <c r="E107" i="34"/>
  <c r="I107" i="34"/>
  <c r="M107" i="34"/>
  <c r="R107" i="34"/>
  <c r="V107" i="34"/>
  <c r="AA107" i="34"/>
  <c r="AE107" i="34"/>
  <c r="AI107" i="34"/>
  <c r="AM107" i="34"/>
  <c r="AJ20" i="35"/>
  <c r="O164" i="32"/>
  <c r="Y79" i="34"/>
  <c r="AJ108" i="34"/>
  <c r="Y96" i="34"/>
  <c r="N102" i="34"/>
  <c r="L61" i="33"/>
  <c r="U61" i="33" s="1"/>
  <c r="U66" i="33"/>
  <c r="L67" i="33"/>
  <c r="U16" i="33"/>
  <c r="U24" i="33"/>
  <c r="X97" i="33"/>
  <c r="L97" i="33"/>
  <c r="U51" i="33"/>
  <c r="X67" i="33"/>
  <c r="X70" i="33"/>
  <c r="U73" i="33"/>
  <c r="T80" i="33"/>
  <c r="T84" i="33"/>
  <c r="F106" i="33"/>
  <c r="I106" i="33" s="1"/>
  <c r="T106" i="33"/>
  <c r="U8" i="33"/>
  <c r="U32" i="33"/>
  <c r="U35" i="33"/>
  <c r="U43" i="33"/>
  <c r="U58" i="33"/>
  <c r="T61" i="33"/>
  <c r="U63" i="33"/>
  <c r="L70" i="33"/>
  <c r="S80" i="33"/>
  <c r="T102" i="33"/>
  <c r="U104" i="33"/>
  <c r="S49" i="33"/>
  <c r="U37" i="33"/>
  <c r="F70" i="33"/>
  <c r="I70" i="33" s="1"/>
  <c r="F97" i="33"/>
  <c r="I97" i="33" s="1"/>
  <c r="U100" i="33"/>
  <c r="X106" i="33"/>
  <c r="U21" i="33"/>
  <c r="U79" i="33"/>
  <c r="F102" i="33"/>
  <c r="I102" i="33" s="1"/>
  <c r="U11" i="33"/>
  <c r="U19" i="33"/>
  <c r="U26" i="33"/>
  <c r="U46" i="33"/>
  <c r="L49" i="33"/>
  <c r="U65" i="33"/>
  <c r="T75" i="33"/>
  <c r="U76" i="33"/>
  <c r="O78" i="31"/>
  <c r="C185" i="31"/>
  <c r="G185" i="31"/>
  <c r="M185" i="31"/>
  <c r="AG176" i="31"/>
  <c r="E185" i="31"/>
  <c r="J185" i="31"/>
  <c r="AF101" i="31"/>
  <c r="AE125" i="31"/>
  <c r="L144" i="31"/>
  <c r="AF144" i="31"/>
  <c r="C186" i="31"/>
  <c r="G186" i="31"/>
  <c r="M186" i="31"/>
  <c r="AE170" i="31"/>
  <c r="F185" i="31"/>
  <c r="K185" i="31"/>
  <c r="AF78" i="31"/>
  <c r="O101" i="31"/>
  <c r="AF125" i="31"/>
  <c r="O144" i="31"/>
  <c r="D186" i="31"/>
  <c r="H186" i="31"/>
  <c r="AF170" i="31"/>
  <c r="I184" i="31"/>
  <c r="L184" i="31" s="1"/>
  <c r="G109" i="33"/>
  <c r="F84" i="33"/>
  <c r="I84" i="33" s="1"/>
  <c r="F80" i="33"/>
  <c r="I80" i="33" s="1"/>
  <c r="F75" i="33"/>
  <c r="I75" i="33" s="1"/>
  <c r="X102" i="33"/>
  <c r="X103" i="33" s="1"/>
  <c r="X93" i="33"/>
  <c r="X94" i="33" s="1"/>
  <c r="V109" i="33"/>
  <c r="X87" i="33"/>
  <c r="X75" i="33"/>
  <c r="X29" i="33"/>
  <c r="AJ144" i="31"/>
  <c r="AJ125" i="31"/>
  <c r="AJ170" i="31"/>
  <c r="AJ101" i="31"/>
  <c r="AJ78" i="31"/>
  <c r="AH186" i="31"/>
  <c r="AJ155" i="31"/>
  <c r="AJ152" i="31"/>
  <c r="AJ41" i="31"/>
  <c r="AG7" i="31"/>
  <c r="AG9" i="31"/>
  <c r="AG11" i="31"/>
  <c r="AG13" i="31"/>
  <c r="AG15" i="31"/>
  <c r="AG17" i="31"/>
  <c r="AG19" i="31"/>
  <c r="AG21" i="31"/>
  <c r="AG25" i="31"/>
  <c r="AG27" i="31"/>
  <c r="AG29" i="31"/>
  <c r="AG31" i="31"/>
  <c r="AG33" i="31"/>
  <c r="AG35" i="31"/>
  <c r="AG37" i="31"/>
  <c r="AG39" i="31"/>
  <c r="D185" i="31"/>
  <c r="H185" i="31"/>
  <c r="N185" i="31"/>
  <c r="AG43" i="31"/>
  <c r="AG45" i="31"/>
  <c r="AG47" i="31"/>
  <c r="AG49" i="31"/>
  <c r="AG51" i="31"/>
  <c r="AG53" i="31"/>
  <c r="AG179" i="31"/>
  <c r="L182" i="31"/>
  <c r="AG183" i="31"/>
  <c r="F184" i="32"/>
  <c r="AG6" i="31"/>
  <c r="AG8" i="31"/>
  <c r="AG10" i="31"/>
  <c r="AG12" i="31"/>
  <c r="AG14" i="31"/>
  <c r="AG16" i="31"/>
  <c r="AG18" i="31"/>
  <c r="AG20" i="31"/>
  <c r="AG22" i="31"/>
  <c r="AG24" i="31"/>
  <c r="AG26" i="31"/>
  <c r="AG28" i="31"/>
  <c r="AG30" i="31"/>
  <c r="AG32" i="31"/>
  <c r="AG34" i="31"/>
  <c r="AG36" i="31"/>
  <c r="AG38" i="31"/>
  <c r="AG40" i="31"/>
  <c r="AG42" i="31"/>
  <c r="AG44" i="31"/>
  <c r="AG46" i="31"/>
  <c r="AG48" i="31"/>
  <c r="AG50" i="31"/>
  <c r="AG52" i="31"/>
  <c r="AG54" i="31"/>
  <c r="AG56" i="31"/>
  <c r="AG58" i="31"/>
  <c r="AG60" i="31"/>
  <c r="AG62" i="31"/>
  <c r="AG64" i="31"/>
  <c r="AG66" i="31"/>
  <c r="AG68" i="31"/>
  <c r="AG70" i="31"/>
  <c r="AG72" i="31"/>
  <c r="AG74" i="31"/>
  <c r="AG76" i="31"/>
  <c r="AG80" i="31"/>
  <c r="AG82" i="31"/>
  <c r="AG84" i="31"/>
  <c r="AG86" i="31"/>
  <c r="AG90" i="31"/>
  <c r="AG92" i="31"/>
  <c r="AG94" i="31"/>
  <c r="AG96" i="31"/>
  <c r="AG99" i="31"/>
  <c r="AG103" i="31"/>
  <c r="AG105" i="31"/>
  <c r="AG107" i="31"/>
  <c r="AG109" i="31"/>
  <c r="AG111" i="31"/>
  <c r="AG113" i="31"/>
  <c r="AG115" i="31"/>
  <c r="AG127" i="31"/>
  <c r="AG129" i="31"/>
  <c r="AG131" i="31"/>
  <c r="AG133" i="31"/>
  <c r="AG137" i="31"/>
  <c r="AG139" i="31"/>
  <c r="AG141" i="31"/>
  <c r="AG143" i="31"/>
  <c r="AG145" i="31"/>
  <c r="AG147" i="31"/>
  <c r="AG149" i="31"/>
  <c r="AG151" i="31"/>
  <c r="AG153" i="31"/>
  <c r="AG157" i="31"/>
  <c r="AG159" i="31"/>
  <c r="AG161" i="31"/>
  <c r="AG163" i="31"/>
  <c r="AG166" i="31"/>
  <c r="AG168" i="31"/>
  <c r="AG172" i="31"/>
  <c r="AJ180" i="31"/>
  <c r="AJ181" i="31" s="1"/>
  <c r="AG175" i="31"/>
  <c r="J184" i="32"/>
  <c r="O184" i="32"/>
  <c r="S184" i="32"/>
  <c r="W184" i="32"/>
  <c r="AB184" i="32"/>
  <c r="AF184" i="32"/>
  <c r="AJ184" i="32"/>
  <c r="Y115" i="32"/>
  <c r="Y151" i="32"/>
  <c r="G108" i="33"/>
  <c r="M108" i="33"/>
  <c r="V108" i="33"/>
  <c r="U38" i="33"/>
  <c r="U59" i="33"/>
  <c r="U88" i="33"/>
  <c r="F93" i="33"/>
  <c r="I93" i="33" s="1"/>
  <c r="I90" i="33"/>
  <c r="AE87" i="31"/>
  <c r="AE116" i="31"/>
  <c r="AE134" i="31"/>
  <c r="AE152" i="31"/>
  <c r="E186" i="31"/>
  <c r="J186" i="31"/>
  <c r="AE164" i="31"/>
  <c r="AG174" i="31"/>
  <c r="AG178" i="31"/>
  <c r="AG182" i="31"/>
  <c r="AJ184" i="31"/>
  <c r="AE184" i="31"/>
  <c r="C184" i="32"/>
  <c r="G184" i="32"/>
  <c r="K184" i="32"/>
  <c r="P184" i="32"/>
  <c r="T184" i="32"/>
  <c r="X184" i="32"/>
  <c r="AC184" i="32"/>
  <c r="AG184" i="32"/>
  <c r="AK184" i="32"/>
  <c r="N115" i="32"/>
  <c r="Y179" i="32"/>
  <c r="O180" i="32"/>
  <c r="Y180" i="32" s="1"/>
  <c r="U13" i="33"/>
  <c r="U18" i="33"/>
  <c r="U27" i="33"/>
  <c r="C108" i="33"/>
  <c r="H108" i="33"/>
  <c r="N108" i="33"/>
  <c r="W108" i="33"/>
  <c r="U30" i="33"/>
  <c r="X49" i="33"/>
  <c r="U48" i="33"/>
  <c r="X54" i="33"/>
  <c r="F61" i="33"/>
  <c r="I61" i="33" s="1"/>
  <c r="L75" i="33"/>
  <c r="U78" i="33"/>
  <c r="U81" i="33"/>
  <c r="U82" i="33"/>
  <c r="U85" i="33"/>
  <c r="C109" i="33"/>
  <c r="H109" i="33"/>
  <c r="N109" i="33"/>
  <c r="W109" i="33"/>
  <c r="AG55" i="31"/>
  <c r="AG57" i="31"/>
  <c r="AG59" i="31"/>
  <c r="AG61" i="31"/>
  <c r="AG63" i="31"/>
  <c r="AG65" i="31"/>
  <c r="AG67" i="31"/>
  <c r="AG69" i="31"/>
  <c r="AG71" i="31"/>
  <c r="AG73" i="31"/>
  <c r="AG75" i="31"/>
  <c r="AG77" i="31"/>
  <c r="AG79" i="31"/>
  <c r="AJ87" i="31"/>
  <c r="AG81" i="31"/>
  <c r="AG83" i="31"/>
  <c r="AG85" i="31"/>
  <c r="AF87" i="31"/>
  <c r="AE101" i="31"/>
  <c r="AG89" i="31"/>
  <c r="AG91" i="31"/>
  <c r="AG93" i="31"/>
  <c r="AG95" i="31"/>
  <c r="AG97" i="31"/>
  <c r="AG98" i="31"/>
  <c r="AG100" i="31"/>
  <c r="AG102" i="31"/>
  <c r="AJ116" i="31"/>
  <c r="AG104" i="31"/>
  <c r="AG106" i="31"/>
  <c r="AG108" i="31"/>
  <c r="AG110" i="31"/>
  <c r="AG112" i="31"/>
  <c r="AG114" i="31"/>
  <c r="AF116" i="31"/>
  <c r="AG126" i="31"/>
  <c r="AJ134" i="31"/>
  <c r="AG128" i="31"/>
  <c r="AG130" i="31"/>
  <c r="AG132" i="31"/>
  <c r="AF134" i="31"/>
  <c r="AE144" i="31"/>
  <c r="AG136" i="31"/>
  <c r="AG138" i="31"/>
  <c r="AG140" i="31"/>
  <c r="AG142" i="31"/>
  <c r="AG146" i="31"/>
  <c r="AG148" i="31"/>
  <c r="AG150" i="31"/>
  <c r="AF152" i="31"/>
  <c r="AG154" i="31"/>
  <c r="F186" i="31"/>
  <c r="K186" i="31"/>
  <c r="AG156" i="31"/>
  <c r="AJ158" i="31"/>
  <c r="AG160" i="31"/>
  <c r="AJ164" i="31"/>
  <c r="AG162" i="31"/>
  <c r="AF164" i="31"/>
  <c r="AG167" i="31"/>
  <c r="AG169" i="31"/>
  <c r="AG171" i="31"/>
  <c r="AG173" i="31"/>
  <c r="AG177" i="31"/>
  <c r="AF181" i="31"/>
  <c r="AF184" i="31"/>
  <c r="D184" i="32"/>
  <c r="H184" i="32"/>
  <c r="L184" i="32"/>
  <c r="Q184" i="32"/>
  <c r="U184" i="32"/>
  <c r="Z184" i="32"/>
  <c r="AD184" i="32"/>
  <c r="AH184" i="32"/>
  <c r="AL184" i="32"/>
  <c r="Y86" i="32"/>
  <c r="N100" i="32"/>
  <c r="Y133" i="32"/>
  <c r="N143" i="32"/>
  <c r="F164" i="32"/>
  <c r="F185" i="32" s="1"/>
  <c r="J164" i="32"/>
  <c r="J185" i="32" s="1"/>
  <c r="N183" i="32"/>
  <c r="U7" i="33"/>
  <c r="U40" i="33"/>
  <c r="U45" i="33"/>
  <c r="X84" i="33"/>
  <c r="U90" i="33"/>
  <c r="L106" i="33"/>
  <c r="D107" i="34"/>
  <c r="H107" i="34"/>
  <c r="L107" i="34"/>
  <c r="Q107" i="34"/>
  <c r="U107" i="34"/>
  <c r="Z107" i="34"/>
  <c r="AH107" i="34"/>
  <c r="AL107" i="34"/>
  <c r="N48" i="34"/>
  <c r="N60" i="34"/>
  <c r="N66" i="34"/>
  <c r="Y74" i="34"/>
  <c r="N79" i="34"/>
  <c r="Y83" i="34"/>
  <c r="N86" i="34"/>
  <c r="AK108" i="34"/>
  <c r="Y93" i="34"/>
  <c r="N96" i="34"/>
  <c r="H25" i="35"/>
  <c r="T25" i="35"/>
  <c r="N38" i="35"/>
  <c r="U6" i="33"/>
  <c r="X10" i="33"/>
  <c r="X107" i="33" s="1"/>
  <c r="F29" i="33"/>
  <c r="U14" i="33"/>
  <c r="U17" i="33"/>
  <c r="U22" i="33"/>
  <c r="U25" i="33"/>
  <c r="D108" i="33"/>
  <c r="J108" i="33"/>
  <c r="P108" i="33"/>
  <c r="F49" i="33"/>
  <c r="I49" i="33" s="1"/>
  <c r="U33" i="33"/>
  <c r="U36" i="33"/>
  <c r="U41" i="33"/>
  <c r="U44" i="33"/>
  <c r="F54" i="33"/>
  <c r="I54" i="33" s="1"/>
  <c r="U52" i="33"/>
  <c r="T54" i="33"/>
  <c r="U55" i="33"/>
  <c r="U57" i="33"/>
  <c r="F67" i="33"/>
  <c r="I67" i="33" s="1"/>
  <c r="T67" i="33"/>
  <c r="U68" i="33"/>
  <c r="T70" i="33"/>
  <c r="U71" i="33"/>
  <c r="U74" i="33"/>
  <c r="S75" i="33"/>
  <c r="X80" i="33"/>
  <c r="U77" i="33"/>
  <c r="S84" i="33"/>
  <c r="D109" i="33"/>
  <c r="J109" i="33"/>
  <c r="P109" i="33"/>
  <c r="U91" i="33"/>
  <c r="T93" i="33"/>
  <c r="U95" i="33"/>
  <c r="T97" i="33"/>
  <c r="U98" i="33"/>
  <c r="U101" i="33"/>
  <c r="U105" i="33"/>
  <c r="S106" i="33"/>
  <c r="F107" i="34"/>
  <c r="J107" i="34"/>
  <c r="O107" i="34"/>
  <c r="S107" i="34"/>
  <c r="W107" i="34"/>
  <c r="AB107" i="34"/>
  <c r="AF107" i="34"/>
  <c r="AJ107" i="34"/>
  <c r="Y53" i="34"/>
  <c r="Y69" i="34"/>
  <c r="N74" i="34"/>
  <c r="N83" i="34"/>
  <c r="AH108" i="34"/>
  <c r="AL108" i="34"/>
  <c r="N93" i="34"/>
  <c r="Y105" i="34"/>
  <c r="L9" i="35"/>
  <c r="L13" i="35" s="1"/>
  <c r="K21" i="35"/>
  <c r="K25" i="35" s="1"/>
  <c r="W21" i="35"/>
  <c r="W25" i="35" s="1"/>
  <c r="AE21" i="35"/>
  <c r="AE25" i="35" s="1"/>
  <c r="AL21" i="35"/>
  <c r="AL25" i="35" s="1"/>
  <c r="AF19" i="35"/>
  <c r="AM19" i="35"/>
  <c r="Y34" i="35"/>
  <c r="Y38" i="35" s="1"/>
  <c r="S164" i="32"/>
  <c r="S185" i="32" s="1"/>
  <c r="W164" i="32"/>
  <c r="W185" i="32" s="1"/>
  <c r="AB164" i="32"/>
  <c r="AB185" i="32" s="1"/>
  <c r="AF164" i="32"/>
  <c r="AF185" i="32" s="1"/>
  <c r="AJ164" i="32"/>
  <c r="AJ185" i="32" s="1"/>
  <c r="Y169" i="32"/>
  <c r="Y183" i="32"/>
  <c r="U9" i="33"/>
  <c r="U12" i="33"/>
  <c r="U15" i="33"/>
  <c r="U20" i="33"/>
  <c r="U23" i="33"/>
  <c r="U28" i="33"/>
  <c r="E108" i="33"/>
  <c r="K108" i="33"/>
  <c r="Q108" i="33"/>
  <c r="U31" i="33"/>
  <c r="U34" i="33"/>
  <c r="U39" i="33"/>
  <c r="U42" i="33"/>
  <c r="U47" i="33"/>
  <c r="T49" i="33"/>
  <c r="U50" i="33"/>
  <c r="U53" i="33"/>
  <c r="S54" i="33"/>
  <c r="X61" i="33"/>
  <c r="U56" i="33"/>
  <c r="U60" i="33"/>
  <c r="I62" i="33"/>
  <c r="U62" i="33"/>
  <c r="S67" i="33"/>
  <c r="U69" i="33"/>
  <c r="S70" i="33"/>
  <c r="U72" i="33"/>
  <c r="L80" i="33"/>
  <c r="U83" i="33"/>
  <c r="U86" i="33"/>
  <c r="E109" i="33"/>
  <c r="Q109" i="33"/>
  <c r="U89" i="33"/>
  <c r="U92" i="33"/>
  <c r="U96" i="33"/>
  <c r="S97" i="33"/>
  <c r="U99" i="33"/>
  <c r="C107" i="34"/>
  <c r="G107" i="34"/>
  <c r="K107" i="34"/>
  <c r="P107" i="34"/>
  <c r="T107" i="34"/>
  <c r="X107" i="34"/>
  <c r="AG107" i="34"/>
  <c r="AK107" i="34"/>
  <c r="Y48" i="34"/>
  <c r="N53" i="34"/>
  <c r="Y60" i="34"/>
  <c r="Y66" i="34"/>
  <c r="N69" i="34"/>
  <c r="AM108" i="34"/>
  <c r="Y101" i="34"/>
  <c r="N105" i="34"/>
  <c r="N21" i="35"/>
  <c r="N25" i="35" s="1"/>
  <c r="Z21" i="35"/>
  <c r="Z25" i="35" s="1"/>
  <c r="AH21" i="35"/>
  <c r="AH25" i="35" s="1"/>
  <c r="AP21" i="35"/>
  <c r="AP25" i="35" s="1"/>
  <c r="AF20" i="35"/>
  <c r="AM20" i="35"/>
  <c r="AF23" i="35"/>
  <c r="AM23" i="35"/>
  <c r="I41" i="31"/>
  <c r="O41" i="31"/>
  <c r="AE41" i="31"/>
  <c r="AI187" i="31"/>
  <c r="AI185" i="31"/>
  <c r="I78" i="31"/>
  <c r="L78" i="31" s="1"/>
  <c r="AE78" i="31"/>
  <c r="L79" i="31"/>
  <c r="I87" i="31"/>
  <c r="L87" i="31" s="1"/>
  <c r="AF41" i="31"/>
  <c r="AH187" i="31"/>
  <c r="AH185" i="31"/>
  <c r="AE165" i="31"/>
  <c r="AE181" i="31"/>
  <c r="O181" i="31"/>
  <c r="O87" i="31"/>
  <c r="AG88" i="31"/>
  <c r="I101" i="31"/>
  <c r="L101" i="31" s="1"/>
  <c r="I116" i="31"/>
  <c r="L116" i="31" s="1"/>
  <c r="O116" i="31"/>
  <c r="I125" i="31"/>
  <c r="L125" i="31" s="1"/>
  <c r="I134" i="31"/>
  <c r="L134" i="31" s="1"/>
  <c r="O134" i="31"/>
  <c r="AG135" i="31"/>
  <c r="I144" i="31"/>
  <c r="I152" i="31"/>
  <c r="L152" i="31" s="1"/>
  <c r="O152" i="31"/>
  <c r="I155" i="31"/>
  <c r="O155" i="31"/>
  <c r="AE155" i="31"/>
  <c r="I158" i="31"/>
  <c r="O158" i="31"/>
  <c r="AE158" i="31"/>
  <c r="I164" i="31"/>
  <c r="L164" i="31" s="1"/>
  <c r="O164" i="31"/>
  <c r="I170" i="31"/>
  <c r="L170" i="31" s="1"/>
  <c r="O170" i="31"/>
  <c r="I180" i="31"/>
  <c r="L180" i="31" s="1"/>
  <c r="O180" i="31"/>
  <c r="AE180" i="31"/>
  <c r="O184" i="31"/>
  <c r="Y40" i="32"/>
  <c r="D185" i="32"/>
  <c r="H185" i="32"/>
  <c r="L185" i="32"/>
  <c r="P185" i="32"/>
  <c r="T185" i="32"/>
  <c r="X185" i="32"/>
  <c r="Z185" i="32"/>
  <c r="AD185" i="32"/>
  <c r="AH185" i="32"/>
  <c r="AL185" i="32"/>
  <c r="Y157" i="32"/>
  <c r="AF155" i="31"/>
  <c r="AF158" i="31"/>
  <c r="AF180" i="31"/>
  <c r="Q185" i="32"/>
  <c r="U185" i="32"/>
  <c r="Y154" i="32"/>
  <c r="AC185" i="32"/>
  <c r="AG185" i="32"/>
  <c r="AM185" i="32"/>
  <c r="T107" i="33"/>
  <c r="O107" i="33"/>
  <c r="S10" i="33"/>
  <c r="W110" i="33"/>
  <c r="W107" i="33"/>
  <c r="S29" i="33"/>
  <c r="I50" i="33"/>
  <c r="I55" i="33"/>
  <c r="S61" i="33"/>
  <c r="I68" i="33"/>
  <c r="I71" i="33"/>
  <c r="I81" i="33"/>
  <c r="I86" i="33"/>
  <c r="F87" i="33"/>
  <c r="S103" i="33"/>
  <c r="F10" i="33"/>
  <c r="L107" i="33"/>
  <c r="S107" i="33"/>
  <c r="L10" i="33"/>
  <c r="R107" i="33"/>
  <c r="T10" i="33"/>
  <c r="V107" i="33"/>
  <c r="L29" i="33"/>
  <c r="T29" i="33"/>
  <c r="U70" i="33"/>
  <c r="L84" i="33"/>
  <c r="S94" i="33"/>
  <c r="L87" i="33"/>
  <c r="T87" i="33"/>
  <c r="S93" i="33"/>
  <c r="K94" i="33"/>
  <c r="T94" i="33" s="1"/>
  <c r="S102" i="33"/>
  <c r="K103" i="33"/>
  <c r="T103" i="33" s="1"/>
  <c r="M109" i="33"/>
  <c r="N106" i="34"/>
  <c r="Y106" i="34"/>
  <c r="Y9" i="34"/>
  <c r="N28" i="34"/>
  <c r="D108" i="34"/>
  <c r="F108" i="34"/>
  <c r="H108" i="34"/>
  <c r="J108" i="34"/>
  <c r="L108" i="34"/>
  <c r="P108" i="34"/>
  <c r="R108" i="34"/>
  <c r="T108" i="34"/>
  <c r="V108" i="34"/>
  <c r="X108" i="34"/>
  <c r="Z108" i="34"/>
  <c r="AB108" i="34"/>
  <c r="AF108" i="34"/>
  <c r="Y92" i="34"/>
  <c r="S87" i="33"/>
  <c r="L93" i="33"/>
  <c r="I95" i="33"/>
  <c r="I98" i="33"/>
  <c r="L102" i="33"/>
  <c r="I104" i="33"/>
  <c r="N9" i="34"/>
  <c r="Y28" i="34"/>
  <c r="C108" i="34"/>
  <c r="E108" i="34"/>
  <c r="G108" i="34"/>
  <c r="I108" i="34"/>
  <c r="K108" i="34"/>
  <c r="M108" i="34"/>
  <c r="Q108" i="34"/>
  <c r="S108" i="34"/>
  <c r="U108" i="34"/>
  <c r="W108" i="34"/>
  <c r="Y86" i="34"/>
  <c r="AA108" i="34"/>
  <c r="AE108" i="34"/>
  <c r="AG108" i="34"/>
  <c r="AI108" i="34"/>
  <c r="N92" i="34"/>
  <c r="N101" i="34"/>
  <c r="O102" i="34"/>
  <c r="Y102" i="34" s="1"/>
  <c r="O6" i="35"/>
  <c r="O9" i="35" s="1"/>
  <c r="O13" i="35" s="1"/>
  <c r="AF18" i="35"/>
  <c r="AM18" i="35"/>
  <c r="AJ18" i="35"/>
  <c r="H14" i="30"/>
  <c r="H13" i="30"/>
  <c r="Q6" i="30"/>
  <c r="M6" i="30"/>
  <c r="AF165" i="31" l="1"/>
  <c r="AF109" i="34"/>
  <c r="Q109" i="34"/>
  <c r="F109" i="34"/>
  <c r="C109" i="34"/>
  <c r="G109" i="34"/>
  <c r="O185" i="32"/>
  <c r="S186" i="32"/>
  <c r="Q186" i="32"/>
  <c r="N164" i="32"/>
  <c r="G186" i="32"/>
  <c r="H186" i="32"/>
  <c r="K186" i="32"/>
  <c r="AJ109" i="34"/>
  <c r="AD186" i="32"/>
  <c r="AE186" i="32"/>
  <c r="AC186" i="32"/>
  <c r="AA186" i="32"/>
  <c r="Z186" i="32"/>
  <c r="V109" i="34"/>
  <c r="Z109" i="34"/>
  <c r="U109" i="34"/>
  <c r="H109" i="34"/>
  <c r="K109" i="34"/>
  <c r="D109" i="34"/>
  <c r="AL186" i="32"/>
  <c r="AJ186" i="32"/>
  <c r="AI186" i="32"/>
  <c r="AG186" i="32"/>
  <c r="AF186" i="32"/>
  <c r="T186" i="32"/>
  <c r="V186" i="32"/>
  <c r="R186" i="32"/>
  <c r="U186" i="32"/>
  <c r="O186" i="32"/>
  <c r="L186" i="32"/>
  <c r="M186" i="32"/>
  <c r="I186" i="32"/>
  <c r="D186" i="32"/>
  <c r="AJ21" i="35"/>
  <c r="AJ25" i="35" s="1"/>
  <c r="AF21" i="35"/>
  <c r="AF25" i="35" s="1"/>
  <c r="M110" i="33"/>
  <c r="O165" i="31"/>
  <c r="AG165" i="31" s="1"/>
  <c r="D187" i="31"/>
  <c r="T109" i="34"/>
  <c r="AE109" i="34"/>
  <c r="W109" i="34"/>
  <c r="M109" i="34"/>
  <c r="E109" i="34"/>
  <c r="P109" i="34"/>
  <c r="U54" i="33"/>
  <c r="E186" i="32"/>
  <c r="AM186" i="32"/>
  <c r="C186" i="32"/>
  <c r="AK186" i="32"/>
  <c r="W186" i="32"/>
  <c r="N187" i="31"/>
  <c r="N185" i="32"/>
  <c r="X186" i="32"/>
  <c r="AK109" i="34"/>
  <c r="N184" i="32"/>
  <c r="H187" i="31"/>
  <c r="L109" i="34"/>
  <c r="R109" i="34"/>
  <c r="AA109" i="34"/>
  <c r="I109" i="34"/>
  <c r="AM109" i="34"/>
  <c r="AB109" i="34"/>
  <c r="AI109" i="34"/>
  <c r="S109" i="34"/>
  <c r="AG109" i="34"/>
  <c r="N107" i="34"/>
  <c r="J109" i="34"/>
  <c r="AL109" i="34"/>
  <c r="AH186" i="32"/>
  <c r="AB186" i="32"/>
  <c r="Y164" i="32"/>
  <c r="Y185" i="32" s="1"/>
  <c r="AH109" i="34"/>
  <c r="U67" i="33"/>
  <c r="P110" i="33"/>
  <c r="U49" i="33"/>
  <c r="F103" i="33"/>
  <c r="I103" i="33" s="1"/>
  <c r="J110" i="33"/>
  <c r="G110" i="33"/>
  <c r="Q110" i="33"/>
  <c r="N110" i="33"/>
  <c r="U75" i="33"/>
  <c r="S109" i="33"/>
  <c r="T108" i="33"/>
  <c r="T109" i="33"/>
  <c r="U84" i="33"/>
  <c r="R108" i="33"/>
  <c r="F94" i="33"/>
  <c r="I94" i="33" s="1"/>
  <c r="AG87" i="31"/>
  <c r="E187" i="31"/>
  <c r="AG152" i="31"/>
  <c r="C187" i="31"/>
  <c r="G187" i="31"/>
  <c r="J187" i="31"/>
  <c r="AF185" i="31"/>
  <c r="M187" i="31"/>
  <c r="F187" i="31"/>
  <c r="AG78" i="31"/>
  <c r="K187" i="31"/>
  <c r="AG170" i="31"/>
  <c r="AG181" i="31"/>
  <c r="AJ185" i="31"/>
  <c r="H110" i="33"/>
  <c r="E110" i="33"/>
  <c r="D110" i="33"/>
  <c r="C110" i="33"/>
  <c r="F108" i="33"/>
  <c r="I29" i="33"/>
  <c r="I108" i="33" s="1"/>
  <c r="X110" i="33"/>
  <c r="X109" i="33"/>
  <c r="X108" i="33"/>
  <c r="AJ165" i="31"/>
  <c r="AJ186" i="31" s="1"/>
  <c r="AJ187" i="31"/>
  <c r="Y107" i="34"/>
  <c r="U106" i="33"/>
  <c r="O109" i="33"/>
  <c r="S108" i="33"/>
  <c r="J186" i="32"/>
  <c r="Y184" i="32"/>
  <c r="R109" i="33"/>
  <c r="U80" i="33"/>
  <c r="AG184" i="31"/>
  <c r="AE186" i="31"/>
  <c r="AG144" i="31"/>
  <c r="AG101" i="31"/>
  <c r="AM21" i="35"/>
  <c r="AM25" i="35" s="1"/>
  <c r="U102" i="33"/>
  <c r="U93" i="33"/>
  <c r="AF186" i="31"/>
  <c r="P186" i="32"/>
  <c r="F186" i="32"/>
  <c r="I181" i="31"/>
  <c r="L181" i="31" s="1"/>
  <c r="AG164" i="31"/>
  <c r="AG134" i="31"/>
  <c r="N108" i="34"/>
  <c r="O108" i="34"/>
  <c r="O109" i="34" s="1"/>
  <c r="U97" i="33"/>
  <c r="L94" i="33"/>
  <c r="U94" i="33" s="1"/>
  <c r="U10" i="33"/>
  <c r="U107" i="33"/>
  <c r="F107" i="33"/>
  <c r="I10" i="33"/>
  <c r="O108" i="33"/>
  <c r="AG158" i="31"/>
  <c r="L155" i="31"/>
  <c r="O185" i="31"/>
  <c r="AG41" i="31"/>
  <c r="Y108" i="34"/>
  <c r="U87" i="33"/>
  <c r="K109" i="33"/>
  <c r="K110" i="33" s="1"/>
  <c r="L108" i="33"/>
  <c r="U29" i="33"/>
  <c r="L103" i="33"/>
  <c r="U103" i="33" s="1"/>
  <c r="I87" i="33"/>
  <c r="AG180" i="31"/>
  <c r="L158" i="31"/>
  <c r="I165" i="31"/>
  <c r="L165" i="31" s="1"/>
  <c r="AG155" i="31"/>
  <c r="AE185" i="31"/>
  <c r="I185" i="31"/>
  <c r="L41" i="31"/>
  <c r="L185" i="31" s="1"/>
  <c r="N109" i="34" l="1"/>
  <c r="Y186" i="32"/>
  <c r="N186" i="32"/>
  <c r="O110" i="33"/>
  <c r="O186" i="31"/>
  <c r="O187" i="31"/>
  <c r="R110" i="33"/>
  <c r="T110" i="33"/>
  <c r="S110" i="33"/>
  <c r="U108" i="33"/>
  <c r="I109" i="33"/>
  <c r="F109" i="33"/>
  <c r="F110" i="33" s="1"/>
  <c r="I110" i="33" s="1"/>
  <c r="AF187" i="31"/>
  <c r="AE187" i="31"/>
  <c r="AG186" i="31"/>
  <c r="AG185" i="31"/>
  <c r="L110" i="33"/>
  <c r="L186" i="31"/>
  <c r="U109" i="33"/>
  <c r="I107" i="33"/>
  <c r="L109" i="33"/>
  <c r="I186" i="31"/>
  <c r="I187" i="31" s="1"/>
  <c r="L187" i="31" s="1"/>
  <c r="AR39" i="29"/>
  <c r="AI39" i="29"/>
  <c r="AQ37" i="29"/>
  <c r="AP37" i="29"/>
  <c r="AO37" i="29"/>
  <c r="AN37" i="29"/>
  <c r="AM37" i="29"/>
  <c r="AL37" i="29"/>
  <c r="AK37" i="29"/>
  <c r="AJ37" i="29"/>
  <c r="AH37" i="29"/>
  <c r="AG37" i="29"/>
  <c r="AF37" i="29"/>
  <c r="AE37" i="29"/>
  <c r="AD37" i="29"/>
  <c r="AC37" i="29"/>
  <c r="AB37" i="29"/>
  <c r="AA37" i="29"/>
  <c r="Z37" i="29"/>
  <c r="Y37" i="29"/>
  <c r="X37" i="29"/>
  <c r="AR36" i="29"/>
  <c r="AI36" i="29"/>
  <c r="AR35" i="29"/>
  <c r="AI35" i="29"/>
  <c r="AR34" i="29"/>
  <c r="AI34" i="29"/>
  <c r="AR33" i="29"/>
  <c r="AI33" i="29"/>
  <c r="AR32" i="29"/>
  <c r="AI32" i="29"/>
  <c r="AR31" i="29"/>
  <c r="AI31" i="29"/>
  <c r="AR30" i="29"/>
  <c r="AI30" i="29"/>
  <c r="AR29" i="29"/>
  <c r="AI29" i="29"/>
  <c r="AR28" i="29"/>
  <c r="AI28" i="29"/>
  <c r="AQ26" i="29"/>
  <c r="AP26" i="29"/>
  <c r="AO26" i="29"/>
  <c r="AN26" i="29"/>
  <c r="AM26" i="29"/>
  <c r="AL26" i="29"/>
  <c r="AK26" i="29"/>
  <c r="AJ26" i="29"/>
  <c r="AH26" i="29"/>
  <c r="AG26" i="29"/>
  <c r="AF26" i="29"/>
  <c r="AE26" i="29"/>
  <c r="AD26" i="29"/>
  <c r="AC26" i="29"/>
  <c r="AB26" i="29"/>
  <c r="AA26" i="29"/>
  <c r="Z26" i="29"/>
  <c r="Y26" i="29"/>
  <c r="X26" i="29"/>
  <c r="AR25" i="29"/>
  <c r="AI25" i="29"/>
  <c r="AR24" i="29"/>
  <c r="AI24" i="29"/>
  <c r="AR23" i="29"/>
  <c r="AI23" i="29"/>
  <c r="AR22" i="29"/>
  <c r="AI22" i="29"/>
  <c r="AR21" i="29"/>
  <c r="AI21" i="29"/>
  <c r="AR20" i="29"/>
  <c r="AI20" i="29"/>
  <c r="AL9" i="29"/>
  <c r="AK9" i="29"/>
  <c r="AJ9" i="29"/>
  <c r="AI9" i="29"/>
  <c r="AH9" i="29"/>
  <c r="AG9" i="29"/>
  <c r="AF9" i="29"/>
  <c r="AE9" i="29"/>
  <c r="AD9" i="29"/>
  <c r="AC9" i="29"/>
  <c r="AB9" i="29"/>
  <c r="AM8" i="29"/>
  <c r="U110" i="33" l="1"/>
  <c r="AI37" i="29"/>
  <c r="AG187" i="31"/>
  <c r="AM9" i="29"/>
  <c r="AI26" i="29"/>
  <c r="AR37" i="29"/>
  <c r="AR26" i="29"/>
  <c r="AS36" i="28"/>
  <c r="M31" i="28" l="1"/>
  <c r="Z31" i="28"/>
  <c r="Q13" i="24" l="1"/>
  <c r="L116" i="24" l="1"/>
  <c r="K116" i="24"/>
  <c r="I116" i="24"/>
  <c r="H116" i="24"/>
  <c r="F116" i="24"/>
  <c r="H110" i="24"/>
  <c r="F110" i="24"/>
  <c r="F115" i="24"/>
  <c r="H115" i="24"/>
  <c r="I115" i="24"/>
  <c r="K115" i="24"/>
  <c r="L115" i="24"/>
  <c r="G110" i="24" l="1"/>
  <c r="F10" i="24"/>
  <c r="F13" i="24"/>
  <c r="F113" i="24"/>
  <c r="H113" i="24"/>
  <c r="I113" i="24"/>
  <c r="K113" i="24"/>
  <c r="L113" i="24"/>
  <c r="AJ44" i="26" l="1"/>
  <c r="AI44" i="26"/>
  <c r="L114" i="24" l="1"/>
  <c r="K114" i="24"/>
  <c r="I114" i="24"/>
  <c r="H114" i="24"/>
  <c r="F114" i="24"/>
  <c r="Q10" i="24" l="1"/>
  <c r="G58" i="24"/>
  <c r="O58" i="24"/>
  <c r="N58" i="24"/>
  <c r="O57" i="24"/>
  <c r="N57" i="24"/>
  <c r="O56" i="24"/>
  <c r="N56" i="24"/>
  <c r="G57" i="24"/>
  <c r="G56" i="24"/>
  <c r="F22" i="24"/>
  <c r="F23" i="24" s="1"/>
  <c r="E22" i="24"/>
  <c r="E23" i="24" s="1"/>
  <c r="P56" i="24" l="1"/>
  <c r="P58" i="24"/>
  <c r="P57" i="24"/>
  <c r="F100" i="24" l="1"/>
  <c r="F102" i="24" s="1"/>
  <c r="Q100" i="24"/>
  <c r="Q102" i="24" s="1"/>
  <c r="E100" i="24"/>
  <c r="E102" i="24" s="1"/>
  <c r="P13" i="25" l="1"/>
  <c r="O13" i="25"/>
  <c r="D14" i="25"/>
  <c r="E13" i="25"/>
  <c r="C14" i="25"/>
  <c r="Q13" i="25" l="1"/>
  <c r="X51" i="26" l="1"/>
  <c r="O51" i="26"/>
  <c r="Z52" i="26" l="1"/>
  <c r="AA52" i="26"/>
  <c r="AB52" i="26"/>
  <c r="AC52" i="26"/>
  <c r="AD52" i="26"/>
  <c r="AE52" i="26"/>
  <c r="AF52" i="26"/>
  <c r="AG52" i="26"/>
  <c r="AH52" i="26"/>
  <c r="AK52" i="26"/>
  <c r="AL52" i="26"/>
  <c r="AM52" i="26"/>
  <c r="AN52" i="26"/>
  <c r="Y52" i="26"/>
  <c r="Q52" i="26"/>
  <c r="R52" i="26"/>
  <c r="S52" i="26"/>
  <c r="T52" i="26"/>
  <c r="U52" i="26"/>
  <c r="V52" i="26"/>
  <c r="W52" i="26"/>
  <c r="P52" i="26"/>
  <c r="E52" i="26"/>
  <c r="F52" i="26"/>
  <c r="G52" i="26"/>
  <c r="H52" i="26"/>
  <c r="I52" i="26"/>
  <c r="J52" i="26"/>
  <c r="K52" i="26"/>
  <c r="L52" i="26"/>
  <c r="M52" i="26"/>
  <c r="N52" i="26"/>
  <c r="D52" i="26"/>
  <c r="O27" i="26"/>
  <c r="O28" i="26"/>
  <c r="X52" i="26" l="1"/>
  <c r="O52" i="26"/>
  <c r="K117" i="24" l="1"/>
  <c r="Q94" i="24" l="1"/>
  <c r="Q89" i="24"/>
  <c r="Q85" i="24"/>
  <c r="O80" i="24"/>
  <c r="N80" i="24"/>
  <c r="Q82" i="24"/>
  <c r="Q78" i="24"/>
  <c r="G70" i="24"/>
  <c r="Q73" i="24"/>
  <c r="G64" i="24"/>
  <c r="Q67" i="24"/>
  <c r="Q62" i="24"/>
  <c r="Q54" i="24"/>
  <c r="Q50" i="24"/>
  <c r="O44" i="24"/>
  <c r="N44" i="24"/>
  <c r="F45" i="24"/>
  <c r="Q45" i="24"/>
  <c r="E45" i="24"/>
  <c r="O43" i="24"/>
  <c r="N43" i="24"/>
  <c r="G45" i="24"/>
  <c r="F42" i="24"/>
  <c r="Q42" i="24"/>
  <c r="E42" i="24"/>
  <c r="O40" i="24"/>
  <c r="O41" i="24"/>
  <c r="N40" i="24"/>
  <c r="N41" i="24"/>
  <c r="N39" i="24"/>
  <c r="O39" i="24"/>
  <c r="N34" i="24"/>
  <c r="F36" i="24"/>
  <c r="Q36" i="24"/>
  <c r="Q38" i="24" s="1"/>
  <c r="E36" i="24"/>
  <c r="E38" i="24" s="1"/>
  <c r="F31" i="24"/>
  <c r="F32" i="24" s="1"/>
  <c r="Q31" i="24"/>
  <c r="Q32" i="24" s="1"/>
  <c r="E31" i="24"/>
  <c r="E32" i="24" s="1"/>
  <c r="Q22" i="24"/>
  <c r="Q23" i="24" s="1"/>
  <c r="P44" i="24" l="1"/>
  <c r="P80" i="24"/>
  <c r="O42" i="24"/>
  <c r="E46" i="24"/>
  <c r="Q46" i="24"/>
  <c r="Q104" i="24" s="1"/>
  <c r="G42" i="24"/>
  <c r="G46" i="24" s="1"/>
  <c r="N42" i="24"/>
  <c r="F46" i="24"/>
  <c r="O45" i="24"/>
  <c r="N45" i="24"/>
  <c r="P43" i="24"/>
  <c r="P41" i="24"/>
  <c r="P40" i="24"/>
  <c r="P39" i="24"/>
  <c r="P45" i="24" l="1"/>
  <c r="O46" i="24"/>
  <c r="P42" i="24"/>
  <c r="N46" i="24"/>
  <c r="P46" i="24" l="1"/>
  <c r="AW36" i="28"/>
  <c r="AV36" i="28"/>
  <c r="AU36" i="28"/>
  <c r="AT36" i="28"/>
  <c r="AR36" i="28"/>
  <c r="AO36" i="28"/>
  <c r="AN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L36" i="28"/>
  <c r="K36" i="28"/>
  <c r="J36" i="28"/>
  <c r="I36" i="28"/>
  <c r="H36" i="28"/>
  <c r="G36" i="28"/>
  <c r="F36" i="28"/>
  <c r="E36" i="28"/>
  <c r="D36" i="28"/>
  <c r="C36" i="28"/>
  <c r="B36" i="28"/>
  <c r="Z35" i="28"/>
  <c r="M35" i="28"/>
  <c r="Z34" i="28"/>
  <c r="M34" i="28"/>
  <c r="Z33" i="28"/>
  <c r="M33" i="28"/>
  <c r="Z32" i="28"/>
  <c r="M32" i="28"/>
  <c r="Z30" i="28"/>
  <c r="M30" i="28"/>
  <c r="Z29" i="28"/>
  <c r="M29" i="28"/>
  <c r="Z28" i="28"/>
  <c r="M28" i="28"/>
  <c r="Z27" i="28"/>
  <c r="M27" i="28"/>
  <c r="Z26" i="28"/>
  <c r="M26" i="28"/>
  <c r="AA17" i="28"/>
  <c r="X17" i="28"/>
  <c r="W17" i="28"/>
  <c r="V17" i="28"/>
  <c r="U17" i="28"/>
  <c r="T17" i="28"/>
  <c r="S17" i="28"/>
  <c r="L17" i="28"/>
  <c r="I17" i="28"/>
  <c r="H17" i="28"/>
  <c r="G17" i="28"/>
  <c r="F17" i="28"/>
  <c r="E17" i="28"/>
  <c r="D17" i="28"/>
  <c r="C17" i="28"/>
  <c r="B17" i="28"/>
  <c r="Y16" i="28"/>
  <c r="Q16" i="28"/>
  <c r="J16" i="28"/>
  <c r="Y15" i="28"/>
  <c r="Q15" i="28"/>
  <c r="J15" i="28"/>
  <c r="Y14" i="28"/>
  <c r="Q14" i="28"/>
  <c r="J14" i="28"/>
  <c r="Y13" i="28"/>
  <c r="Q13" i="28"/>
  <c r="J13" i="28"/>
  <c r="Y12" i="28"/>
  <c r="Q12" i="28"/>
  <c r="J12" i="28"/>
  <c r="Y11" i="28"/>
  <c r="Q11" i="28"/>
  <c r="J11" i="28"/>
  <c r="Y10" i="28"/>
  <c r="Q10" i="28"/>
  <c r="J10" i="28"/>
  <c r="Y9" i="28"/>
  <c r="Q9" i="28"/>
  <c r="J9" i="28"/>
  <c r="Y8" i="28"/>
  <c r="Q8" i="28"/>
  <c r="J8" i="28"/>
  <c r="Y7" i="28"/>
  <c r="Q7" i="28"/>
  <c r="J7" i="28"/>
  <c r="M36" i="28" l="1"/>
  <c r="Y17" i="28"/>
  <c r="AB7" i="28"/>
  <c r="AB11" i="28"/>
  <c r="AB15" i="28"/>
  <c r="AB10" i="28"/>
  <c r="AB8" i="28"/>
  <c r="AB12" i="28"/>
  <c r="AB16" i="28"/>
  <c r="Z36" i="28"/>
  <c r="AB14" i="28"/>
  <c r="AB9" i="28"/>
  <c r="AB13" i="28"/>
  <c r="J17" i="28"/>
  <c r="AB17" i="28" l="1"/>
  <c r="X54" i="26" l="1"/>
  <c r="O54" i="26"/>
  <c r="X50" i="26"/>
  <c r="O50" i="26"/>
  <c r="X49" i="26"/>
  <c r="O49" i="26"/>
  <c r="X48" i="26"/>
  <c r="O48" i="26"/>
  <c r="X47" i="26"/>
  <c r="O47" i="26"/>
  <c r="X46" i="26"/>
  <c r="O46" i="26"/>
  <c r="AN44" i="26"/>
  <c r="AM44" i="26"/>
  <c r="AL44" i="26"/>
  <c r="AK44" i="26"/>
  <c r="AH44" i="26"/>
  <c r="AG44" i="26"/>
  <c r="AF44" i="26"/>
  <c r="AE44" i="26"/>
  <c r="AD44" i="26"/>
  <c r="AC44" i="26"/>
  <c r="AB44" i="26"/>
  <c r="AA44" i="26"/>
  <c r="Z44" i="26"/>
  <c r="Y44" i="26"/>
  <c r="W44" i="26"/>
  <c r="V44" i="26"/>
  <c r="U44" i="26"/>
  <c r="T44" i="26"/>
  <c r="S44" i="26"/>
  <c r="R44" i="26"/>
  <c r="Q44" i="26"/>
  <c r="P44" i="26"/>
  <c r="N44" i="26"/>
  <c r="M44" i="26"/>
  <c r="L44" i="26"/>
  <c r="K44" i="26"/>
  <c r="J44" i="26"/>
  <c r="I44" i="26"/>
  <c r="H44" i="26"/>
  <c r="G44" i="26"/>
  <c r="F44" i="26"/>
  <c r="E44" i="26"/>
  <c r="D44" i="26"/>
  <c r="X43" i="26"/>
  <c r="O43" i="26"/>
  <c r="X42" i="26"/>
  <c r="O42" i="26"/>
  <c r="X41" i="26"/>
  <c r="O41" i="26"/>
  <c r="X40" i="26"/>
  <c r="O40" i="26"/>
  <c r="X39" i="26"/>
  <c r="O39" i="26"/>
  <c r="X38" i="26"/>
  <c r="O38" i="26"/>
  <c r="X37" i="26"/>
  <c r="O37" i="26"/>
  <c r="X36" i="26"/>
  <c r="O36" i="26"/>
  <c r="X35" i="26"/>
  <c r="O35" i="26"/>
  <c r="X34" i="26"/>
  <c r="O34" i="26"/>
  <c r="X33" i="26"/>
  <c r="O33" i="26"/>
  <c r="X32" i="26"/>
  <c r="O32" i="26"/>
  <c r="X31" i="26"/>
  <c r="O31" i="26"/>
  <c r="X30" i="26"/>
  <c r="O30" i="26"/>
  <c r="X29" i="26"/>
  <c r="O29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X44" i="26" l="1"/>
  <c r="O44" i="26"/>
  <c r="M22" i="25"/>
  <c r="L22" i="25"/>
  <c r="J22" i="25"/>
  <c r="I22" i="25"/>
  <c r="G22" i="25"/>
  <c r="F22" i="25"/>
  <c r="D22" i="25"/>
  <c r="AF14" i="25"/>
  <c r="AE14" i="25"/>
  <c r="AD14" i="25"/>
  <c r="AC14" i="25"/>
  <c r="AB14" i="25"/>
  <c r="AA14" i="25"/>
  <c r="Z14" i="25"/>
  <c r="Y14" i="25"/>
  <c r="X14" i="25"/>
  <c r="W14" i="25"/>
  <c r="V14" i="25"/>
  <c r="AF13" i="25"/>
  <c r="AE13" i="25"/>
  <c r="AD13" i="25"/>
  <c r="AC13" i="25"/>
  <c r="AB13" i="25"/>
  <c r="AA13" i="25"/>
  <c r="Z13" i="25"/>
  <c r="Y13" i="25"/>
  <c r="X13" i="25"/>
  <c r="W13" i="25"/>
  <c r="V13" i="25"/>
  <c r="V15" i="25" s="1"/>
  <c r="AF12" i="25"/>
  <c r="AE12" i="25"/>
  <c r="AD12" i="25"/>
  <c r="AC12" i="25"/>
  <c r="AB12" i="25"/>
  <c r="AA12" i="25"/>
  <c r="Z12" i="25"/>
  <c r="Y12" i="25"/>
  <c r="X12" i="25"/>
  <c r="W12" i="25"/>
  <c r="V12" i="25"/>
  <c r="AG11" i="25"/>
  <c r="P12" i="25"/>
  <c r="P24" i="25" s="1"/>
  <c r="O12" i="25"/>
  <c r="O24" i="25" s="1"/>
  <c r="E12" i="25"/>
  <c r="E24" i="25" s="1"/>
  <c r="AG10" i="25"/>
  <c r="P11" i="25"/>
  <c r="O11" i="25"/>
  <c r="E11" i="25"/>
  <c r="AF9" i="25"/>
  <c r="AE9" i="25"/>
  <c r="AD9" i="25"/>
  <c r="AC9" i="25"/>
  <c r="AB9" i="25"/>
  <c r="AA9" i="25"/>
  <c r="Z9" i="25"/>
  <c r="Y9" i="25"/>
  <c r="X9" i="25"/>
  <c r="W9" i="25"/>
  <c r="V9" i="25"/>
  <c r="P10" i="25"/>
  <c r="O10" i="25"/>
  <c r="E10" i="25"/>
  <c r="AG8" i="25"/>
  <c r="P9" i="25"/>
  <c r="O9" i="25"/>
  <c r="E9" i="25"/>
  <c r="AG7" i="25"/>
  <c r="P7" i="25"/>
  <c r="O7" i="25"/>
  <c r="E7" i="25"/>
  <c r="P6" i="25"/>
  <c r="O6" i="25"/>
  <c r="K23" i="25"/>
  <c r="H23" i="25"/>
  <c r="E6" i="25"/>
  <c r="L117" i="24"/>
  <c r="M117" i="24" s="1"/>
  <c r="I117" i="24"/>
  <c r="H117" i="24"/>
  <c r="F117" i="24"/>
  <c r="M116" i="24"/>
  <c r="J116" i="24"/>
  <c r="M114" i="24"/>
  <c r="L112" i="24"/>
  <c r="K112" i="24"/>
  <c r="I112" i="24"/>
  <c r="H112" i="24"/>
  <c r="F112" i="24"/>
  <c r="E112" i="24"/>
  <c r="L111" i="24"/>
  <c r="K111" i="24"/>
  <c r="I111" i="24"/>
  <c r="H111" i="24"/>
  <c r="F111" i="24"/>
  <c r="L110" i="24"/>
  <c r="K110" i="24"/>
  <c r="I110" i="24"/>
  <c r="J110" i="24" s="1"/>
  <c r="O103" i="24"/>
  <c r="N103" i="24"/>
  <c r="G103" i="24"/>
  <c r="O101" i="24"/>
  <c r="N101" i="24"/>
  <c r="G101" i="24"/>
  <c r="O99" i="24"/>
  <c r="N99" i="24"/>
  <c r="G99" i="24"/>
  <c r="O98" i="24"/>
  <c r="N98" i="24"/>
  <c r="G98" i="24"/>
  <c r="O97" i="24"/>
  <c r="N97" i="24"/>
  <c r="G97" i="24"/>
  <c r="O96" i="24"/>
  <c r="N96" i="24"/>
  <c r="G96" i="24"/>
  <c r="O95" i="24"/>
  <c r="N95" i="24"/>
  <c r="G95" i="24"/>
  <c r="F94" i="24"/>
  <c r="E94" i="24"/>
  <c r="O93" i="24"/>
  <c r="N93" i="24"/>
  <c r="G93" i="24"/>
  <c r="O92" i="24"/>
  <c r="N92" i="24"/>
  <c r="G92" i="24"/>
  <c r="O91" i="24"/>
  <c r="N91" i="24"/>
  <c r="G91" i="24"/>
  <c r="O90" i="24"/>
  <c r="N90" i="24"/>
  <c r="G90" i="24"/>
  <c r="F89" i="24"/>
  <c r="E89" i="24"/>
  <c r="O88" i="24"/>
  <c r="N88" i="24"/>
  <c r="G88" i="24"/>
  <c r="O87" i="24"/>
  <c r="N87" i="24"/>
  <c r="G87" i="24"/>
  <c r="O86" i="24"/>
  <c r="N86" i="24"/>
  <c r="G86" i="24"/>
  <c r="F85" i="24"/>
  <c r="E85" i="24"/>
  <c r="O84" i="24"/>
  <c r="N84" i="24"/>
  <c r="O83" i="24"/>
  <c r="N83" i="24"/>
  <c r="G83" i="24"/>
  <c r="F82" i="24"/>
  <c r="E82" i="24"/>
  <c r="O81" i="24"/>
  <c r="N81" i="24"/>
  <c r="G81" i="24"/>
  <c r="O79" i="24"/>
  <c r="N79" i="24"/>
  <c r="G79" i="24"/>
  <c r="F78" i="24"/>
  <c r="E78" i="24"/>
  <c r="O77" i="24"/>
  <c r="N77" i="24"/>
  <c r="G77" i="24"/>
  <c r="O76" i="24"/>
  <c r="N76" i="24"/>
  <c r="G76" i="24"/>
  <c r="O75" i="24"/>
  <c r="N75" i="24"/>
  <c r="G75" i="24"/>
  <c r="O74" i="24"/>
  <c r="N74" i="24"/>
  <c r="G74" i="24"/>
  <c r="F73" i="24"/>
  <c r="E73" i="24"/>
  <c r="O72" i="24"/>
  <c r="N72" i="24"/>
  <c r="G72" i="24"/>
  <c r="O71" i="24"/>
  <c r="N71" i="24"/>
  <c r="G71" i="24"/>
  <c r="O70" i="24"/>
  <c r="N70" i="24"/>
  <c r="O69" i="24"/>
  <c r="N69" i="24"/>
  <c r="G69" i="24"/>
  <c r="O68" i="24"/>
  <c r="N68" i="24"/>
  <c r="G68" i="24"/>
  <c r="F67" i="24"/>
  <c r="E67" i="24"/>
  <c r="O66" i="24"/>
  <c r="N66" i="24"/>
  <c r="G66" i="24"/>
  <c r="O65" i="24"/>
  <c r="N65" i="24"/>
  <c r="G65" i="24"/>
  <c r="O64" i="24"/>
  <c r="N64" i="24"/>
  <c r="O63" i="24"/>
  <c r="N63" i="24"/>
  <c r="G63" i="24"/>
  <c r="F62" i="24"/>
  <c r="E62" i="24"/>
  <c r="O60" i="24"/>
  <c r="N60" i="24"/>
  <c r="G60" i="24"/>
  <c r="O59" i="24"/>
  <c r="N59" i="24"/>
  <c r="G59" i="24"/>
  <c r="O55" i="24"/>
  <c r="N55" i="24"/>
  <c r="G55" i="24"/>
  <c r="F54" i="24"/>
  <c r="E54" i="24"/>
  <c r="O53" i="24"/>
  <c r="N53" i="24"/>
  <c r="G53" i="24"/>
  <c r="F50" i="24"/>
  <c r="E50" i="24"/>
  <c r="O37" i="24"/>
  <c r="N37" i="24"/>
  <c r="O35" i="24"/>
  <c r="N35" i="24"/>
  <c r="N36" i="24" s="1"/>
  <c r="O34" i="24"/>
  <c r="G36" i="24"/>
  <c r="O33" i="24"/>
  <c r="N33" i="24"/>
  <c r="O30" i="24"/>
  <c r="O28" i="24"/>
  <c r="N28" i="24"/>
  <c r="O27" i="24"/>
  <c r="N27" i="24"/>
  <c r="O26" i="24"/>
  <c r="N26" i="24"/>
  <c r="O25" i="24"/>
  <c r="N25" i="24"/>
  <c r="O24" i="24"/>
  <c r="N24" i="24"/>
  <c r="O21" i="24"/>
  <c r="N21" i="24"/>
  <c r="O20" i="24"/>
  <c r="N20" i="24"/>
  <c r="O19" i="24"/>
  <c r="N19" i="24"/>
  <c r="O18" i="24"/>
  <c r="N18" i="24"/>
  <c r="O17" i="24"/>
  <c r="N17" i="24"/>
  <c r="O16" i="24"/>
  <c r="N16" i="24"/>
  <c r="O15" i="24"/>
  <c r="N15" i="24"/>
  <c r="O14" i="24"/>
  <c r="N14" i="24"/>
  <c r="E13" i="24"/>
  <c r="O12" i="24"/>
  <c r="N12" i="24"/>
  <c r="O11" i="24"/>
  <c r="N11" i="24"/>
  <c r="G11" i="24"/>
  <c r="E10" i="24"/>
  <c r="O9" i="24"/>
  <c r="N9" i="24"/>
  <c r="G9" i="24"/>
  <c r="O8" i="24"/>
  <c r="N8" i="24"/>
  <c r="G8" i="24"/>
  <c r="O7" i="24"/>
  <c r="N7" i="24"/>
  <c r="G7" i="24"/>
  <c r="O6" i="24"/>
  <c r="N6" i="24"/>
  <c r="G6" i="24"/>
  <c r="P6" i="24" l="1"/>
  <c r="O112" i="24"/>
  <c r="AD15" i="25"/>
  <c r="Z15" i="25"/>
  <c r="E23" i="25"/>
  <c r="O23" i="25"/>
  <c r="P79" i="24"/>
  <c r="P23" i="25"/>
  <c r="N23" i="25"/>
  <c r="N22" i="25"/>
  <c r="E104" i="24"/>
  <c r="I104" i="24"/>
  <c r="L104" i="24"/>
  <c r="G115" i="24"/>
  <c r="M115" i="24"/>
  <c r="O115" i="24"/>
  <c r="H104" i="24"/>
  <c r="K104" i="24"/>
  <c r="J115" i="24"/>
  <c r="N115" i="24"/>
  <c r="O113" i="24"/>
  <c r="M113" i="24"/>
  <c r="J113" i="24"/>
  <c r="N113" i="24"/>
  <c r="G113" i="24"/>
  <c r="O116" i="24"/>
  <c r="J117" i="24"/>
  <c r="O110" i="24"/>
  <c r="M111" i="24"/>
  <c r="J112" i="24"/>
  <c r="E22" i="25"/>
  <c r="N100" i="24"/>
  <c r="N102" i="24" s="1"/>
  <c r="O114" i="24"/>
  <c r="G100" i="24"/>
  <c r="G102" i="24" s="1"/>
  <c r="O100" i="24"/>
  <c r="O102" i="24" s="1"/>
  <c r="M110" i="24"/>
  <c r="M112" i="24"/>
  <c r="J114" i="24"/>
  <c r="O117" i="24"/>
  <c r="N111" i="24"/>
  <c r="G111" i="24"/>
  <c r="G114" i="24"/>
  <c r="N114" i="24"/>
  <c r="O111" i="24"/>
  <c r="N116" i="24"/>
  <c r="G116" i="24"/>
  <c r="N117" i="24"/>
  <c r="G117" i="24"/>
  <c r="N110" i="24"/>
  <c r="J111" i="24"/>
  <c r="G112" i="24"/>
  <c r="N112" i="24"/>
  <c r="P112" i="24" s="1"/>
  <c r="AC15" i="25"/>
  <c r="Y15" i="25"/>
  <c r="AA15" i="25"/>
  <c r="X15" i="25"/>
  <c r="AB15" i="25"/>
  <c r="AF15" i="25"/>
  <c r="W15" i="25"/>
  <c r="AG14" i="25"/>
  <c r="K22" i="25"/>
  <c r="H22" i="25"/>
  <c r="O22" i="25"/>
  <c r="P22" i="25"/>
  <c r="Q10" i="25"/>
  <c r="O14" i="25"/>
  <c r="P14" i="25"/>
  <c r="G82" i="24"/>
  <c r="G85" i="24"/>
  <c r="N22" i="24"/>
  <c r="N23" i="24" s="1"/>
  <c r="G31" i="24"/>
  <c r="G32" i="24" s="1"/>
  <c r="O31" i="24"/>
  <c r="O32" i="24" s="1"/>
  <c r="G22" i="24"/>
  <c r="G23" i="24" s="1"/>
  <c r="O22" i="24"/>
  <c r="O23" i="24" s="1"/>
  <c r="P34" i="24"/>
  <c r="O36" i="24"/>
  <c r="P72" i="24"/>
  <c r="P75" i="24"/>
  <c r="G78" i="24"/>
  <c r="P81" i="24"/>
  <c r="N31" i="24"/>
  <c r="N32" i="24" s="1"/>
  <c r="P16" i="24"/>
  <c r="P19" i="24"/>
  <c r="O13" i="24"/>
  <c r="P55" i="24"/>
  <c r="P27" i="24"/>
  <c r="P68" i="24"/>
  <c r="P93" i="24"/>
  <c r="P65" i="24"/>
  <c r="P15" i="24"/>
  <c r="P63" i="24"/>
  <c r="P17" i="24"/>
  <c r="P35" i="24"/>
  <c r="G94" i="24"/>
  <c r="P97" i="24"/>
  <c r="P77" i="24"/>
  <c r="P88" i="24"/>
  <c r="P103" i="24"/>
  <c r="G73" i="24"/>
  <c r="P25" i="24"/>
  <c r="P26" i="24"/>
  <c r="P28" i="24"/>
  <c r="P59" i="24"/>
  <c r="N89" i="24"/>
  <c r="P96" i="24"/>
  <c r="P60" i="24"/>
  <c r="P70" i="24"/>
  <c r="P84" i="24"/>
  <c r="P87" i="24"/>
  <c r="P91" i="24"/>
  <c r="P92" i="24"/>
  <c r="O78" i="24"/>
  <c r="P8" i="24"/>
  <c r="G62" i="24"/>
  <c r="G67" i="24"/>
  <c r="O73" i="24"/>
  <c r="O82" i="24"/>
  <c r="AG9" i="25"/>
  <c r="P7" i="24"/>
  <c r="G50" i="24"/>
  <c r="P53" i="24"/>
  <c r="P71" i="24"/>
  <c r="P99" i="24"/>
  <c r="AE15" i="25"/>
  <c r="Q6" i="25"/>
  <c r="Q9" i="25"/>
  <c r="Q11" i="25"/>
  <c r="N10" i="24"/>
  <c r="P14" i="24"/>
  <c r="P18" i="24"/>
  <c r="P24" i="24"/>
  <c r="P30" i="24"/>
  <c r="P33" i="24"/>
  <c r="G54" i="24"/>
  <c r="N54" i="24"/>
  <c r="O62" i="24"/>
  <c r="P66" i="24"/>
  <c r="P69" i="24"/>
  <c r="P76" i="24"/>
  <c r="P101" i="24"/>
  <c r="G13" i="24"/>
  <c r="O54" i="24"/>
  <c r="P64" i="24"/>
  <c r="P74" i="24"/>
  <c r="P83" i="24"/>
  <c r="O89" i="24"/>
  <c r="P98" i="24"/>
  <c r="N67" i="24"/>
  <c r="P11" i="24"/>
  <c r="P37" i="24"/>
  <c r="O50" i="24"/>
  <c r="N62" i="24"/>
  <c r="O67" i="24"/>
  <c r="N82" i="24"/>
  <c r="O85" i="24"/>
  <c r="P86" i="24"/>
  <c r="P90" i="24"/>
  <c r="O94" i="24"/>
  <c r="P21" i="24"/>
  <c r="N73" i="24"/>
  <c r="F38" i="24"/>
  <c r="P95" i="24"/>
  <c r="N13" i="24"/>
  <c r="G10" i="24"/>
  <c r="O10" i="24"/>
  <c r="N50" i="24"/>
  <c r="Q12" i="25"/>
  <c r="Q24" i="25" s="1"/>
  <c r="P9" i="24"/>
  <c r="P12" i="24"/>
  <c r="P20" i="24"/>
  <c r="N78" i="24"/>
  <c r="N85" i="24"/>
  <c r="G89" i="24"/>
  <c r="AG12" i="25"/>
  <c r="E14" i="25"/>
  <c r="N94" i="24"/>
  <c r="AG13" i="25"/>
  <c r="Q7" i="25"/>
  <c r="P110" i="24" l="1"/>
  <c r="Q23" i="25"/>
  <c r="P115" i="24"/>
  <c r="J104" i="24"/>
  <c r="M104" i="24"/>
  <c r="O38" i="24"/>
  <c r="O104" i="24" s="1"/>
  <c r="F104" i="24"/>
  <c r="P113" i="24"/>
  <c r="P62" i="24"/>
  <c r="P116" i="24"/>
  <c r="P117" i="24"/>
  <c r="P114" i="24"/>
  <c r="P22" i="24"/>
  <c r="P23" i="24" s="1"/>
  <c r="P100" i="24"/>
  <c r="P102" i="24" s="1"/>
  <c r="P111" i="24"/>
  <c r="AG15" i="25"/>
  <c r="Q14" i="25"/>
  <c r="Q22" i="25"/>
  <c r="P89" i="24"/>
  <c r="P31" i="24"/>
  <c r="P32" i="24" s="1"/>
  <c r="P36" i="24"/>
  <c r="P73" i="24"/>
  <c r="P13" i="24"/>
  <c r="P10" i="24"/>
  <c r="P82" i="24"/>
  <c r="P94" i="24"/>
  <c r="P85" i="24"/>
  <c r="P78" i="24"/>
  <c r="P54" i="24"/>
  <c r="P50" i="24"/>
  <c r="P67" i="24"/>
  <c r="N38" i="24"/>
  <c r="G38" i="24"/>
  <c r="G104" i="24" s="1"/>
  <c r="P38" i="24" l="1"/>
  <c r="P104" i="24"/>
  <c r="N104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　絵里香（教育総務課）</author>
  </authors>
  <commentList>
    <comment ref="J73" authorId="0" shapeId="0" xr:uid="{D62DCAF8-9B3A-4143-BF1B-F611D4F548E7}">
      <text>
        <r>
          <rPr>
            <b/>
            <sz val="9"/>
            <color indexed="81"/>
            <rFont val="MS P ゴシック"/>
            <family val="3"/>
            <charset val="128"/>
          </rPr>
          <t>小野　絵里香（教育総務課）:</t>
        </r>
        <r>
          <rPr>
            <sz val="9"/>
            <color indexed="81"/>
            <rFont val="MS P ゴシック"/>
            <family val="3"/>
            <charset val="128"/>
          </rPr>
          <t xml:space="preserve">
学校基本調査が正しい
０</t>
        </r>
      </text>
    </comment>
    <comment ref="G84" authorId="0" shapeId="0" xr:uid="{3E2DEB56-40DA-4274-9C0C-FE5D25453226}">
      <text>
        <r>
          <rPr>
            <b/>
            <sz val="9"/>
            <color indexed="81"/>
            <rFont val="MS P ゴシック"/>
            <family val="3"/>
            <charset val="128"/>
          </rPr>
          <t>小野　絵里香（教育総務課）:</t>
        </r>
        <r>
          <rPr>
            <sz val="9"/>
            <color indexed="81"/>
            <rFont val="MS P ゴシック"/>
            <family val="3"/>
            <charset val="128"/>
          </rPr>
          <t xml:space="preserve">
学校基本調査が正しい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0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御船が丘小を一番下から、橘小と山内東小の間に移した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　絵里香（教育総務課）</author>
  </authors>
  <commentList>
    <comment ref="H38" authorId="0" shapeId="0" xr:uid="{43327B47-4443-40F2-8BB2-C8CAFE38DE1F}">
      <text>
        <r>
          <rPr>
            <b/>
            <sz val="9"/>
            <color indexed="81"/>
            <rFont val="MS P ゴシック"/>
            <family val="3"/>
            <charset val="128"/>
          </rPr>
          <t>小野　絵里香（教育総務課）:</t>
        </r>
        <r>
          <rPr>
            <sz val="9"/>
            <color indexed="81"/>
            <rFont val="MS P ゴシック"/>
            <family val="3"/>
            <charset val="128"/>
          </rPr>
          <t xml:space="preserve">
学校基本調査が正しい２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篠原　綾乃（教育総務課）</author>
  </authors>
  <commentList>
    <comment ref="B46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主事・実習助手要確認
</t>
        </r>
      </text>
    </comment>
  </commentList>
</comments>
</file>

<file path=xl/sharedStrings.xml><?xml version="1.0" encoding="utf-8"?>
<sst xmlns="http://schemas.openxmlformats.org/spreadsheetml/2006/main" count="2726" uniqueCount="847">
  <si>
    <t>学校名</t>
  </si>
  <si>
    <t>単式学級</t>
    <rPh sb="0" eb="2">
      <t>タンシキ</t>
    </rPh>
    <rPh sb="2" eb="4">
      <t>ガッキュウ</t>
    </rPh>
    <phoneticPr fontId="4"/>
  </si>
  <si>
    <t>合計</t>
  </si>
  <si>
    <t>１年</t>
  </si>
  <si>
    <t>２年</t>
  </si>
  <si>
    <t>３年</t>
  </si>
  <si>
    <t>４年</t>
  </si>
  <si>
    <t>５年</t>
  </si>
  <si>
    <t>６年</t>
  </si>
  <si>
    <t>男</t>
  </si>
  <si>
    <t>女</t>
  </si>
  <si>
    <t>計</t>
  </si>
  <si>
    <t>厳木</t>
  </si>
  <si>
    <t>鳥栖</t>
  </si>
  <si>
    <t>伊万里</t>
  </si>
  <si>
    <t>武雄</t>
  </si>
  <si>
    <t>牛津</t>
  </si>
  <si>
    <t>神埼</t>
  </si>
  <si>
    <t>計</t>
    <rPh sb="0" eb="1">
      <t>ケイ</t>
    </rPh>
    <phoneticPr fontId="4"/>
  </si>
  <si>
    <t>（単位：人）</t>
    <rPh sb="1" eb="3">
      <t>タンイ</t>
    </rPh>
    <rPh sb="4" eb="5">
      <t>ニン</t>
    </rPh>
    <phoneticPr fontId="4"/>
  </si>
  <si>
    <t>負担法職員</t>
    <rPh sb="0" eb="2">
      <t>フタン</t>
    </rPh>
    <rPh sb="2" eb="3">
      <t>ホウ</t>
    </rPh>
    <rPh sb="3" eb="5">
      <t>ショクイン</t>
    </rPh>
    <phoneticPr fontId="4"/>
  </si>
  <si>
    <t>学  校  名</t>
  </si>
  <si>
    <t>副校長</t>
    <rPh sb="0" eb="3">
      <t>フクコウチョウ</t>
    </rPh>
    <phoneticPr fontId="4"/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</si>
  <si>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</si>
  <si>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</si>
  <si>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</si>
  <si>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</si>
  <si>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栄養教諭</t>
    <rPh sb="0" eb="2">
      <t>エイヨウ</t>
    </rPh>
    <rPh sb="2" eb="4">
      <t>キョウユ</t>
    </rPh>
    <phoneticPr fontId="4"/>
  </si>
  <si>
    <t>事務職員</t>
    <rPh sb="0" eb="2">
      <t>ジム</t>
    </rPh>
    <rPh sb="2" eb="4">
      <t>ショクイン</t>
    </rPh>
    <phoneticPr fontId="4"/>
  </si>
  <si>
    <t>学校医</t>
  </si>
  <si>
    <t>学校歯科医</t>
  </si>
  <si>
    <t>学校薬剤師</t>
  </si>
  <si>
    <t>教務主任</t>
  </si>
  <si>
    <t>学年主任</t>
  </si>
  <si>
    <t>保健主事</t>
  </si>
  <si>
    <t>その他</t>
    <phoneticPr fontId="4"/>
  </si>
  <si>
    <t>育児休業</t>
  </si>
  <si>
    <t>充て指導主事</t>
    <rPh sb="0" eb="1">
      <t>ア</t>
    </rPh>
    <rPh sb="2" eb="4">
      <t>シドウ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</si>
  <si>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4"/>
  </si>
  <si>
    <t>致遠館</t>
  </si>
  <si>
    <t>唐津東</t>
  </si>
  <si>
    <t>小城</t>
  </si>
  <si>
    <t>本務職員数</t>
    <rPh sb="0" eb="2">
      <t>ホンム</t>
    </rPh>
    <rPh sb="2" eb="5">
      <t>ショクインスウ</t>
    </rPh>
    <phoneticPr fontId="4"/>
  </si>
  <si>
    <t>学校名</t>
    <rPh sb="0" eb="2">
      <t>ガッコウ</t>
    </rPh>
    <rPh sb="2" eb="3">
      <t>メイ</t>
    </rPh>
    <phoneticPr fontId="4"/>
  </si>
  <si>
    <t>～</t>
    <phoneticPr fontId="4"/>
  </si>
  <si>
    <t>歳</t>
    <rPh sb="0" eb="1">
      <t>サイ</t>
    </rPh>
    <phoneticPr fontId="4"/>
  </si>
  <si>
    <t>以上</t>
    <rPh sb="0" eb="2">
      <t>イジョウ</t>
    </rPh>
    <phoneticPr fontId="4"/>
  </si>
  <si>
    <t>合　　計</t>
  </si>
  <si>
    <t>講師</t>
    <rPh sb="0" eb="2">
      <t>コウシ</t>
    </rPh>
    <phoneticPr fontId="4"/>
  </si>
  <si>
    <t>実習助手</t>
    <rPh sb="0" eb="2">
      <t>ジッシュウ</t>
    </rPh>
    <rPh sb="2" eb="4">
      <t>ジョシュ</t>
    </rPh>
    <phoneticPr fontId="4"/>
  </si>
  <si>
    <t>用務員</t>
    <rPh sb="0" eb="3">
      <t>ヨウムイン</t>
    </rPh>
    <phoneticPr fontId="4"/>
  </si>
  <si>
    <t>生　　　　　　　徒　　　　　　　数　　　　（人）</t>
    <rPh sb="22" eb="23">
      <t>ニン</t>
    </rPh>
    <phoneticPr fontId="4"/>
  </si>
  <si>
    <t>普通科</t>
  </si>
  <si>
    <t>商業科</t>
  </si>
  <si>
    <t>計</t>
    <phoneticPr fontId="4"/>
  </si>
  <si>
    <t>（単位：学級）</t>
    <rPh sb="1" eb="3">
      <t>タンイ</t>
    </rPh>
    <rPh sb="4" eb="6">
      <t>ガッキュウ</t>
    </rPh>
    <phoneticPr fontId="4"/>
  </si>
  <si>
    <t>小学部</t>
  </si>
  <si>
    <t>中学部</t>
  </si>
  <si>
    <t>高等部</t>
  </si>
  <si>
    <t>学校給食調理員</t>
    <phoneticPr fontId="4"/>
  </si>
  <si>
    <t>養護職員</t>
    <phoneticPr fontId="4"/>
  </si>
  <si>
    <t>学校栄養職員</t>
    <phoneticPr fontId="4"/>
  </si>
  <si>
    <t>（６）県立高等学校</t>
    <phoneticPr fontId="17"/>
  </si>
  <si>
    <t>学級数</t>
  </si>
  <si>
    <t>大学科名</t>
  </si>
  <si>
    <t>小学科名</t>
  </si>
  <si>
    <t>１     年</t>
    <rPh sb="6" eb="7">
      <t>ネン</t>
    </rPh>
    <phoneticPr fontId="17"/>
  </si>
  <si>
    <t>２     年</t>
    <rPh sb="6" eb="7">
      <t>ネン</t>
    </rPh>
    <phoneticPr fontId="17"/>
  </si>
  <si>
    <t>３     年</t>
    <rPh sb="6" eb="7">
      <t>ネン</t>
    </rPh>
    <phoneticPr fontId="17"/>
  </si>
  <si>
    <t>合　　　計</t>
  </si>
  <si>
    <t>ﾎ-ﾑﾙ-ﾑ</t>
  </si>
  <si>
    <t>数</t>
  </si>
  <si>
    <t>佐賀東</t>
  </si>
  <si>
    <t>佐賀西</t>
  </si>
  <si>
    <t>佐賀北</t>
  </si>
  <si>
    <t>芸術科</t>
    <rPh sb="0" eb="2">
      <t>ゲイジュツ</t>
    </rPh>
    <rPh sb="2" eb="3">
      <t>カ</t>
    </rPh>
    <phoneticPr fontId="4"/>
  </si>
  <si>
    <t>理数科</t>
  </si>
  <si>
    <t>唐津西</t>
  </si>
  <si>
    <t>武雄</t>
    <phoneticPr fontId="4"/>
  </si>
  <si>
    <t>鹿島</t>
    <phoneticPr fontId="4"/>
  </si>
  <si>
    <t>赤門学舎</t>
    <rPh sb="0" eb="2">
      <t>アカモン</t>
    </rPh>
    <rPh sb="2" eb="4">
      <t>ガクシャ</t>
    </rPh>
    <phoneticPr fontId="4"/>
  </si>
  <si>
    <t>普通科</t>
    <phoneticPr fontId="4"/>
  </si>
  <si>
    <t>大手門学舎</t>
    <rPh sb="0" eb="3">
      <t>オオテモン</t>
    </rPh>
    <rPh sb="3" eb="5">
      <t>ガクシャ</t>
    </rPh>
    <phoneticPr fontId="4"/>
  </si>
  <si>
    <t>商業科</t>
    <rPh sb="0" eb="3">
      <t>ショウギョウカ</t>
    </rPh>
    <phoneticPr fontId="4"/>
  </si>
  <si>
    <t>家庭科</t>
    <rPh sb="0" eb="3">
      <t>カテイカ</t>
    </rPh>
    <phoneticPr fontId="4"/>
  </si>
  <si>
    <t>食品調理科</t>
    <rPh sb="0" eb="2">
      <t>ショクヒン</t>
    </rPh>
    <rPh sb="2" eb="4">
      <t>チョウリ</t>
    </rPh>
    <rPh sb="4" eb="5">
      <t>カ</t>
    </rPh>
    <phoneticPr fontId="4"/>
  </si>
  <si>
    <t>三養基</t>
  </si>
  <si>
    <t>白石</t>
    <phoneticPr fontId="4"/>
  </si>
  <si>
    <t>普通科キャンパス</t>
    <rPh sb="0" eb="3">
      <t>フツウカ</t>
    </rPh>
    <phoneticPr fontId="4"/>
  </si>
  <si>
    <t>商業科キャンパス</t>
    <rPh sb="0" eb="3">
      <t>ショウギョウカ</t>
    </rPh>
    <phoneticPr fontId="4"/>
  </si>
  <si>
    <t>情報ビジネス科</t>
    <rPh sb="0" eb="2">
      <t>ジョウホウ</t>
    </rPh>
    <rPh sb="6" eb="7">
      <t>カ</t>
    </rPh>
    <phoneticPr fontId="4"/>
  </si>
  <si>
    <t>太良</t>
  </si>
  <si>
    <t>唐津南</t>
  </si>
  <si>
    <t>農業科</t>
  </si>
  <si>
    <t>生産技術科</t>
  </si>
  <si>
    <t>食品流通科</t>
  </si>
  <si>
    <t>家庭科</t>
  </si>
  <si>
    <t>生活教養科</t>
    <rPh sb="2" eb="4">
      <t>キョウヨウ</t>
    </rPh>
    <phoneticPr fontId="4"/>
  </si>
  <si>
    <t>高志館</t>
  </si>
  <si>
    <t>園芸科学科</t>
    <rPh sb="0" eb="2">
      <t>エンゲイ</t>
    </rPh>
    <rPh sb="2" eb="4">
      <t>カガク</t>
    </rPh>
    <rPh sb="4" eb="5">
      <t>カ</t>
    </rPh>
    <phoneticPr fontId="5"/>
  </si>
  <si>
    <t>佐賀農業</t>
  </si>
  <si>
    <t>環境工学科</t>
    <rPh sb="0" eb="2">
      <t>カンキョウ</t>
    </rPh>
    <rPh sb="2" eb="5">
      <t>コウガクカ</t>
    </rPh>
    <phoneticPr fontId="5"/>
  </si>
  <si>
    <t>食品科学科</t>
    <rPh sb="0" eb="1">
      <t>ショクヒン</t>
    </rPh>
    <rPh sb="1" eb="4">
      <t>カガクカ</t>
    </rPh>
    <phoneticPr fontId="5"/>
  </si>
  <si>
    <t>農業科学科</t>
    <rPh sb="0" eb="2">
      <t>ノウギョウ</t>
    </rPh>
    <rPh sb="2" eb="5">
      <t>カガクカ</t>
    </rPh>
    <phoneticPr fontId="5"/>
  </si>
  <si>
    <t>佐賀工業</t>
  </si>
  <si>
    <t>工業科</t>
  </si>
  <si>
    <t>機械科</t>
  </si>
  <si>
    <t>電気科</t>
  </si>
  <si>
    <t>建築科</t>
  </si>
  <si>
    <t>唐津工業</t>
  </si>
  <si>
    <t>土木科</t>
  </si>
  <si>
    <t>鳥栖工業</t>
  </si>
  <si>
    <t>電子機械科</t>
  </si>
  <si>
    <t>有田工業</t>
  </si>
  <si>
    <t>ﾃﾞｻﾞｲﾝ科</t>
  </si>
  <si>
    <t>ｾﾗﾐｯｸ科</t>
  </si>
  <si>
    <t>佐賀商業</t>
  </si>
  <si>
    <t>情報処理科</t>
  </si>
  <si>
    <t>唐津商業</t>
  </si>
  <si>
    <t>会計科</t>
  </si>
  <si>
    <t>鳥栖商業</t>
  </si>
  <si>
    <t>情報管理科</t>
    <rPh sb="2" eb="4">
      <t>カンリ</t>
    </rPh>
    <phoneticPr fontId="4"/>
  </si>
  <si>
    <t>流通経済科</t>
  </si>
  <si>
    <t>生活経営科</t>
  </si>
  <si>
    <t>服飾ﾃﾞｻﾞｲﾝ科</t>
  </si>
  <si>
    <t>食品調理科</t>
  </si>
  <si>
    <t>ﾌｰﾄﾞﾃﾞｻﾞｲﾝ科</t>
    <rPh sb="10" eb="11">
      <t>カ</t>
    </rPh>
    <phoneticPr fontId="4"/>
  </si>
  <si>
    <t>神埼清明</t>
  </si>
  <si>
    <t>総合学科</t>
  </si>
  <si>
    <t>多久</t>
  </si>
  <si>
    <t>嬉野</t>
    <phoneticPr fontId="4"/>
  </si>
  <si>
    <t>塩田校舎</t>
    <rPh sb="0" eb="2">
      <t>シオタ</t>
    </rPh>
    <rPh sb="2" eb="4">
      <t>コウシャ</t>
    </rPh>
    <phoneticPr fontId="4"/>
  </si>
  <si>
    <t>工業科</t>
    <phoneticPr fontId="4"/>
  </si>
  <si>
    <t>機械科</t>
    <phoneticPr fontId="4"/>
  </si>
  <si>
    <t>電気科</t>
    <phoneticPr fontId="4"/>
  </si>
  <si>
    <t>建築科</t>
    <rPh sb="0" eb="2">
      <t>ケンチク</t>
    </rPh>
    <phoneticPr fontId="4"/>
  </si>
  <si>
    <t>嬉野校舎</t>
    <rPh sb="0" eb="2">
      <t>ウレシノ</t>
    </rPh>
    <rPh sb="2" eb="4">
      <t>コウシャ</t>
    </rPh>
    <phoneticPr fontId="4"/>
  </si>
  <si>
    <t>総合学科</t>
    <rPh sb="0" eb="2">
      <t>ソウゴウ</t>
    </rPh>
    <rPh sb="2" eb="4">
      <t>ガッカ</t>
    </rPh>
    <phoneticPr fontId="4"/>
  </si>
  <si>
    <t>唐津青翔</t>
  </si>
  <si>
    <r>
      <t>①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大学科別生徒数内訳（再掲）[全日制]</t>
    </r>
    <phoneticPr fontId="17"/>
  </si>
  <si>
    <t>生                 徒                 数　　　（人）</t>
    <rPh sb="41" eb="42">
      <t>ニン</t>
    </rPh>
    <phoneticPr fontId="4"/>
  </si>
  <si>
    <t>合        計</t>
    <phoneticPr fontId="4"/>
  </si>
  <si>
    <t>大 学 科</t>
    <phoneticPr fontId="4"/>
  </si>
  <si>
    <t>芸術科</t>
    <rPh sb="0" eb="2">
      <t>ゲイジュツ</t>
    </rPh>
    <phoneticPr fontId="4"/>
  </si>
  <si>
    <t>別 内 訳</t>
    <phoneticPr fontId="4"/>
  </si>
  <si>
    <t>総合学科</t>
    <phoneticPr fontId="4"/>
  </si>
  <si>
    <t>生                    徒                    数　　　　　　（人）</t>
    <rPh sb="50" eb="51">
      <t>ニン</t>
    </rPh>
    <phoneticPr fontId="4"/>
  </si>
  <si>
    <t>学　校　名</t>
    <phoneticPr fontId="4"/>
  </si>
  <si>
    <t>小 学 科 名</t>
    <phoneticPr fontId="4"/>
  </si>
  <si>
    <t>区分</t>
  </si>
  <si>
    <t>生                    徒                    数　　　　（人）</t>
    <rPh sb="48" eb="49">
      <t>ニン</t>
    </rPh>
    <phoneticPr fontId="4"/>
  </si>
  <si>
    <t>１年</t>
    <rPh sb="1" eb="2">
      <t>ネン</t>
    </rPh>
    <phoneticPr fontId="17"/>
  </si>
  <si>
    <t>２年</t>
    <rPh sb="1" eb="2">
      <t>ネン</t>
    </rPh>
    <phoneticPr fontId="17"/>
  </si>
  <si>
    <t>３年</t>
    <rPh sb="1" eb="2">
      <t>ネン</t>
    </rPh>
    <phoneticPr fontId="17"/>
  </si>
  <si>
    <t>４年</t>
    <rPh sb="1" eb="2">
      <t>ネン</t>
    </rPh>
    <phoneticPr fontId="17"/>
  </si>
  <si>
    <t>合計</t>
    <rPh sb="0" eb="2">
      <t>ゴウケイ</t>
    </rPh>
    <phoneticPr fontId="17"/>
  </si>
  <si>
    <t>ﾎｰﾑﾙｰﾑ</t>
  </si>
  <si>
    <t>～</t>
    <phoneticPr fontId="4"/>
  </si>
  <si>
    <t>～</t>
    <phoneticPr fontId="4"/>
  </si>
  <si>
    <t>～</t>
    <phoneticPr fontId="4"/>
  </si>
  <si>
    <t>機械･電気科</t>
    <phoneticPr fontId="4"/>
  </si>
  <si>
    <t>普通科</t>
    <phoneticPr fontId="4"/>
  </si>
  <si>
    <t>ｾﾗﾐｯｸ･ﾃﾞｻﾞｲﾝ科</t>
    <rPh sb="12" eb="13">
      <t>カ</t>
    </rPh>
    <phoneticPr fontId="3"/>
  </si>
  <si>
    <t>被服科</t>
  </si>
  <si>
    <t>合　　　　計</t>
    <phoneticPr fontId="4"/>
  </si>
  <si>
    <r>
      <t>②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大学科別生徒数内訳（再掲）[定時制]</t>
    </r>
    <phoneticPr fontId="17"/>
  </si>
  <si>
    <t>大学科名</t>
    <rPh sb="0" eb="1">
      <t>ダイ</t>
    </rPh>
    <phoneticPr fontId="4"/>
  </si>
  <si>
    <t>生        　　　　徒       　　　　 数　　　　（人）</t>
    <rPh sb="0" eb="1">
      <t>ショウ</t>
    </rPh>
    <rPh sb="13" eb="14">
      <t>タダ</t>
    </rPh>
    <rPh sb="26" eb="27">
      <t>カズ</t>
    </rPh>
    <rPh sb="32" eb="33">
      <t>ニン</t>
    </rPh>
    <phoneticPr fontId="17"/>
  </si>
  <si>
    <t>大学科
別内訳</t>
    <phoneticPr fontId="4"/>
  </si>
  <si>
    <t>普通科</t>
    <phoneticPr fontId="4"/>
  </si>
  <si>
    <t>本務教員数</t>
    <rPh sb="0" eb="2">
      <t>ホンム</t>
    </rPh>
    <rPh sb="2" eb="4">
      <t>キョウイン</t>
    </rPh>
    <rPh sb="4" eb="5">
      <t>カズ</t>
    </rPh>
    <phoneticPr fontId="17"/>
  </si>
  <si>
    <t>主      任      等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</si>
  <si>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17"/>
  </si>
  <si>
    <t>( 再           掲 )</t>
  </si>
  <si>
    <t>休職者等(再掲)</t>
  </si>
  <si>
    <t>校長</t>
  </si>
  <si>
    <t>教頭</t>
  </si>
  <si>
    <t>養護教諭</t>
  </si>
  <si>
    <t>養護助教諭</t>
  </si>
  <si>
    <t>学校図書館事務員</t>
    <phoneticPr fontId="17"/>
  </si>
  <si>
    <t>養護職員</t>
  </si>
  <si>
    <t>農場員</t>
    <rPh sb="0" eb="2">
      <t>ノウジョウ</t>
    </rPh>
    <rPh sb="2" eb="3">
      <t>イン</t>
    </rPh>
    <phoneticPr fontId="4"/>
  </si>
  <si>
    <t>生徒指導主事</t>
  </si>
  <si>
    <t>進路指導主事</t>
  </si>
  <si>
    <t>学科主任</t>
  </si>
  <si>
    <t>農場長</t>
  </si>
  <si>
    <t>司書教諭</t>
    <rPh sb="0" eb="2">
      <t>シショ</t>
    </rPh>
    <rPh sb="2" eb="4">
      <t>キョウユ</t>
    </rPh>
    <phoneticPr fontId="17"/>
  </si>
  <si>
    <t>休職</t>
  </si>
  <si>
    <t>充て指導主事</t>
    <rPh sb="0" eb="1">
      <t>ア</t>
    </rPh>
    <rPh sb="2" eb="4">
      <t>シドウ</t>
    </rPh>
    <phoneticPr fontId="17"/>
  </si>
  <si>
    <t>教委事務局等勤務者・
その他</t>
    <rPh sb="0" eb="1">
      <t>キョウ</t>
    </rPh>
    <rPh sb="1" eb="2">
      <t>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</si>
  <si>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rPh sb="11" eb="13">
      <t>カイガイ</t>
    </rPh>
    <rPh sb="13" eb="16">
      <t>ニホンジン</t>
    </rPh>
    <rPh sb="16" eb="18">
      <t>ガッコウ</t>
    </rPh>
    <rPh sb="18" eb="20">
      <t>ハケン</t>
    </rPh>
    <rPh sb="20" eb="21">
      <t>シャ</t>
    </rPh>
    <phoneticPr fontId="4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</si>
  <si>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17"/>
  </si>
  <si>
    <t>その他</t>
    <phoneticPr fontId="4"/>
  </si>
  <si>
    <t>組合専従</t>
    <phoneticPr fontId="17"/>
  </si>
  <si>
    <t>職務上疾病</t>
    <rPh sb="0" eb="2">
      <t>ショクム</t>
    </rPh>
    <rPh sb="2" eb="3">
      <t>ジョウ</t>
    </rPh>
    <rPh sb="3" eb="4">
      <t>シツ</t>
    </rPh>
    <rPh sb="4" eb="5">
      <t>ビョウ</t>
    </rPh>
    <phoneticPr fontId="4"/>
  </si>
  <si>
    <t>（全日制）</t>
    <rPh sb="1" eb="4">
      <t>ゼンニチセイ</t>
    </rPh>
    <phoneticPr fontId="17"/>
  </si>
  <si>
    <t>佐賀東</t>
    <phoneticPr fontId="4"/>
  </si>
  <si>
    <t>佐賀西</t>
    <rPh sb="2" eb="3">
      <t>ニシ</t>
    </rPh>
    <phoneticPr fontId="4"/>
  </si>
  <si>
    <t>佐賀北</t>
    <phoneticPr fontId="4"/>
  </si>
  <si>
    <t>致遠館</t>
    <phoneticPr fontId="4"/>
  </si>
  <si>
    <t>唐津東</t>
    <phoneticPr fontId="4"/>
  </si>
  <si>
    <t>唐津西</t>
    <phoneticPr fontId="4"/>
  </si>
  <si>
    <t>鳥栖</t>
    <phoneticPr fontId="4"/>
  </si>
  <si>
    <t>伊万里</t>
    <phoneticPr fontId="4"/>
  </si>
  <si>
    <t>武雄</t>
    <phoneticPr fontId="4"/>
  </si>
  <si>
    <t>（赤門）</t>
    <rPh sb="1" eb="3">
      <t>アカモン</t>
    </rPh>
    <phoneticPr fontId="4"/>
  </si>
  <si>
    <t>鹿島</t>
    <rPh sb="0" eb="2">
      <t>カシマ</t>
    </rPh>
    <phoneticPr fontId="4"/>
  </si>
  <si>
    <t>（大手門）</t>
    <rPh sb="1" eb="4">
      <t>オオテモン</t>
    </rPh>
    <phoneticPr fontId="4"/>
  </si>
  <si>
    <t>神埼</t>
    <phoneticPr fontId="4"/>
  </si>
  <si>
    <t>三養基</t>
    <phoneticPr fontId="4"/>
  </si>
  <si>
    <t>小城</t>
    <phoneticPr fontId="4"/>
  </si>
  <si>
    <t>厳木</t>
    <phoneticPr fontId="4"/>
  </si>
  <si>
    <t>（普通）</t>
    <rPh sb="1" eb="3">
      <t>フツウ</t>
    </rPh>
    <phoneticPr fontId="4"/>
  </si>
  <si>
    <t>白石</t>
    <rPh sb="0" eb="2">
      <t>シロイシ</t>
    </rPh>
    <phoneticPr fontId="4"/>
  </si>
  <si>
    <t>（商業）</t>
    <rPh sb="1" eb="3">
      <t>ショウギョウ</t>
    </rPh>
    <phoneticPr fontId="4"/>
  </si>
  <si>
    <t>太良</t>
    <phoneticPr fontId="4"/>
  </si>
  <si>
    <t>唐津南</t>
    <phoneticPr fontId="4"/>
  </si>
  <si>
    <t>高志館</t>
    <rPh sb="0" eb="1">
      <t>コウ</t>
    </rPh>
    <rPh sb="1" eb="2">
      <t>シ</t>
    </rPh>
    <rPh sb="2" eb="3">
      <t>カン</t>
    </rPh>
    <phoneticPr fontId="4"/>
  </si>
  <si>
    <t>佐賀農業</t>
    <rPh sb="0" eb="2">
      <t>サガ</t>
    </rPh>
    <rPh sb="2" eb="4">
      <t>ノウギョウ</t>
    </rPh>
    <phoneticPr fontId="4"/>
  </si>
  <si>
    <t>佐賀工業</t>
    <phoneticPr fontId="4"/>
  </si>
  <si>
    <t>唐津工業</t>
    <phoneticPr fontId="4"/>
  </si>
  <si>
    <t>鳥栖工業</t>
    <phoneticPr fontId="4"/>
  </si>
  <si>
    <t>鳥栖工業</t>
    <phoneticPr fontId="4"/>
  </si>
  <si>
    <t>有田工業</t>
    <phoneticPr fontId="4"/>
  </si>
  <si>
    <t>佐賀商業</t>
    <phoneticPr fontId="4"/>
  </si>
  <si>
    <t>唐津商業</t>
    <phoneticPr fontId="4"/>
  </si>
  <si>
    <t>鳥栖商業</t>
    <phoneticPr fontId="4"/>
  </si>
  <si>
    <t>牛津</t>
    <phoneticPr fontId="4"/>
  </si>
  <si>
    <t>神埼清明</t>
    <rPh sb="0" eb="2">
      <t>カンザキ</t>
    </rPh>
    <rPh sb="2" eb="4">
      <t>セイメイ</t>
    </rPh>
    <phoneticPr fontId="4"/>
  </si>
  <si>
    <t>多久</t>
    <rPh sb="0" eb="2">
      <t>タク</t>
    </rPh>
    <phoneticPr fontId="4"/>
  </si>
  <si>
    <t>嬉野</t>
    <phoneticPr fontId="4"/>
  </si>
  <si>
    <t>（塩田）</t>
    <rPh sb="1" eb="3">
      <t>シオタ</t>
    </rPh>
    <phoneticPr fontId="4"/>
  </si>
  <si>
    <t>嬉野</t>
    <rPh sb="0" eb="2">
      <t>ウレシノ</t>
    </rPh>
    <phoneticPr fontId="4"/>
  </si>
  <si>
    <t>（嬉野）</t>
    <rPh sb="1" eb="3">
      <t>ウレシノ</t>
    </rPh>
    <phoneticPr fontId="4"/>
  </si>
  <si>
    <t>唐津青翔</t>
    <phoneticPr fontId="4"/>
  </si>
  <si>
    <t>（定時制）</t>
    <rPh sb="1" eb="3">
      <t>テイジ</t>
    </rPh>
    <rPh sb="3" eb="4">
      <t>セイ</t>
    </rPh>
    <phoneticPr fontId="17"/>
  </si>
  <si>
    <t>（通信制）</t>
    <rPh sb="1" eb="4">
      <t>ツウシンセイ</t>
    </rPh>
    <phoneticPr fontId="17"/>
  </si>
  <si>
    <t>（７）公立特別支援学校</t>
    <rPh sb="5" eb="7">
      <t>トクベツ</t>
    </rPh>
    <rPh sb="7" eb="9">
      <t>シエン</t>
    </rPh>
    <phoneticPr fontId="4"/>
  </si>
  <si>
    <t>幼児</t>
    <rPh sb="1" eb="2">
      <t>ジ</t>
    </rPh>
    <phoneticPr fontId="4"/>
  </si>
  <si>
    <t>訪問学級生</t>
    <rPh sb="4" eb="5">
      <t>セイ</t>
    </rPh>
    <phoneticPr fontId="4"/>
  </si>
  <si>
    <t>寄宿生</t>
  </si>
  <si>
    <t>再  掲</t>
    <phoneticPr fontId="4"/>
  </si>
  <si>
    <t>再  掲</t>
    <phoneticPr fontId="4"/>
  </si>
  <si>
    <t>盲</t>
  </si>
  <si>
    <t>幼稚部</t>
  </si>
  <si>
    <t>高等部専攻科</t>
  </si>
  <si>
    <t>ろう</t>
  </si>
  <si>
    <t>金立特別支援</t>
    <rPh sb="2" eb="4">
      <t>トクベツ</t>
    </rPh>
    <rPh sb="4" eb="6">
      <t>シエン</t>
    </rPh>
    <phoneticPr fontId="4"/>
  </si>
  <si>
    <t>大和特別支援</t>
    <rPh sb="2" eb="4">
      <t>トクベツ</t>
    </rPh>
    <rPh sb="4" eb="6">
      <t>シエン</t>
    </rPh>
    <phoneticPr fontId="4"/>
  </si>
  <si>
    <t>中原特別支援</t>
    <rPh sb="2" eb="4">
      <t>トクベツ</t>
    </rPh>
    <rPh sb="4" eb="6">
      <t>シエン</t>
    </rPh>
    <phoneticPr fontId="4"/>
  </si>
  <si>
    <t>高等部</t>
    <rPh sb="0" eb="2">
      <t>コウトウ</t>
    </rPh>
    <phoneticPr fontId="4"/>
  </si>
  <si>
    <t>高等部</t>
    <rPh sb="0" eb="2">
      <t>コウトウ</t>
    </rPh>
    <rPh sb="2" eb="3">
      <t>ブ</t>
    </rPh>
    <phoneticPr fontId="4"/>
  </si>
  <si>
    <t>中原特別支援
鳥栖田代分校</t>
    <rPh sb="2" eb="4">
      <t>トクベツ</t>
    </rPh>
    <rPh sb="4" eb="6">
      <t>シエン</t>
    </rPh>
    <phoneticPr fontId="4"/>
  </si>
  <si>
    <t>伊万里
特別支援</t>
    <phoneticPr fontId="4"/>
  </si>
  <si>
    <t>伊万里
特別支援</t>
    <phoneticPr fontId="4"/>
  </si>
  <si>
    <t>唐津特別支援</t>
    <rPh sb="0" eb="2">
      <t>カラツ</t>
    </rPh>
    <rPh sb="2" eb="4">
      <t>トクベツ</t>
    </rPh>
    <rPh sb="4" eb="6">
      <t>シエン</t>
    </rPh>
    <phoneticPr fontId="4"/>
  </si>
  <si>
    <t>唐津特別支援
好学舎分校</t>
    <rPh sb="0" eb="2">
      <t>カラツ</t>
    </rPh>
    <rPh sb="2" eb="4">
      <t>トクベツ</t>
    </rPh>
    <rPh sb="4" eb="6">
      <t>シエン</t>
    </rPh>
    <rPh sb="7" eb="9">
      <t>コウガク</t>
    </rPh>
    <rPh sb="9" eb="10">
      <t>シャ</t>
    </rPh>
    <phoneticPr fontId="4"/>
  </si>
  <si>
    <t>うれしの
特別支援</t>
    <phoneticPr fontId="4"/>
  </si>
  <si>
    <t>うれしの
特別支援</t>
    <phoneticPr fontId="4"/>
  </si>
  <si>
    <t>特別支援計</t>
    <rPh sb="0" eb="2">
      <t>トクベツ</t>
    </rPh>
    <rPh sb="2" eb="4">
      <t>シエン</t>
    </rPh>
    <rPh sb="4" eb="5">
      <t>ケイ</t>
    </rPh>
    <phoneticPr fontId="4"/>
  </si>
  <si>
    <t>幼稚部</t>
    <phoneticPr fontId="4"/>
  </si>
  <si>
    <t>小学部</t>
    <phoneticPr fontId="4"/>
  </si>
  <si>
    <t>高等部</t>
    <rPh sb="0" eb="3">
      <t>コウトウブ</t>
    </rPh>
    <phoneticPr fontId="4"/>
  </si>
  <si>
    <t>高等部専攻科</t>
    <rPh sb="0" eb="3">
      <t>コウトウブ</t>
    </rPh>
    <rPh sb="3" eb="5">
      <t>センコウ</t>
    </rPh>
    <phoneticPr fontId="4"/>
  </si>
  <si>
    <t>小学部</t>
    <rPh sb="0" eb="1">
      <t>ショウ</t>
    </rPh>
    <rPh sb="1" eb="3">
      <t>ガクブ</t>
    </rPh>
    <phoneticPr fontId="4"/>
  </si>
  <si>
    <t>中学部</t>
    <rPh sb="0" eb="2">
      <t>チュウガク</t>
    </rPh>
    <rPh sb="2" eb="3">
      <t>ブ</t>
    </rPh>
    <phoneticPr fontId="4"/>
  </si>
  <si>
    <t>高    等    部</t>
    <rPh sb="0" eb="1">
      <t>コウ</t>
    </rPh>
    <rPh sb="5" eb="6">
      <t>トウ</t>
    </rPh>
    <rPh sb="10" eb="11">
      <t>ブ</t>
    </rPh>
    <phoneticPr fontId="4"/>
  </si>
  <si>
    <t>合　計</t>
    <rPh sb="0" eb="1">
      <t>ゴウ</t>
    </rPh>
    <rPh sb="2" eb="3">
      <t>ケイ</t>
    </rPh>
    <phoneticPr fontId="4"/>
  </si>
  <si>
    <t>幼</t>
  </si>
  <si>
    <t>単式学級</t>
    <phoneticPr fontId="4"/>
  </si>
  <si>
    <t>本     科</t>
  </si>
  <si>
    <t>　稚　部</t>
  </si>
  <si>
    <t>　１年</t>
  </si>
  <si>
    <t>　２年</t>
  </si>
  <si>
    <t>　３年</t>
  </si>
  <si>
    <t>　４年</t>
  </si>
  <si>
    <t>　５年</t>
  </si>
  <si>
    <t>　６年</t>
  </si>
  <si>
    <t>複式学級</t>
  </si>
  <si>
    <t>専攻科</t>
  </si>
  <si>
    <t>別科　</t>
  </si>
  <si>
    <t>計　</t>
  </si>
  <si>
    <t>学  校  名</t>
    <phoneticPr fontId="4"/>
  </si>
  <si>
    <t>金立特別支援</t>
    <phoneticPr fontId="4"/>
  </si>
  <si>
    <t>金立特別支援</t>
    <phoneticPr fontId="4"/>
  </si>
  <si>
    <t>大和特別支援</t>
    <phoneticPr fontId="4"/>
  </si>
  <si>
    <t>大和特別支援</t>
    <phoneticPr fontId="4"/>
  </si>
  <si>
    <t>中原特別支援</t>
    <phoneticPr fontId="4"/>
  </si>
  <si>
    <t>中原特別支援</t>
    <phoneticPr fontId="4"/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</si>
  <si>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ナカバル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</si>
  <si>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r>
      <rPr>
        <i/>
        <sz val="6"/>
        <rFont val="ＭＳ 明朝"/>
        <family val="1"/>
        <charset val="128"/>
      </rPr>
      <t>中原特支</t>
    </r>
    <r>
      <rPr>
        <i/>
        <sz val="8"/>
        <rFont val="ＭＳ 明朝"/>
        <family val="1"/>
        <charset val="128"/>
      </rPr>
      <t>鳥栖田代分校</t>
    </r>
    <phoneticPr fontId="4"/>
  </si>
  <si>
    <t>伊万里特別支援</t>
    <rPh sb="3" eb="5">
      <t>トクベツ</t>
    </rPh>
    <rPh sb="5" eb="7">
      <t>シエン</t>
    </rPh>
    <phoneticPr fontId="4"/>
  </si>
  <si>
    <t>伊万里特別支援</t>
    <phoneticPr fontId="4"/>
  </si>
  <si>
    <t>唐津特別支援</t>
    <phoneticPr fontId="4"/>
  </si>
  <si>
    <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2" eb="3">
      <t>トク</t>
    </rPh>
    <rPh sb="3" eb="4">
      <t>シ</t>
    </rPh>
    <rPh sb="4" eb="6">
      <t>コウガク</t>
    </rPh>
    <rPh sb="6" eb="7">
      <t>シャ</t>
    </rPh>
    <rPh sb="7" eb="9">
      <t>ブンコウ</t>
    </rPh>
    <phoneticPr fontId="4"/>
  </si>
  <si>
    <r>
      <rPr>
        <i/>
        <sz val="6"/>
        <rFont val="ＭＳ 明朝"/>
        <family val="1"/>
        <charset val="128"/>
      </rP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4" eb="6">
      <t>コウガク</t>
    </rPh>
    <rPh sb="6" eb="7">
      <t>シャ</t>
    </rPh>
    <phoneticPr fontId="4"/>
  </si>
  <si>
    <t>うれしの特別支援</t>
    <phoneticPr fontId="4"/>
  </si>
  <si>
    <t>合計</t>
    <phoneticPr fontId="4"/>
  </si>
  <si>
    <t>本務教員数</t>
    <rPh sb="0" eb="2">
      <t>ホンム</t>
    </rPh>
    <rPh sb="2" eb="4">
      <t>キョウイン</t>
    </rPh>
    <rPh sb="4" eb="5">
      <t>カズ</t>
    </rPh>
    <phoneticPr fontId="4"/>
  </si>
  <si>
    <t>学校医等</t>
    <rPh sb="0" eb="2">
      <t>ガッコウ</t>
    </rPh>
    <rPh sb="2" eb="3">
      <t>イ</t>
    </rPh>
    <rPh sb="3" eb="4">
      <t>ナド</t>
    </rPh>
    <phoneticPr fontId="4"/>
  </si>
  <si>
    <t>主任等(再掲)</t>
    <phoneticPr fontId="4"/>
  </si>
  <si>
    <t>本務教員のうち
休職者等（再掲）</t>
    <rPh sb="0" eb="2">
      <t>ホンム</t>
    </rPh>
    <rPh sb="2" eb="4">
      <t>キョウイン</t>
    </rPh>
    <phoneticPr fontId="4"/>
  </si>
  <si>
    <t>本務教員のうち教委事務局や教育機関に勤務する者(再掲)</t>
    <rPh sb="0" eb="2">
      <t>ホンム</t>
    </rPh>
    <rPh sb="2" eb="4">
      <t>キョウイン</t>
    </rPh>
    <rPh sb="7" eb="8">
      <t>キョウ</t>
    </rPh>
    <rPh sb="8" eb="9">
      <t>イ</t>
    </rPh>
    <rPh sb="9" eb="12">
      <t>ジムキョク</t>
    </rPh>
    <rPh sb="13" eb="15">
      <t>キョウイク</t>
    </rPh>
    <rPh sb="15" eb="17">
      <t>キカン</t>
    </rPh>
    <rPh sb="18" eb="20">
      <t>キンム</t>
    </rPh>
    <rPh sb="22" eb="23">
      <t>モノ</t>
    </rPh>
    <rPh sb="24" eb="26">
      <t>サイケイ</t>
    </rPh>
    <phoneticPr fontId="4"/>
  </si>
  <si>
    <t>その他の者</t>
    <rPh sb="2" eb="3">
      <t>タ</t>
    </rPh>
    <rPh sb="4" eb="5">
      <t>モノ</t>
    </rPh>
    <phoneticPr fontId="4"/>
  </si>
  <si>
    <t>計</t>
    <phoneticPr fontId="4"/>
  </si>
  <si>
    <t>部主事</t>
  </si>
  <si>
    <t>免許状所有者</t>
    <rPh sb="0" eb="3">
      <t>メンキョジョウ</t>
    </rPh>
    <rPh sb="3" eb="6">
      <t>ショユウシャ</t>
    </rPh>
    <phoneticPr fontId="4"/>
  </si>
  <si>
    <t>寮務主任</t>
  </si>
  <si>
    <t>自立活動担当教員</t>
    <rPh sb="0" eb="2">
      <t>ジリツ</t>
    </rPh>
    <rPh sb="2" eb="4">
      <t>カツドウ</t>
    </rPh>
    <rPh sb="4" eb="6">
      <t>タントウ</t>
    </rPh>
    <rPh sb="6" eb="8">
      <t>キョウイン</t>
    </rPh>
    <phoneticPr fontId="4"/>
  </si>
  <si>
    <t>司書教諭</t>
    <rPh sb="0" eb="2">
      <t>シショ</t>
    </rPh>
    <rPh sb="2" eb="4">
      <t>キョウユ</t>
    </rPh>
    <phoneticPr fontId="4"/>
  </si>
  <si>
    <t>舎監</t>
    <rPh sb="0" eb="1">
      <t>シャ</t>
    </rPh>
    <rPh sb="1" eb="2">
      <t>ラン</t>
    </rPh>
    <phoneticPr fontId="4"/>
  </si>
  <si>
    <t>寄宿舎指導員</t>
    <rPh sb="0" eb="3">
      <t>キシュクシャ</t>
    </rPh>
    <rPh sb="3" eb="6">
      <t>シドウイン</t>
    </rPh>
    <phoneticPr fontId="4"/>
  </si>
  <si>
    <t>事務職員</t>
    <phoneticPr fontId="4"/>
  </si>
  <si>
    <t>実習助手</t>
    <phoneticPr fontId="4"/>
  </si>
  <si>
    <t>組合専従</t>
    <phoneticPr fontId="4"/>
  </si>
  <si>
    <t>金立特別支援</t>
  </si>
  <si>
    <t>大和特別支援</t>
  </si>
  <si>
    <t>中原特別支援</t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</si>
  <si>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ナカハラ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</si>
  <si>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t>伊万里特別支援</t>
  </si>
  <si>
    <t>唐津特別支援</t>
  </si>
  <si>
    <t>うれしの特別支援</t>
  </si>
  <si>
    <r>
      <t>①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学校別・学科別・学年別生徒数[全日制］</t>
    </r>
    <phoneticPr fontId="17"/>
  </si>
  <si>
    <r>
      <t>②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学校別・学科別・学年別生徒数[定時制]</t>
    </r>
    <phoneticPr fontId="17"/>
  </si>
  <si>
    <t>③　年令別生徒数[通信制]</t>
    <phoneticPr fontId="17"/>
  </si>
  <si>
    <t>④　教職員数（全定通）</t>
    <rPh sb="7" eb="8">
      <t>ゼン</t>
    </rPh>
    <rPh sb="8" eb="9">
      <t>テイ</t>
    </rPh>
    <rPh sb="9" eb="10">
      <t>ツウ</t>
    </rPh>
    <phoneticPr fontId="17"/>
  </si>
  <si>
    <t>①　児童・生徒数</t>
    <phoneticPr fontId="4"/>
  </si>
  <si>
    <t>②　学級数</t>
    <rPh sb="2" eb="4">
      <t>ガッキュウ</t>
    </rPh>
    <phoneticPr fontId="4"/>
  </si>
  <si>
    <t>③　教職員数</t>
    <rPh sb="2" eb="3">
      <t>キョウ</t>
    </rPh>
    <rPh sb="3" eb="6">
      <t>ショクインスウ</t>
    </rPh>
    <phoneticPr fontId="4"/>
  </si>
  <si>
    <t>伊万里実業</t>
    <rPh sb="0" eb="3">
      <t>イマリ</t>
    </rPh>
    <rPh sb="3" eb="5">
      <t>ジツギョウ</t>
    </rPh>
    <phoneticPr fontId="4"/>
  </si>
  <si>
    <t>計</t>
    <rPh sb="0" eb="1">
      <t>ケイ</t>
    </rPh>
    <phoneticPr fontId="4"/>
  </si>
  <si>
    <t>農林キャンパス</t>
    <rPh sb="0" eb="2">
      <t>ノウリン</t>
    </rPh>
    <phoneticPr fontId="4"/>
  </si>
  <si>
    <t>農業科</t>
    <phoneticPr fontId="4"/>
  </si>
  <si>
    <t>生物科学科</t>
    <rPh sb="0" eb="2">
      <t>セイブツ</t>
    </rPh>
    <rPh sb="2" eb="4">
      <t>カガク</t>
    </rPh>
    <rPh sb="4" eb="5">
      <t>カ</t>
    </rPh>
    <phoneticPr fontId="4"/>
  </si>
  <si>
    <t>森林環境科</t>
    <rPh sb="0" eb="2">
      <t>シンリン</t>
    </rPh>
    <rPh sb="2" eb="4">
      <t>カンキョウ</t>
    </rPh>
    <rPh sb="4" eb="5">
      <t>カ</t>
    </rPh>
    <phoneticPr fontId="4"/>
  </si>
  <si>
    <t>フードビジネス科</t>
    <rPh sb="7" eb="8">
      <t>カ</t>
    </rPh>
    <phoneticPr fontId="4"/>
  </si>
  <si>
    <t>計</t>
    <phoneticPr fontId="4"/>
  </si>
  <si>
    <t>商業科</t>
    <rPh sb="0" eb="3">
      <t>ショウギョウカ</t>
    </rPh>
    <phoneticPr fontId="4"/>
  </si>
  <si>
    <t>情報処理科</t>
    <phoneticPr fontId="4"/>
  </si>
  <si>
    <t>商業キャンパス</t>
    <phoneticPr fontId="4"/>
  </si>
  <si>
    <t>グローバルビジネス科</t>
    <rPh sb="9" eb="10">
      <t>カ</t>
    </rPh>
    <phoneticPr fontId="4"/>
  </si>
  <si>
    <t>伊万里実業</t>
    <rPh sb="0" eb="3">
      <t>イマリ</t>
    </rPh>
    <rPh sb="3" eb="5">
      <t>ジツギョウ</t>
    </rPh>
    <phoneticPr fontId="4"/>
  </si>
  <si>
    <t>（農林）</t>
  </si>
  <si>
    <t>（農林）</t>
    <rPh sb="1" eb="3">
      <t>ノウリン</t>
    </rPh>
    <phoneticPr fontId="4"/>
  </si>
  <si>
    <t>（商業）</t>
    <rPh sb="1" eb="3">
      <t>ショウギョウ</t>
    </rPh>
    <phoneticPr fontId="4"/>
  </si>
  <si>
    <t>伊万里実業</t>
    <phoneticPr fontId="4"/>
  </si>
  <si>
    <t>（商業）</t>
    <phoneticPr fontId="4"/>
  </si>
  <si>
    <t>学級(再掲）</t>
    <phoneticPr fontId="4"/>
  </si>
  <si>
    <t>訪問教育</t>
    <phoneticPr fontId="4"/>
  </si>
  <si>
    <t>伊万里実業</t>
    <rPh sb="0" eb="5">
      <t>イマリジツギョウ</t>
    </rPh>
    <phoneticPr fontId="4"/>
  </si>
  <si>
    <t>商業科</t>
    <phoneticPr fontId="4"/>
  </si>
  <si>
    <t>伊万里</t>
    <phoneticPr fontId="4"/>
  </si>
  <si>
    <t>警備員・その他</t>
    <rPh sb="0" eb="3">
      <t>ケイビイン</t>
    </rPh>
    <rPh sb="6" eb="7">
      <t>ホカ</t>
    </rPh>
    <phoneticPr fontId="4"/>
  </si>
  <si>
    <t>機械ｼｽﾃﾑ科</t>
    <rPh sb="0" eb="2">
      <t>キカイ</t>
    </rPh>
    <rPh sb="6" eb="7">
      <t>カ</t>
    </rPh>
    <phoneticPr fontId="4"/>
  </si>
  <si>
    <t>電子科</t>
    <rPh sb="0" eb="3">
      <t>デンシカ</t>
    </rPh>
    <phoneticPr fontId="4"/>
  </si>
  <si>
    <t>建築科</t>
    <phoneticPr fontId="4"/>
  </si>
  <si>
    <t>情報ｼｽﾃﾑ科</t>
    <rPh sb="0" eb="2">
      <t>ジョウホウ</t>
    </rPh>
    <rPh sb="6" eb="7">
      <t>カ</t>
    </rPh>
    <phoneticPr fontId="4"/>
  </si>
  <si>
    <t>電子情報科</t>
    <rPh sb="0" eb="2">
      <t>デンシ</t>
    </rPh>
    <rPh sb="2" eb="4">
      <t>ジョウホウ</t>
    </rPh>
    <rPh sb="4" eb="5">
      <t>カ</t>
    </rPh>
    <phoneticPr fontId="4"/>
  </si>
  <si>
    <t>本務教員のうち</t>
    <phoneticPr fontId="4"/>
  </si>
  <si>
    <t>介護休業</t>
    <rPh sb="0" eb="4">
      <t>カイゴキュウギョウ</t>
    </rPh>
    <phoneticPr fontId="4"/>
  </si>
  <si>
    <t>介護休業</t>
    <rPh sb="0" eb="2">
      <t>カイゴ</t>
    </rPh>
    <phoneticPr fontId="4"/>
  </si>
  <si>
    <t>技術職員</t>
    <rPh sb="0" eb="2">
      <t>ギジュツ</t>
    </rPh>
    <rPh sb="2" eb="4">
      <t>ショクイン</t>
    </rPh>
    <phoneticPr fontId="4"/>
  </si>
  <si>
    <t>（１１）私立中学校・高等学校</t>
    <phoneticPr fontId="4"/>
  </si>
  <si>
    <t>①　私立中学校（学級数及び生徒数）</t>
    <rPh sb="6" eb="7">
      <t>コウ</t>
    </rPh>
    <phoneticPr fontId="4"/>
  </si>
  <si>
    <t>③　私立高等学校（年令別生徒数）[通信制]</t>
    <rPh sb="2" eb="4">
      <t>シリツ</t>
    </rPh>
    <rPh sb="4" eb="6">
      <t>コウトウ</t>
    </rPh>
    <rPh sb="6" eb="8">
      <t>ガッコウ</t>
    </rPh>
    <rPh sb="9" eb="11">
      <t>ネンレイ</t>
    </rPh>
    <rPh sb="11" eb="12">
      <t>ベツ</t>
    </rPh>
    <rPh sb="12" eb="15">
      <t>セイトスウ</t>
    </rPh>
    <rPh sb="17" eb="20">
      <t>ツウシンセイ</t>
    </rPh>
    <phoneticPr fontId="4"/>
  </si>
  <si>
    <t>学級数　（学級）</t>
    <rPh sb="0" eb="2">
      <t>ガッキュウ</t>
    </rPh>
    <rPh sb="2" eb="3">
      <t>スウ</t>
    </rPh>
    <rPh sb="5" eb="7">
      <t>ガッキュウ</t>
    </rPh>
    <phoneticPr fontId="4"/>
  </si>
  <si>
    <t>生          徒          数　　（人）</t>
    <rPh sb="26" eb="27">
      <t>ニン</t>
    </rPh>
    <phoneticPr fontId="4"/>
  </si>
  <si>
    <t>学科名</t>
    <rPh sb="0" eb="2">
      <t>ガッカ</t>
    </rPh>
    <rPh sb="2" eb="3">
      <t>メイ</t>
    </rPh>
    <phoneticPr fontId="4"/>
  </si>
  <si>
    <t>区分</t>
    <rPh sb="0" eb="2">
      <t>クブン</t>
    </rPh>
    <phoneticPr fontId="4"/>
  </si>
  <si>
    <t>生　　　　徒　　　　数　　　　（人）</t>
    <rPh sb="0" eb="1">
      <t>セイ</t>
    </rPh>
    <rPh sb="5" eb="6">
      <t>ト</t>
    </rPh>
    <rPh sb="10" eb="11">
      <t>カズ</t>
    </rPh>
    <rPh sb="16" eb="17">
      <t>ニン</t>
    </rPh>
    <phoneticPr fontId="4"/>
  </si>
  <si>
    <t>学 校 名</t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</si>
  <si>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</si>
  <si>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</si>
  <si>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</si>
  <si>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佐賀清和</t>
  </si>
  <si>
    <t>龍谷</t>
  </si>
  <si>
    <t>敬徳</t>
    <rPh sb="0" eb="1">
      <t>ケイ</t>
    </rPh>
    <rPh sb="1" eb="2">
      <t>トク</t>
    </rPh>
    <phoneticPr fontId="4"/>
  </si>
  <si>
    <t>普通科</t>
    <rPh sb="0" eb="3">
      <t>フツウカ</t>
    </rPh>
    <phoneticPr fontId="4"/>
  </si>
  <si>
    <t>男</t>
    <rPh sb="0" eb="1">
      <t>オトコ</t>
    </rPh>
    <phoneticPr fontId="4"/>
  </si>
  <si>
    <t>弘学館</t>
  </si>
  <si>
    <t>女</t>
    <rPh sb="0" eb="1">
      <t>オンナ</t>
    </rPh>
    <phoneticPr fontId="4"/>
  </si>
  <si>
    <t>東明館</t>
  </si>
  <si>
    <t>成穎</t>
  </si>
  <si>
    <t>早稲田佐賀</t>
    <rPh sb="0" eb="3">
      <t>ワセダ</t>
    </rPh>
    <rPh sb="3" eb="5">
      <t>サガ</t>
    </rPh>
    <phoneticPr fontId="4"/>
  </si>
  <si>
    <t>④　私立中学校・高等学校教職員数（本務者）</t>
    <rPh sb="6" eb="7">
      <t>コウ</t>
    </rPh>
    <phoneticPr fontId="4"/>
  </si>
  <si>
    <t>（単位：人）</t>
    <phoneticPr fontId="4"/>
  </si>
  <si>
    <t>本　　　務　　　教　　　員　　　数</t>
    <phoneticPr fontId="4"/>
  </si>
  <si>
    <t>本　　　務　　　職　　　員　　　数</t>
    <phoneticPr fontId="4"/>
  </si>
  <si>
    <t>校長</t>
    <phoneticPr fontId="4"/>
  </si>
  <si>
    <t>教頭</t>
    <rPh sb="0" eb="2">
      <t>キョウトウ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</si>
  <si>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</si>
  <si>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</si>
  <si>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4"/>
  </si>
  <si>
    <t>技術職員
養護職員</t>
    <rPh sb="0" eb="2">
      <t>ギジュツ</t>
    </rPh>
    <rPh sb="2" eb="4">
      <t>ショクイン</t>
    </rPh>
    <rPh sb="5" eb="7">
      <t>ヨウゴ</t>
    </rPh>
    <rPh sb="7" eb="9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</si>
  <si>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</si>
  <si>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4"/>
  </si>
  <si>
    <t>警備員・その他</t>
  </si>
  <si>
    <t>学科名</t>
  </si>
  <si>
    <t>合　　　　　計</t>
    <rPh sb="0" eb="1">
      <t>ア</t>
    </rPh>
    <rPh sb="6" eb="7">
      <t>ケイ</t>
    </rPh>
    <phoneticPr fontId="4"/>
  </si>
  <si>
    <t>（中学校）</t>
    <rPh sb="1" eb="4">
      <t>チュウガッコウ</t>
    </rPh>
    <phoneticPr fontId="4"/>
  </si>
  <si>
    <t>佐賀女子</t>
  </si>
  <si>
    <t>食物科</t>
    <rPh sb="0" eb="2">
      <t>ショクモツ</t>
    </rPh>
    <phoneticPr fontId="4"/>
  </si>
  <si>
    <t>中学校計</t>
  </si>
  <si>
    <t>トータル　　　ビューティ科</t>
    <rPh sb="11" eb="12">
      <t>カ</t>
    </rPh>
    <phoneticPr fontId="4"/>
  </si>
  <si>
    <t>（全日制）</t>
    <rPh sb="1" eb="2">
      <t>ゼン</t>
    </rPh>
    <rPh sb="2" eb="3">
      <t>ニチ</t>
    </rPh>
    <rPh sb="3" eb="4">
      <t>セイ</t>
    </rPh>
    <phoneticPr fontId="4"/>
  </si>
  <si>
    <t>衛生看護科</t>
    <rPh sb="0" eb="2">
      <t>エイセイ</t>
    </rPh>
    <phoneticPr fontId="4"/>
  </si>
  <si>
    <t>佐賀学園</t>
  </si>
  <si>
    <t>北陵</t>
  </si>
  <si>
    <t>電子科</t>
    <phoneticPr fontId="4"/>
  </si>
  <si>
    <t>敬徳</t>
  </si>
  <si>
    <t>電気科</t>
    <rPh sb="0" eb="2">
      <t>デンキ</t>
    </rPh>
    <rPh sb="2" eb="3">
      <t>カ</t>
    </rPh>
    <phoneticPr fontId="4"/>
  </si>
  <si>
    <t>土木科</t>
    <rPh sb="0" eb="2">
      <t>ドボク</t>
    </rPh>
    <phoneticPr fontId="4"/>
  </si>
  <si>
    <t>自動車科</t>
    <rPh sb="0" eb="4">
      <t>ジドウシャカ</t>
    </rPh>
    <phoneticPr fontId="4"/>
  </si>
  <si>
    <t>全日制計</t>
    <rPh sb="0" eb="3">
      <t>ゼンニチセイ</t>
    </rPh>
    <phoneticPr fontId="4"/>
  </si>
  <si>
    <t>航空科</t>
    <rPh sb="0" eb="3">
      <t>コウクウカ</t>
    </rPh>
    <phoneticPr fontId="4"/>
  </si>
  <si>
    <t>（通信制）</t>
    <rPh sb="1" eb="4">
      <t>ツウシンセイ</t>
    </rPh>
    <phoneticPr fontId="4"/>
  </si>
  <si>
    <t>生活文化科</t>
    <rPh sb="0" eb="2">
      <t>セイカツ</t>
    </rPh>
    <rPh sb="2" eb="5">
      <t>ブンカカ</t>
    </rPh>
    <phoneticPr fontId="4"/>
  </si>
  <si>
    <t>敬徳</t>
    <phoneticPr fontId="4"/>
  </si>
  <si>
    <t>自動車
整備科</t>
    <rPh sb="0" eb="3">
      <t>ジドウシャ</t>
    </rPh>
    <rPh sb="4" eb="6">
      <t>セイビ</t>
    </rPh>
    <rPh sb="6" eb="7">
      <t>カ</t>
    </rPh>
    <phoneticPr fontId="4"/>
  </si>
  <si>
    <t>※生徒数合計の(   )は専攻科で外書</t>
    <rPh sb="4" eb="6">
      <t>ゴウケイ</t>
    </rPh>
    <phoneticPr fontId="4"/>
  </si>
  <si>
    <t>（８）国立幼稚園</t>
    <rPh sb="5" eb="8">
      <t>ヨウチエン</t>
    </rPh>
    <phoneticPr fontId="4"/>
  </si>
  <si>
    <t>教職員数・園児数・学級数</t>
    <rPh sb="0" eb="1">
      <t>キョウ</t>
    </rPh>
    <rPh sb="1" eb="4">
      <t>ショクインスウ</t>
    </rPh>
    <rPh sb="5" eb="7">
      <t>エンジ</t>
    </rPh>
    <rPh sb="7" eb="8">
      <t>スウ</t>
    </rPh>
    <rPh sb="9" eb="11">
      <t>ガッキュウ</t>
    </rPh>
    <rPh sb="11" eb="12">
      <t>スウ</t>
    </rPh>
    <phoneticPr fontId="4"/>
  </si>
  <si>
    <t>（単位：人、学級）</t>
    <rPh sb="6" eb="8">
      <t>ガッキュウ</t>
    </rPh>
    <phoneticPr fontId="4"/>
  </si>
  <si>
    <t>本務教員数</t>
    <rPh sb="0" eb="2">
      <t>ホンム</t>
    </rPh>
    <rPh sb="2" eb="4">
      <t>キョウイン</t>
    </rPh>
    <rPh sb="4" eb="5">
      <t>スウ</t>
    </rPh>
    <phoneticPr fontId="4"/>
  </si>
  <si>
    <t>園　　　　　児　　　　　数　　　　　（人）</t>
    <rPh sb="0" eb="1">
      <t>エン</t>
    </rPh>
    <rPh sb="6" eb="7">
      <t>ジ</t>
    </rPh>
    <rPh sb="12" eb="13">
      <t>スウ</t>
    </rPh>
    <rPh sb="19" eb="20">
      <t>ニン</t>
    </rPh>
    <phoneticPr fontId="4"/>
  </si>
  <si>
    <t>学級数</t>
    <rPh sb="0" eb="2">
      <t>ガッキュウ</t>
    </rPh>
    <rPh sb="2" eb="3">
      <t>スウ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</si>
  <si>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</si>
  <si>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</si>
  <si>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副園長</t>
    <rPh sb="0" eb="1">
      <t>フク</t>
    </rPh>
    <rPh sb="1" eb="3">
      <t>エンチョウ</t>
    </rPh>
    <phoneticPr fontId="4"/>
  </si>
  <si>
    <t>主幹教諭</t>
    <rPh sb="0" eb="2">
      <t>シュカン</t>
    </rPh>
    <rPh sb="2" eb="4">
      <t>キョウユ</t>
    </rPh>
    <phoneticPr fontId="8"/>
  </si>
  <si>
    <t>教諭</t>
    <rPh sb="0" eb="2">
      <t>キョウユ</t>
    </rPh>
    <phoneticPr fontId="8"/>
  </si>
  <si>
    <t>教育補助員</t>
    <rPh sb="0" eb="2">
      <t>キョウイク</t>
    </rPh>
    <rPh sb="2" eb="5">
      <t>ホジョイン</t>
    </rPh>
    <phoneticPr fontId="4"/>
  </si>
  <si>
    <t>その他</t>
    <rPh sb="2" eb="3">
      <t>ホカ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</si>
  <si>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</si>
  <si>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</si>
  <si>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</si>
  <si>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合計</t>
    <rPh sb="0" eb="2">
      <t>ゴウケイ</t>
    </rPh>
    <phoneticPr fontId="4"/>
  </si>
  <si>
    <t>佐賀大学教育学部
附属幼稚園</t>
    <rPh sb="11" eb="14">
      <t>ヨウチエン</t>
    </rPh>
    <phoneticPr fontId="4"/>
  </si>
  <si>
    <t>（９）国立小・中学校</t>
    <phoneticPr fontId="4"/>
  </si>
  <si>
    <t xml:space="preserve"> </t>
    <phoneticPr fontId="4"/>
  </si>
  <si>
    <t>①　学級数及び児童・生徒数</t>
    <rPh sb="2" eb="4">
      <t>ガッキュウ</t>
    </rPh>
    <rPh sb="4" eb="5">
      <t>スウ</t>
    </rPh>
    <rPh sb="5" eb="6">
      <t>オヨ</t>
    </rPh>
    <rPh sb="7" eb="9">
      <t>ジドウ</t>
    </rPh>
    <rPh sb="10" eb="12">
      <t>セイト</t>
    </rPh>
    <rPh sb="12" eb="13">
      <t>スウ</t>
    </rPh>
    <phoneticPr fontId="8"/>
  </si>
  <si>
    <t>学校名</t>
    <rPh sb="0" eb="2">
      <t>ガッコウ</t>
    </rPh>
    <rPh sb="2" eb="3">
      <t>メイ</t>
    </rPh>
    <phoneticPr fontId="8"/>
  </si>
  <si>
    <t>学　　級　　数　（学級）</t>
    <rPh sb="0" eb="1">
      <t>ガク</t>
    </rPh>
    <rPh sb="3" eb="4">
      <t>キュウ</t>
    </rPh>
    <rPh sb="6" eb="7">
      <t>スウ</t>
    </rPh>
    <rPh sb="9" eb="11">
      <t>ガッキュウ</t>
    </rPh>
    <phoneticPr fontId="8"/>
  </si>
  <si>
    <t>児　　　　　　　　童　　　　　　　　・　　　　　　　　生　　　　　　　　徒　　　　　　　　数　　　　　　（人）</t>
    <rPh sb="0" eb="1">
      <t>ジ</t>
    </rPh>
    <rPh sb="9" eb="10">
      <t>ワラベ</t>
    </rPh>
    <rPh sb="27" eb="28">
      <t>セイ</t>
    </rPh>
    <rPh sb="36" eb="37">
      <t>ト</t>
    </rPh>
    <rPh sb="45" eb="46">
      <t>スウ</t>
    </rPh>
    <rPh sb="53" eb="54">
      <t>ニン</t>
    </rPh>
    <phoneticPr fontId="8"/>
  </si>
  <si>
    <t>1年</t>
    <rPh sb="1" eb="2">
      <t>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</si>
  <si>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</si>
  <si>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</si>
  <si>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4年</t>
    <rPh sb="1" eb="2">
      <t>ネン</t>
    </rPh>
    <phoneticPr fontId="8"/>
  </si>
  <si>
    <t>5年</t>
    <rPh sb="1" eb="2">
      <t>ネン</t>
    </rPh>
    <phoneticPr fontId="8"/>
  </si>
  <si>
    <t>6年</t>
    <rPh sb="1" eb="2">
      <t>ネン</t>
    </rPh>
    <phoneticPr fontId="8"/>
  </si>
  <si>
    <t>合計</t>
    <rPh sb="0" eb="2">
      <t>ゴウケイ</t>
    </rPh>
    <phoneticPr fontId="8"/>
  </si>
  <si>
    <t>合計</t>
    <rPh sb="0" eb="1">
      <t>ゴウ</t>
    </rPh>
    <rPh sb="1" eb="2">
      <t>ケイ</t>
    </rPh>
    <phoneticPr fontId="8"/>
  </si>
  <si>
    <t>佐賀大学教育学部
附属小学校</t>
    <phoneticPr fontId="4"/>
  </si>
  <si>
    <t>佐賀大学教育学部
附属中学校</t>
    <phoneticPr fontId="4"/>
  </si>
  <si>
    <t>②　教職員数</t>
    <rPh sb="2" eb="3">
      <t>キョウ</t>
    </rPh>
    <rPh sb="3" eb="6">
      <t>ショクインスウ</t>
    </rPh>
    <phoneticPr fontId="4"/>
  </si>
  <si>
    <t>校　　長</t>
    <phoneticPr fontId="4"/>
  </si>
  <si>
    <t>学校図書
事務員</t>
    <rPh sb="0" eb="2">
      <t>ガッコウ</t>
    </rPh>
    <rPh sb="2" eb="4">
      <t>トショ</t>
    </rPh>
    <rPh sb="5" eb="8">
      <t>ジムイン</t>
    </rPh>
    <phoneticPr fontId="4"/>
  </si>
  <si>
    <t>養護職員
(看護師等)</t>
    <rPh sb="0" eb="2">
      <t>ヨウゴ</t>
    </rPh>
    <rPh sb="2" eb="4">
      <t>ショクイン</t>
    </rPh>
    <rPh sb="6" eb="8">
      <t>カンゴ</t>
    </rPh>
    <rPh sb="8" eb="9">
      <t>シ</t>
    </rPh>
    <rPh sb="9" eb="10">
      <t>トウ</t>
    </rPh>
    <phoneticPr fontId="4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</si>
  <si>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8"/>
  </si>
  <si>
    <t>用務員</t>
    <rPh sb="0" eb="3">
      <t>ヨウムイン</t>
    </rPh>
    <phoneticPr fontId="8"/>
  </si>
  <si>
    <t>警備員・
その他</t>
    <rPh sb="0" eb="3">
      <t>ケイビイン</t>
    </rPh>
    <rPh sb="7" eb="8">
      <t>タ</t>
    </rPh>
    <phoneticPr fontId="4"/>
  </si>
  <si>
    <t>学校名</t>
    <rPh sb="1" eb="2">
      <t>コウ</t>
    </rPh>
    <phoneticPr fontId="4"/>
  </si>
  <si>
    <t>（１０）国立特別支援学校</t>
    <rPh sb="4" eb="6">
      <t>コクリツ</t>
    </rPh>
    <rPh sb="6" eb="8">
      <t>トクベツ</t>
    </rPh>
    <rPh sb="8" eb="10">
      <t>シエン</t>
    </rPh>
    <rPh sb="10" eb="12">
      <t>ガッコウ</t>
    </rPh>
    <phoneticPr fontId="4"/>
  </si>
  <si>
    <t>①　学級数</t>
    <phoneticPr fontId="4"/>
  </si>
  <si>
    <t>中  学  部</t>
  </si>
  <si>
    <t>高  等  部</t>
  </si>
  <si>
    <t>複式</t>
  </si>
  <si>
    <t>佐賀大学教育学部
附属特別支援学校</t>
    <rPh sb="11" eb="13">
      <t>トクベツ</t>
    </rPh>
    <rPh sb="13" eb="15">
      <t>シエン</t>
    </rPh>
    <phoneticPr fontId="4"/>
  </si>
  <si>
    <t>②　児童・生徒数</t>
    <phoneticPr fontId="4"/>
  </si>
  <si>
    <t>児　　　　　　　　童　　　　　　　　・　　　　　　　　生　　　　　　　　徒　　　　　　　　数　　　　　　（人）</t>
    <phoneticPr fontId="4"/>
  </si>
  <si>
    <t>１年</t>
    <phoneticPr fontId="4"/>
  </si>
  <si>
    <t>佐賀大学教育学部</t>
    <rPh sb="6" eb="8">
      <t>ガクブ</t>
    </rPh>
    <phoneticPr fontId="4"/>
  </si>
  <si>
    <t>附属特別支援学校</t>
    <rPh sb="2" eb="4">
      <t>トクベツ</t>
    </rPh>
    <rPh sb="4" eb="6">
      <t>シエン</t>
    </rPh>
    <rPh sb="6" eb="8">
      <t>ガッコウ</t>
    </rPh>
    <phoneticPr fontId="4"/>
  </si>
  <si>
    <t>③　教職員数</t>
    <phoneticPr fontId="4"/>
  </si>
  <si>
    <t>事務職員</t>
  </si>
  <si>
    <t>警備員・
その他</t>
    <phoneticPr fontId="4"/>
  </si>
  <si>
    <t>学校名</t>
    <rPh sb="2" eb="3">
      <t>メイ</t>
    </rPh>
    <phoneticPr fontId="4"/>
  </si>
  <si>
    <t>学校医</t>
    <rPh sb="2" eb="3">
      <t>イ</t>
    </rPh>
    <phoneticPr fontId="4"/>
  </si>
  <si>
    <t>（３）公立小学校</t>
    <phoneticPr fontId="4"/>
  </si>
  <si>
    <t>①　学級数及び児童数</t>
    <phoneticPr fontId="4"/>
  </si>
  <si>
    <t>市町名</t>
    <phoneticPr fontId="4"/>
  </si>
  <si>
    <t>学校名</t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</si>
  <si>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</si>
  <si>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学　　　　　年　　　　　別　　　　　児　　　　　童　　　　　数　　（人）</t>
    <rPh sb="34" eb="35">
      <t>ニン</t>
    </rPh>
    <phoneticPr fontId="4"/>
  </si>
  <si>
    <t>再掲
特別支援学級
児童数(人)</t>
    <rPh sb="0" eb="2">
      <t>サイケイ</t>
    </rPh>
    <rPh sb="3" eb="5">
      <t>トクベツ</t>
    </rPh>
    <rPh sb="5" eb="7">
      <t>シエン</t>
    </rPh>
    <rPh sb="7" eb="9">
      <t>ガッキュウ</t>
    </rPh>
    <rPh sb="10" eb="12">
      <t>ジドウ</t>
    </rPh>
    <rPh sb="12" eb="13">
      <t>スウ</t>
    </rPh>
    <rPh sb="14" eb="15">
      <t>ニン</t>
    </rPh>
    <phoneticPr fontId="4"/>
  </si>
  <si>
    <t>複式
学級</t>
    <rPh sb="3" eb="5">
      <t>ガッキュウ</t>
    </rPh>
    <phoneticPr fontId="4"/>
  </si>
  <si>
    <t>特別
支援
学級</t>
    <rPh sb="0" eb="2">
      <t>トクベツ</t>
    </rPh>
    <rPh sb="3" eb="5">
      <t>シエン</t>
    </rPh>
    <rPh sb="6" eb="8">
      <t>ガッキュウ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</si>
  <si>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</si>
  <si>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</si>
  <si>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</si>
  <si>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男</t>
    <phoneticPr fontId="4"/>
  </si>
  <si>
    <t>佐賀市</t>
  </si>
  <si>
    <t>勧興</t>
  </si>
  <si>
    <t>循誘</t>
  </si>
  <si>
    <t>日新</t>
  </si>
  <si>
    <t>赤松</t>
  </si>
  <si>
    <t>神野</t>
  </si>
  <si>
    <t>西与賀</t>
  </si>
  <si>
    <t>嘉瀬</t>
  </si>
  <si>
    <t>巨勢</t>
  </si>
  <si>
    <t>兵庫</t>
  </si>
  <si>
    <t>高木瀬</t>
  </si>
  <si>
    <t>北川副</t>
  </si>
  <si>
    <t>本庄</t>
  </si>
  <si>
    <t>鍋島</t>
  </si>
  <si>
    <t>金立</t>
    <rPh sb="1" eb="2">
      <t>タ</t>
    </rPh>
    <phoneticPr fontId="5"/>
  </si>
  <si>
    <t>久保泉</t>
  </si>
  <si>
    <t>芙蓉</t>
  </si>
  <si>
    <t>新栄</t>
  </si>
  <si>
    <t>若楠</t>
  </si>
  <si>
    <t>開成</t>
  </si>
  <si>
    <t>諸富北</t>
  </si>
  <si>
    <t>諸富南</t>
  </si>
  <si>
    <t>中川副</t>
  </si>
  <si>
    <t>大詫間</t>
  </si>
  <si>
    <t>南川副</t>
  </si>
  <si>
    <t>西川副</t>
  </si>
  <si>
    <t>東与賀</t>
  </si>
  <si>
    <t>思斉</t>
  </si>
  <si>
    <t>春日</t>
  </si>
  <si>
    <t>川上</t>
  </si>
  <si>
    <t>松梅</t>
  </si>
  <si>
    <t>春日北</t>
  </si>
  <si>
    <t>富士</t>
  </si>
  <si>
    <t>北山</t>
  </si>
  <si>
    <t>北山東部</t>
  </si>
  <si>
    <t>三瀬</t>
  </si>
  <si>
    <t>佐賀市計</t>
  </si>
  <si>
    <t>唐津市</t>
  </si>
  <si>
    <t>東唐津</t>
    <phoneticPr fontId="28"/>
  </si>
  <si>
    <t>東唐津</t>
  </si>
  <si>
    <t>外町</t>
  </si>
  <si>
    <t>うち分校３校</t>
    <rPh sb="2" eb="4">
      <t>ブンコウ</t>
    </rPh>
    <rPh sb="5" eb="6">
      <t>コウ</t>
    </rPh>
    <phoneticPr fontId="4"/>
  </si>
  <si>
    <t>長松</t>
  </si>
  <si>
    <t>西唐津</t>
  </si>
  <si>
    <t>竹木場</t>
  </si>
  <si>
    <t>高島</t>
  </si>
  <si>
    <t>佐志</t>
  </si>
  <si>
    <t>鏡山</t>
  </si>
  <si>
    <t>久里</t>
  </si>
  <si>
    <t>鬼塚</t>
  </si>
  <si>
    <t>大良</t>
  </si>
  <si>
    <t>湊</t>
  </si>
  <si>
    <t>成和</t>
  </si>
  <si>
    <t>大志</t>
  </si>
  <si>
    <t>浜崎</t>
  </si>
  <si>
    <t>虹の松原分校</t>
  </si>
  <si>
    <t>玉島</t>
  </si>
  <si>
    <t>平原</t>
  </si>
  <si>
    <t>箞木</t>
  </si>
  <si>
    <t>相知</t>
  </si>
  <si>
    <t>伊岐佐</t>
  </si>
  <si>
    <t>北波多</t>
  </si>
  <si>
    <t>切木</t>
  </si>
  <si>
    <t>入野</t>
  </si>
  <si>
    <t>向島分校</t>
    <rPh sb="2" eb="4">
      <t>ブンコウ</t>
    </rPh>
    <phoneticPr fontId="4"/>
  </si>
  <si>
    <t>納所</t>
  </si>
  <si>
    <t>田野</t>
  </si>
  <si>
    <t>名護屋</t>
  </si>
  <si>
    <t>馬渡</t>
  </si>
  <si>
    <t>加唐</t>
  </si>
  <si>
    <t>松島分校</t>
    <rPh sb="0" eb="2">
      <t>マツシマ</t>
    </rPh>
    <rPh sb="2" eb="4">
      <t>ブンコウ</t>
    </rPh>
    <phoneticPr fontId="5"/>
  </si>
  <si>
    <t>打上</t>
  </si>
  <si>
    <t>呼子</t>
  </si>
  <si>
    <t>小川</t>
    <rPh sb="0" eb="2">
      <t>オガワ</t>
    </rPh>
    <phoneticPr fontId="5"/>
  </si>
  <si>
    <t>七山</t>
  </si>
  <si>
    <t>唐津市計</t>
  </si>
  <si>
    <t>鳥栖市</t>
  </si>
  <si>
    <t>鳥栖北</t>
  </si>
  <si>
    <t>田代</t>
  </si>
  <si>
    <t>基里</t>
  </si>
  <si>
    <t>麓</t>
  </si>
  <si>
    <t>旭</t>
  </si>
  <si>
    <t>若葉</t>
  </si>
  <si>
    <t>弥生が丘</t>
  </si>
  <si>
    <t>鳥栖市計</t>
  </si>
  <si>
    <t>伊万里市</t>
  </si>
  <si>
    <t>牧島</t>
  </si>
  <si>
    <t>大坪</t>
  </si>
  <si>
    <t>大川内</t>
  </si>
  <si>
    <t>黒川</t>
  </si>
  <si>
    <t>波多津</t>
  </si>
  <si>
    <t>大川</t>
  </si>
  <si>
    <t>松浦</t>
  </si>
  <si>
    <t>二里</t>
  </si>
  <si>
    <t>東山代</t>
  </si>
  <si>
    <t>山代東</t>
  </si>
  <si>
    <t>山代西</t>
  </si>
  <si>
    <t>立花</t>
    <rPh sb="0" eb="2">
      <t>タチバナ</t>
    </rPh>
    <phoneticPr fontId="5"/>
  </si>
  <si>
    <t>伊万里市計</t>
  </si>
  <si>
    <t>武雄市</t>
  </si>
  <si>
    <t>朝日</t>
  </si>
  <si>
    <t>若木</t>
  </si>
  <si>
    <t>武内</t>
  </si>
  <si>
    <t>西川登</t>
  </si>
  <si>
    <t>東川登</t>
  </si>
  <si>
    <t>橘</t>
  </si>
  <si>
    <t>御船が丘</t>
  </si>
  <si>
    <t>山内東</t>
  </si>
  <si>
    <t>犬走分校</t>
  </si>
  <si>
    <t>舟原分校</t>
  </si>
  <si>
    <t>山内西</t>
  </si>
  <si>
    <t>立野川内分校</t>
    <rPh sb="0" eb="1">
      <t>タ</t>
    </rPh>
    <phoneticPr fontId="5"/>
  </si>
  <si>
    <t>北方</t>
  </si>
  <si>
    <t>武雄市計</t>
  </si>
  <si>
    <t>鹿島市</t>
  </si>
  <si>
    <t>鹿島</t>
  </si>
  <si>
    <t>能古見</t>
  </si>
  <si>
    <t>うち分校１校</t>
    <rPh sb="2" eb="4">
      <t>ブンコウ</t>
    </rPh>
    <rPh sb="5" eb="6">
      <t>コウ</t>
    </rPh>
    <phoneticPr fontId="4"/>
  </si>
  <si>
    <t>古枝</t>
  </si>
  <si>
    <t>浜</t>
  </si>
  <si>
    <t>北鹿島</t>
  </si>
  <si>
    <t>七浦</t>
  </si>
  <si>
    <t>音成分校</t>
  </si>
  <si>
    <t>明倫</t>
  </si>
  <si>
    <t>鹿島市計</t>
  </si>
  <si>
    <t>小城市</t>
  </si>
  <si>
    <t>桜岡</t>
  </si>
  <si>
    <t>三里</t>
  </si>
  <si>
    <t>晴田</t>
  </si>
  <si>
    <t>岩松</t>
  </si>
  <si>
    <t>三日月</t>
  </si>
  <si>
    <t>砥川</t>
  </si>
  <si>
    <t>芦刈</t>
  </si>
  <si>
    <t>小城市計</t>
  </si>
  <si>
    <t>嬉野市</t>
  </si>
  <si>
    <t>嬉野</t>
    <phoneticPr fontId="28"/>
  </si>
  <si>
    <t>嬉野</t>
  </si>
  <si>
    <t>大野原</t>
  </si>
  <si>
    <t>吉田</t>
  </si>
  <si>
    <t>轟</t>
  </si>
  <si>
    <t>五町田</t>
  </si>
  <si>
    <t>谷所分校</t>
  </si>
  <si>
    <t>久間</t>
  </si>
  <si>
    <t>塩田</t>
  </si>
  <si>
    <t>大草野</t>
  </si>
  <si>
    <t>嬉野市計</t>
  </si>
  <si>
    <t>神埼市</t>
  </si>
  <si>
    <t>西郷</t>
  </si>
  <si>
    <t>仁比山</t>
  </si>
  <si>
    <t>千代田東部</t>
  </si>
  <si>
    <t>千代田中部</t>
  </si>
  <si>
    <t>千代田西部</t>
  </si>
  <si>
    <t>脊振</t>
  </si>
  <si>
    <t>神埼市計</t>
  </si>
  <si>
    <t>吉野ヶ里町</t>
  </si>
  <si>
    <t>三田川</t>
  </si>
  <si>
    <t>東脊振</t>
    <phoneticPr fontId="4"/>
  </si>
  <si>
    <t>東脊振</t>
  </si>
  <si>
    <t>神埼郡計</t>
  </si>
  <si>
    <t>基山町</t>
  </si>
  <si>
    <t>基山</t>
  </si>
  <si>
    <t>若基</t>
  </si>
  <si>
    <t>基山町計</t>
    <rPh sb="0" eb="3">
      <t>キヤマチョウ</t>
    </rPh>
    <rPh sb="3" eb="4">
      <t>ケイ</t>
    </rPh>
    <phoneticPr fontId="4"/>
  </si>
  <si>
    <t>上峰町</t>
  </si>
  <si>
    <t>上峰</t>
  </si>
  <si>
    <t>みやき町</t>
  </si>
  <si>
    <t>中原</t>
  </si>
  <si>
    <t>北茂安</t>
  </si>
  <si>
    <t>三根東</t>
  </si>
  <si>
    <t>三根西</t>
  </si>
  <si>
    <t>みやき町計</t>
    <rPh sb="3" eb="4">
      <t>チョウ</t>
    </rPh>
    <rPh sb="4" eb="5">
      <t>ケイ</t>
    </rPh>
    <phoneticPr fontId="4"/>
  </si>
  <si>
    <t>三養基郡計</t>
  </si>
  <si>
    <t>有田町</t>
  </si>
  <si>
    <t>有田</t>
  </si>
  <si>
    <t>有田中部</t>
  </si>
  <si>
    <t>曲川</t>
  </si>
  <si>
    <t>大山</t>
  </si>
  <si>
    <t>西松浦郡計</t>
  </si>
  <si>
    <t>江北町</t>
  </si>
  <si>
    <t>江北</t>
  </si>
  <si>
    <t>白石町</t>
  </si>
  <si>
    <t>須古</t>
  </si>
  <si>
    <t>六角</t>
  </si>
  <si>
    <t>白石</t>
  </si>
  <si>
    <t>北明</t>
  </si>
  <si>
    <t>福富</t>
  </si>
  <si>
    <t>有明東</t>
  </si>
  <si>
    <t>有明西</t>
  </si>
  <si>
    <t>有明南</t>
  </si>
  <si>
    <t>白石町計</t>
    <rPh sb="0" eb="3">
      <t>シロイシチョウ</t>
    </rPh>
    <rPh sb="3" eb="4">
      <t>ケイ</t>
    </rPh>
    <phoneticPr fontId="4"/>
  </si>
  <si>
    <t>杵島郡計</t>
  </si>
  <si>
    <t>太良町</t>
  </si>
  <si>
    <t>多良</t>
  </si>
  <si>
    <t>大浦</t>
  </si>
  <si>
    <t>藤津郡計</t>
  </si>
  <si>
    <t>市 部 計</t>
  </si>
  <si>
    <t>郡 部 計</t>
  </si>
  <si>
    <t>県　　計</t>
  </si>
  <si>
    <t>②　教職員数</t>
    <phoneticPr fontId="4"/>
  </si>
  <si>
    <t>本  　　務　  　教　  　員　  　数</t>
    <phoneticPr fontId="4"/>
  </si>
  <si>
    <t>本　　　務　　　職　　　員　　　数</t>
    <rPh sb="0" eb="1">
      <t>ホン</t>
    </rPh>
    <rPh sb="4" eb="5">
      <t>ツトム</t>
    </rPh>
    <rPh sb="8" eb="9">
      <t>ショク</t>
    </rPh>
    <rPh sb="12" eb="13">
      <t>イン</t>
    </rPh>
    <rPh sb="16" eb="17">
      <t>カズ</t>
    </rPh>
    <phoneticPr fontId="4"/>
  </si>
  <si>
    <t>学 校 医 等</t>
  </si>
  <si>
    <t>主 任 等</t>
  </si>
  <si>
    <t>本 務 教 員 の う ち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</si>
  <si>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4"/>
  </si>
  <si>
    <t>負 担 法 以 外 の 職 員</t>
    <phoneticPr fontId="4"/>
  </si>
  <si>
    <t>( 再 掲 )</t>
  </si>
  <si>
    <t>休 職 者 等 (再 掲)</t>
  </si>
  <si>
    <t>市 町 名</t>
    <phoneticPr fontId="4"/>
  </si>
  <si>
    <t>校　長</t>
  </si>
  <si>
    <t>教　頭</t>
  </si>
  <si>
    <t>講　師</t>
  </si>
  <si>
    <t>教員</t>
    <phoneticPr fontId="4"/>
  </si>
  <si>
    <t>学校図書館事務員</t>
    <phoneticPr fontId="4"/>
  </si>
  <si>
    <t>用務員</t>
    <phoneticPr fontId="4"/>
  </si>
  <si>
    <t>警備員・その他</t>
    <phoneticPr fontId="4"/>
  </si>
  <si>
    <t>職務上疾病</t>
    <phoneticPr fontId="4"/>
  </si>
  <si>
    <t>介護休業</t>
    <rPh sb="0" eb="2">
      <t>カイゴ</t>
    </rPh>
    <rPh sb="2" eb="4">
      <t>キュウギョウ</t>
    </rPh>
    <phoneticPr fontId="4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</si>
  <si>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</si>
  <si>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三瀬</t>
    <phoneticPr fontId="4"/>
  </si>
  <si>
    <t>玉島</t>
    <phoneticPr fontId="4"/>
  </si>
  <si>
    <t>北波多</t>
    <phoneticPr fontId="4"/>
  </si>
  <si>
    <t>牧島</t>
    <phoneticPr fontId="4"/>
  </si>
  <si>
    <t>芦刈</t>
    <phoneticPr fontId="4"/>
  </si>
  <si>
    <t>（４）公立中学校</t>
    <phoneticPr fontId="4"/>
  </si>
  <si>
    <t>①　学級数及び生徒数</t>
    <phoneticPr fontId="4"/>
  </si>
  <si>
    <t>学          級          数　　（学級）</t>
    <rPh sb="26" eb="28">
      <t>ガッキュウ</t>
    </rPh>
    <phoneticPr fontId="4"/>
  </si>
  <si>
    <t>学        年        別        生        徒        数　　　（人）</t>
    <rPh sb="0" eb="1">
      <t>ガク</t>
    </rPh>
    <rPh sb="9" eb="10">
      <t>ネン</t>
    </rPh>
    <rPh sb="18" eb="19">
      <t>ベツ</t>
    </rPh>
    <rPh sb="50" eb="51">
      <t>ニン</t>
    </rPh>
    <phoneticPr fontId="4"/>
  </si>
  <si>
    <t>再掲　特別支援
学級生徒数(人)</t>
    <rPh sb="10" eb="12">
      <t>セイト</t>
    </rPh>
    <rPh sb="14" eb="15">
      <t>ニン</t>
    </rPh>
    <phoneticPr fontId="4"/>
  </si>
  <si>
    <t>単     式　　　学　　級</t>
    <rPh sb="10" eb="11">
      <t>ガク</t>
    </rPh>
    <rPh sb="13" eb="14">
      <t>キュウ</t>
    </rPh>
    <phoneticPr fontId="4"/>
  </si>
  <si>
    <t>特別支</t>
    <rPh sb="0" eb="2">
      <t>トクベツ</t>
    </rPh>
    <rPh sb="2" eb="3">
      <t>ササ</t>
    </rPh>
    <phoneticPr fontId="4"/>
  </si>
  <si>
    <t>1              年</t>
    <phoneticPr fontId="4"/>
  </si>
  <si>
    <t>2          年</t>
  </si>
  <si>
    <t>3          年</t>
  </si>
  <si>
    <t>合          計</t>
  </si>
  <si>
    <t>1年</t>
  </si>
  <si>
    <t>2年</t>
  </si>
  <si>
    <t>3年</t>
  </si>
  <si>
    <t>学級</t>
  </si>
  <si>
    <t>援学級</t>
    <rPh sb="0" eb="1">
      <t>エン</t>
    </rPh>
    <rPh sb="1" eb="3">
      <t>ガッキュウ</t>
    </rPh>
    <phoneticPr fontId="4"/>
  </si>
  <si>
    <t>県立中</t>
    <rPh sb="0" eb="2">
      <t>ケンリツ</t>
    </rPh>
    <rPh sb="2" eb="3">
      <t>チュウ</t>
    </rPh>
    <phoneticPr fontId="4"/>
  </si>
  <si>
    <t>香楠</t>
  </si>
  <si>
    <t>武雄青陵</t>
  </si>
  <si>
    <t>県立中計</t>
    <rPh sb="0" eb="2">
      <t>ケンリツ</t>
    </rPh>
    <rPh sb="2" eb="3">
      <t>チュウ</t>
    </rPh>
    <phoneticPr fontId="4"/>
  </si>
  <si>
    <t>県立中計</t>
    <rPh sb="0" eb="2">
      <t>ケンリツ</t>
    </rPh>
    <rPh sb="2" eb="3">
      <t>チュウ</t>
    </rPh>
    <rPh sb="3" eb="4">
      <t>ケイ</t>
    </rPh>
    <phoneticPr fontId="4"/>
  </si>
  <si>
    <t>成章</t>
  </si>
  <si>
    <t>城南</t>
  </si>
  <si>
    <t>昭栄</t>
  </si>
  <si>
    <t>城東</t>
  </si>
  <si>
    <t>城西</t>
  </si>
  <si>
    <t>城北</t>
  </si>
  <si>
    <t>金泉</t>
  </si>
  <si>
    <t>諸富</t>
  </si>
  <si>
    <t>川副</t>
    <rPh sb="0" eb="2">
      <t>カワソエ</t>
    </rPh>
    <phoneticPr fontId="4"/>
  </si>
  <si>
    <t>東与賀</t>
    <phoneticPr fontId="4"/>
  </si>
  <si>
    <t>思斉</t>
    <phoneticPr fontId="4"/>
  </si>
  <si>
    <t>大和</t>
    <phoneticPr fontId="4"/>
  </si>
  <si>
    <t>北山</t>
    <rPh sb="0" eb="2">
      <t>ホクザン</t>
    </rPh>
    <phoneticPr fontId="4"/>
  </si>
  <si>
    <t>三瀬</t>
    <rPh sb="0" eb="2">
      <t>ミツセ</t>
    </rPh>
    <phoneticPr fontId="4"/>
  </si>
  <si>
    <t>佐賀市計</t>
    <rPh sb="0" eb="3">
      <t>サガシ</t>
    </rPh>
    <rPh sb="3" eb="4">
      <t>ケイ</t>
    </rPh>
    <phoneticPr fontId="4"/>
  </si>
  <si>
    <t>第一</t>
  </si>
  <si>
    <t>第五</t>
  </si>
  <si>
    <t>鏡</t>
  </si>
  <si>
    <t>高峰</t>
    <rPh sb="0" eb="2">
      <t>タカミネ</t>
    </rPh>
    <phoneticPr fontId="4"/>
  </si>
  <si>
    <t>浜玉</t>
  </si>
  <si>
    <t>虹の松原分校</t>
    <phoneticPr fontId="4"/>
  </si>
  <si>
    <t>肥前</t>
  </si>
  <si>
    <t>海青</t>
    <rPh sb="0" eb="1">
      <t>カイ</t>
    </rPh>
    <rPh sb="1" eb="2">
      <t>セイ</t>
    </rPh>
    <phoneticPr fontId="4"/>
  </si>
  <si>
    <t>小川</t>
  </si>
  <si>
    <t>七山</t>
    <phoneticPr fontId="4"/>
  </si>
  <si>
    <t>唐津市計</t>
    <rPh sb="0" eb="3">
      <t>カラツシ</t>
    </rPh>
    <rPh sb="3" eb="4">
      <t>ケイ</t>
    </rPh>
    <phoneticPr fontId="4"/>
  </si>
  <si>
    <t>鳥栖西</t>
  </si>
  <si>
    <t>鳥栖市計</t>
    <rPh sb="0" eb="3">
      <t>トスシ</t>
    </rPh>
    <rPh sb="3" eb="4">
      <t>ケイ</t>
    </rPh>
    <phoneticPr fontId="4"/>
  </si>
  <si>
    <t>国見</t>
  </si>
  <si>
    <t>山代</t>
  </si>
  <si>
    <t>啓成</t>
  </si>
  <si>
    <t>東陵</t>
  </si>
  <si>
    <t>青嶺</t>
  </si>
  <si>
    <t>伊万里市計</t>
    <rPh sb="0" eb="3">
      <t>イマリ</t>
    </rPh>
    <rPh sb="3" eb="4">
      <t>シ</t>
    </rPh>
    <rPh sb="4" eb="5">
      <t>ケイ</t>
    </rPh>
    <phoneticPr fontId="4"/>
  </si>
  <si>
    <t>川登</t>
  </si>
  <si>
    <t>武雄北</t>
  </si>
  <si>
    <t>山内</t>
  </si>
  <si>
    <t>武雄市計</t>
    <rPh sb="0" eb="2">
      <t>タケオ</t>
    </rPh>
    <rPh sb="2" eb="3">
      <t>シ</t>
    </rPh>
    <rPh sb="3" eb="4">
      <t>ケイ</t>
    </rPh>
    <phoneticPr fontId="4"/>
  </si>
  <si>
    <t>東部</t>
  </si>
  <si>
    <t>西部</t>
  </si>
  <si>
    <t>鹿島市計</t>
    <rPh sb="0" eb="2">
      <t>カシマ</t>
    </rPh>
    <rPh sb="2" eb="3">
      <t>シ</t>
    </rPh>
    <rPh sb="3" eb="4">
      <t>ケイ</t>
    </rPh>
    <phoneticPr fontId="4"/>
  </si>
  <si>
    <t>小城市計</t>
    <rPh sb="0" eb="2">
      <t>オギ</t>
    </rPh>
    <rPh sb="2" eb="3">
      <t>シ</t>
    </rPh>
    <rPh sb="3" eb="4">
      <t>ケイ</t>
    </rPh>
    <phoneticPr fontId="4"/>
  </si>
  <si>
    <t>嬉野市計</t>
    <rPh sb="0" eb="2">
      <t>ウレシノ</t>
    </rPh>
    <rPh sb="2" eb="3">
      <t>シ</t>
    </rPh>
    <rPh sb="3" eb="4">
      <t>ケイ</t>
    </rPh>
    <phoneticPr fontId="4"/>
  </si>
  <si>
    <t>千代田</t>
  </si>
  <si>
    <t>神埼市計</t>
    <rPh sb="0" eb="2">
      <t>カンザキ</t>
    </rPh>
    <rPh sb="2" eb="3">
      <t>シ</t>
    </rPh>
    <rPh sb="3" eb="4">
      <t>ケイ</t>
    </rPh>
    <phoneticPr fontId="4"/>
  </si>
  <si>
    <t>神埼郡計</t>
    <rPh sb="0" eb="3">
      <t>カンザキグン</t>
    </rPh>
    <rPh sb="3" eb="4">
      <t>ケイ</t>
    </rPh>
    <phoneticPr fontId="4"/>
  </si>
  <si>
    <t>三根</t>
  </si>
  <si>
    <t>みやき町計</t>
    <rPh sb="3" eb="4">
      <t>チョウ</t>
    </rPh>
    <phoneticPr fontId="4"/>
  </si>
  <si>
    <t>三養基郡計</t>
    <rPh sb="0" eb="4">
      <t>ミヤキグン</t>
    </rPh>
    <rPh sb="4" eb="5">
      <t>ケイ</t>
    </rPh>
    <phoneticPr fontId="4"/>
  </si>
  <si>
    <t>西有田</t>
  </si>
  <si>
    <t>西松浦郡計</t>
    <rPh sb="0" eb="4">
      <t>ニシマツウラグン</t>
    </rPh>
    <rPh sb="4" eb="5">
      <t>ケイ</t>
    </rPh>
    <phoneticPr fontId="4"/>
  </si>
  <si>
    <t>有明</t>
  </si>
  <si>
    <t>白石町計</t>
    <rPh sb="0" eb="3">
      <t>シロイシチョウ</t>
    </rPh>
    <phoneticPr fontId="4"/>
  </si>
  <si>
    <t>杵島郡計</t>
    <rPh sb="0" eb="3">
      <t>キシマグン</t>
    </rPh>
    <rPh sb="3" eb="4">
      <t>ケイ</t>
    </rPh>
    <phoneticPr fontId="4"/>
  </si>
  <si>
    <t>本務教員数</t>
    <phoneticPr fontId="4"/>
  </si>
  <si>
    <t>負担法以外の職員</t>
    <rPh sb="0" eb="2">
      <t>フタン</t>
    </rPh>
    <rPh sb="2" eb="3">
      <t>ホウ</t>
    </rPh>
    <rPh sb="3" eb="5">
      <t>イガイ</t>
    </rPh>
    <rPh sb="6" eb="8">
      <t>ショクイン</t>
    </rPh>
    <phoneticPr fontId="4"/>
  </si>
  <si>
    <t xml:space="preserve">学校図書館事務員 </t>
    <phoneticPr fontId="4"/>
  </si>
  <si>
    <t xml:space="preserve">学校給食調理員 </t>
    <phoneticPr fontId="4"/>
  </si>
  <si>
    <t xml:space="preserve">警備員・その他 </t>
    <phoneticPr fontId="4"/>
  </si>
  <si>
    <t>育児休業</t>
    <rPh sb="0" eb="2">
      <t>イクジ</t>
    </rPh>
    <rPh sb="2" eb="4">
      <t>キュウギョウ</t>
    </rPh>
    <phoneticPr fontId="4"/>
  </si>
  <si>
    <t>川副</t>
  </si>
  <si>
    <t>大和</t>
  </si>
  <si>
    <t>高峰</t>
  </si>
  <si>
    <t>海青</t>
  </si>
  <si>
    <t>伊万里市計</t>
    <rPh sb="0" eb="4">
      <t>イマリシ</t>
    </rPh>
    <rPh sb="4" eb="5">
      <t>ケイ</t>
    </rPh>
    <phoneticPr fontId="4"/>
  </si>
  <si>
    <t>武雄市計</t>
    <rPh sb="0" eb="3">
      <t>タケオシ</t>
    </rPh>
    <rPh sb="3" eb="4">
      <t>ケイ</t>
    </rPh>
    <phoneticPr fontId="4"/>
  </si>
  <si>
    <t>中原</t>
    <rPh sb="0" eb="2">
      <t>ナカバル</t>
    </rPh>
    <phoneticPr fontId="5"/>
  </si>
  <si>
    <t>三養基郡計</t>
    <rPh sb="0" eb="3">
      <t>ミヤキ</t>
    </rPh>
    <rPh sb="3" eb="4">
      <t>グン</t>
    </rPh>
    <rPh sb="4" eb="5">
      <t>ケイ</t>
    </rPh>
    <phoneticPr fontId="4"/>
  </si>
  <si>
    <t>白石町計</t>
    <rPh sb="0" eb="2">
      <t>シロイシ</t>
    </rPh>
    <rPh sb="2" eb="3">
      <t>チョウ</t>
    </rPh>
    <rPh sb="3" eb="4">
      <t>ケイ</t>
    </rPh>
    <phoneticPr fontId="4"/>
  </si>
  <si>
    <t>藤津郡計</t>
    <rPh sb="0" eb="3">
      <t>フジツグン</t>
    </rPh>
    <rPh sb="3" eb="4">
      <t>ケイ</t>
    </rPh>
    <phoneticPr fontId="4"/>
  </si>
  <si>
    <t>（５）公立義務教育学校</t>
    <rPh sb="5" eb="7">
      <t>ギム</t>
    </rPh>
    <rPh sb="7" eb="9">
      <t>キョウイク</t>
    </rPh>
    <rPh sb="9" eb="11">
      <t>ガッコウ</t>
    </rPh>
    <phoneticPr fontId="4"/>
  </si>
  <si>
    <t>①　学級数及び児童・生徒数</t>
    <rPh sb="10" eb="12">
      <t>セイト</t>
    </rPh>
    <phoneticPr fontId="4"/>
  </si>
  <si>
    <t>再掲　児童生徒別特別支援学級数(学級)</t>
    <rPh sb="0" eb="2">
      <t>サイケイ</t>
    </rPh>
    <rPh sb="3" eb="5">
      <t>ジドウ</t>
    </rPh>
    <rPh sb="5" eb="7">
      <t>セイト</t>
    </rPh>
    <rPh sb="7" eb="8">
      <t>ベツ</t>
    </rPh>
    <rPh sb="8" eb="10">
      <t>トクベツ</t>
    </rPh>
    <rPh sb="10" eb="12">
      <t>シエン</t>
    </rPh>
    <rPh sb="12" eb="14">
      <t>ガッキュウ</t>
    </rPh>
    <rPh sb="14" eb="15">
      <t>スウ</t>
    </rPh>
    <rPh sb="16" eb="18">
      <t>ガッキュウ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</si>
  <si>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</si>
  <si>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</si>
  <si>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</si>
  <si>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児童</t>
    <rPh sb="0" eb="2">
      <t>ジドウ</t>
    </rPh>
    <phoneticPr fontId="4"/>
  </si>
  <si>
    <t>生徒</t>
    <rPh sb="0" eb="2">
      <t>セイト</t>
    </rPh>
    <phoneticPr fontId="4"/>
  </si>
  <si>
    <t>多久市</t>
    <rPh sb="0" eb="3">
      <t>タクシ</t>
    </rPh>
    <phoneticPr fontId="4"/>
  </si>
  <si>
    <t>東原庠舎東部校</t>
    <phoneticPr fontId="2"/>
  </si>
  <si>
    <t>東原庠舎中央校</t>
    <phoneticPr fontId="2"/>
  </si>
  <si>
    <t>東原庠舎西渓校</t>
    <phoneticPr fontId="2"/>
  </si>
  <si>
    <t>伊万里市</t>
    <rPh sb="0" eb="4">
      <t>イマリシ</t>
    </rPh>
    <phoneticPr fontId="4"/>
  </si>
  <si>
    <t>南波多郷学館</t>
    <rPh sb="0" eb="2">
      <t>ミナミハタ</t>
    </rPh>
    <rPh sb="2" eb="3">
      <t>ゴウ</t>
    </rPh>
    <rPh sb="3" eb="4">
      <t>ガク</t>
    </rPh>
    <rPh sb="5" eb="6">
      <t>カン</t>
    </rPh>
    <phoneticPr fontId="4"/>
  </si>
  <si>
    <t>玄海町</t>
    <rPh sb="0" eb="3">
      <t>ゲンカイチョウ</t>
    </rPh>
    <phoneticPr fontId="4"/>
  </si>
  <si>
    <t>玄海みらい学園</t>
    <rPh sb="0" eb="1">
      <t>ゲンカイ</t>
    </rPh>
    <rPh sb="4" eb="6">
      <t>ガクエン</t>
    </rPh>
    <phoneticPr fontId="4"/>
  </si>
  <si>
    <t>大町町</t>
    <phoneticPr fontId="4"/>
  </si>
  <si>
    <t>大町ひじり学園</t>
    <rPh sb="5" eb="7">
      <t>ガクエン</t>
    </rPh>
    <phoneticPr fontId="4"/>
  </si>
  <si>
    <t>学　年　別　児　童　・　生　徒　数　（人）</t>
    <phoneticPr fontId="4"/>
  </si>
  <si>
    <t>再掲　児童・生徒数(人)</t>
    <rPh sb="0" eb="2">
      <t>サイケイ</t>
    </rPh>
    <rPh sb="3" eb="5">
      <t>ジドウ</t>
    </rPh>
    <rPh sb="6" eb="9">
      <t>セイトスウ</t>
    </rPh>
    <rPh sb="10" eb="11">
      <t>ニン</t>
    </rPh>
    <phoneticPr fontId="4"/>
  </si>
  <si>
    <t>再掲　特別支援児童生徒数(人)</t>
    <rPh sb="0" eb="2">
      <t>サイケイ</t>
    </rPh>
    <rPh sb="3" eb="5">
      <t>トクベツ</t>
    </rPh>
    <rPh sb="5" eb="7">
      <t>シエン</t>
    </rPh>
    <rPh sb="7" eb="9">
      <t>ジドウ</t>
    </rPh>
    <rPh sb="9" eb="11">
      <t>セイト</t>
    </rPh>
    <rPh sb="11" eb="12">
      <t>スウ</t>
    </rPh>
    <phoneticPr fontId="4"/>
  </si>
  <si>
    <t>児童数</t>
    <rPh sb="0" eb="2">
      <t>ジドウ</t>
    </rPh>
    <rPh sb="2" eb="3">
      <t>スウ</t>
    </rPh>
    <phoneticPr fontId="4"/>
  </si>
  <si>
    <t>生徒数</t>
    <rPh sb="0" eb="3">
      <t>セイトスウ</t>
    </rPh>
    <phoneticPr fontId="4"/>
  </si>
  <si>
    <t>東原庠舎東部校</t>
    <rPh sb="0" eb="1">
      <t>ヒガシ</t>
    </rPh>
    <rPh sb="1" eb="2">
      <t>ハラ</t>
    </rPh>
    <rPh sb="2" eb="3">
      <t>ショウ</t>
    </rPh>
    <rPh sb="3" eb="4">
      <t>シャ</t>
    </rPh>
    <rPh sb="4" eb="6">
      <t>トウブ</t>
    </rPh>
    <rPh sb="6" eb="7">
      <t>コウ</t>
    </rPh>
    <phoneticPr fontId="2"/>
  </si>
  <si>
    <t>東原庠舎中央校</t>
    <rPh sb="4" eb="6">
      <t>チュウオウ</t>
    </rPh>
    <phoneticPr fontId="2"/>
  </si>
  <si>
    <t>東原庠舎西渓校</t>
    <rPh sb="4" eb="5">
      <t>ニシ</t>
    </rPh>
    <rPh sb="5" eb="6">
      <t>タニ</t>
    </rPh>
    <rPh sb="6" eb="7">
      <t>コウ</t>
    </rPh>
    <phoneticPr fontId="2"/>
  </si>
  <si>
    <t>②教職員数</t>
    <rPh sb="1" eb="4">
      <t>キョウショクイン</t>
    </rPh>
    <rPh sb="4" eb="5">
      <t>スウ</t>
    </rPh>
    <phoneticPr fontId="4"/>
  </si>
  <si>
    <t>本  　　務　  　教　  　員　  　数</t>
  </si>
  <si>
    <t>本　　務　　職　　員　　数</t>
    <rPh sb="0" eb="1">
      <t>ホン</t>
    </rPh>
    <rPh sb="3" eb="4">
      <t>ツトム</t>
    </rPh>
    <rPh sb="6" eb="7">
      <t>ショク</t>
    </rPh>
    <rPh sb="9" eb="10">
      <t>イン</t>
    </rPh>
    <rPh sb="12" eb="13">
      <t>カズ</t>
    </rPh>
    <phoneticPr fontId="4"/>
  </si>
  <si>
    <t>育児休業</t>
    <rPh sb="0" eb="4">
      <t>イクジキュウギョウ</t>
    </rPh>
    <phoneticPr fontId="4"/>
  </si>
  <si>
    <t>機械科</t>
    <rPh sb="2" eb="3">
      <t>カ</t>
    </rPh>
    <phoneticPr fontId="4"/>
  </si>
  <si>
    <t>電気科</t>
    <rPh sb="0" eb="3">
      <t>デンキカ</t>
    </rPh>
    <phoneticPr fontId="4"/>
  </si>
  <si>
    <t>食品流通科</t>
    <rPh sb="0" eb="2">
      <t>ショクヒン</t>
    </rPh>
    <rPh sb="2" eb="4">
      <t>リュウツウ</t>
    </rPh>
    <rPh sb="4" eb="5">
      <t>カ</t>
    </rPh>
    <phoneticPr fontId="5"/>
  </si>
  <si>
    <t>環境緑地科</t>
    <rPh sb="0" eb="1">
      <t>カンキョウ</t>
    </rPh>
    <rPh sb="1" eb="3">
      <t>リョクチ</t>
    </rPh>
    <rPh sb="3" eb="4">
      <t>カ</t>
    </rPh>
    <phoneticPr fontId="4"/>
  </si>
  <si>
    <t>技術職員</t>
    <rPh sb="0" eb="4">
      <t>ギジュツショクイン</t>
    </rPh>
    <phoneticPr fontId="4"/>
  </si>
  <si>
    <t>情報ビジネス科</t>
    <phoneticPr fontId="4"/>
  </si>
  <si>
    <t>用務員</t>
    <rPh sb="0" eb="3">
      <t>ヨウムイン</t>
    </rPh>
    <phoneticPr fontId="4"/>
  </si>
  <si>
    <t>学校給食調理員</t>
    <rPh sb="0" eb="2">
      <t>ガッコウ</t>
    </rPh>
    <rPh sb="2" eb="4">
      <t>キュウショク</t>
    </rPh>
    <rPh sb="4" eb="7">
      <t>チョウリイン</t>
    </rPh>
    <phoneticPr fontId="4"/>
  </si>
  <si>
    <t>大学及び教セ研修者・
海外日本人学校派遣者</t>
    <phoneticPr fontId="4"/>
  </si>
  <si>
    <t>ろう</t>
    <phoneticPr fontId="4"/>
  </si>
  <si>
    <t>②　私立高等学校（学校別・学科別・学年別学級数及び生徒数）[全日制]</t>
    <rPh sb="20" eb="23">
      <t>ガッキュウスウ</t>
    </rPh>
    <rPh sb="23" eb="24">
      <t>オヨ</t>
    </rPh>
    <rPh sb="30" eb="31">
      <t>ゼン</t>
    </rPh>
    <rPh sb="31" eb="32">
      <t>ニチ</t>
    </rPh>
    <rPh sb="32" eb="33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</si>
</sst>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#;;\-"/>
    <numFmt numFmtId="177" formatCode="#,###;;"/>
    <numFmt numFmtId="178" formatCode="#,##0;[Red]\-#,##0;\-"/>
    <numFmt numFmtId="179" formatCode="\(#,###\);;"/>
    <numFmt numFmtId="180" formatCode="\(#&quot;校&quot;\)"/>
    <numFmt numFmtId="181" formatCode="#,##0;\-#,##0;\-"/>
  </numFmts>
  <fonts count="4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i/>
      <sz val="10"/>
      <name val="ＭＳ 明朝"/>
      <family val="1"/>
      <charset val="128"/>
    </font>
    <font>
      <sz val="9"/>
      <name val="明朝"/>
      <family val="1"/>
      <charset val="128"/>
    </font>
    <font>
      <sz val="13.5"/>
      <name val="System"/>
      <charset val="128"/>
    </font>
    <font>
      <sz val="9"/>
      <color rgb="FFFF0000"/>
      <name val="ＭＳ 明朝"/>
      <family val="1"/>
      <charset val="128"/>
    </font>
    <font>
      <sz val="6"/>
      <name val="標準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標準明朝"/>
      <family val="1"/>
      <charset val="128"/>
    </font>
    <font>
      <i/>
      <sz val="8"/>
      <name val="ＭＳ 明朝"/>
      <family val="1"/>
      <charset val="128"/>
    </font>
    <font>
      <i/>
      <sz val="11"/>
      <name val="ＭＳ 明朝"/>
      <family val="1"/>
      <charset val="128"/>
    </font>
    <font>
      <i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i/>
      <sz val="11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明朝"/>
      <family val="1"/>
      <charset val="128"/>
    </font>
    <font>
      <i/>
      <sz val="10"/>
      <name val="明朝"/>
      <family val="1"/>
      <charset val="128"/>
    </font>
    <font>
      <sz val="11"/>
      <name val="ＭＳ Ｐゴシック"/>
      <family val="1"/>
      <charset val="128"/>
    </font>
    <font>
      <sz val="10"/>
      <name val="ＭＳ Ｐゴシック"/>
      <family val="1"/>
      <charset val="128"/>
    </font>
    <font>
      <sz val="10"/>
      <name val="MS UI Gothic"/>
      <family val="1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i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 diagonalDown="1"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 diagonalDown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" fontId="15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3" fillId="0" borderId="0"/>
    <xf numFmtId="0" fontId="24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36" fillId="0" borderId="0"/>
  </cellStyleXfs>
  <cellXfs count="2430">
    <xf numFmtId="0" fontId="0" fillId="0" borderId="0" xfId="0"/>
    <xf numFmtId="176" fontId="6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6" fillId="0" borderId="26" xfId="0" applyFont="1" applyFill="1" applyBorder="1" applyAlignment="1" applyProtection="1">
      <alignment horizontal="distributed" vertical="center"/>
      <protection locked="0"/>
    </xf>
    <xf numFmtId="0" fontId="6" fillId="0" borderId="61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Border="1" applyProtection="1">
      <protection locked="0"/>
    </xf>
    <xf numFmtId="0" fontId="6" fillId="0" borderId="109" xfId="0" applyNumberFormat="1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49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9" xfId="0" applyFont="1" applyFill="1" applyBorder="1" applyProtection="1">
      <protection locked="0"/>
    </xf>
    <xf numFmtId="176" fontId="6" fillId="0" borderId="2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76" fontId="6" fillId="0" borderId="52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Continuous" vertical="center"/>
      <protection locked="0"/>
    </xf>
    <xf numFmtId="0" fontId="6" fillId="0" borderId="6" xfId="0" applyFont="1" applyFill="1" applyBorder="1" applyAlignment="1" applyProtection="1">
      <alignment horizontal="centerContinuous" vertical="center"/>
      <protection locked="0"/>
    </xf>
    <xf numFmtId="0" fontId="6" fillId="0" borderId="7" xfId="0" applyFont="1" applyFill="1" applyBorder="1" applyAlignment="1" applyProtection="1">
      <alignment horizontal="centerContinuous" vertical="center"/>
      <protection locked="0"/>
    </xf>
    <xf numFmtId="176" fontId="6" fillId="0" borderId="55" xfId="0" applyNumberFormat="1" applyFont="1" applyFill="1" applyBorder="1" applyAlignment="1" applyProtection="1">
      <alignment vertical="center"/>
    </xf>
    <xf numFmtId="176" fontId="6" fillId="0" borderId="56" xfId="0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Continuous" vertical="center"/>
      <protection locked="0"/>
    </xf>
    <xf numFmtId="0" fontId="19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6" fillId="0" borderId="59" xfId="0" applyFont="1" applyFill="1" applyBorder="1" applyAlignment="1" applyProtection="1">
      <alignment horizontal="centerContinuous" vertical="center"/>
      <protection locked="0"/>
    </xf>
    <xf numFmtId="0" fontId="6" fillId="0" borderId="95" xfId="0" applyFont="1" applyFill="1" applyBorder="1" applyAlignment="1" applyProtection="1">
      <alignment horizontal="centerContinuous" vertical="center"/>
      <protection locked="0"/>
    </xf>
    <xf numFmtId="0" fontId="6" fillId="0" borderId="65" xfId="0" applyFont="1" applyFill="1" applyBorder="1" applyAlignment="1" applyProtection="1">
      <alignment horizontal="centerContinuous" vertical="center"/>
      <protection locked="0"/>
    </xf>
    <xf numFmtId="0" fontId="6" fillId="0" borderId="98" xfId="0" applyFont="1" applyFill="1" applyBorder="1" applyAlignment="1" applyProtection="1">
      <alignment horizontal="centerContinuous" vertical="center"/>
      <protection locked="0"/>
    </xf>
    <xf numFmtId="0" fontId="6" fillId="0" borderId="29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100" xfId="0" applyFont="1" applyFill="1" applyBorder="1" applyAlignment="1" applyProtection="1">
      <alignment horizontal="center" vertical="distributed" textRotation="255" indent="1"/>
      <protection locked="0"/>
    </xf>
    <xf numFmtId="0" fontId="8" fillId="0" borderId="6" xfId="0" applyFont="1" applyFill="1" applyBorder="1" applyAlignment="1" applyProtection="1">
      <alignment horizontal="center" vertical="distributed" wrapText="1"/>
      <protection locked="0"/>
    </xf>
    <xf numFmtId="0" fontId="8" fillId="0" borderId="6" xfId="0" applyFont="1" applyFill="1" applyBorder="1" applyAlignment="1" applyProtection="1">
      <alignment vertical="distributed" wrapText="1"/>
      <protection locked="0"/>
    </xf>
    <xf numFmtId="0" fontId="6" fillId="0" borderId="6" xfId="0" quotePrefix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justify"/>
      <protection locked="0"/>
    </xf>
    <xf numFmtId="0" fontId="6" fillId="0" borderId="6" xfId="0" applyFont="1" applyFill="1" applyBorder="1" applyAlignment="1" applyProtection="1">
      <alignment horizontal="center" vertical="distributed" wrapText="1"/>
      <protection locked="0"/>
    </xf>
    <xf numFmtId="0" fontId="6" fillId="0" borderId="151" xfId="0" applyNumberFormat="1" applyFont="1" applyFill="1" applyBorder="1" applyAlignment="1" applyProtection="1">
      <alignment horizontal="distributed" vertical="center"/>
      <protection locked="0"/>
    </xf>
    <xf numFmtId="0" fontId="6" fillId="0" borderId="152" xfId="0" applyNumberFormat="1" applyFont="1" applyFill="1" applyBorder="1" applyAlignment="1" applyProtection="1">
      <alignment horizontal="distributed" vertical="center"/>
      <protection locked="0"/>
    </xf>
    <xf numFmtId="0" fontId="6" fillId="0" borderId="96" xfId="0" applyNumberFormat="1" applyFont="1" applyFill="1" applyBorder="1" applyAlignment="1" applyProtection="1">
      <alignment horizontal="distributed" vertical="center" shrinkToFit="1"/>
      <protection locked="0"/>
    </xf>
    <xf numFmtId="0" fontId="6" fillId="0" borderId="32" xfId="0" applyFont="1" applyFill="1" applyBorder="1" applyAlignment="1" applyProtection="1">
      <alignment horizontal="distributed"/>
      <protection locked="0"/>
    </xf>
    <xf numFmtId="0" fontId="9" fillId="0" borderId="150" xfId="0" applyNumberFormat="1" applyFont="1" applyFill="1" applyBorder="1" applyAlignment="1" applyProtection="1">
      <alignment horizontal="distributed" vertical="center"/>
      <protection locked="0"/>
    </xf>
    <xf numFmtId="0" fontId="9" fillId="0" borderId="32" xfId="0" applyFont="1" applyFill="1" applyBorder="1" applyAlignment="1" applyProtection="1">
      <alignment horizontal="distributed"/>
      <protection locked="0"/>
    </xf>
    <xf numFmtId="0" fontId="6" fillId="0" borderId="152" xfId="0" applyFont="1" applyFill="1" applyBorder="1" applyAlignment="1" applyProtection="1">
      <alignment horizontal="distributed"/>
      <protection locked="0"/>
    </xf>
    <xf numFmtId="0" fontId="6" fillId="0" borderId="0" xfId="0" applyNumberFormat="1" applyFont="1" applyFill="1" applyBorder="1" applyAlignment="1" applyProtection="1">
      <alignment horizontal="distributed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8" fillId="0" borderId="96" xfId="0" applyNumberFormat="1" applyFont="1" applyFill="1" applyBorder="1" applyAlignment="1" applyProtection="1">
      <alignment horizontal="distributed" vertical="center" shrinkToFit="1"/>
      <protection locked="0"/>
    </xf>
    <xf numFmtId="0" fontId="8" fillId="0" borderId="127" xfId="0" applyNumberFormat="1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Protection="1"/>
    <xf numFmtId="0" fontId="6" fillId="0" borderId="8" xfId="0" applyFont="1" applyFill="1" applyBorder="1" applyAlignment="1" applyProtection="1">
      <alignment horizontal="distributed"/>
      <protection locked="0"/>
    </xf>
    <xf numFmtId="0" fontId="6" fillId="0" borderId="94" xfId="0" applyFont="1" applyFill="1" applyBorder="1" applyProtection="1">
      <protection locked="0"/>
    </xf>
    <xf numFmtId="0" fontId="6" fillId="0" borderId="19" xfId="0" applyFont="1" applyFill="1" applyBorder="1" applyAlignment="1" applyProtection="1">
      <alignment horizontal="distributed"/>
      <protection locked="0"/>
    </xf>
    <xf numFmtId="0" fontId="6" fillId="0" borderId="96" xfId="0" applyFont="1" applyFill="1" applyBorder="1" applyAlignment="1" applyProtection="1">
      <alignment horizontal="center"/>
      <protection locked="0"/>
    </xf>
    <xf numFmtId="0" fontId="14" fillId="0" borderId="6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6" fillId="0" borderId="60" xfId="0" applyFont="1" applyFill="1" applyBorder="1" applyProtection="1">
      <protection locked="0"/>
    </xf>
    <xf numFmtId="0" fontId="6" fillId="0" borderId="16" xfId="0" applyFont="1" applyFill="1" applyBorder="1" applyProtection="1">
      <protection locked="0"/>
    </xf>
    <xf numFmtId="0" fontId="6" fillId="0" borderId="83" xfId="0" applyFont="1" applyFill="1" applyBorder="1" applyProtection="1">
      <protection locked="0"/>
    </xf>
    <xf numFmtId="0" fontId="6" fillId="0" borderId="75" xfId="0" applyFont="1" applyFill="1" applyBorder="1" applyProtection="1">
      <protection locked="0"/>
    </xf>
    <xf numFmtId="0" fontId="6" fillId="0" borderId="96" xfId="0" applyFont="1" applyFill="1" applyBorder="1" applyAlignment="1" applyProtection="1">
      <alignment vertical="top" textRotation="255"/>
      <protection locked="0"/>
    </xf>
    <xf numFmtId="0" fontId="6" fillId="0" borderId="76" xfId="0" applyFont="1" applyFill="1" applyBorder="1" applyAlignment="1" applyProtection="1">
      <alignment vertical="distributed" textRotation="255" justifyLastLine="1"/>
      <protection locked="0"/>
    </xf>
    <xf numFmtId="0" fontId="6" fillId="0" borderId="82" xfId="0" applyFont="1" applyFill="1" applyBorder="1" applyAlignment="1" applyProtection="1">
      <alignment vertical="distributed" textRotation="255" justifyLastLine="1"/>
      <protection locked="0"/>
    </xf>
    <xf numFmtId="0" fontId="6" fillId="0" borderId="74" xfId="0" applyFont="1" applyFill="1" applyBorder="1" applyAlignment="1" applyProtection="1">
      <alignment vertical="distributed" textRotation="255" justifyLastLine="1"/>
      <protection locked="0"/>
    </xf>
    <xf numFmtId="0" fontId="6" fillId="0" borderId="60" xfId="0" applyFont="1" applyFill="1" applyBorder="1" applyAlignment="1" applyProtection="1">
      <alignment vertical="distributed" textRotation="255"/>
      <protection locked="0"/>
    </xf>
    <xf numFmtId="0" fontId="9" fillId="0" borderId="60" xfId="0" applyFont="1" applyFill="1" applyBorder="1" applyAlignment="1" applyProtection="1">
      <alignment vertical="distributed" textRotation="255"/>
      <protection locked="0"/>
    </xf>
    <xf numFmtId="0" fontId="9" fillId="0" borderId="10" xfId="0" applyFont="1" applyFill="1" applyBorder="1" applyAlignment="1" applyProtection="1">
      <alignment vertical="distributed" textRotation="255"/>
      <protection locked="0"/>
    </xf>
    <xf numFmtId="0" fontId="6" fillId="0" borderId="112" xfId="0" applyFont="1" applyFill="1" applyBorder="1" applyAlignment="1" applyProtection="1">
      <alignment vertical="distributed" textRotation="255" justifyLastLine="1"/>
      <protection locked="0"/>
    </xf>
    <xf numFmtId="0" fontId="6" fillId="0" borderId="31" xfId="0" applyFont="1" applyFill="1" applyBorder="1" applyAlignment="1" applyProtection="1">
      <alignment horizontal="distributed"/>
      <protection locked="0"/>
    </xf>
    <xf numFmtId="0" fontId="6" fillId="0" borderId="99" xfId="0" applyFont="1" applyFill="1" applyBorder="1" applyProtection="1">
      <protection locked="0"/>
    </xf>
    <xf numFmtId="0" fontId="6" fillId="0" borderId="57" xfId="0" applyFont="1" applyFill="1" applyBorder="1" applyAlignment="1" applyProtection="1">
      <alignment vertical="distributed" textRotation="255" justifyLastLine="1"/>
      <protection locked="0"/>
    </xf>
    <xf numFmtId="0" fontId="6" fillId="0" borderId="54" xfId="0" applyFont="1" applyFill="1" applyBorder="1" applyAlignment="1" applyProtection="1">
      <alignment vertical="distributed" textRotation="255" justifyLastLine="1"/>
      <protection locked="0"/>
    </xf>
    <xf numFmtId="0" fontId="6" fillId="0" borderId="55" xfId="0" applyFont="1" applyFill="1" applyBorder="1" applyAlignment="1" applyProtection="1">
      <alignment vertical="distributed" textRotation="255" justifyLastLine="1"/>
      <protection locked="0"/>
    </xf>
    <xf numFmtId="0" fontId="6" fillId="0" borderId="61" xfId="0" applyFont="1" applyFill="1" applyBorder="1" applyAlignment="1" applyProtection="1">
      <alignment vertical="distributed" textRotation="255"/>
      <protection locked="0"/>
    </xf>
    <xf numFmtId="0" fontId="6" fillId="0" borderId="27" xfId="0" applyFont="1" applyFill="1" applyBorder="1" applyAlignment="1" applyProtection="1">
      <alignment vertical="distributed" textRotation="255"/>
      <protection locked="0"/>
    </xf>
    <xf numFmtId="0" fontId="6" fillId="0" borderId="104" xfId="0" applyFont="1" applyFill="1" applyBorder="1" applyAlignment="1" applyProtection="1">
      <alignment vertical="distributed" textRotation="255" justifyLastLine="1"/>
      <protection locked="0"/>
    </xf>
    <xf numFmtId="0" fontId="6" fillId="0" borderId="61" xfId="0" applyFont="1" applyFill="1" applyBorder="1" applyAlignment="1" applyProtection="1">
      <alignment horizontal="center" vertical="distributed" textRotation="255"/>
      <protection locked="0"/>
    </xf>
    <xf numFmtId="0" fontId="22" fillId="0" borderId="19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69" xfId="0" applyFont="1" applyFill="1" applyBorder="1" applyAlignment="1" applyProtection="1">
      <alignment horizontal="distributed" vertical="center" shrinkToFit="1"/>
      <protection locked="0"/>
    </xf>
    <xf numFmtId="0" fontId="6" fillId="0" borderId="0" xfId="0" applyFont="1" applyFill="1" applyBorder="1" applyAlignment="1" applyProtection="1">
      <alignment horizontal="distributed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69" xfId="0" applyFont="1" applyFill="1" applyBorder="1" applyAlignment="1" applyProtection="1">
      <alignment horizontal="distributed" vertical="distributed" shrinkToFit="1"/>
      <protection locked="0"/>
    </xf>
    <xf numFmtId="0" fontId="6" fillId="0" borderId="27" xfId="0" applyFont="1" applyFill="1" applyBorder="1" applyAlignment="1" applyProtection="1">
      <alignment horizontal="distributed" vertical="center"/>
      <protection locked="0"/>
    </xf>
    <xf numFmtId="0" fontId="6" fillId="0" borderId="52" xfId="0" applyFont="1" applyFill="1" applyBorder="1" applyAlignment="1" applyProtection="1">
      <alignment horizontal="distributed" vertical="center"/>
      <protection locked="0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116" xfId="0" applyFont="1" applyFill="1" applyBorder="1" applyAlignment="1" applyProtection="1">
      <alignment horizontal="centerContinuous" vertical="center"/>
      <protection locked="0"/>
    </xf>
    <xf numFmtId="0" fontId="6" fillId="0" borderId="72" xfId="0" applyFont="1" applyFill="1" applyBorder="1" applyAlignment="1" applyProtection="1">
      <alignment horizontal="center" vertical="center"/>
      <protection locked="0"/>
    </xf>
    <xf numFmtId="0" fontId="6" fillId="0" borderId="70" xfId="0" applyFont="1" applyFill="1" applyBorder="1" applyAlignment="1" applyProtection="1">
      <alignment horizontal="center" vertical="center"/>
      <protection locked="0"/>
    </xf>
    <xf numFmtId="0" fontId="6" fillId="0" borderId="134" xfId="0" applyFont="1" applyFill="1" applyBorder="1" applyAlignment="1" applyProtection="1">
      <alignment horizontal="distributed" vertical="center"/>
      <protection locked="0"/>
    </xf>
    <xf numFmtId="0" fontId="6" fillId="0" borderId="12" xfId="0" applyFont="1" applyFill="1" applyBorder="1" applyAlignment="1" applyProtection="1">
      <alignment horizontal="distributed" vertical="center"/>
      <protection locked="0"/>
    </xf>
    <xf numFmtId="0" fontId="6" fillId="0" borderId="62" xfId="0" applyFont="1" applyFill="1" applyBorder="1" applyAlignment="1" applyProtection="1">
      <alignment horizontal="distributed" vertical="center"/>
      <protection locked="0"/>
    </xf>
    <xf numFmtId="0" fontId="6" fillId="0" borderId="98" xfId="0" applyFont="1" applyFill="1" applyBorder="1" applyAlignment="1" applyProtection="1">
      <alignment horizontal="distributed" vertical="center"/>
      <protection locked="0"/>
    </xf>
    <xf numFmtId="0" fontId="6" fillId="0" borderId="64" xfId="0" applyFont="1" applyFill="1" applyBorder="1" applyAlignment="1" applyProtection="1">
      <alignment horizontal="distributed" vertical="center"/>
      <protection locked="0"/>
    </xf>
    <xf numFmtId="0" fontId="7" fillId="0" borderId="12" xfId="0" applyFont="1" applyFill="1" applyBorder="1" applyAlignment="1" applyProtection="1">
      <alignment horizontal="distributed" vertical="center"/>
      <protection locked="0"/>
    </xf>
    <xf numFmtId="0" fontId="21" fillId="0" borderId="0" xfId="0" applyFont="1" applyFill="1" applyBorder="1" applyProtection="1">
      <protection locked="0"/>
    </xf>
    <xf numFmtId="0" fontId="7" fillId="0" borderId="62" xfId="0" applyFont="1" applyFill="1" applyBorder="1" applyAlignment="1" applyProtection="1">
      <alignment horizontal="distributed" vertical="center"/>
      <protection locked="0"/>
    </xf>
    <xf numFmtId="0" fontId="7" fillId="0" borderId="98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horizontal="distributed"/>
      <protection locked="0"/>
    </xf>
    <xf numFmtId="0" fontId="6" fillId="0" borderId="98" xfId="0" applyFont="1" applyFill="1" applyBorder="1" applyAlignment="1" applyProtection="1">
      <alignment horizontal="distributed" vertical="center"/>
    </xf>
    <xf numFmtId="0" fontId="7" fillId="0" borderId="98" xfId="0" applyFont="1" applyFill="1" applyBorder="1" applyAlignment="1" applyProtection="1">
      <alignment horizontal="distributed" vertical="center"/>
    </xf>
    <xf numFmtId="0" fontId="6" fillId="0" borderId="168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94" xfId="0" applyFont="1" applyFill="1" applyBorder="1" applyAlignment="1" applyProtection="1">
      <alignment vertical="center"/>
      <protection locked="0"/>
    </xf>
    <xf numFmtId="0" fontId="6" fillId="0" borderId="59" xfId="0" applyFont="1" applyFill="1" applyBorder="1" applyAlignment="1" applyProtection="1">
      <alignment vertical="center"/>
      <protection locked="0"/>
    </xf>
    <xf numFmtId="0" fontId="6" fillId="0" borderId="96" xfId="0" applyFont="1" applyFill="1" applyBorder="1" applyAlignment="1" applyProtection="1">
      <alignment horizontal="distributed" vertical="center" justifyLastLine="1"/>
      <protection locked="0"/>
    </xf>
    <xf numFmtId="0" fontId="6" fillId="0" borderId="99" xfId="0" applyFont="1" applyFill="1" applyBorder="1" applyAlignment="1" applyProtection="1">
      <alignment vertical="center"/>
      <protection locked="0"/>
    </xf>
    <xf numFmtId="0" fontId="6" fillId="0" borderId="61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distributed" vertical="center"/>
      <protection locked="0"/>
    </xf>
    <xf numFmtId="0" fontId="6" fillId="0" borderId="22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27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60" xfId="0" applyFont="1" applyFill="1" applyBorder="1" applyAlignment="1" applyProtection="1">
      <alignment horizontal="distributed" vertical="center"/>
      <protection locked="0"/>
    </xf>
    <xf numFmtId="0" fontId="6" fillId="0" borderId="145" xfId="0" applyFont="1" applyFill="1" applyBorder="1" applyAlignment="1" applyProtection="1">
      <alignment horizontal="distributed" vertical="center"/>
      <protection locked="0"/>
    </xf>
    <xf numFmtId="0" fontId="6" fillId="0" borderId="126" xfId="0" applyFont="1" applyFill="1" applyBorder="1" applyAlignment="1" applyProtection="1">
      <alignment horizontal="distributed" vertical="center"/>
      <protection locked="0"/>
    </xf>
    <xf numFmtId="0" fontId="6" fillId="0" borderId="18" xfId="0" quotePrefix="1" applyFont="1" applyFill="1" applyBorder="1" applyAlignment="1" applyProtection="1">
      <alignment horizontal="distributed" vertical="center" wrapText="1"/>
      <protection locked="0"/>
    </xf>
    <xf numFmtId="0" fontId="6" fillId="0" borderId="65" xfId="0" applyFont="1" applyFill="1" applyBorder="1" applyAlignment="1" applyProtection="1">
      <alignment horizontal="distributed" vertical="center"/>
      <protection locked="0"/>
    </xf>
    <xf numFmtId="0" fontId="6" fillId="0" borderId="18" xfId="0" quotePrefix="1" applyFont="1" applyFill="1" applyBorder="1" applyAlignment="1" applyProtection="1">
      <alignment horizontal="distributed" vertical="center"/>
      <protection locked="0"/>
    </xf>
    <xf numFmtId="0" fontId="6" fillId="0" borderId="110" xfId="0" applyNumberFormat="1" applyFont="1" applyFill="1" applyBorder="1" applyAlignment="1" applyProtection="1">
      <alignment horizontal="centerContinuous" vertical="center"/>
      <protection locked="0"/>
    </xf>
    <xf numFmtId="0" fontId="6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quotePrefix="1" applyFont="1" applyFill="1" applyAlignment="1" applyProtection="1">
      <alignment horizontal="left"/>
      <protection locked="0"/>
    </xf>
    <xf numFmtId="0" fontId="6" fillId="0" borderId="115" xfId="0" applyFont="1" applyFill="1" applyBorder="1" applyAlignment="1" applyProtection="1">
      <alignment horizontal="distributed" vertical="center"/>
      <protection locked="0"/>
    </xf>
    <xf numFmtId="176" fontId="6" fillId="0" borderId="41" xfId="0" applyNumberFormat="1" applyFont="1" applyFill="1" applyBorder="1" applyAlignment="1" applyProtection="1">
      <alignment vertical="center"/>
    </xf>
    <xf numFmtId="176" fontId="6" fillId="0" borderId="37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32" xfId="0" applyNumberFormat="1" applyFont="1" applyFill="1" applyBorder="1" applyAlignment="1" applyProtection="1">
      <alignment vertical="center"/>
    </xf>
    <xf numFmtId="176" fontId="6" fillId="0" borderId="79" xfId="0" applyNumberFormat="1" applyFont="1" applyFill="1" applyBorder="1" applyAlignment="1" applyProtection="1">
      <alignment vertical="center"/>
    </xf>
    <xf numFmtId="176" fontId="6" fillId="0" borderId="72" xfId="0" applyNumberFormat="1" applyFont="1" applyFill="1" applyBorder="1" applyAlignment="1" applyProtection="1">
      <alignment vertical="center"/>
    </xf>
    <xf numFmtId="176" fontId="6" fillId="0" borderId="15" xfId="0" applyNumberFormat="1" applyFont="1" applyFill="1" applyBorder="1" applyAlignment="1" applyProtection="1">
      <alignment vertical="center"/>
    </xf>
    <xf numFmtId="176" fontId="6" fillId="0" borderId="18" xfId="0" applyNumberFormat="1" applyFont="1" applyFill="1" applyBorder="1" applyAlignment="1" applyProtection="1">
      <alignment vertical="center"/>
    </xf>
    <xf numFmtId="0" fontId="9" fillId="0" borderId="15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4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Continuous" vertical="center"/>
      <protection locked="0"/>
    </xf>
    <xf numFmtId="0" fontId="6" fillId="0" borderId="15" xfId="0" applyFont="1" applyFill="1" applyBorder="1" applyAlignment="1" applyProtection="1">
      <alignment horizontal="centerContinuous" vertical="center"/>
      <protection locked="0"/>
    </xf>
    <xf numFmtId="0" fontId="6" fillId="0" borderId="80" xfId="0" applyFont="1" applyFill="1" applyBorder="1" applyAlignment="1" applyProtection="1">
      <alignment horizontal="distributed" vertical="center"/>
      <protection locked="0"/>
    </xf>
    <xf numFmtId="0" fontId="6" fillId="0" borderId="29" xfId="0" applyFont="1" applyFill="1" applyBorder="1" applyAlignment="1" applyProtection="1">
      <alignment horizontal="center" vertical="distributed" textRotation="255" wrapText="1" indent="1"/>
      <protection locked="0"/>
    </xf>
    <xf numFmtId="0" fontId="6" fillId="0" borderId="28" xfId="0" applyFont="1" applyFill="1" applyBorder="1" applyAlignment="1" applyProtection="1">
      <alignment horizontal="center" vertical="distributed" textRotation="255" wrapText="1" indent="1"/>
      <protection locked="0"/>
    </xf>
    <xf numFmtId="0" fontId="6" fillId="0" borderId="26" xfId="0" applyFont="1" applyFill="1" applyBorder="1" applyAlignment="1" applyProtection="1">
      <alignment horizontal="center" vertical="distributed" textRotation="255" wrapText="1" indent="1"/>
      <protection locked="0"/>
    </xf>
    <xf numFmtId="0" fontId="6" fillId="0" borderId="27" xfId="0" applyFont="1" applyFill="1" applyBorder="1" applyAlignment="1" applyProtection="1">
      <alignment horizontal="distributed" vertical="center" shrinkToFit="1"/>
    </xf>
    <xf numFmtId="0" fontId="2" fillId="0" borderId="0" xfId="0" applyFont="1" applyFill="1" applyBorder="1" applyAlignment="1" applyProtection="1">
      <alignment shrinkToFit="1"/>
      <protection locked="0"/>
    </xf>
    <xf numFmtId="0" fontId="6" fillId="0" borderId="8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69" xfId="0" quotePrefix="1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 applyProtection="1">
      <alignment horizontal="center" vertical="distributed" wrapText="1"/>
      <protection locked="0"/>
    </xf>
    <xf numFmtId="0" fontId="6" fillId="0" borderId="95" xfId="0" applyFont="1" applyFill="1" applyBorder="1" applyAlignment="1" applyProtection="1">
      <alignment horizontal="center" vertical="top" wrapText="1"/>
      <protection locked="0"/>
    </xf>
    <xf numFmtId="0" fontId="6" fillId="0" borderId="86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43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Protection="1">
      <protection locked="0"/>
    </xf>
    <xf numFmtId="0" fontId="6" fillId="0" borderId="95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distributed" vertical="center"/>
      <protection locked="0"/>
    </xf>
    <xf numFmtId="0" fontId="6" fillId="0" borderId="58" xfId="0" applyFont="1" applyFill="1" applyBorder="1" applyAlignment="1" applyProtection="1">
      <alignment horizontal="distributed" vertical="center"/>
      <protection locked="0"/>
    </xf>
    <xf numFmtId="0" fontId="6" fillId="0" borderId="15" xfId="0" applyFont="1" applyFill="1" applyBorder="1" applyAlignment="1" applyProtection="1">
      <alignment horizontal="distributed" vertical="center"/>
      <protection locked="0"/>
    </xf>
    <xf numFmtId="0" fontId="6" fillId="0" borderId="133" xfId="0" applyNumberFormat="1" applyFont="1" applyFill="1" applyBorder="1" applyAlignment="1" applyProtection="1">
      <alignment horizontal="distributed" vertical="center"/>
      <protection locked="0"/>
    </xf>
    <xf numFmtId="0" fontId="6" fillId="0" borderId="70" xfId="0" applyNumberFormat="1" applyFont="1" applyFill="1" applyBorder="1" applyAlignment="1" applyProtection="1">
      <alignment horizontal="distributed" vertical="center"/>
      <protection locked="0"/>
    </xf>
    <xf numFmtId="0" fontId="6" fillId="0" borderId="70" xfId="0" applyFont="1" applyFill="1" applyBorder="1" applyAlignment="1" applyProtection="1">
      <alignment horizontal="distributed" vertical="center"/>
      <protection locked="0"/>
    </xf>
    <xf numFmtId="0" fontId="6" fillId="0" borderId="11" xfId="0" applyNumberFormat="1" applyFont="1" applyFill="1" applyBorder="1" applyAlignment="1" applyProtection="1">
      <alignment horizontal="distributed" vertical="center"/>
      <protection locked="0"/>
    </xf>
    <xf numFmtId="0" fontId="6" fillId="0" borderId="58" xfId="0" applyNumberFormat="1" applyFont="1" applyFill="1" applyBorder="1" applyAlignment="1" applyProtection="1">
      <alignment horizontal="distributed" vertical="center"/>
      <protection locked="0"/>
    </xf>
    <xf numFmtId="0" fontId="6" fillId="0" borderId="7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0" fontId="6" fillId="0" borderId="43" xfId="0" quotePrefix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distributed" vertical="center"/>
      <protection locked="0"/>
    </xf>
    <xf numFmtId="0" fontId="6" fillId="0" borderId="96" xfId="0" applyNumberFormat="1" applyFont="1" applyFill="1" applyBorder="1" applyAlignment="1" applyProtection="1">
      <alignment vertical="center"/>
      <protection locked="0"/>
    </xf>
    <xf numFmtId="0" fontId="6" fillId="0" borderId="17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72" xfId="0" applyFont="1" applyFill="1" applyBorder="1" applyAlignment="1" applyProtection="1">
      <alignment horizontal="distributed" vertical="center"/>
      <protection locked="0"/>
    </xf>
    <xf numFmtId="0" fontId="6" fillId="0" borderId="171" xfId="0" applyFont="1" applyFill="1" applyBorder="1" applyAlignment="1" applyProtection="1">
      <alignment horizontal="distributed" vertical="center"/>
      <protection locked="0"/>
    </xf>
    <xf numFmtId="176" fontId="6" fillId="0" borderId="137" xfId="0" applyNumberFormat="1" applyFont="1" applyFill="1" applyBorder="1" applyAlignment="1" applyProtection="1">
      <alignment vertical="center" shrinkToFit="1"/>
      <protection locked="0"/>
    </xf>
    <xf numFmtId="176" fontId="6" fillId="0" borderId="138" xfId="0" applyNumberFormat="1" applyFont="1" applyFill="1" applyBorder="1" applyAlignment="1" applyProtection="1">
      <alignment vertical="center" shrinkToFit="1"/>
      <protection locked="0"/>
    </xf>
    <xf numFmtId="176" fontId="6" fillId="0" borderId="139" xfId="0" applyNumberFormat="1" applyFont="1" applyFill="1" applyBorder="1" applyAlignment="1" applyProtection="1">
      <alignment vertical="center" shrinkToFit="1"/>
      <protection locked="0"/>
    </xf>
    <xf numFmtId="0" fontId="6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0" fontId="6" fillId="0" borderId="43" xfId="0" quotePrefix="1" applyFont="1" applyFill="1" applyBorder="1" applyAlignment="1" applyProtection="1">
      <alignment horizontal="distributed" vertical="center"/>
      <protection locked="0"/>
    </xf>
    <xf numFmtId="0" fontId="6" fillId="0" borderId="32" xfId="0" quotePrefix="1" applyFont="1" applyFill="1" applyBorder="1" applyAlignment="1" applyProtection="1">
      <alignment horizontal="distributed" vertical="center"/>
      <protection locked="0"/>
    </xf>
    <xf numFmtId="176" fontId="6" fillId="0" borderId="56" xfId="0" applyNumberFormat="1" applyFont="1" applyFill="1" applyBorder="1" applyAlignment="1" applyProtection="1">
      <alignment vertical="center" shrinkToFit="1"/>
      <protection locked="0"/>
    </xf>
    <xf numFmtId="176" fontId="6" fillId="0" borderId="55" xfId="0" applyNumberFormat="1" applyFont="1" applyFill="1" applyBorder="1" applyAlignment="1" applyProtection="1">
      <alignment vertical="center" shrinkToFit="1"/>
      <protection locked="0"/>
    </xf>
    <xf numFmtId="176" fontId="6" fillId="0" borderId="21" xfId="0" applyNumberFormat="1" applyFont="1" applyFill="1" applyBorder="1" applyAlignment="1" applyProtection="1">
      <alignment vertical="center" shrinkToFit="1"/>
      <protection locked="0"/>
    </xf>
    <xf numFmtId="176" fontId="6" fillId="0" borderId="52" xfId="0" applyNumberFormat="1" applyFont="1" applyFill="1" applyBorder="1" applyAlignment="1" applyProtection="1">
      <alignment vertical="center" shrinkToFit="1"/>
      <protection locked="0"/>
    </xf>
    <xf numFmtId="0" fontId="6" fillId="0" borderId="16" xfId="0" applyNumberFormat="1" applyFont="1" applyFill="1" applyBorder="1" applyAlignment="1" applyProtection="1">
      <alignment horizontal="distributed" vertical="center"/>
      <protection locked="0"/>
    </xf>
    <xf numFmtId="0" fontId="11" fillId="0" borderId="0" xfId="0" applyNumberFormat="1" applyFont="1" applyFill="1" applyBorder="1" applyAlignment="1" applyProtection="1">
      <alignment horizontal="distributed"/>
      <protection locked="0"/>
    </xf>
    <xf numFmtId="0" fontId="11" fillId="0" borderId="0" xfId="0" applyFont="1" applyFill="1" applyBorder="1" applyAlignment="1" applyProtection="1">
      <alignment horizontal="distributed"/>
      <protection locked="0"/>
    </xf>
    <xf numFmtId="176" fontId="2" fillId="0" borderId="0" xfId="0" applyNumberFormat="1" applyFont="1" applyFill="1" applyBorder="1" applyProtection="1">
      <protection locked="0"/>
    </xf>
    <xf numFmtId="177" fontId="2" fillId="0" borderId="0" xfId="0" applyNumberFormat="1" applyFont="1" applyFill="1" applyBorder="1" applyProtection="1">
      <protection locked="0"/>
    </xf>
    <xf numFmtId="0" fontId="6" fillId="0" borderId="96" xfId="0" applyFont="1" applyFill="1" applyBorder="1" applyAlignment="1" applyProtection="1">
      <alignment vertical="center"/>
      <protection locked="0"/>
    </xf>
    <xf numFmtId="0" fontId="6" fillId="0" borderId="43" xfId="0" applyFont="1" applyFill="1" applyBorder="1" applyAlignment="1" applyProtection="1">
      <alignment horizontal="centerContinuous" vertical="center"/>
      <protection locked="0"/>
    </xf>
    <xf numFmtId="0" fontId="6" fillId="0" borderId="97" xfId="0" applyFont="1" applyFill="1" applyBorder="1" applyAlignment="1" applyProtection="1">
      <alignment vertical="center"/>
      <protection locked="0"/>
    </xf>
    <xf numFmtId="0" fontId="6" fillId="0" borderId="98" xfId="0" applyFont="1" applyFill="1" applyBorder="1" applyAlignment="1" applyProtection="1">
      <alignment vertical="center"/>
      <protection locked="0"/>
    </xf>
    <xf numFmtId="0" fontId="6" fillId="0" borderId="72" xfId="0" applyFont="1" applyFill="1" applyBorder="1" applyAlignment="1" applyProtection="1">
      <alignment horizontal="distributed" vertical="center"/>
      <protection locked="0"/>
    </xf>
    <xf numFmtId="0" fontId="6" fillId="0" borderId="46" xfId="0" applyFont="1" applyFill="1" applyBorder="1" applyAlignment="1" applyProtection="1">
      <alignment horizontal="distributed" vertical="center"/>
      <protection locked="0"/>
    </xf>
    <xf numFmtId="0" fontId="6" fillId="0" borderId="75" xfId="0" applyFont="1" applyFill="1" applyBorder="1" applyAlignment="1" applyProtection="1">
      <alignment horizontal="distributed" vertical="center"/>
      <protection locked="0"/>
    </xf>
    <xf numFmtId="176" fontId="6" fillId="0" borderId="140" xfId="0" applyNumberFormat="1" applyFont="1" applyFill="1" applyBorder="1" applyAlignment="1" applyProtection="1">
      <alignment vertical="center" shrinkToFit="1"/>
      <protection locked="0"/>
    </xf>
    <xf numFmtId="176" fontId="6" fillId="0" borderId="129" xfId="0" applyNumberFormat="1" applyFont="1" applyFill="1" applyBorder="1" applyAlignment="1" applyProtection="1">
      <alignment vertical="center" shrinkToFit="1"/>
      <protection locked="0"/>
    </xf>
    <xf numFmtId="176" fontId="6" fillId="0" borderId="123" xfId="0" applyNumberFormat="1" applyFont="1" applyFill="1" applyBorder="1" applyAlignment="1" applyProtection="1">
      <alignment vertical="center" shrinkToFit="1"/>
      <protection locked="0"/>
    </xf>
    <xf numFmtId="176" fontId="6" fillId="0" borderId="124" xfId="0" applyNumberFormat="1" applyFont="1" applyFill="1" applyBorder="1" applyAlignment="1" applyProtection="1">
      <alignment vertical="center" shrinkToFit="1"/>
      <protection locked="0"/>
    </xf>
    <xf numFmtId="176" fontId="6" fillId="0" borderId="121" xfId="0" applyNumberFormat="1" applyFont="1" applyFill="1" applyBorder="1" applyAlignment="1" applyProtection="1">
      <alignment vertical="center" shrinkToFit="1"/>
      <protection locked="0"/>
    </xf>
    <xf numFmtId="176" fontId="6" fillId="0" borderId="122" xfId="0" applyNumberFormat="1" applyFont="1" applyFill="1" applyBorder="1" applyAlignment="1" applyProtection="1">
      <alignment vertical="center" shrinkToFit="1"/>
      <protection locked="0"/>
    </xf>
    <xf numFmtId="176" fontId="6" fillId="0" borderId="57" xfId="0" applyNumberFormat="1" applyFont="1" applyFill="1" applyBorder="1" applyAlignment="1" applyProtection="1">
      <alignment vertical="center" shrinkToFit="1"/>
      <protection locked="0"/>
    </xf>
    <xf numFmtId="176" fontId="11" fillId="0" borderId="0" xfId="0" applyNumberFormat="1" applyFont="1" applyFill="1" applyBorder="1" applyProtection="1">
      <protection locked="0"/>
    </xf>
    <xf numFmtId="177" fontId="11" fillId="0" borderId="0" xfId="0" applyNumberFormat="1" applyFont="1" applyFill="1" applyBorder="1" applyProtection="1">
      <protection locked="0"/>
    </xf>
    <xf numFmtId="178" fontId="6" fillId="0" borderId="154" xfId="0" applyNumberFormat="1" applyFont="1" applyFill="1" applyBorder="1" applyProtection="1">
      <protection locked="0"/>
    </xf>
    <xf numFmtId="178" fontId="6" fillId="0" borderId="157" xfId="0" applyNumberFormat="1" applyFont="1" applyFill="1" applyBorder="1" applyProtection="1">
      <protection locked="0"/>
    </xf>
    <xf numFmtId="178" fontId="6" fillId="0" borderId="155" xfId="0" applyNumberFormat="1" applyFont="1" applyFill="1" applyBorder="1" applyProtection="1">
      <protection locked="0"/>
    </xf>
    <xf numFmtId="178" fontId="6" fillId="0" borderId="158" xfId="0" applyNumberFormat="1" applyFont="1" applyFill="1" applyBorder="1" applyProtection="1">
      <protection locked="0"/>
    </xf>
    <xf numFmtId="178" fontId="6" fillId="0" borderId="98" xfId="0" applyNumberFormat="1" applyFont="1" applyFill="1" applyBorder="1" applyProtection="1">
      <protection locked="0"/>
    </xf>
    <xf numFmtId="178" fontId="6" fillId="0" borderId="98" xfId="0" applyNumberFormat="1" applyFont="1" applyFill="1" applyBorder="1" applyProtection="1"/>
    <xf numFmtId="178" fontId="6" fillId="0" borderId="6" xfId="0" applyNumberFormat="1" applyFont="1" applyFill="1" applyBorder="1" applyProtection="1">
      <protection locked="0"/>
    </xf>
    <xf numFmtId="178" fontId="6" fillId="0" borderId="10" xfId="0" applyNumberFormat="1" applyFont="1" applyFill="1" applyBorder="1" applyProtection="1"/>
    <xf numFmtId="178" fontId="6" fillId="0" borderId="42" xfId="0" applyNumberFormat="1" applyFont="1" applyFill="1" applyBorder="1" applyProtection="1">
      <protection locked="0"/>
    </xf>
    <xf numFmtId="178" fontId="6" fillId="0" borderId="37" xfId="0" applyNumberFormat="1" applyFont="1" applyFill="1" applyBorder="1" applyProtection="1">
      <protection locked="0"/>
    </xf>
    <xf numFmtId="178" fontId="6" fillId="0" borderId="41" xfId="0" applyNumberFormat="1" applyFont="1" applyFill="1" applyBorder="1" applyProtection="1">
      <protection locked="0"/>
    </xf>
    <xf numFmtId="178" fontId="6" fillId="0" borderId="10" xfId="0" applyNumberFormat="1" applyFont="1" applyFill="1" applyBorder="1" applyProtection="1">
      <protection locked="0"/>
    </xf>
    <xf numFmtId="178" fontId="6" fillId="0" borderId="158" xfId="0" applyNumberFormat="1" applyFont="1" applyFill="1" applyBorder="1" applyProtection="1"/>
    <xf numFmtId="178" fontId="6" fillId="0" borderId="86" xfId="0" applyNumberFormat="1" applyFont="1" applyFill="1" applyBorder="1" applyProtection="1">
      <protection locked="0"/>
    </xf>
    <xf numFmtId="178" fontId="6" fillId="0" borderId="86" xfId="0" applyNumberFormat="1" applyFont="1" applyFill="1" applyBorder="1" applyProtection="1"/>
    <xf numFmtId="176" fontId="6" fillId="0" borderId="189" xfId="0" applyNumberFormat="1" applyFont="1" applyFill="1" applyBorder="1" applyAlignment="1" applyProtection="1">
      <alignment vertical="center" shrinkToFit="1"/>
      <protection locked="0"/>
    </xf>
    <xf numFmtId="176" fontId="6" fillId="0" borderId="188" xfId="0" applyNumberFormat="1" applyFont="1" applyFill="1" applyBorder="1" applyAlignment="1" applyProtection="1">
      <alignment vertical="center" shrinkToFit="1"/>
      <protection locked="0"/>
    </xf>
    <xf numFmtId="0" fontId="6" fillId="0" borderId="190" xfId="0" applyFont="1" applyFill="1" applyBorder="1" applyAlignment="1" applyProtection="1">
      <alignment horizontal="distributed" vertical="center"/>
      <protection locked="0"/>
    </xf>
    <xf numFmtId="0" fontId="6" fillId="0" borderId="125" xfId="0" applyFont="1" applyFill="1" applyBorder="1" applyAlignment="1" applyProtection="1">
      <alignment horizontal="center" vertical="center"/>
      <protection locked="0"/>
    </xf>
    <xf numFmtId="0" fontId="6" fillId="0" borderId="196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66" xfId="0" applyNumberFormat="1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center" vertical="distributed" textRotation="255"/>
      <protection locked="0"/>
    </xf>
    <xf numFmtId="38" fontId="6" fillId="0" borderId="40" xfId="1" applyFont="1" applyFill="1" applyBorder="1" applyAlignment="1" applyProtection="1">
      <alignment horizontal="center" vertical="distributed" textRotation="255"/>
      <protection locked="0"/>
    </xf>
    <xf numFmtId="0" fontId="6" fillId="0" borderId="40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40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9" xfId="0" quotePrefix="1" applyNumberFormat="1" applyFont="1" applyFill="1" applyBorder="1" applyAlignment="1" applyProtection="1">
      <alignment horizontal="distributed" vertical="center"/>
      <protection locked="0"/>
    </xf>
    <xf numFmtId="176" fontId="6" fillId="0" borderId="40" xfId="0" applyNumberFormat="1" applyFont="1" applyFill="1" applyBorder="1" applyProtection="1">
      <protection locked="0"/>
    </xf>
    <xf numFmtId="176" fontId="6" fillId="0" borderId="10" xfId="0" applyNumberFormat="1" applyFont="1" applyFill="1" applyBorder="1" applyProtection="1">
      <protection locked="0"/>
    </xf>
    <xf numFmtId="0" fontId="6" fillId="0" borderId="69" xfId="0" applyFont="1" applyFill="1" applyBorder="1" applyAlignment="1" applyProtection="1">
      <alignment horizontal="distributed" vertical="center"/>
      <protection locked="0"/>
    </xf>
    <xf numFmtId="176" fontId="6" fillId="0" borderId="95" xfId="0" applyNumberFormat="1" applyFont="1" applyFill="1" applyBorder="1" applyProtection="1">
      <protection locked="0"/>
    </xf>
    <xf numFmtId="176" fontId="6" fillId="0" borderId="33" xfId="0" applyNumberFormat="1" applyFont="1" applyFill="1" applyBorder="1" applyProtection="1">
      <protection locked="0"/>
    </xf>
    <xf numFmtId="38" fontId="6" fillId="0" borderId="33" xfId="1" applyFont="1" applyFill="1" applyBorder="1" applyProtection="1">
      <protection locked="0"/>
    </xf>
    <xf numFmtId="176" fontId="6" fillId="0" borderId="105" xfId="0" applyNumberFormat="1" applyFont="1" applyFill="1" applyBorder="1" applyProtection="1">
      <protection locked="0"/>
    </xf>
    <xf numFmtId="176" fontId="6" fillId="0" borderId="35" xfId="0" applyNumberFormat="1" applyFont="1" applyFill="1" applyBorder="1" applyProtection="1">
      <protection locked="0"/>
    </xf>
    <xf numFmtId="176" fontId="6" fillId="0" borderId="34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 justifyLastLine="1"/>
      <protection locked="0"/>
    </xf>
    <xf numFmtId="0" fontId="6" fillId="0" borderId="0" xfId="0" quotePrefix="1" applyFont="1" applyFill="1" applyBorder="1" applyAlignment="1" applyProtection="1">
      <alignment vertical="distributed" textRotation="255"/>
      <protection locked="0"/>
    </xf>
    <xf numFmtId="0" fontId="6" fillId="0" borderId="0" xfId="0" applyFont="1" applyFill="1" applyBorder="1" applyAlignment="1" applyProtection="1">
      <alignment vertical="distributed" textRotation="255"/>
      <protection locked="0"/>
    </xf>
    <xf numFmtId="0" fontId="14" fillId="0" borderId="54" xfId="0" applyFont="1" applyFill="1" applyBorder="1" applyAlignment="1" applyProtection="1">
      <protection locked="0"/>
    </xf>
    <xf numFmtId="178" fontId="6" fillId="0" borderId="27" xfId="0" applyNumberFormat="1" applyFont="1" applyFill="1" applyBorder="1" applyAlignment="1" applyProtection="1">
      <protection locked="0"/>
    </xf>
    <xf numFmtId="178" fontId="14" fillId="0" borderId="54" xfId="0" applyNumberFormat="1" applyFont="1" applyFill="1" applyBorder="1" applyAlignment="1" applyProtection="1">
      <protection locked="0"/>
    </xf>
    <xf numFmtId="178" fontId="6" fillId="0" borderId="54" xfId="0" applyNumberFormat="1" applyFont="1" applyFill="1" applyBorder="1" applyProtection="1">
      <protection locked="0"/>
    </xf>
    <xf numFmtId="178" fontId="6" fillId="0" borderId="104" xfId="0" applyNumberFormat="1" applyFont="1" applyFill="1" applyBorder="1" applyProtection="1">
      <protection locked="0"/>
    </xf>
    <xf numFmtId="176" fontId="6" fillId="0" borderId="56" xfId="0" applyNumberFormat="1" applyFont="1" applyFill="1" applyBorder="1" applyProtection="1">
      <protection locked="0"/>
    </xf>
    <xf numFmtId="176" fontId="6" fillId="0" borderId="54" xfId="0" applyNumberFormat="1" applyFont="1" applyFill="1" applyBorder="1" applyProtection="1">
      <protection locked="0"/>
    </xf>
    <xf numFmtId="176" fontId="6" fillId="0" borderId="55" xfId="0" applyNumberFormat="1" applyFont="1" applyFill="1" applyBorder="1" applyProtection="1">
      <protection locked="0"/>
    </xf>
    <xf numFmtId="0" fontId="3" fillId="0" borderId="0" xfId="9" applyFont="1" applyFill="1" applyAlignment="1" applyProtection="1">
      <alignment vertical="center"/>
      <protection locked="0"/>
    </xf>
    <xf numFmtId="0" fontId="2" fillId="0" borderId="0" xfId="9" applyFont="1" applyFill="1" applyAlignment="1" applyProtection="1">
      <alignment vertical="center"/>
      <protection locked="0"/>
    </xf>
    <xf numFmtId="0" fontId="2" fillId="0" borderId="0" xfId="9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9" applyFont="1" applyFill="1" applyProtection="1">
      <protection locked="0"/>
    </xf>
    <xf numFmtId="0" fontId="1" fillId="0" borderId="0" xfId="9" applyFont="1" applyFill="1" applyAlignment="1" applyProtection="1">
      <alignment vertical="center"/>
      <protection locked="0"/>
    </xf>
    <xf numFmtId="0" fontId="9" fillId="0" borderId="24" xfId="9" applyFont="1" applyFill="1" applyBorder="1" applyAlignment="1" applyProtection="1">
      <alignment horizontal="distributed" vertical="center" justifyLastLine="1"/>
      <protection locked="0"/>
    </xf>
    <xf numFmtId="0" fontId="9" fillId="0" borderId="25" xfId="9" applyFont="1" applyFill="1" applyBorder="1" applyAlignment="1" applyProtection="1">
      <alignment horizontal="distributed" vertical="center" justifyLastLine="1"/>
      <protection locked="0"/>
    </xf>
    <xf numFmtId="0" fontId="9" fillId="0" borderId="26" xfId="9" applyFont="1" applyFill="1" applyBorder="1" applyAlignment="1" applyProtection="1">
      <alignment horizontal="distributed" vertical="center" justifyLastLine="1"/>
      <protection locked="0"/>
    </xf>
    <xf numFmtId="0" fontId="6" fillId="0" borderId="27" xfId="9" applyFont="1" applyFill="1" applyBorder="1" applyAlignment="1" applyProtection="1">
      <alignment horizontal="distributed" vertical="center" justifyLastLine="1"/>
      <protection locked="0"/>
    </xf>
    <xf numFmtId="0" fontId="6" fillId="0" borderId="28" xfId="9" applyFont="1" applyFill="1" applyBorder="1" applyAlignment="1" applyProtection="1">
      <alignment horizontal="center" vertical="center"/>
      <protection locked="0"/>
    </xf>
    <xf numFmtId="0" fontId="6" fillId="0" borderId="26" xfId="9" applyFont="1" applyFill="1" applyBorder="1" applyAlignment="1" applyProtection="1">
      <alignment horizontal="center" vertical="center"/>
      <protection locked="0"/>
    </xf>
    <xf numFmtId="0" fontId="6" fillId="0" borderId="22" xfId="9" applyFont="1" applyFill="1" applyBorder="1" applyAlignment="1" applyProtection="1">
      <alignment horizontal="center" vertical="center"/>
      <protection locked="0"/>
    </xf>
    <xf numFmtId="0" fontId="6" fillId="0" borderId="29" xfId="9" applyFont="1" applyFill="1" applyBorder="1" applyAlignment="1" applyProtection="1">
      <alignment horizontal="center" vertical="center"/>
      <protection locked="0"/>
    </xf>
    <xf numFmtId="0" fontId="6" fillId="0" borderId="30" xfId="9" applyFont="1" applyFill="1" applyBorder="1" applyAlignment="1" applyProtection="1">
      <alignment horizontal="center" vertical="center"/>
      <protection locked="0"/>
    </xf>
    <xf numFmtId="0" fontId="6" fillId="0" borderId="56" xfId="9" applyFont="1" applyFill="1" applyBorder="1" applyAlignment="1" applyProtection="1">
      <alignment horizontal="center" vertical="center"/>
      <protection locked="0"/>
    </xf>
    <xf numFmtId="0" fontId="6" fillId="0" borderId="21" xfId="9" applyFont="1" applyFill="1" applyBorder="1" applyAlignment="1" applyProtection="1">
      <alignment horizontal="center" vertical="center"/>
      <protection locked="0"/>
    </xf>
    <xf numFmtId="0" fontId="6" fillId="0" borderId="61" xfId="9" applyFont="1" applyFill="1" applyBorder="1" applyAlignment="1" applyProtection="1">
      <alignment horizontal="center" vertical="center"/>
      <protection locked="0"/>
    </xf>
    <xf numFmtId="0" fontId="6" fillId="0" borderId="24" xfId="9" applyFont="1" applyFill="1" applyBorder="1" applyAlignment="1" applyProtection="1">
      <alignment horizontal="center" vertical="center"/>
      <protection locked="0"/>
    </xf>
    <xf numFmtId="0" fontId="6" fillId="0" borderId="23" xfId="9" applyFont="1" applyFill="1" applyBorder="1" applyAlignment="1" applyProtection="1">
      <alignment horizontal="center" vertical="center"/>
      <protection locked="0"/>
    </xf>
    <xf numFmtId="0" fontId="6" fillId="0" borderId="9" xfId="9" applyNumberFormat="1" applyFont="1" applyFill="1" applyBorder="1" applyAlignment="1" applyProtection="1">
      <alignment horizontal="distributed" vertical="center"/>
      <protection locked="0"/>
    </xf>
    <xf numFmtId="0" fontId="6" fillId="0" borderId="32" xfId="9" applyFont="1" applyFill="1" applyBorder="1" applyAlignment="1" applyProtection="1">
      <alignment horizontal="distributed" vertical="center"/>
      <protection locked="0"/>
    </xf>
    <xf numFmtId="0" fontId="6" fillId="0" borderId="38" xfId="9" applyFont="1" applyFill="1" applyBorder="1" applyAlignment="1" applyProtection="1">
      <alignment horizontal="distributed" vertical="center"/>
      <protection locked="0"/>
    </xf>
    <xf numFmtId="180" fontId="6" fillId="0" borderId="9" xfId="9" applyNumberFormat="1" applyFont="1" applyFill="1" applyBorder="1" applyAlignment="1" applyProtection="1">
      <alignment horizontal="center" vertical="center"/>
      <protection locked="0"/>
    </xf>
    <xf numFmtId="0" fontId="6" fillId="0" borderId="12" xfId="9" applyFont="1" applyFill="1" applyBorder="1" applyAlignment="1" applyProtection="1">
      <alignment horizontal="distributed" vertical="center"/>
      <protection locked="0"/>
    </xf>
    <xf numFmtId="180" fontId="6" fillId="0" borderId="9" xfId="9" applyNumberFormat="1" applyFont="1" applyFill="1" applyBorder="1" applyAlignment="1" applyProtection="1">
      <alignment horizontal="distributed" vertical="center"/>
      <protection locked="0"/>
    </xf>
    <xf numFmtId="0" fontId="6" fillId="0" borderId="132" xfId="9" applyNumberFormat="1" applyFont="1" applyFill="1" applyBorder="1" applyAlignment="1" applyProtection="1">
      <alignment horizontal="centerContinuous" vertical="center"/>
      <protection locked="0"/>
    </xf>
    <xf numFmtId="0" fontId="6" fillId="0" borderId="80" xfId="9" applyNumberFormat="1" applyFont="1" applyFill="1" applyBorder="1" applyAlignment="1" applyProtection="1">
      <alignment horizontal="centerContinuous" vertical="center"/>
      <protection locked="0"/>
    </xf>
    <xf numFmtId="0" fontId="6" fillId="0" borderId="1" xfId="9" applyNumberFormat="1" applyFont="1" applyFill="1" applyBorder="1" applyAlignment="1" applyProtection="1">
      <alignment horizontal="distributed" vertical="center"/>
      <protection locked="0"/>
    </xf>
    <xf numFmtId="0" fontId="12" fillId="0" borderId="9" xfId="9" applyNumberFormat="1" applyFont="1" applyFill="1" applyBorder="1" applyAlignment="1" applyProtection="1">
      <alignment horizontal="center" vertical="center"/>
      <protection locked="0"/>
    </xf>
    <xf numFmtId="0" fontId="6" fillId="0" borderId="20" xfId="9" applyNumberFormat="1" applyFont="1" applyFill="1" applyBorder="1" applyAlignment="1" applyProtection="1">
      <alignment horizontal="distributed" vertical="center"/>
      <protection locked="0"/>
    </xf>
    <xf numFmtId="0" fontId="6" fillId="0" borderId="52" xfId="9" applyFont="1" applyFill="1" applyBorder="1" applyAlignment="1" applyProtection="1">
      <alignment horizontal="distributed" vertical="center"/>
      <protection locked="0"/>
    </xf>
    <xf numFmtId="0" fontId="7" fillId="0" borderId="9" xfId="9" applyNumberFormat="1" applyFont="1" applyFill="1" applyBorder="1" applyAlignment="1" applyProtection="1">
      <alignment horizontal="distributed" vertical="center"/>
      <protection locked="0"/>
    </xf>
    <xf numFmtId="0" fontId="7" fillId="0" borderId="32" xfId="9" applyFont="1" applyFill="1" applyBorder="1" applyAlignment="1" applyProtection="1">
      <alignment horizontal="distributed" vertical="center" shrinkToFit="1"/>
      <protection locked="0"/>
    </xf>
    <xf numFmtId="0" fontId="7" fillId="0" borderId="32" xfId="9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Fill="1" applyProtection="1">
      <protection locked="0"/>
    </xf>
    <xf numFmtId="0" fontId="6" fillId="0" borderId="32" xfId="9" applyFont="1" applyFill="1" applyBorder="1" applyAlignment="1" applyProtection="1">
      <alignment horizontal="distributed" vertical="center" shrinkToFit="1"/>
      <protection locked="0"/>
    </xf>
    <xf numFmtId="0" fontId="7" fillId="0" borderId="32" xfId="9" applyFont="1" applyFill="1" applyBorder="1" applyAlignment="1" applyProtection="1">
      <alignment horizontal="distributed" vertical="center"/>
      <protection locked="0"/>
    </xf>
    <xf numFmtId="0" fontId="6" fillId="0" borderId="47" xfId="9" applyNumberFormat="1" applyFont="1" applyFill="1" applyBorder="1" applyAlignment="1" applyProtection="1">
      <alignment horizontal="centerContinuous" vertical="center"/>
      <protection locked="0"/>
    </xf>
    <xf numFmtId="0" fontId="6" fillId="0" borderId="49" xfId="9" applyNumberFormat="1" applyFont="1" applyFill="1" applyBorder="1" applyAlignment="1" applyProtection="1">
      <alignment horizontal="centerContinuous" vertical="center"/>
      <protection locked="0"/>
    </xf>
    <xf numFmtId="0" fontId="6" fillId="0" borderId="8" xfId="9" applyFont="1" applyFill="1" applyBorder="1" applyAlignment="1" applyProtection="1">
      <alignment horizontal="distributed" vertical="center"/>
      <protection locked="0"/>
    </xf>
    <xf numFmtId="0" fontId="6" fillId="0" borderId="19" xfId="9" applyFont="1" applyFill="1" applyBorder="1" applyAlignment="1" applyProtection="1">
      <alignment horizontal="distributed" vertical="center"/>
      <protection locked="0"/>
    </xf>
    <xf numFmtId="0" fontId="6" fillId="0" borderId="31" xfId="9" applyFont="1" applyFill="1" applyBorder="1" applyAlignment="1" applyProtection="1">
      <alignment horizontal="distributed" vertical="center"/>
      <protection locked="0"/>
    </xf>
    <xf numFmtId="0" fontId="6" fillId="0" borderId="63" xfId="9" applyNumberFormat="1" applyFont="1" applyFill="1" applyBorder="1" applyAlignment="1" applyProtection="1">
      <alignment horizontal="centerContinuous" vertical="center"/>
      <protection locked="0"/>
    </xf>
    <xf numFmtId="0" fontId="7" fillId="0" borderId="19" xfId="9" applyFont="1" applyFill="1" applyBorder="1" applyAlignment="1" applyProtection="1">
      <alignment horizontal="distributed" vertical="center"/>
      <protection locked="0"/>
    </xf>
    <xf numFmtId="0" fontId="7" fillId="0" borderId="19" xfId="9" applyFont="1" applyFill="1" applyBorder="1" applyAlignment="1" applyProtection="1">
      <alignment horizontal="center" vertical="center" shrinkToFit="1"/>
      <protection locked="0"/>
    </xf>
    <xf numFmtId="0" fontId="6" fillId="0" borderId="19" xfId="9" applyFont="1" applyFill="1" applyBorder="1" applyAlignment="1" applyProtection="1">
      <alignment horizontal="distributed" vertical="center" shrinkToFit="1"/>
      <protection locked="0"/>
    </xf>
    <xf numFmtId="0" fontId="7" fillId="0" borderId="20" xfId="9" applyNumberFormat="1" applyFont="1" applyFill="1" applyBorder="1" applyAlignment="1" applyProtection="1">
      <alignment horizontal="distributed" vertical="center"/>
      <protection locked="0"/>
    </xf>
    <xf numFmtId="0" fontId="7" fillId="0" borderId="52" xfId="9" applyFont="1" applyFill="1" applyBorder="1" applyAlignment="1" applyProtection="1">
      <alignment horizontal="distributed" vertical="center"/>
      <protection locked="0"/>
    </xf>
    <xf numFmtId="0" fontId="7" fillId="0" borderId="31" xfId="9" applyFont="1" applyFill="1" applyBorder="1" applyAlignment="1" applyProtection="1">
      <alignment horizontal="distributed" vertical="center"/>
      <protection locked="0"/>
    </xf>
    <xf numFmtId="0" fontId="6" fillId="0" borderId="9" xfId="9" applyNumberFormat="1" applyFont="1" applyFill="1" applyBorder="1" applyAlignment="1" applyProtection="1">
      <alignment vertical="center" shrinkToFit="1"/>
      <protection locked="0"/>
    </xf>
    <xf numFmtId="0" fontId="6" fillId="0" borderId="43" xfId="9" applyFont="1" applyFill="1" applyBorder="1" applyAlignment="1" applyProtection="1">
      <alignment horizontal="distributed" vertical="center"/>
      <protection locked="0"/>
    </xf>
    <xf numFmtId="0" fontId="6" fillId="0" borderId="69" xfId="9" applyFont="1" applyFill="1" applyBorder="1" applyAlignment="1" applyProtection="1">
      <alignment horizontal="distributed" vertical="center"/>
      <protection locked="0"/>
    </xf>
    <xf numFmtId="0" fontId="6" fillId="0" borderId="66" xfId="9" applyNumberFormat="1" applyFont="1" applyFill="1" applyBorder="1" applyAlignment="1" applyProtection="1">
      <alignment horizontal="distributed" vertical="center"/>
      <protection locked="0"/>
    </xf>
    <xf numFmtId="0" fontId="6" fillId="0" borderId="18" xfId="9" applyFont="1" applyFill="1" applyBorder="1" applyAlignment="1" applyProtection="1">
      <alignment horizontal="center" vertical="center"/>
      <protection locked="0"/>
    </xf>
    <xf numFmtId="0" fontId="6" fillId="0" borderId="78" xfId="9" applyFont="1" applyFill="1" applyBorder="1" applyAlignment="1" applyProtection="1">
      <alignment horizontal="center" vertical="center"/>
      <protection locked="0"/>
    </xf>
    <xf numFmtId="0" fontId="6" fillId="0" borderId="18" xfId="9" applyFont="1" applyFill="1" applyBorder="1" applyAlignment="1" applyProtection="1">
      <alignment horizontal="distributed" vertical="center"/>
      <protection locked="0"/>
    </xf>
    <xf numFmtId="0" fontId="6" fillId="0" borderId="78" xfId="9" applyFont="1" applyFill="1" applyBorder="1" applyAlignment="1" applyProtection="1">
      <alignment horizontal="distributed" vertical="center"/>
      <protection locked="0"/>
    </xf>
    <xf numFmtId="0" fontId="6" fillId="0" borderId="84" xfId="9" applyNumberFormat="1" applyFont="1" applyFill="1" applyBorder="1" applyAlignment="1" applyProtection="1">
      <alignment horizontal="centerContinuous" vertical="center"/>
      <protection locked="0"/>
    </xf>
    <xf numFmtId="0" fontId="6" fillId="0" borderId="85" xfId="9" applyNumberFormat="1" applyFont="1" applyFill="1" applyBorder="1" applyAlignment="1" applyProtection="1">
      <alignment horizontal="centerContinuous" vertical="center"/>
      <protection locked="0"/>
    </xf>
    <xf numFmtId="0" fontId="6" fillId="0" borderId="211" xfId="9" applyNumberFormat="1" applyFont="1" applyFill="1" applyBorder="1" applyAlignment="1" applyProtection="1">
      <alignment horizontal="centerContinuous" vertical="center"/>
      <protection locked="0"/>
    </xf>
    <xf numFmtId="0" fontId="6" fillId="0" borderId="93" xfId="9" applyNumberFormat="1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distributed" vertical="center"/>
      <protection locked="0"/>
    </xf>
    <xf numFmtId="0" fontId="6" fillId="0" borderId="94" xfId="0" applyFont="1" applyFill="1" applyBorder="1" applyAlignment="1" applyProtection="1">
      <alignment horizontal="center" vertical="center" textRotation="255"/>
      <protection locked="0"/>
    </xf>
    <xf numFmtId="0" fontId="6" fillId="0" borderId="4" xfId="0" applyFont="1" applyFill="1" applyBorder="1" applyAlignment="1" applyProtection="1">
      <alignment horizontal="distributed" vertical="center"/>
      <protection locked="0"/>
    </xf>
    <xf numFmtId="0" fontId="6" fillId="0" borderId="96" xfId="0" applyFont="1" applyFill="1" applyBorder="1" applyAlignment="1" applyProtection="1">
      <alignment horizontal="center" vertical="center" textRotation="255"/>
      <protection locked="0"/>
    </xf>
    <xf numFmtId="0" fontId="6" fillId="0" borderId="17" xfId="0" applyFont="1" applyFill="1" applyBorder="1" applyAlignment="1" applyProtection="1">
      <alignment horizontal="centerContinuous" vertical="center"/>
      <protection locked="0"/>
    </xf>
    <xf numFmtId="0" fontId="6" fillId="0" borderId="10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99" xfId="0" quotePrefix="1" applyFont="1" applyFill="1" applyBorder="1" applyAlignment="1" applyProtection="1">
      <alignment horizontal="center" vertical="center" textRotation="255"/>
      <protection locked="0"/>
    </xf>
    <xf numFmtId="0" fontId="6" fillId="0" borderId="23" xfId="0" quotePrefix="1" applyFont="1" applyFill="1" applyBorder="1" applyAlignment="1" applyProtection="1">
      <alignment horizontal="distributed" vertical="center" textRotation="255"/>
      <protection locked="0"/>
    </xf>
    <xf numFmtId="0" fontId="6" fillId="0" borderId="53" xfId="0" applyFont="1" applyFill="1" applyBorder="1" applyAlignment="1" applyProtection="1">
      <alignment vertical="distributed" textRotation="255" indent="1"/>
      <protection locked="0"/>
    </xf>
    <xf numFmtId="0" fontId="6" fillId="0" borderId="54" xfId="0" applyFont="1" applyFill="1" applyBorder="1" applyAlignment="1" applyProtection="1">
      <alignment vertical="distributed" textRotation="255" indent="1"/>
      <protection locked="0"/>
    </xf>
    <xf numFmtId="0" fontId="6" fillId="0" borderId="55" xfId="0" applyFont="1" applyFill="1" applyBorder="1" applyAlignment="1" applyProtection="1">
      <alignment vertical="distributed" textRotation="255" indent="1"/>
      <protection locked="0"/>
    </xf>
    <xf numFmtId="0" fontId="6" fillId="0" borderId="29" xfId="0" applyFont="1" applyFill="1" applyBorder="1" applyAlignment="1" applyProtection="1">
      <alignment vertical="distributed" textRotation="255" indent="1"/>
      <protection locked="0"/>
    </xf>
    <xf numFmtId="0" fontId="6" fillId="0" borderId="26" xfId="0" applyFont="1" applyFill="1" applyBorder="1" applyAlignment="1" applyProtection="1">
      <alignment horizontal="distributed" vertical="distributed" textRotation="255" indent="1"/>
      <protection locked="0"/>
    </xf>
    <xf numFmtId="0" fontId="6" fillId="0" borderId="25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25" xfId="0" applyFont="1" applyFill="1" applyBorder="1" applyAlignment="1" applyProtection="1">
      <alignment horizontal="distributed" vertical="distributed" textRotation="255" indent="1"/>
      <protection locked="0"/>
    </xf>
    <xf numFmtId="0" fontId="6" fillId="0" borderId="26" xfId="0" applyFont="1" applyFill="1" applyBorder="1" applyAlignment="1" applyProtection="1">
      <alignment horizontal="center" vertical="distributed" textRotation="255"/>
      <protection locked="0"/>
    </xf>
    <xf numFmtId="0" fontId="6" fillId="0" borderId="22" xfId="0" applyFont="1" applyFill="1" applyBorder="1" applyAlignment="1" applyProtection="1">
      <alignment vertical="distributed" textRotation="255" justifyLastLine="1"/>
      <protection locked="0"/>
    </xf>
    <xf numFmtId="0" fontId="6" fillId="0" borderId="57" xfId="0" applyFont="1" applyFill="1" applyBorder="1" applyAlignment="1" applyProtection="1">
      <alignment vertical="distributed" textRotation="255" indent="1"/>
      <protection locked="0"/>
    </xf>
    <xf numFmtId="0" fontId="8" fillId="0" borderId="54" xfId="0" applyFont="1" applyFill="1" applyBorder="1" applyAlignment="1" applyProtection="1">
      <alignment vertical="distributed" textRotation="255" wrapText="1"/>
      <protection locked="0"/>
    </xf>
    <xf numFmtId="0" fontId="8" fillId="0" borderId="101" xfId="0" applyFont="1" applyFill="1" applyBorder="1" applyAlignment="1" applyProtection="1">
      <alignment vertical="distributed" textRotation="255" wrapText="1"/>
      <protection locked="0"/>
    </xf>
    <xf numFmtId="180" fontId="6" fillId="0" borderId="9" xfId="0" applyNumberFormat="1" applyFont="1" applyFill="1" applyBorder="1" applyAlignment="1" applyProtection="1">
      <alignment horizontal="center" vertical="center"/>
      <protection locked="0"/>
    </xf>
    <xf numFmtId="180" fontId="6" fillId="0" borderId="9" xfId="0" applyNumberFormat="1" applyFont="1" applyFill="1" applyBorder="1" applyAlignment="1" applyProtection="1">
      <alignment horizontal="distributed" vertical="center"/>
      <protection locked="0"/>
    </xf>
    <xf numFmtId="0" fontId="6" fillId="0" borderId="47" xfId="0" applyNumberFormat="1" applyFont="1" applyFill="1" applyBorder="1" applyAlignment="1" applyProtection="1">
      <alignment horizontal="centerContinuous" vertical="center"/>
      <protection locked="0"/>
    </xf>
    <xf numFmtId="0" fontId="6" fillId="0" borderId="49" xfId="0" applyNumberFormat="1" applyFont="1" applyFill="1" applyBorder="1" applyAlignment="1" applyProtection="1">
      <alignment horizontal="centerContinuous" vertical="center"/>
      <protection locked="0"/>
    </xf>
    <xf numFmtId="0" fontId="6" fillId="0" borderId="23" xfId="0" applyFont="1" applyFill="1" applyBorder="1" applyAlignment="1" applyProtection="1">
      <alignment horizontal="distributed" vertical="center"/>
      <protection locked="0"/>
    </xf>
    <xf numFmtId="0" fontId="7" fillId="0" borderId="9" xfId="0" applyNumberFormat="1" applyFont="1" applyFill="1" applyBorder="1" applyAlignment="1" applyProtection="1">
      <alignment horizontal="distributed" vertical="center"/>
      <protection locked="0"/>
    </xf>
    <xf numFmtId="0" fontId="7" fillId="0" borderId="32" xfId="0" applyFont="1" applyFill="1" applyBorder="1" applyAlignment="1" applyProtection="1">
      <alignment horizontal="center" vertical="center" shrinkToFit="1"/>
      <protection locked="0"/>
    </xf>
    <xf numFmtId="0" fontId="20" fillId="0" borderId="32" xfId="0" applyFont="1" applyFill="1" applyBorder="1" applyAlignment="1" applyProtection="1">
      <alignment horizontal="distributed" vertical="center" shrinkToFit="1"/>
      <protection locked="0"/>
    </xf>
    <xf numFmtId="0" fontId="6" fillId="0" borderId="99" xfId="0" applyNumberFormat="1" applyFont="1" applyFill="1" applyBorder="1" applyAlignment="1" applyProtection="1">
      <alignment horizontal="centerContinuous" vertical="center"/>
      <protection locked="0"/>
    </xf>
    <xf numFmtId="0" fontId="6" fillId="0" borderId="52" xfId="0" applyNumberFormat="1" applyFont="1" applyFill="1" applyBorder="1" applyAlignment="1" applyProtection="1">
      <alignment horizontal="centerContinuous" vertical="center"/>
      <protection locked="0"/>
    </xf>
    <xf numFmtId="0" fontId="6" fillId="0" borderId="1" xfId="0" applyNumberFormat="1" applyFont="1" applyFill="1" applyBorder="1" applyAlignment="1" applyProtection="1">
      <alignment horizontal="distributed" vertical="center"/>
      <protection locked="0"/>
    </xf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6" fillId="0" borderId="0" xfId="9" applyFont="1" applyFill="1" applyAlignment="1" applyProtection="1">
      <alignment vertical="center"/>
      <protection locked="0"/>
    </xf>
    <xf numFmtId="176" fontId="6" fillId="0" borderId="0" xfId="9" applyNumberFormat="1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6" fillId="0" borderId="1" xfId="9" applyFont="1" applyFill="1" applyBorder="1" applyAlignment="1" applyProtection="1">
      <alignment horizontal="distributed" vertical="center"/>
      <protection locked="0"/>
    </xf>
    <xf numFmtId="0" fontId="6" fillId="0" borderId="4" xfId="9" applyFont="1" applyFill="1" applyBorder="1" applyAlignment="1" applyProtection="1">
      <alignment horizontal="distributed" vertical="center"/>
      <protection locked="0"/>
    </xf>
    <xf numFmtId="0" fontId="6" fillId="0" borderId="6" xfId="9" applyFont="1" applyFill="1" applyBorder="1" applyAlignment="1" applyProtection="1">
      <alignment horizontal="centerContinuous" vertical="center"/>
      <protection locked="0"/>
    </xf>
    <xf numFmtId="0" fontId="6" fillId="0" borderId="213" xfId="9" applyFont="1" applyFill="1" applyBorder="1" applyAlignment="1" applyProtection="1">
      <alignment horizontal="centerContinuous" vertical="center"/>
      <protection locked="0"/>
    </xf>
    <xf numFmtId="0" fontId="6" fillId="0" borderId="7" xfId="9" applyFont="1" applyFill="1" applyBorder="1" applyAlignment="1" applyProtection="1">
      <alignment horizontal="centerContinuous" vertical="center"/>
      <protection locked="0"/>
    </xf>
    <xf numFmtId="0" fontId="6" fillId="0" borderId="12" xfId="9" applyFont="1" applyFill="1" applyBorder="1" applyAlignment="1" applyProtection="1">
      <alignment horizontal="distributed" vertical="center" indent="1"/>
      <protection locked="0"/>
    </xf>
    <xf numFmtId="0" fontId="6" fillId="0" borderId="98" xfId="9" applyFont="1" applyFill="1" applyBorder="1" applyAlignment="1" applyProtection="1">
      <alignment horizontal="centerContinuous" vertical="center"/>
      <protection locked="0"/>
    </xf>
    <xf numFmtId="0" fontId="6" fillId="0" borderId="16" xfId="9" applyFont="1" applyFill="1" applyBorder="1" applyAlignment="1" applyProtection="1">
      <alignment horizontal="center" vertical="center"/>
      <protection locked="0"/>
    </xf>
    <xf numFmtId="0" fontId="9" fillId="0" borderId="10" xfId="9" applyFont="1" applyFill="1" applyBorder="1" applyAlignment="1" applyProtection="1">
      <alignment horizontal="distributed" vertical="center" justifyLastLine="1"/>
      <protection locked="0"/>
    </xf>
    <xf numFmtId="0" fontId="6" fillId="0" borderId="15" xfId="9" applyFont="1" applyFill="1" applyBorder="1" applyAlignment="1" applyProtection="1">
      <alignment horizontal="centerContinuous" vertical="center"/>
      <protection locked="0"/>
    </xf>
    <xf numFmtId="0" fontId="6" fillId="0" borderId="17" xfId="9" applyFont="1" applyFill="1" applyBorder="1" applyAlignment="1" applyProtection="1">
      <alignment horizontal="centerContinuous" vertical="center"/>
      <protection locked="0"/>
    </xf>
    <xf numFmtId="0" fontId="6" fillId="0" borderId="65" xfId="9" applyFont="1" applyFill="1" applyBorder="1" applyAlignment="1" applyProtection="1">
      <alignment horizontal="centerContinuous" vertical="center"/>
      <protection locked="0"/>
    </xf>
    <xf numFmtId="0" fontId="6" fillId="0" borderId="64" xfId="9" applyFont="1" applyFill="1" applyBorder="1" applyAlignment="1" applyProtection="1">
      <alignment horizontal="centerContinuous" vertical="center"/>
      <protection locked="0"/>
    </xf>
    <xf numFmtId="0" fontId="6" fillId="0" borderId="43" xfId="9" applyFont="1" applyFill="1" applyBorder="1" applyAlignment="1" applyProtection="1">
      <alignment horizontal="centerContinuous" vertical="center"/>
      <protection locked="0"/>
    </xf>
    <xf numFmtId="0" fontId="6" fillId="0" borderId="20" xfId="9" applyFont="1" applyFill="1" applyBorder="1" applyAlignment="1" applyProtection="1">
      <alignment vertical="center"/>
      <protection locked="0"/>
    </xf>
    <xf numFmtId="0" fontId="6" fillId="0" borderId="23" xfId="9" applyFont="1" applyFill="1" applyBorder="1" applyAlignment="1" applyProtection="1">
      <alignment vertical="center"/>
      <protection locked="0"/>
    </xf>
    <xf numFmtId="0" fontId="6" fillId="0" borderId="25" xfId="9" applyFont="1" applyFill="1" applyBorder="1" applyAlignment="1" applyProtection="1">
      <alignment horizontal="center" vertical="center"/>
      <protection locked="0"/>
    </xf>
    <xf numFmtId="0" fontId="9" fillId="0" borderId="21" xfId="9" applyFont="1" applyFill="1" applyBorder="1" applyAlignment="1" applyProtection="1">
      <alignment horizontal="distributed" vertical="center" justifyLastLine="1"/>
      <protection locked="0"/>
    </xf>
    <xf numFmtId="0" fontId="6" fillId="0" borderId="227" xfId="9" applyFont="1" applyFill="1" applyBorder="1" applyAlignment="1" applyProtection="1">
      <alignment horizontal="center" vertical="center"/>
      <protection locked="0"/>
    </xf>
    <xf numFmtId="0" fontId="6" fillId="0" borderId="9" xfId="9" applyFont="1" applyFill="1" applyBorder="1" applyAlignment="1" applyProtection="1">
      <alignment vertical="center"/>
      <protection locked="0"/>
    </xf>
    <xf numFmtId="0" fontId="6" fillId="0" borderId="66" xfId="9" applyFont="1" applyFill="1" applyBorder="1" applyAlignment="1" applyProtection="1">
      <alignment vertical="center"/>
      <protection locked="0"/>
    </xf>
    <xf numFmtId="0" fontId="6" fillId="0" borderId="62" xfId="9" applyFont="1" applyFill="1" applyBorder="1" applyAlignment="1" applyProtection="1">
      <alignment horizontal="distributed" vertical="center"/>
      <protection locked="0"/>
    </xf>
    <xf numFmtId="0" fontId="6" fillId="0" borderId="20" xfId="9" applyNumberFormat="1" applyFont="1" applyFill="1" applyBorder="1" applyAlignment="1" applyProtection="1">
      <alignment horizontal="centerContinuous" vertical="center"/>
      <protection locked="0"/>
    </xf>
    <xf numFmtId="0" fontId="6" fillId="0" borderId="23" xfId="9" applyFont="1" applyFill="1" applyBorder="1" applyAlignment="1" applyProtection="1">
      <alignment horizontal="centerContinuous" vertical="center"/>
      <protection locked="0"/>
    </xf>
    <xf numFmtId="0" fontId="6" fillId="0" borderId="52" xfId="9" applyFont="1" applyFill="1" applyBorder="1" applyAlignment="1" applyProtection="1">
      <alignment horizontal="center" vertical="center"/>
      <protection locked="0"/>
    </xf>
    <xf numFmtId="0" fontId="9" fillId="0" borderId="9" xfId="9" applyNumberFormat="1" applyFont="1" applyFill="1" applyBorder="1" applyAlignment="1" applyProtection="1">
      <alignment horizontal="center" vertical="center"/>
      <protection locked="0"/>
    </xf>
    <xf numFmtId="0" fontId="7" fillId="0" borderId="12" xfId="9" applyFont="1" applyFill="1" applyBorder="1" applyAlignment="1" applyProtection="1">
      <alignment horizontal="distributed" vertical="center" shrinkToFit="1"/>
      <protection locked="0"/>
    </xf>
    <xf numFmtId="0" fontId="0" fillId="0" borderId="0" xfId="0" applyFill="1" applyBorder="1" applyProtection="1">
      <protection locked="0"/>
    </xf>
    <xf numFmtId="0" fontId="6" fillId="0" borderId="23" xfId="9" applyFont="1" applyFill="1" applyBorder="1" applyAlignment="1" applyProtection="1">
      <alignment horizontal="distributed" vertical="center"/>
      <protection locked="0"/>
    </xf>
    <xf numFmtId="0" fontId="6" fillId="0" borderId="110" xfId="9" applyNumberFormat="1" applyFont="1" applyFill="1" applyBorder="1" applyAlignment="1" applyProtection="1">
      <alignment horizontal="centerContinuous" vertical="center"/>
      <protection locked="0"/>
    </xf>
    <xf numFmtId="0" fontId="6" fillId="0" borderId="51" xfId="9" applyFont="1" applyFill="1" applyBorder="1" applyAlignment="1" applyProtection="1">
      <alignment horizontal="centerContinuous" vertical="center"/>
      <protection locked="0"/>
    </xf>
    <xf numFmtId="180" fontId="6" fillId="0" borderId="66" xfId="9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Protection="1">
      <protection locked="0"/>
    </xf>
    <xf numFmtId="0" fontId="6" fillId="0" borderId="261" xfId="9" applyNumberFormat="1" applyFont="1" applyFill="1" applyBorder="1" applyAlignment="1" applyProtection="1">
      <alignment horizontal="centerContinuous" vertical="center"/>
      <protection locked="0"/>
    </xf>
    <xf numFmtId="0" fontId="6" fillId="0" borderId="256" xfId="9" applyFont="1" applyFill="1" applyBorder="1" applyAlignment="1" applyProtection="1">
      <alignment horizontal="centerContinuous" vertical="center"/>
      <protection locked="0"/>
    </xf>
    <xf numFmtId="0" fontId="6" fillId="0" borderId="93" xfId="9" applyFont="1" applyFill="1" applyBorder="1" applyAlignment="1" applyProtection="1">
      <alignment horizontal="center" vertical="center"/>
      <protection locked="0"/>
    </xf>
    <xf numFmtId="0" fontId="0" fillId="0" borderId="95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6" fillId="0" borderId="62" xfId="9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Protection="1">
      <protection locked="0"/>
    </xf>
    <xf numFmtId="0" fontId="0" fillId="0" borderId="52" xfId="0" applyFill="1" applyBorder="1" applyProtection="1">
      <protection locked="0"/>
    </xf>
    <xf numFmtId="0" fontId="6" fillId="0" borderId="31" xfId="9" applyNumberFormat="1" applyFont="1" applyFill="1" applyBorder="1" applyAlignment="1" applyProtection="1">
      <alignment horizontal="centerContinuous" vertical="center"/>
      <protection locked="0"/>
    </xf>
    <xf numFmtId="176" fontId="6" fillId="0" borderId="0" xfId="9" applyNumberFormat="1" applyFont="1" applyFill="1" applyBorder="1" applyAlignment="1" applyProtection="1">
      <alignment vertical="center"/>
      <protection locked="0"/>
    </xf>
    <xf numFmtId="180" fontId="0" fillId="0" borderId="0" xfId="0" applyNumberFormat="1" applyFill="1" applyProtection="1">
      <protection locked="0"/>
    </xf>
    <xf numFmtId="0" fontId="11" fillId="0" borderId="94" xfId="0" applyFont="1" applyFill="1" applyBorder="1" applyAlignment="1" applyProtection="1">
      <alignment horizontal="distributed" vertical="center"/>
      <protection locked="0"/>
    </xf>
    <xf numFmtId="0" fontId="11" fillId="0" borderId="4" xfId="0" applyFont="1" applyFill="1" applyBorder="1" applyAlignment="1" applyProtection="1">
      <alignment horizontal="distributed" vertical="center"/>
      <protection locked="0"/>
    </xf>
    <xf numFmtId="0" fontId="31" fillId="0" borderId="0" xfId="0" applyFont="1" applyFill="1" applyProtection="1">
      <protection locked="0"/>
    </xf>
    <xf numFmtId="0" fontId="11" fillId="0" borderId="96" xfId="0" applyFont="1" applyFill="1" applyBorder="1" applyAlignment="1" applyProtection="1">
      <alignment vertical="center"/>
      <protection locked="0"/>
    </xf>
    <xf numFmtId="0" fontId="11" fillId="0" borderId="12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99" xfId="0" quotePrefix="1" applyFont="1" applyFill="1" applyBorder="1" applyAlignment="1" applyProtection="1">
      <alignment horizontal="center" vertical="center" textRotation="255"/>
      <protection locked="0"/>
    </xf>
    <xf numFmtId="0" fontId="11" fillId="0" borderId="23" xfId="0" quotePrefix="1" applyFont="1" applyFill="1" applyBorder="1" applyAlignment="1" applyProtection="1">
      <alignment horizontal="center" vertical="center" textRotation="255"/>
      <protection locked="0"/>
    </xf>
    <xf numFmtId="0" fontId="11" fillId="0" borderId="24" xfId="0" quotePrefix="1" applyFont="1" applyFill="1" applyBorder="1" applyAlignment="1" applyProtection="1">
      <alignment vertical="distributed" textRotation="255" indent="1"/>
      <protection locked="0"/>
    </xf>
    <xf numFmtId="0" fontId="11" fillId="0" borderId="25" xfId="0" quotePrefix="1" applyFont="1" applyFill="1" applyBorder="1" applyAlignment="1" applyProtection="1">
      <alignment vertical="distributed" textRotation="255" indent="1"/>
      <protection locked="0"/>
    </xf>
    <xf numFmtId="0" fontId="11" fillId="0" borderId="26" xfId="0" quotePrefix="1" applyFont="1" applyFill="1" applyBorder="1" applyAlignment="1" applyProtection="1">
      <alignment vertical="distributed" textRotation="255" indent="1"/>
      <protection locked="0"/>
    </xf>
    <xf numFmtId="0" fontId="11" fillId="0" borderId="22" xfId="0" quotePrefix="1" applyFont="1" applyFill="1" applyBorder="1" applyAlignment="1" applyProtection="1">
      <alignment vertical="center" textRotation="255"/>
      <protection locked="0"/>
    </xf>
    <xf numFmtId="0" fontId="11" fillId="0" borderId="29" xfId="0" applyFont="1" applyFill="1" applyBorder="1" applyAlignment="1" applyProtection="1">
      <alignment vertical="distributed" textRotation="255" indent="1"/>
      <protection locked="0"/>
    </xf>
    <xf numFmtId="0" fontId="11" fillId="0" borderId="26" xfId="0" applyFont="1" applyFill="1" applyBorder="1" applyAlignment="1" applyProtection="1">
      <alignment vertical="distributed" textRotation="255" indent="1"/>
      <protection locked="0"/>
    </xf>
    <xf numFmtId="0" fontId="11" fillId="0" borderId="29" xfId="0" applyFont="1" applyFill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Fill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Fill="1" applyBorder="1" applyAlignment="1" applyProtection="1">
      <alignment horizontal="distributed" vertical="distributed" textRotation="255" justifyLastLine="1"/>
      <protection locked="0"/>
    </xf>
    <xf numFmtId="0" fontId="11" fillId="0" borderId="26" xfId="0" applyFont="1" applyFill="1" applyBorder="1" applyAlignment="1" applyProtection="1">
      <alignment horizontal="distributed" vertical="distributed" textRotation="255" justifyLastLine="1"/>
      <protection locked="0"/>
    </xf>
    <xf numFmtId="0" fontId="11" fillId="0" borderId="22" xfId="0" applyFont="1" applyFill="1" applyBorder="1" applyAlignment="1" applyProtection="1">
      <alignment horizontal="center" vertical="center" textRotation="255"/>
      <protection locked="0"/>
    </xf>
    <xf numFmtId="0" fontId="31" fillId="0" borderId="57" xfId="0" applyFont="1" applyFill="1" applyBorder="1" applyAlignment="1" applyProtection="1">
      <alignment vertical="distributed" textRotation="255" indent="1"/>
      <protection locked="0"/>
    </xf>
    <xf numFmtId="0" fontId="31" fillId="0" borderId="54" xfId="0" applyFont="1" applyFill="1" applyBorder="1" applyAlignment="1" applyProtection="1">
      <alignment vertical="distributed" textRotation="255" indent="1"/>
      <protection locked="0"/>
    </xf>
    <xf numFmtId="0" fontId="31" fillId="0" borderId="55" xfId="0" applyFont="1" applyFill="1" applyBorder="1" applyAlignment="1" applyProtection="1">
      <alignment vertical="distributed" textRotation="255" indent="1"/>
      <protection locked="0"/>
    </xf>
    <xf numFmtId="0" fontId="11" fillId="0" borderId="100" xfId="0" applyFont="1" applyFill="1" applyBorder="1" applyAlignment="1" applyProtection="1">
      <alignment horizontal="center" vertical="distributed" textRotation="255" indent="1"/>
      <protection locked="0"/>
    </xf>
    <xf numFmtId="0" fontId="11" fillId="0" borderId="30" xfId="0" applyFont="1" applyFill="1" applyBorder="1" applyAlignment="1" applyProtection="1">
      <alignment horizontal="center" vertical="distributed" textRotation="255" indent="1"/>
      <protection locked="0"/>
    </xf>
    <xf numFmtId="0" fontId="31" fillId="0" borderId="22" xfId="0" applyFont="1" applyFill="1" applyBorder="1" applyAlignment="1" applyProtection="1">
      <alignment vertical="distributed" textRotation="255" indent="1"/>
      <protection locked="0"/>
    </xf>
    <xf numFmtId="0" fontId="8" fillId="0" borderId="54" xfId="0" applyFont="1" applyFill="1" applyBorder="1" applyAlignment="1" applyProtection="1">
      <alignment vertical="distributed" textRotation="255" wrapText="1" indent="1"/>
      <protection locked="0"/>
    </xf>
    <xf numFmtId="0" fontId="8" fillId="0" borderId="101" xfId="0" applyFont="1" applyFill="1" applyBorder="1" applyAlignment="1" applyProtection="1">
      <alignment vertical="distributed" textRotation="255" wrapText="1" indent="1"/>
      <protection locked="0"/>
    </xf>
    <xf numFmtId="0" fontId="11" fillId="0" borderId="1" xfId="0" applyFont="1" applyFill="1" applyBorder="1" applyAlignment="1" applyProtection="1">
      <alignment horizontal="distributed" vertical="center"/>
      <protection locked="0"/>
    </xf>
    <xf numFmtId="0" fontId="11" fillId="0" borderId="12" xfId="0" applyFont="1" applyFill="1" applyBorder="1" applyAlignment="1" applyProtection="1">
      <alignment horizontal="distributed" vertical="center"/>
      <protection locked="0"/>
    </xf>
    <xf numFmtId="0" fontId="11" fillId="0" borderId="32" xfId="0" applyFont="1" applyFill="1" applyBorder="1" applyAlignment="1" applyProtection="1">
      <alignment horizontal="distributed" vertical="center"/>
      <protection locked="0"/>
    </xf>
    <xf numFmtId="180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 applyProtection="1">
      <alignment horizontal="center" vertical="center"/>
      <protection locked="0"/>
    </xf>
    <xf numFmtId="0" fontId="11" fillId="0" borderId="62" xfId="0" applyFont="1" applyFill="1" applyBorder="1" applyAlignment="1" applyProtection="1">
      <alignment horizontal="distributed" vertical="center"/>
      <protection locked="0"/>
    </xf>
    <xf numFmtId="0" fontId="11" fillId="0" borderId="43" xfId="0" applyFont="1" applyFill="1" applyBorder="1" applyAlignment="1" applyProtection="1">
      <alignment horizontal="distributed" vertical="center"/>
      <protection locked="0"/>
    </xf>
    <xf numFmtId="0" fontId="11" fillId="0" borderId="20" xfId="0" applyNumberFormat="1" applyFont="1" applyFill="1" applyBorder="1" applyAlignment="1" applyProtection="1">
      <alignment horizontal="centerContinuous" vertical="center"/>
      <protection locked="0"/>
    </xf>
    <xf numFmtId="0" fontId="11" fillId="0" borderId="23" xfId="0" applyFont="1" applyFill="1" applyBorder="1" applyAlignment="1" applyProtection="1">
      <alignment horizontal="centerContinuous" vertical="center"/>
      <protection locked="0"/>
    </xf>
    <xf numFmtId="0" fontId="11" fillId="0" borderId="52" xfId="0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 applyProtection="1">
      <alignment horizontal="distributed" vertical="center"/>
      <protection locked="0"/>
    </xf>
    <xf numFmtId="0" fontId="11" fillId="0" borderId="66" xfId="0" applyNumberFormat="1" applyFont="1" applyFill="1" applyBorder="1" applyAlignment="1" applyProtection="1">
      <alignment horizontal="distributed" vertical="center"/>
      <protection locked="0"/>
    </xf>
    <xf numFmtId="0" fontId="13" fillId="0" borderId="9" xfId="0" applyNumberFormat="1" applyFont="1" applyFill="1" applyBorder="1" applyAlignment="1" applyProtection="1">
      <alignment horizontal="distributed" vertical="center"/>
      <protection locked="0"/>
    </xf>
    <xf numFmtId="0" fontId="13" fillId="0" borderId="12" xfId="0" applyFont="1" applyFill="1" applyBorder="1" applyAlignment="1" applyProtection="1">
      <alignment horizontal="distributed" vertical="center" shrinkToFit="1"/>
      <protection locked="0"/>
    </xf>
    <xf numFmtId="0" fontId="13" fillId="0" borderId="32" xfId="0" applyFont="1" applyFill="1" applyBorder="1" applyAlignment="1" applyProtection="1">
      <alignment horizontal="distributed" vertical="center"/>
      <protection locked="0"/>
    </xf>
    <xf numFmtId="0" fontId="32" fillId="0" borderId="0" xfId="0" applyFont="1" applyFill="1" applyProtection="1">
      <protection locked="0"/>
    </xf>
    <xf numFmtId="0" fontId="11" fillId="0" borderId="20" xfId="0" applyNumberFormat="1" applyFont="1" applyFill="1" applyBorder="1" applyAlignment="1" applyProtection="1">
      <alignment horizontal="distributed" vertical="center"/>
      <protection locked="0"/>
    </xf>
    <xf numFmtId="0" fontId="11" fillId="0" borderId="23" xfId="0" applyFont="1" applyFill="1" applyBorder="1" applyAlignment="1" applyProtection="1">
      <alignment horizontal="distributed" vertical="center"/>
      <protection locked="0"/>
    </xf>
    <xf numFmtId="0" fontId="11" fillId="0" borderId="52" xfId="0" applyFont="1" applyFill="1" applyBorder="1" applyAlignment="1" applyProtection="1">
      <alignment horizontal="distributed" vertical="center"/>
      <protection locked="0"/>
    </xf>
    <xf numFmtId="0" fontId="11" fillId="0" borderId="1" xfId="0" applyNumberFormat="1" applyFont="1" applyFill="1" applyBorder="1" applyAlignment="1" applyProtection="1">
      <alignment horizontal="distributed" vertical="center"/>
      <protection locked="0"/>
    </xf>
    <xf numFmtId="0" fontId="11" fillId="0" borderId="38" xfId="0" applyFont="1" applyFill="1" applyBorder="1" applyAlignment="1" applyProtection="1">
      <alignment horizontal="distributed" vertical="center"/>
      <protection locked="0"/>
    </xf>
    <xf numFmtId="0" fontId="11" fillId="0" borderId="43" xfId="0" applyFont="1" applyFill="1" applyBorder="1" applyAlignment="1" applyProtection="1">
      <alignment horizontal="distributed" vertical="center" shrinkToFit="1"/>
      <protection locked="0"/>
    </xf>
    <xf numFmtId="38" fontId="11" fillId="0" borderId="12" xfId="1" applyFont="1" applyFill="1" applyBorder="1" applyAlignment="1" applyProtection="1">
      <alignment horizontal="distributed" vertical="center"/>
      <protection locked="0"/>
    </xf>
    <xf numFmtId="38" fontId="11" fillId="0" borderId="23" xfId="1" applyFont="1" applyFill="1" applyBorder="1" applyAlignment="1" applyProtection="1">
      <alignment horizontal="distributed" vertical="center"/>
      <protection locked="0"/>
    </xf>
    <xf numFmtId="180" fontId="11" fillId="0" borderId="66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 applyProtection="1">
      <alignment horizontal="distributed" vertical="center" shrinkToFit="1"/>
      <protection locked="0"/>
    </xf>
    <xf numFmtId="0" fontId="11" fillId="0" borderId="133" xfId="0" applyNumberFormat="1" applyFont="1" applyFill="1" applyBorder="1" applyAlignment="1" applyProtection="1">
      <alignment horizontal="centerContinuous" vertical="center"/>
      <protection locked="0"/>
    </xf>
    <xf numFmtId="0" fontId="11" fillId="0" borderId="12" xfId="0" applyFont="1" applyFill="1" applyBorder="1" applyAlignment="1" applyProtection="1">
      <alignment horizontal="centerContinuous" vertical="center"/>
      <protection locked="0"/>
    </xf>
    <xf numFmtId="0" fontId="11" fillId="0" borderId="264" xfId="0" applyNumberFormat="1" applyFont="1" applyFill="1" applyBorder="1" applyAlignment="1" applyProtection="1">
      <alignment horizontal="distributed" vertical="center"/>
      <protection locked="0"/>
    </xf>
    <xf numFmtId="0" fontId="11" fillId="0" borderId="117" xfId="0" applyFont="1" applyFill="1" applyBorder="1" applyAlignment="1" applyProtection="1">
      <alignment horizontal="distributed" vertical="center"/>
      <protection locked="0"/>
    </xf>
    <xf numFmtId="0" fontId="11" fillId="0" borderId="62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110" xfId="0" applyNumberFormat="1" applyFont="1" applyFill="1" applyBorder="1" applyAlignment="1" applyProtection="1">
      <alignment horizontal="centerContinuous" vertical="center"/>
      <protection locked="0"/>
    </xf>
    <xf numFmtId="0" fontId="6" fillId="0" borderId="0" xfId="9" applyFont="1" applyFill="1" applyBorder="1" applyAlignment="1" applyProtection="1">
      <alignment vertical="center"/>
      <protection locked="0"/>
    </xf>
    <xf numFmtId="0" fontId="6" fillId="0" borderId="0" xfId="9" applyFont="1" applyFill="1" applyBorder="1" applyAlignment="1" applyProtection="1">
      <alignment vertical="center" justifyLastLine="1"/>
      <protection locked="0"/>
    </xf>
    <xf numFmtId="0" fontId="9" fillId="0" borderId="28" xfId="9" applyFont="1" applyFill="1" applyBorder="1" applyAlignment="1" applyProtection="1">
      <alignment horizontal="distributed" vertical="center" justifyLastLine="1"/>
      <protection locked="0"/>
    </xf>
    <xf numFmtId="0" fontId="9" fillId="0" borderId="100" xfId="9" applyFont="1" applyFill="1" applyBorder="1" applyAlignment="1" applyProtection="1">
      <alignment horizontal="distributed" vertical="center" justifyLastLine="1"/>
      <protection locked="0"/>
    </xf>
    <xf numFmtId="0" fontId="9" fillId="0" borderId="27" xfId="9" applyFont="1" applyFill="1" applyBorder="1" applyAlignment="1" applyProtection="1">
      <alignment horizontal="distributed" vertical="center" justifyLastLine="1"/>
      <protection locked="0"/>
    </xf>
    <xf numFmtId="0" fontId="9" fillId="0" borderId="24" xfId="9" applyFont="1" applyFill="1" applyBorder="1" applyAlignment="1" applyProtection="1">
      <alignment horizontal="center" vertical="center"/>
      <protection locked="0"/>
    </xf>
    <xf numFmtId="0" fontId="9" fillId="0" borderId="49" xfId="9" applyFont="1" applyFill="1" applyBorder="1" applyAlignment="1" applyProtection="1">
      <alignment horizontal="center" vertical="center"/>
      <protection locked="0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9" xfId="9" applyFont="1" applyFill="1" applyBorder="1" applyAlignment="1" applyProtection="1">
      <alignment horizontal="distributed" vertical="center"/>
      <protection locked="0"/>
    </xf>
    <xf numFmtId="0" fontId="6" fillId="0" borderId="32" xfId="9" quotePrefix="1" applyFont="1" applyFill="1" applyBorder="1" applyAlignment="1" applyProtection="1">
      <alignment horizontal="distributed" vertical="center"/>
      <protection locked="0"/>
    </xf>
    <xf numFmtId="0" fontId="6" fillId="0" borderId="0" xfId="9" applyFont="1" applyFill="1" applyBorder="1" applyAlignment="1" applyProtection="1">
      <alignment horizontal="distributed" vertical="center" justifyLastLine="1"/>
      <protection locked="0"/>
    </xf>
    <xf numFmtId="0" fontId="6" fillId="0" borderId="18" xfId="9" quotePrefix="1" applyFont="1" applyFill="1" applyBorder="1" applyAlignment="1" applyProtection="1">
      <alignment horizontal="distributed" vertical="center"/>
      <protection locked="0"/>
    </xf>
    <xf numFmtId="0" fontId="6" fillId="0" borderId="109" xfId="9" applyFont="1" applyFill="1" applyBorder="1" applyAlignment="1" applyProtection="1">
      <alignment horizontal="distributed" vertical="center"/>
      <protection locked="0"/>
    </xf>
    <xf numFmtId="0" fontId="6" fillId="0" borderId="80" xfId="9" quotePrefix="1" applyFont="1" applyFill="1" applyBorder="1" applyAlignment="1" applyProtection="1">
      <alignment horizontal="distributed" vertical="center"/>
      <protection locked="0"/>
    </xf>
    <xf numFmtId="0" fontId="6" fillId="0" borderId="110" xfId="9" applyNumberFormat="1" applyFont="1" applyFill="1" applyBorder="1" applyAlignment="1" applyProtection="1">
      <alignment horizontal="distributed" vertical="center"/>
      <protection locked="0"/>
    </xf>
    <xf numFmtId="0" fontId="6" fillId="0" borderId="49" xfId="9" applyFont="1" applyFill="1" applyBorder="1" applyAlignment="1" applyProtection="1">
      <alignment horizontal="distributed" vertical="center"/>
      <protection locked="0"/>
    </xf>
    <xf numFmtId="176" fontId="6" fillId="0" borderId="0" xfId="9" applyNumberFormat="1" applyFont="1" applyFill="1" applyBorder="1" applyProtection="1">
      <protection locked="0"/>
    </xf>
    <xf numFmtId="0" fontId="6" fillId="0" borderId="0" xfId="9" applyFont="1" applyFill="1" applyBorder="1" applyAlignment="1" applyProtection="1">
      <alignment horizontal="distributed" vertical="center"/>
      <protection locked="0"/>
    </xf>
    <xf numFmtId="0" fontId="6" fillId="0" borderId="0" xfId="9" applyNumberFormat="1" applyFont="1" applyFill="1" applyBorder="1" applyAlignment="1" applyProtection="1">
      <alignment horizontal="centerContinuous" vertical="center"/>
      <protection locked="0"/>
    </xf>
    <xf numFmtId="0" fontId="6" fillId="0" borderId="48" xfId="9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66" xfId="9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6" fillId="0" borderId="32" xfId="0" applyFont="1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vertical="distributed" textRotation="255" justifyLastLine="1"/>
      <protection locked="0"/>
    </xf>
    <xf numFmtId="0" fontId="6" fillId="0" borderId="30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66" xfId="9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" fillId="0" borderId="94" xfId="0" applyFont="1" applyFill="1" applyBorder="1" applyAlignment="1" applyProtection="1">
      <alignment vertical="center"/>
      <protection locked="0"/>
    </xf>
    <xf numFmtId="0" fontId="1" fillId="0" borderId="95" xfId="0" applyFont="1" applyFill="1" applyBorder="1" applyAlignment="1" applyProtection="1">
      <alignment vertical="center"/>
      <protection locked="0"/>
    </xf>
    <xf numFmtId="0" fontId="1" fillId="0" borderId="95" xfId="0" applyFont="1" applyFill="1" applyBorder="1" applyProtection="1">
      <protection locked="0"/>
    </xf>
    <xf numFmtId="0" fontId="1" fillId="0" borderId="38" xfId="0" applyFont="1" applyFill="1" applyBorder="1" applyProtection="1">
      <protection locked="0"/>
    </xf>
    <xf numFmtId="0" fontId="1" fillId="0" borderId="96" xfId="0" applyFont="1" applyFill="1" applyBorder="1" applyAlignment="1" applyProtection="1">
      <alignment vertical="center"/>
      <protection locked="0"/>
    </xf>
    <xf numFmtId="0" fontId="1" fillId="0" borderId="32" xfId="0" applyFont="1" applyFill="1" applyBorder="1" applyProtection="1">
      <protection locked="0"/>
    </xf>
    <xf numFmtId="0" fontId="1" fillId="0" borderId="99" xfId="0" applyFont="1" applyFill="1" applyBorder="1" applyAlignment="1" applyProtection="1">
      <alignment vertical="center"/>
      <protection locked="0"/>
    </xf>
    <xf numFmtId="0" fontId="1" fillId="0" borderId="27" xfId="0" applyFont="1" applyFill="1" applyBorder="1" applyAlignment="1" applyProtection="1">
      <alignment vertical="center"/>
      <protection locked="0"/>
    </xf>
    <xf numFmtId="0" fontId="1" fillId="0" borderId="27" xfId="0" applyFont="1" applyFill="1" applyBorder="1" applyProtection="1">
      <protection locked="0"/>
    </xf>
    <xf numFmtId="0" fontId="1" fillId="0" borderId="52" xfId="0" applyFont="1" applyFill="1" applyBorder="1" applyProtection="1">
      <protection locked="0"/>
    </xf>
    <xf numFmtId="178" fontId="6" fillId="0" borderId="10" xfId="9" applyNumberFormat="1" applyFont="1" applyFill="1" applyBorder="1" applyProtection="1">
      <protection locked="0"/>
    </xf>
    <xf numFmtId="178" fontId="6" fillId="0" borderId="2" xfId="9" applyNumberFormat="1" applyFont="1" applyFill="1" applyBorder="1" applyAlignment="1" applyProtection="1">
      <alignment vertical="center"/>
      <protection locked="0"/>
    </xf>
    <xf numFmtId="178" fontId="6" fillId="0" borderId="34" xfId="9" applyNumberFormat="1" applyFont="1" applyFill="1" applyBorder="1" applyAlignment="1" applyProtection="1">
      <alignment vertical="center"/>
      <protection locked="0"/>
    </xf>
    <xf numFmtId="178" fontId="6" fillId="0" borderId="36" xfId="9" applyNumberFormat="1" applyFont="1" applyFill="1" applyBorder="1" applyAlignment="1" applyProtection="1">
      <alignment vertical="center"/>
      <protection locked="0"/>
    </xf>
    <xf numFmtId="178" fontId="6" fillId="0" borderId="10" xfId="9" applyNumberFormat="1" applyFont="1" applyFill="1" applyBorder="1" applyAlignment="1" applyProtection="1">
      <alignment vertical="center"/>
      <protection locked="0"/>
    </xf>
    <xf numFmtId="178" fontId="6" fillId="0" borderId="37" xfId="9" applyNumberFormat="1" applyFont="1" applyFill="1" applyBorder="1" applyAlignment="1" applyProtection="1">
      <alignment vertical="center"/>
      <protection locked="0"/>
    </xf>
    <xf numFmtId="178" fontId="6" fillId="0" borderId="42" xfId="9" applyNumberFormat="1" applyFont="1" applyFill="1" applyBorder="1" applyAlignment="1" applyProtection="1">
      <alignment vertical="center"/>
      <protection locked="0"/>
    </xf>
    <xf numFmtId="178" fontId="6" fillId="0" borderId="64" xfId="9" applyNumberFormat="1" applyFont="1" applyFill="1" applyBorder="1" applyAlignment="1" applyProtection="1">
      <alignment vertical="center"/>
      <protection locked="0"/>
    </xf>
    <xf numFmtId="178" fontId="6" fillId="0" borderId="45" xfId="9" applyNumberFormat="1" applyFont="1" applyFill="1" applyBorder="1" applyAlignment="1" applyProtection="1">
      <alignment vertical="center"/>
      <protection locked="0"/>
    </xf>
    <xf numFmtId="178" fontId="6" fillId="0" borderId="46" xfId="9" applyNumberFormat="1" applyFont="1" applyFill="1" applyBorder="1" applyAlignment="1" applyProtection="1">
      <alignment vertical="center"/>
      <protection locked="0"/>
    </xf>
    <xf numFmtId="178" fontId="7" fillId="0" borderId="37" xfId="9" applyNumberFormat="1" applyFont="1" applyFill="1" applyBorder="1" applyAlignment="1" applyProtection="1">
      <alignment vertical="center"/>
      <protection locked="0"/>
    </xf>
    <xf numFmtId="178" fontId="7" fillId="0" borderId="42" xfId="9" applyNumberFormat="1" applyFont="1" applyFill="1" applyBorder="1" applyAlignment="1" applyProtection="1">
      <alignment vertical="center"/>
      <protection locked="0"/>
    </xf>
    <xf numFmtId="178" fontId="6" fillId="0" borderId="55" xfId="9" applyNumberFormat="1" applyFont="1" applyFill="1" applyBorder="1" applyAlignment="1" applyProtection="1">
      <alignment vertical="center"/>
      <protection locked="0"/>
    </xf>
    <xf numFmtId="178" fontId="6" fillId="0" borderId="57" xfId="9" applyNumberFormat="1" applyFont="1" applyFill="1" applyBorder="1" applyAlignment="1" applyProtection="1">
      <alignment vertical="center"/>
      <protection locked="0"/>
    </xf>
    <xf numFmtId="178" fontId="6" fillId="0" borderId="11" xfId="9" applyNumberFormat="1" applyFont="1" applyFill="1" applyBorder="1" applyAlignment="1" applyProtection="1">
      <alignment vertical="center" justifyLastLine="1"/>
      <protection locked="0"/>
    </xf>
    <xf numFmtId="178" fontId="6" fillId="0" borderId="16" xfId="9" applyNumberFormat="1" applyFont="1" applyFill="1" applyBorder="1" applyAlignment="1" applyProtection="1">
      <alignment vertical="center" justifyLastLine="1"/>
      <protection locked="0"/>
    </xf>
    <xf numFmtId="178" fontId="6" fillId="0" borderId="30" xfId="9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23" xfId="0" quotePrefix="1" applyFont="1" applyFill="1" applyBorder="1" applyAlignment="1" applyProtection="1">
      <alignment horizontal="center" vertical="center" textRotation="255"/>
      <protection locked="0"/>
    </xf>
    <xf numFmtId="0" fontId="8" fillId="0" borderId="151" xfId="0" applyNumberFormat="1" applyFont="1" applyFill="1" applyBorder="1" applyAlignment="1" applyProtection="1">
      <alignment horizontal="distributed" vertical="center" shrinkToFit="1"/>
      <protection locked="0"/>
    </xf>
    <xf numFmtId="0" fontId="6" fillId="0" borderId="151" xfId="0" applyNumberFormat="1" applyFont="1" applyFill="1" applyBorder="1" applyAlignment="1" applyProtection="1">
      <alignment horizontal="distributed" vertical="center" shrinkToFit="1"/>
      <protection locked="0"/>
    </xf>
    <xf numFmtId="0" fontId="8" fillId="0" borderId="152" xfId="0" applyNumberFormat="1" applyFont="1" applyFill="1" applyBorder="1" applyAlignment="1" applyProtection="1">
      <alignment horizontal="distributed" vertical="center"/>
      <protection locked="0"/>
    </xf>
    <xf numFmtId="0" fontId="9" fillId="0" borderId="124" xfId="0" applyNumberFormat="1" applyFont="1" applyFill="1" applyBorder="1" applyAlignment="1" applyProtection="1">
      <alignment horizontal="distributed" vertical="center"/>
      <protection locked="0"/>
    </xf>
    <xf numFmtId="178" fontId="6" fillId="0" borderId="2" xfId="9" applyNumberFormat="1" applyFont="1" applyFill="1" applyBorder="1" applyProtection="1"/>
    <xf numFmtId="178" fontId="6" fillId="0" borderId="246" xfId="9" applyNumberFormat="1" applyFont="1" applyFill="1" applyBorder="1" applyProtection="1"/>
    <xf numFmtId="178" fontId="6" fillId="0" borderId="11" xfId="9" applyNumberFormat="1" applyFont="1" applyFill="1" applyBorder="1" applyProtection="1"/>
    <xf numFmtId="178" fontId="6" fillId="0" borderId="10" xfId="9" applyNumberFormat="1" applyFont="1" applyFill="1" applyBorder="1" applyProtection="1"/>
    <xf numFmtId="178" fontId="6" fillId="0" borderId="247" xfId="9" applyNumberFormat="1" applyFont="1" applyFill="1" applyBorder="1" applyProtection="1"/>
    <xf numFmtId="178" fontId="6" fillId="0" borderId="21" xfId="9" applyNumberFormat="1" applyFont="1" applyFill="1" applyBorder="1" applyProtection="1"/>
    <xf numFmtId="178" fontId="6" fillId="0" borderId="250" xfId="9" applyNumberFormat="1" applyFont="1" applyFill="1" applyBorder="1" applyProtection="1"/>
    <xf numFmtId="178" fontId="6" fillId="0" borderId="215" xfId="9" applyNumberFormat="1" applyFont="1" applyFill="1" applyBorder="1" applyProtection="1"/>
    <xf numFmtId="178" fontId="7" fillId="0" borderId="10" xfId="9" applyNumberFormat="1" applyFont="1" applyFill="1" applyBorder="1" applyProtection="1"/>
    <xf numFmtId="178" fontId="7" fillId="0" borderId="247" xfId="9" applyNumberFormat="1" applyFont="1" applyFill="1" applyBorder="1" applyProtection="1"/>
    <xf numFmtId="176" fontId="9" fillId="0" borderId="24" xfId="9" applyNumberFormat="1" applyFont="1" applyFill="1" applyBorder="1" applyProtection="1"/>
    <xf numFmtId="176" fontId="9" fillId="0" borderId="25" xfId="9" applyNumberFormat="1" applyFont="1" applyFill="1" applyBorder="1" applyProtection="1"/>
    <xf numFmtId="178" fontId="9" fillId="0" borderId="25" xfId="9" applyNumberFormat="1" applyFont="1" applyFill="1" applyBorder="1" applyProtection="1"/>
    <xf numFmtId="178" fontId="9" fillId="0" borderId="26" xfId="9" applyNumberFormat="1" applyFont="1" applyFill="1" applyBorder="1" applyProtection="1"/>
    <xf numFmtId="178" fontId="9" fillId="0" borderId="50" xfId="9" applyNumberFormat="1" applyFont="1" applyFill="1" applyBorder="1" applyProtection="1"/>
    <xf numFmtId="178" fontId="9" fillId="0" borderId="251" xfId="9" applyNumberFormat="1" applyFont="1" applyFill="1" applyBorder="1" applyProtection="1"/>
    <xf numFmtId="178" fontId="6" fillId="0" borderId="64" xfId="9" applyNumberFormat="1" applyFont="1" applyFill="1" applyBorder="1" applyProtection="1"/>
    <xf numFmtId="176" fontId="6" fillId="0" borderId="81" xfId="9" applyNumberFormat="1" applyFont="1" applyFill="1" applyBorder="1" applyProtection="1"/>
    <xf numFmtId="176" fontId="6" fillId="0" borderId="82" xfId="9" applyNumberFormat="1" applyFont="1" applyFill="1" applyBorder="1" applyProtection="1"/>
    <xf numFmtId="178" fontId="6" fillId="0" borderId="82" xfId="9" applyNumberFormat="1" applyFont="1" applyFill="1" applyBorder="1" applyProtection="1"/>
    <xf numFmtId="178" fontId="6" fillId="0" borderId="74" xfId="9" applyNumberFormat="1" applyFont="1" applyFill="1" applyBorder="1" applyProtection="1"/>
    <xf numFmtId="178" fontId="6" fillId="0" borderId="75" xfId="9" applyNumberFormat="1" applyFont="1" applyFill="1" applyBorder="1" applyProtection="1"/>
    <xf numFmtId="178" fontId="6" fillId="0" borderId="249" xfId="9" applyNumberFormat="1" applyFont="1" applyFill="1" applyBorder="1" applyProtection="1"/>
    <xf numFmtId="178" fontId="6" fillId="0" borderId="73" xfId="9" applyNumberFormat="1" applyFont="1" applyFill="1" applyBorder="1" applyProtection="1"/>
    <xf numFmtId="178" fontId="6" fillId="0" borderId="76" xfId="9" applyNumberFormat="1" applyFont="1" applyFill="1" applyBorder="1" applyProtection="1"/>
    <xf numFmtId="178" fontId="6" fillId="0" borderId="16" xfId="9" applyNumberFormat="1" applyFont="1" applyFill="1" applyBorder="1" applyProtection="1"/>
    <xf numFmtId="178" fontId="6" fillId="0" borderId="83" xfId="9" applyNumberFormat="1" applyFont="1" applyFill="1" applyBorder="1" applyProtection="1"/>
    <xf numFmtId="176" fontId="6" fillId="0" borderId="24" xfId="9" applyNumberFormat="1" applyFont="1" applyFill="1" applyBorder="1" applyProtection="1"/>
    <xf numFmtId="176" fontId="6" fillId="0" borderId="25" xfId="9" applyNumberFormat="1" applyFont="1" applyFill="1" applyBorder="1" applyProtection="1"/>
    <xf numFmtId="178" fontId="6" fillId="0" borderId="25" xfId="9" applyNumberFormat="1" applyFont="1" applyFill="1" applyBorder="1" applyProtection="1"/>
    <xf numFmtId="178" fontId="6" fillId="0" borderId="26" xfId="9" applyNumberFormat="1" applyFont="1" applyFill="1" applyBorder="1" applyProtection="1"/>
    <xf numFmtId="178" fontId="6" fillId="0" borderId="50" xfId="9" applyNumberFormat="1" applyFont="1" applyFill="1" applyBorder="1" applyProtection="1"/>
    <xf numFmtId="178" fontId="6" fillId="0" borderId="251" xfId="9" applyNumberFormat="1" applyFont="1" applyFill="1" applyBorder="1" applyProtection="1"/>
    <xf numFmtId="178" fontId="6" fillId="0" borderId="28" xfId="9" applyNumberFormat="1" applyFont="1" applyFill="1" applyBorder="1" applyProtection="1"/>
    <xf numFmtId="178" fontId="6" fillId="0" borderId="29" xfId="9" applyNumberFormat="1" applyFont="1" applyFill="1" applyBorder="1" applyProtection="1"/>
    <xf numFmtId="178" fontId="6" fillId="0" borderId="30" xfId="9" applyNumberFormat="1" applyFont="1" applyFill="1" applyBorder="1" applyProtection="1"/>
    <xf numFmtId="178" fontId="6" fillId="0" borderId="195" xfId="9" applyNumberFormat="1" applyFont="1" applyFill="1" applyBorder="1" applyProtection="1"/>
    <xf numFmtId="178" fontId="7" fillId="0" borderId="21" xfId="9" applyNumberFormat="1" applyFont="1" applyFill="1" applyBorder="1" applyProtection="1"/>
    <xf numFmtId="178" fontId="7" fillId="0" borderId="250" xfId="9" applyNumberFormat="1" applyFont="1" applyFill="1" applyBorder="1" applyProtection="1"/>
    <xf numFmtId="178" fontId="6" fillId="0" borderId="252" xfId="9" applyNumberFormat="1" applyFont="1" applyFill="1" applyBorder="1" applyProtection="1"/>
    <xf numFmtId="176" fontId="6" fillId="0" borderId="71" xfId="9" applyNumberFormat="1" applyFont="1" applyFill="1" applyBorder="1" applyProtection="1"/>
    <xf numFmtId="176" fontId="6" fillId="0" borderId="202" xfId="9" applyNumberFormat="1" applyFont="1" applyFill="1" applyBorder="1" applyProtection="1"/>
    <xf numFmtId="178" fontId="6" fillId="0" borderId="202" xfId="9" applyNumberFormat="1" applyFont="1" applyFill="1" applyBorder="1" applyProtection="1"/>
    <xf numFmtId="178" fontId="6" fillId="0" borderId="72" xfId="9" applyNumberFormat="1" applyFont="1" applyFill="1" applyBorder="1" applyProtection="1"/>
    <xf numFmtId="178" fontId="6" fillId="0" borderId="15" xfId="9" applyNumberFormat="1" applyFont="1" applyFill="1" applyBorder="1" applyProtection="1"/>
    <xf numFmtId="178" fontId="6" fillId="0" borderId="253" xfId="9" applyNumberFormat="1" applyFont="1" applyFill="1" applyBorder="1" applyProtection="1"/>
    <xf numFmtId="178" fontId="6" fillId="0" borderId="77" xfId="9" applyNumberFormat="1" applyFont="1" applyFill="1" applyBorder="1" applyProtection="1"/>
    <xf numFmtId="178" fontId="6" fillId="0" borderId="17" xfId="9" applyNumberFormat="1" applyFont="1" applyFill="1" applyBorder="1" applyProtection="1"/>
    <xf numFmtId="178" fontId="6" fillId="0" borderId="70" xfId="9" applyNumberFormat="1" applyFont="1" applyFill="1" applyBorder="1" applyProtection="1"/>
    <xf numFmtId="178" fontId="6" fillId="0" borderId="79" xfId="9" applyNumberFormat="1" applyFont="1" applyFill="1" applyBorder="1" applyProtection="1"/>
    <xf numFmtId="176" fontId="9" fillId="0" borderId="87" xfId="9" applyNumberFormat="1" applyFont="1" applyFill="1" applyBorder="1" applyProtection="1"/>
    <xf numFmtId="176" fontId="9" fillId="0" borderId="88" xfId="9" applyNumberFormat="1" applyFont="1" applyFill="1" applyBorder="1" applyProtection="1"/>
    <xf numFmtId="178" fontId="9" fillId="0" borderId="88" xfId="9" applyNumberFormat="1" applyFont="1" applyFill="1" applyBorder="1" applyProtection="1"/>
    <xf numFmtId="178" fontId="9" fillId="0" borderId="89" xfId="9" applyNumberFormat="1" applyFont="1" applyFill="1" applyBorder="1" applyProtection="1"/>
    <xf numFmtId="178" fontId="9" fillId="0" borderId="90" xfId="9" applyNumberFormat="1" applyFont="1" applyFill="1" applyBorder="1" applyProtection="1"/>
    <xf numFmtId="178" fontId="9" fillId="0" borderId="254" xfId="9" applyNumberFormat="1" applyFont="1" applyFill="1" applyBorder="1" applyProtection="1"/>
    <xf numFmtId="178" fontId="9" fillId="0" borderId="91" xfId="9" applyNumberFormat="1" applyFont="1" applyFill="1" applyBorder="1" applyProtection="1"/>
    <xf numFmtId="178" fontId="9" fillId="0" borderId="92" xfId="9" applyNumberFormat="1" applyFont="1" applyFill="1" applyBorder="1" applyProtection="1"/>
    <xf numFmtId="178" fontId="9" fillId="0" borderId="212" xfId="9" applyNumberFormat="1" applyFont="1" applyFill="1" applyBorder="1" applyProtection="1"/>
    <xf numFmtId="178" fontId="9" fillId="0" borderId="255" xfId="9" applyNumberFormat="1" applyFont="1" applyFill="1" applyBorder="1" applyProtection="1"/>
    <xf numFmtId="178" fontId="9" fillId="0" borderId="87" xfId="9" applyNumberFormat="1" applyFont="1" applyFill="1" applyBorder="1" applyProtection="1"/>
    <xf numFmtId="178" fontId="9" fillId="0" borderId="256" xfId="9" applyNumberFormat="1" applyFont="1" applyFill="1" applyBorder="1" applyProtection="1"/>
    <xf numFmtId="176" fontId="9" fillId="0" borderId="87" xfId="9" applyNumberFormat="1" applyFont="1" applyFill="1" applyBorder="1" applyAlignment="1" applyProtection="1">
      <alignment vertical="center"/>
    </xf>
    <xf numFmtId="176" fontId="9" fillId="0" borderId="88" xfId="9" applyNumberFormat="1" applyFont="1" applyFill="1" applyBorder="1" applyAlignment="1" applyProtection="1">
      <alignment vertical="center"/>
    </xf>
    <xf numFmtId="178" fontId="9" fillId="0" borderId="88" xfId="9" applyNumberFormat="1" applyFont="1" applyFill="1" applyBorder="1" applyAlignment="1" applyProtection="1">
      <alignment vertical="center"/>
    </xf>
    <xf numFmtId="178" fontId="9" fillId="0" borderId="89" xfId="9" applyNumberFormat="1" applyFont="1" applyFill="1" applyBorder="1" applyAlignment="1" applyProtection="1">
      <alignment vertical="center"/>
    </xf>
    <xf numFmtId="178" fontId="9" fillId="0" borderId="90" xfId="9" applyNumberFormat="1" applyFont="1" applyFill="1" applyBorder="1" applyAlignment="1" applyProtection="1">
      <alignment vertical="center"/>
    </xf>
    <xf numFmtId="178" fontId="9" fillId="0" borderId="254" xfId="9" applyNumberFormat="1" applyFont="1" applyFill="1" applyBorder="1" applyAlignment="1" applyProtection="1">
      <alignment vertical="center"/>
    </xf>
    <xf numFmtId="178" fontId="9" fillId="0" borderId="91" xfId="9" applyNumberFormat="1" applyFont="1" applyFill="1" applyBorder="1" applyAlignment="1" applyProtection="1">
      <alignment vertical="center"/>
    </xf>
    <xf numFmtId="178" fontId="9" fillId="0" borderId="92" xfId="9" applyNumberFormat="1" applyFont="1" applyFill="1" applyBorder="1" applyAlignment="1" applyProtection="1">
      <alignment vertical="center"/>
    </xf>
    <xf numFmtId="178" fontId="9" fillId="0" borderId="212" xfId="9" applyNumberFormat="1" applyFont="1" applyFill="1" applyBorder="1" applyAlignment="1" applyProtection="1">
      <alignment vertical="center"/>
    </xf>
    <xf numFmtId="178" fontId="9" fillId="0" borderId="255" xfId="9" applyNumberFormat="1" applyFont="1" applyFill="1" applyBorder="1" applyAlignment="1" applyProtection="1">
      <alignment vertical="center"/>
    </xf>
    <xf numFmtId="178" fontId="9" fillId="0" borderId="87" xfId="9" applyNumberFormat="1" applyFont="1" applyFill="1" applyBorder="1" applyAlignment="1" applyProtection="1">
      <alignment vertical="center"/>
    </xf>
    <xf numFmtId="178" fontId="9" fillId="0" borderId="256" xfId="9" applyNumberFormat="1" applyFont="1" applyFill="1" applyBorder="1" applyAlignment="1" applyProtection="1">
      <alignment vertical="center"/>
    </xf>
    <xf numFmtId="178" fontId="6" fillId="0" borderId="3" xfId="9" applyNumberFormat="1" applyFont="1" applyFill="1" applyBorder="1" applyAlignment="1" applyProtection="1">
      <alignment vertical="center"/>
    </xf>
    <xf numFmtId="178" fontId="6" fillId="0" borderId="246" xfId="9" applyNumberFormat="1" applyFont="1" applyFill="1" applyBorder="1" applyAlignment="1" applyProtection="1">
      <alignment vertical="center"/>
    </xf>
    <xf numFmtId="178" fontId="6" fillId="0" borderId="2" xfId="9" applyNumberFormat="1" applyFont="1" applyFill="1" applyBorder="1" applyAlignment="1" applyProtection="1">
      <alignment vertical="center"/>
    </xf>
    <xf numFmtId="178" fontId="6" fillId="0" borderId="38" xfId="9" applyNumberFormat="1" applyFont="1" applyFill="1" applyBorder="1" applyAlignment="1" applyProtection="1">
      <alignment vertical="center"/>
    </xf>
    <xf numFmtId="178" fontId="6" fillId="0" borderId="10" xfId="9" applyNumberFormat="1" applyFont="1" applyFill="1" applyBorder="1" applyAlignment="1" applyProtection="1">
      <alignment vertical="center"/>
    </xf>
    <xf numFmtId="178" fontId="6" fillId="0" borderId="247" xfId="9" applyNumberFormat="1" applyFont="1" applyFill="1" applyBorder="1" applyAlignment="1" applyProtection="1">
      <alignment vertical="center"/>
    </xf>
    <xf numFmtId="178" fontId="6" fillId="0" borderId="32" xfId="9" applyNumberFormat="1" applyFont="1" applyFill="1" applyBorder="1" applyAlignment="1" applyProtection="1">
      <alignment vertical="center"/>
    </xf>
    <xf numFmtId="178" fontId="6" fillId="0" borderId="64" xfId="9" applyNumberFormat="1" applyFont="1" applyFill="1" applyBorder="1" applyAlignment="1" applyProtection="1">
      <alignment vertical="center"/>
    </xf>
    <xf numFmtId="178" fontId="6" fillId="0" borderId="252" xfId="9" applyNumberFormat="1" applyFont="1" applyFill="1" applyBorder="1" applyAlignment="1" applyProtection="1">
      <alignment vertical="center"/>
    </xf>
    <xf numFmtId="178" fontId="6" fillId="0" borderId="58" xfId="9" applyNumberFormat="1" applyFont="1" applyFill="1" applyBorder="1" applyAlignment="1" applyProtection="1">
      <alignment vertical="center"/>
    </xf>
    <xf numFmtId="178" fontId="6" fillId="0" borderId="43" xfId="9" applyNumberFormat="1" applyFont="1" applyFill="1" applyBorder="1" applyAlignment="1" applyProtection="1">
      <alignment vertical="center"/>
    </xf>
    <xf numFmtId="178" fontId="6" fillId="0" borderId="56" xfId="0" applyNumberFormat="1" applyFont="1" applyFill="1" applyBorder="1" applyAlignment="1" applyProtection="1">
      <alignment vertical="center"/>
    </xf>
    <xf numFmtId="178" fontId="6" fillId="0" borderId="54" xfId="0" applyNumberFormat="1" applyFont="1" applyFill="1" applyBorder="1" applyAlignment="1" applyProtection="1">
      <alignment vertical="center"/>
    </xf>
    <xf numFmtId="178" fontId="6" fillId="0" borderId="55" xfId="0" applyNumberFormat="1" applyFont="1" applyFill="1" applyBorder="1" applyAlignment="1" applyProtection="1">
      <alignment vertical="center"/>
    </xf>
    <xf numFmtId="178" fontId="6" fillId="0" borderId="21" xfId="9" applyNumberFormat="1" applyFont="1" applyFill="1" applyBorder="1" applyAlignment="1" applyProtection="1">
      <alignment vertical="center"/>
    </xf>
    <xf numFmtId="178" fontId="6" fillId="0" borderId="250" xfId="9" applyNumberFormat="1" applyFont="1" applyFill="1" applyBorder="1" applyAlignment="1" applyProtection="1">
      <alignment vertical="center"/>
    </xf>
    <xf numFmtId="178" fontId="6" fillId="0" borderId="260" xfId="9" applyNumberFormat="1" applyFont="1" applyFill="1" applyBorder="1" applyAlignment="1" applyProtection="1">
      <alignment vertical="center"/>
    </xf>
    <xf numFmtId="178" fontId="6" fillId="0" borderId="26" xfId="9" applyNumberFormat="1" applyFont="1" applyFill="1" applyBorder="1" applyAlignment="1" applyProtection="1">
      <alignment vertical="center"/>
    </xf>
    <xf numFmtId="178" fontId="6" fillId="0" borderId="30" xfId="9" applyNumberFormat="1" applyFont="1" applyFill="1" applyBorder="1" applyAlignment="1" applyProtection="1">
      <alignment vertical="center"/>
    </xf>
    <xf numFmtId="178" fontId="6" fillId="0" borderId="57" xfId="9" applyNumberFormat="1" applyFont="1" applyFill="1" applyBorder="1" applyAlignment="1" applyProtection="1">
      <alignment vertical="center"/>
    </xf>
    <xf numFmtId="178" fontId="6" fillId="0" borderId="55" xfId="9" applyNumberFormat="1" applyFont="1" applyFill="1" applyBorder="1" applyAlignment="1" applyProtection="1">
      <alignment vertical="center"/>
    </xf>
    <xf numFmtId="178" fontId="6" fillId="0" borderId="52" xfId="9" applyNumberFormat="1" applyFont="1" applyFill="1" applyBorder="1" applyAlignment="1" applyProtection="1">
      <alignment vertical="center"/>
    </xf>
    <xf numFmtId="178" fontId="7" fillId="0" borderId="10" xfId="9" applyNumberFormat="1" applyFont="1" applyFill="1" applyBorder="1" applyAlignment="1" applyProtection="1">
      <alignment vertical="center"/>
    </xf>
    <xf numFmtId="178" fontId="7" fillId="0" borderId="247" xfId="9" applyNumberFormat="1" applyFont="1" applyFill="1" applyBorder="1" applyAlignment="1" applyProtection="1">
      <alignment vertical="center"/>
    </xf>
    <xf numFmtId="178" fontId="7" fillId="0" borderId="32" xfId="9" applyNumberFormat="1" applyFont="1" applyFill="1" applyBorder="1" applyAlignment="1" applyProtection="1">
      <alignment vertical="center"/>
    </xf>
    <xf numFmtId="178" fontId="6" fillId="0" borderId="22" xfId="9" applyNumberFormat="1" applyFont="1" applyFill="1" applyBorder="1" applyAlignment="1" applyProtection="1">
      <alignment vertical="center"/>
    </xf>
    <xf numFmtId="178" fontId="6" fillId="0" borderId="28" xfId="0" applyNumberFormat="1" applyFont="1" applyFill="1" applyBorder="1" applyAlignment="1" applyProtection="1">
      <alignment vertical="center"/>
    </xf>
    <xf numFmtId="178" fontId="6" fillId="0" borderId="25" xfId="0" applyNumberFormat="1" applyFont="1" applyFill="1" applyBorder="1" applyAlignment="1" applyProtection="1">
      <alignment vertical="center"/>
    </xf>
    <xf numFmtId="178" fontId="6" fillId="0" borderId="26" xfId="0" applyNumberFormat="1" applyFont="1" applyFill="1" applyBorder="1" applyAlignment="1" applyProtection="1">
      <alignment vertical="center"/>
    </xf>
    <xf numFmtId="178" fontId="6" fillId="0" borderId="50" xfId="9" applyNumberFormat="1" applyFont="1" applyFill="1" applyBorder="1" applyAlignment="1" applyProtection="1">
      <alignment vertical="center"/>
    </xf>
    <xf numFmtId="178" fontId="6" fillId="0" borderId="251" xfId="9" applyNumberFormat="1" applyFont="1" applyFill="1" applyBorder="1" applyAlignment="1" applyProtection="1">
      <alignment vertical="center"/>
    </xf>
    <xf numFmtId="178" fontId="6" fillId="0" borderId="227" xfId="9" applyNumberFormat="1" applyFont="1" applyFill="1" applyBorder="1" applyAlignment="1" applyProtection="1">
      <alignment vertical="center"/>
    </xf>
    <xf numFmtId="178" fontId="6" fillId="0" borderId="29" xfId="9" applyNumberFormat="1" applyFont="1" applyFill="1" applyBorder="1" applyAlignment="1" applyProtection="1">
      <alignment vertical="center"/>
    </xf>
    <xf numFmtId="178" fontId="6" fillId="0" borderId="49" xfId="9" applyNumberFormat="1" applyFont="1" applyFill="1" applyBorder="1" applyAlignment="1" applyProtection="1">
      <alignment vertical="center"/>
    </xf>
    <xf numFmtId="178" fontId="6" fillId="0" borderId="91" xfId="0" applyNumberFormat="1" applyFont="1" applyFill="1" applyBorder="1" applyAlignment="1" applyProtection="1">
      <alignment vertical="center"/>
    </xf>
    <xf numFmtId="178" fontId="6" fillId="0" borderId="88" xfId="0" applyNumberFormat="1" applyFont="1" applyFill="1" applyBorder="1" applyAlignment="1" applyProtection="1">
      <alignment vertical="center"/>
    </xf>
    <xf numFmtId="178" fontId="6" fillId="0" borderId="89" xfId="0" applyNumberFormat="1" applyFont="1" applyFill="1" applyBorder="1" applyAlignment="1" applyProtection="1">
      <alignment vertical="center"/>
    </xf>
    <xf numFmtId="178" fontId="6" fillId="0" borderId="90" xfId="9" applyNumberFormat="1" applyFont="1" applyFill="1" applyBorder="1" applyAlignment="1" applyProtection="1">
      <alignment vertical="center"/>
    </xf>
    <xf numFmtId="178" fontId="6" fillId="0" borderId="254" xfId="9" applyNumberFormat="1" applyFont="1" applyFill="1" applyBorder="1" applyAlignment="1" applyProtection="1">
      <alignment vertical="center"/>
    </xf>
    <xf numFmtId="178" fontId="6" fillId="0" borderId="262" xfId="9" applyNumberFormat="1" applyFont="1" applyFill="1" applyBorder="1" applyAlignment="1" applyProtection="1">
      <alignment vertical="center"/>
    </xf>
    <xf numFmtId="178" fontId="6" fillId="0" borderId="89" xfId="9" applyNumberFormat="1" applyFont="1" applyFill="1" applyBorder="1" applyAlignment="1" applyProtection="1">
      <alignment vertical="center"/>
    </xf>
    <xf numFmtId="178" fontId="6" fillId="0" borderId="212" xfId="9" applyNumberFormat="1" applyFont="1" applyFill="1" applyBorder="1" applyAlignment="1" applyProtection="1">
      <alignment vertical="center"/>
    </xf>
    <xf numFmtId="178" fontId="6" fillId="0" borderId="92" xfId="9" applyNumberFormat="1" applyFont="1" applyFill="1" applyBorder="1" applyAlignment="1" applyProtection="1">
      <alignment vertical="center"/>
    </xf>
    <xf numFmtId="178" fontId="6" fillId="0" borderId="93" xfId="9" applyNumberFormat="1" applyFont="1" applyFill="1" applyBorder="1" applyAlignment="1" applyProtection="1">
      <alignment vertical="center"/>
    </xf>
    <xf numFmtId="178" fontId="6" fillId="0" borderId="44" xfId="0" applyNumberFormat="1" applyFont="1" applyFill="1" applyBorder="1" applyAlignment="1" applyProtection="1">
      <alignment vertical="center"/>
    </xf>
    <xf numFmtId="178" fontId="6" fillId="0" borderId="68" xfId="0" applyNumberFormat="1" applyFont="1" applyFill="1" applyBorder="1" applyAlignment="1" applyProtection="1">
      <alignment vertical="center"/>
    </xf>
    <xf numFmtId="178" fontId="6" fillId="0" borderId="45" xfId="0" applyNumberFormat="1" applyFont="1" applyFill="1" applyBorder="1" applyAlignment="1" applyProtection="1">
      <alignment vertical="center"/>
    </xf>
    <xf numFmtId="178" fontId="6" fillId="0" borderId="259" xfId="9" applyNumberFormat="1" applyFont="1" applyFill="1" applyBorder="1" applyAlignment="1" applyProtection="1">
      <alignment vertical="center"/>
    </xf>
    <xf numFmtId="178" fontId="6" fillId="0" borderId="45" xfId="9" applyNumberFormat="1" applyFont="1" applyFill="1" applyBorder="1" applyAlignment="1" applyProtection="1">
      <alignment vertical="center"/>
    </xf>
    <xf numFmtId="178" fontId="6" fillId="0" borderId="46" xfId="9" applyNumberFormat="1" applyFont="1" applyFill="1" applyBorder="1" applyAlignment="1" applyProtection="1">
      <alignment vertical="center"/>
    </xf>
    <xf numFmtId="178" fontId="6" fillId="0" borderId="56" xfId="9" applyNumberFormat="1" applyFont="1" applyFill="1" applyBorder="1" applyAlignment="1" applyProtection="1">
      <alignment vertical="center"/>
    </xf>
    <xf numFmtId="178" fontId="6" fillId="0" borderId="54" xfId="9" applyNumberFormat="1" applyFont="1" applyFill="1" applyBorder="1" applyAlignment="1" applyProtection="1">
      <alignment vertical="center"/>
    </xf>
    <xf numFmtId="178" fontId="11" fillId="0" borderId="11" xfId="0" applyNumberFormat="1" applyFont="1" applyFill="1" applyBorder="1" applyAlignment="1" applyProtection="1">
      <alignment vertical="center"/>
    </xf>
    <xf numFmtId="178" fontId="11" fillId="0" borderId="10" xfId="0" applyNumberFormat="1" applyFont="1" applyFill="1" applyBorder="1" applyAlignment="1" applyProtection="1">
      <alignment vertical="center"/>
    </xf>
    <xf numFmtId="178" fontId="11" fillId="0" borderId="58" xfId="0" applyNumberFormat="1" applyFont="1" applyFill="1" applyBorder="1" applyAlignment="1" applyProtection="1">
      <alignment vertical="center"/>
    </xf>
    <xf numFmtId="178" fontId="11" fillId="0" borderId="64" xfId="0" applyNumberFormat="1" applyFont="1" applyFill="1" applyBorder="1" applyAlignment="1" applyProtection="1">
      <alignment vertical="center"/>
    </xf>
    <xf numFmtId="178" fontId="11" fillId="0" borderId="53" xfId="0" applyNumberFormat="1" applyFont="1" applyFill="1" applyBorder="1" applyAlignment="1" applyProtection="1">
      <alignment vertical="center"/>
    </xf>
    <xf numFmtId="178" fontId="11" fillId="0" borderId="54" xfId="0" applyNumberFormat="1" applyFont="1" applyFill="1" applyBorder="1" applyAlignment="1" applyProtection="1">
      <alignment vertical="center"/>
    </xf>
    <xf numFmtId="178" fontId="11" fillId="0" borderId="55" xfId="0" applyNumberFormat="1" applyFont="1" applyFill="1" applyBorder="1" applyAlignment="1" applyProtection="1">
      <alignment vertical="center"/>
    </xf>
    <xf numFmtId="178" fontId="11" fillId="0" borderId="21" xfId="0" applyNumberFormat="1" applyFont="1" applyFill="1" applyBorder="1" applyAlignment="1" applyProtection="1">
      <alignment vertical="center"/>
    </xf>
    <xf numFmtId="178" fontId="11" fillId="0" borderId="57" xfId="0" applyNumberFormat="1" applyFont="1" applyFill="1" applyBorder="1" applyAlignment="1" applyProtection="1">
      <alignment vertical="center"/>
    </xf>
    <xf numFmtId="178" fontId="11" fillId="0" borderId="29" xfId="0" applyNumberFormat="1" applyFont="1" applyFill="1" applyBorder="1" applyAlignment="1" applyProtection="1">
      <alignment vertical="center"/>
    </xf>
    <xf numFmtId="178" fontId="11" fillId="0" borderId="25" xfId="0" applyNumberFormat="1" applyFont="1" applyFill="1" applyBorder="1" applyAlignment="1" applyProtection="1">
      <alignment vertical="center"/>
    </xf>
    <xf numFmtId="178" fontId="11" fillId="0" borderId="100" xfId="0" applyNumberFormat="1" applyFont="1" applyFill="1" applyBorder="1" applyAlignment="1" applyProtection="1">
      <alignment vertical="center"/>
    </xf>
    <xf numFmtId="178" fontId="11" fillId="0" borderId="30" xfId="0" applyNumberFormat="1" applyFont="1" applyFill="1" applyBorder="1" applyAlignment="1" applyProtection="1">
      <alignment vertical="center"/>
    </xf>
    <xf numFmtId="178" fontId="11" fillId="0" borderId="50" xfId="0" applyNumberFormat="1" applyFont="1" applyFill="1" applyBorder="1" applyAlignment="1" applyProtection="1">
      <alignment vertical="center"/>
    </xf>
    <xf numFmtId="178" fontId="11" fillId="0" borderId="101" xfId="0" applyNumberFormat="1" applyFont="1" applyFill="1" applyBorder="1" applyAlignment="1" applyProtection="1">
      <alignment vertical="center"/>
    </xf>
    <xf numFmtId="178" fontId="11" fillId="0" borderId="104" xfId="0" applyNumberFormat="1" applyFont="1" applyFill="1" applyBorder="1" applyAlignment="1" applyProtection="1">
      <alignment vertical="center"/>
    </xf>
    <xf numFmtId="178" fontId="11" fillId="0" borderId="22" xfId="0" applyNumberFormat="1" applyFont="1" applyFill="1" applyBorder="1" applyAlignment="1" applyProtection="1">
      <alignment vertical="center"/>
    </xf>
    <xf numFmtId="178" fontId="13" fillId="0" borderId="10" xfId="0" applyNumberFormat="1" applyFont="1" applyFill="1" applyBorder="1" applyAlignment="1" applyProtection="1">
      <alignment vertical="center"/>
    </xf>
    <xf numFmtId="178" fontId="11" fillId="0" borderId="2" xfId="0" applyNumberFormat="1" applyFont="1" applyFill="1" applyBorder="1" applyAlignment="1" applyProtection="1">
      <alignment vertical="center"/>
    </xf>
    <xf numFmtId="178" fontId="11" fillId="0" borderId="56" xfId="0" applyNumberFormat="1" applyFont="1" applyFill="1" applyBorder="1" applyAlignment="1" applyProtection="1">
      <alignment vertical="center"/>
    </xf>
    <xf numFmtId="178" fontId="11" fillId="0" borderId="39" xfId="0" applyNumberFormat="1" applyFont="1" applyFill="1" applyBorder="1" applyAlignment="1" applyProtection="1">
      <alignment vertical="center"/>
    </xf>
    <xf numFmtId="178" fontId="11" fillId="0" borderId="40" xfId="0" applyNumberFormat="1" applyFont="1" applyFill="1" applyBorder="1" applyAlignment="1" applyProtection="1">
      <alignment vertical="center"/>
    </xf>
    <xf numFmtId="178" fontId="11" fillId="0" borderId="37" xfId="0" applyNumberFormat="1" applyFont="1" applyFill="1" applyBorder="1" applyAlignment="1" applyProtection="1">
      <alignment vertical="center"/>
    </xf>
    <xf numFmtId="178" fontId="11" fillId="0" borderId="42" xfId="0" applyNumberFormat="1" applyFont="1" applyFill="1" applyBorder="1" applyAlignment="1" applyProtection="1">
      <alignment vertical="center"/>
    </xf>
    <xf numFmtId="178" fontId="11" fillId="0" borderId="204" xfId="0" applyNumberFormat="1" applyFont="1" applyFill="1" applyBorder="1" applyAlignment="1" applyProtection="1">
      <alignment vertical="center"/>
    </xf>
    <xf numFmtId="178" fontId="11" fillId="0" borderId="108" xfId="0" applyNumberFormat="1" applyFont="1" applyFill="1" applyBorder="1" applyAlignment="1" applyProtection="1">
      <alignment vertical="center"/>
    </xf>
    <xf numFmtId="178" fontId="11" fillId="0" borderId="67" xfId="0" applyNumberFormat="1" applyFont="1" applyFill="1" applyBorder="1" applyAlignment="1" applyProtection="1">
      <alignment vertical="center"/>
    </xf>
    <xf numFmtId="178" fontId="11" fillId="0" borderId="68" xfId="0" applyNumberFormat="1" applyFont="1" applyFill="1" applyBorder="1" applyAlignment="1" applyProtection="1">
      <alignment vertical="center"/>
    </xf>
    <xf numFmtId="178" fontId="11" fillId="0" borderId="45" xfId="0" applyNumberFormat="1" applyFont="1" applyFill="1" applyBorder="1" applyAlignment="1" applyProtection="1">
      <alignment vertical="center"/>
    </xf>
    <xf numFmtId="178" fontId="11" fillId="0" borderId="46" xfId="0" applyNumberFormat="1" applyFont="1" applyFill="1" applyBorder="1" applyAlignment="1" applyProtection="1">
      <alignment vertical="center"/>
    </xf>
    <xf numFmtId="178" fontId="11" fillId="0" borderId="203" xfId="0" applyNumberFormat="1" applyFont="1" applyFill="1" applyBorder="1" applyAlignment="1" applyProtection="1">
      <alignment vertical="center"/>
    </xf>
    <xf numFmtId="178" fontId="11" fillId="0" borderId="65" xfId="0" applyNumberFormat="1" applyFont="1" applyFill="1" applyBorder="1" applyAlignment="1" applyProtection="1">
      <alignment vertical="center"/>
    </xf>
    <xf numFmtId="178" fontId="11" fillId="0" borderId="202" xfId="0" applyNumberFormat="1" applyFont="1" applyFill="1" applyBorder="1" applyAlignment="1" applyProtection="1">
      <alignment vertical="center"/>
    </xf>
    <xf numFmtId="178" fontId="11" fillId="0" borderId="103" xfId="0" applyNumberFormat="1" applyFont="1" applyFill="1" applyBorder="1" applyAlignment="1" applyProtection="1">
      <alignment vertical="center"/>
    </xf>
    <xf numFmtId="178" fontId="6" fillId="0" borderId="0" xfId="9" applyNumberFormat="1" applyFont="1" applyFill="1" applyBorder="1" applyAlignment="1" applyProtection="1">
      <alignment vertical="center" justifyLastLine="1"/>
    </xf>
    <xf numFmtId="178" fontId="6" fillId="0" borderId="79" xfId="9" applyNumberFormat="1" applyFont="1" applyFill="1" applyBorder="1" applyAlignment="1" applyProtection="1">
      <alignment vertical="center" justifyLastLine="1"/>
    </xf>
    <xf numFmtId="178" fontId="6" fillId="0" borderId="202" xfId="9" applyNumberFormat="1" applyFont="1" applyFill="1" applyBorder="1" applyAlignment="1" applyProtection="1">
      <alignment vertical="center" justifyLastLine="1"/>
    </xf>
    <xf numFmtId="178" fontId="6" fillId="0" borderId="208" xfId="9" applyNumberFormat="1" applyFont="1" applyFill="1" applyBorder="1" applyAlignment="1" applyProtection="1">
      <alignment vertical="center" justifyLastLine="1"/>
    </xf>
    <xf numFmtId="178" fontId="6" fillId="0" borderId="72" xfId="9" applyNumberFormat="1" applyFont="1" applyFill="1" applyBorder="1" applyAlignment="1" applyProtection="1">
      <alignment vertical="center" justifyLastLine="1"/>
    </xf>
    <xf numFmtId="178" fontId="6" fillId="0" borderId="14" xfId="9" applyNumberFormat="1" applyFont="1" applyFill="1" applyBorder="1" applyAlignment="1" applyProtection="1">
      <alignment vertical="center" justifyLastLine="1"/>
    </xf>
    <xf numFmtId="178" fontId="6" fillId="0" borderId="70" xfId="9" applyNumberFormat="1" applyFont="1" applyFill="1" applyBorder="1" applyAlignment="1" applyProtection="1">
      <alignment vertical="center" justifyLastLine="1"/>
    </xf>
    <xf numFmtId="178" fontId="6" fillId="0" borderId="15" xfId="9" applyNumberFormat="1" applyFont="1" applyFill="1" applyBorder="1" applyAlignment="1" applyProtection="1">
      <alignment vertical="center" wrapText="1" justifyLastLine="1"/>
    </xf>
    <xf numFmtId="178" fontId="6" fillId="0" borderId="18" xfId="9" applyNumberFormat="1" applyFont="1" applyFill="1" applyBorder="1" applyAlignment="1" applyProtection="1">
      <alignment vertical="center" justifyLastLine="1"/>
    </xf>
    <xf numFmtId="178" fontId="6" fillId="0" borderId="113" xfId="9" applyNumberFormat="1" applyFont="1" applyFill="1" applyBorder="1" applyAlignment="1" applyProtection="1">
      <alignment vertical="center" justifyLastLine="1"/>
    </xf>
    <xf numFmtId="178" fontId="6" fillId="0" borderId="80" xfId="9" applyNumberFormat="1" applyFont="1" applyFill="1" applyBorder="1" applyAlignment="1" applyProtection="1">
      <alignment vertical="center" justifyLastLine="1"/>
    </xf>
    <xf numFmtId="178" fontId="6" fillId="0" borderId="48" xfId="9" applyNumberFormat="1" applyFont="1" applyFill="1" applyBorder="1" applyAlignment="1" applyProtection="1">
      <alignment vertical="center"/>
    </xf>
    <xf numFmtId="178" fontId="6" fillId="0" borderId="91" xfId="9" applyNumberFormat="1" applyFont="1" applyFill="1" applyBorder="1" applyAlignment="1" applyProtection="1">
      <alignment vertical="center"/>
    </xf>
    <xf numFmtId="178" fontId="6" fillId="0" borderId="88" xfId="9" applyNumberFormat="1" applyFont="1" applyFill="1" applyBorder="1" applyAlignment="1" applyProtection="1">
      <alignment vertical="center"/>
    </xf>
    <xf numFmtId="178" fontId="6" fillId="0" borderId="266" xfId="9" applyNumberFormat="1" applyFont="1" applyFill="1" applyBorder="1" applyAlignment="1" applyProtection="1">
      <alignment vertical="center"/>
    </xf>
    <xf numFmtId="178" fontId="6" fillId="0" borderId="86" xfId="9" applyNumberFormat="1" applyFont="1" applyFill="1" applyBorder="1" applyAlignment="1" applyProtection="1">
      <alignment vertical="center"/>
    </xf>
    <xf numFmtId="178" fontId="6" fillId="0" borderId="53" xfId="9" applyNumberFormat="1" applyFont="1" applyFill="1" applyBorder="1" applyAlignment="1" applyProtection="1">
      <alignment vertical="center"/>
    </xf>
    <xf numFmtId="178" fontId="6" fillId="0" borderId="3" xfId="0" applyNumberFormat="1" applyFont="1" applyFill="1" applyBorder="1" applyProtection="1"/>
    <xf numFmtId="178" fontId="6" fillId="0" borderId="180" xfId="0" applyNumberFormat="1" applyFont="1" applyFill="1" applyBorder="1" applyProtection="1"/>
    <xf numFmtId="178" fontId="6" fillId="0" borderId="58" xfId="0" applyNumberFormat="1" applyFont="1" applyFill="1" applyBorder="1" applyProtection="1"/>
    <xf numFmtId="178" fontId="6" fillId="0" borderId="30" xfId="0" applyNumberFormat="1" applyFont="1" applyFill="1" applyBorder="1" applyProtection="1"/>
    <xf numFmtId="178" fontId="6" fillId="0" borderId="172" xfId="0" applyNumberFormat="1" applyFont="1" applyFill="1" applyBorder="1" applyProtection="1"/>
    <xf numFmtId="178" fontId="6" fillId="0" borderId="28" xfId="0" applyNumberFormat="1" applyFont="1" applyFill="1" applyBorder="1" applyProtection="1"/>
    <xf numFmtId="178" fontId="6" fillId="0" borderId="25" xfId="0" applyNumberFormat="1" applyFont="1" applyFill="1" applyBorder="1" applyProtection="1"/>
    <xf numFmtId="178" fontId="6" fillId="0" borderId="100" xfId="0" applyNumberFormat="1" applyFont="1" applyFill="1" applyBorder="1" applyProtection="1"/>
    <xf numFmtId="178" fontId="6" fillId="0" borderId="29" xfId="0" applyNumberFormat="1" applyFont="1" applyFill="1" applyBorder="1" applyProtection="1"/>
    <xf numFmtId="178" fontId="6" fillId="0" borderId="26" xfId="0" applyNumberFormat="1" applyFont="1" applyFill="1" applyBorder="1" applyProtection="1"/>
    <xf numFmtId="178" fontId="6" fillId="0" borderId="50" xfId="0" applyNumberFormat="1" applyFont="1" applyFill="1" applyBorder="1" applyProtection="1"/>
    <xf numFmtId="178" fontId="6" fillId="0" borderId="48" xfId="0" applyNumberFormat="1" applyFont="1" applyFill="1" applyBorder="1" applyProtection="1"/>
    <xf numFmtId="178" fontId="6" fillId="0" borderId="107" xfId="0" applyNumberFormat="1" applyFont="1" applyFill="1" applyBorder="1" applyProtection="1"/>
    <xf numFmtId="178" fontId="6" fillId="0" borderId="24" xfId="0" applyNumberFormat="1" applyFont="1" applyFill="1" applyBorder="1" applyProtection="1"/>
    <xf numFmtId="0" fontId="6" fillId="0" borderId="62" xfId="0" applyFont="1" applyFill="1" applyBorder="1" applyAlignment="1" applyProtection="1">
      <alignment horizontal="distributed" vertical="center"/>
    </xf>
    <xf numFmtId="0" fontId="7" fillId="0" borderId="62" xfId="0" applyFont="1" applyFill="1" applyBorder="1" applyAlignment="1" applyProtection="1">
      <alignment horizontal="distributed" vertical="center"/>
    </xf>
    <xf numFmtId="0" fontId="6" fillId="0" borderId="162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23" xfId="0" applyFont="1" applyFill="1" applyBorder="1" applyAlignment="1" applyProtection="1">
      <alignment horizontal="distributed" vertical="center" shrinkToFit="1"/>
    </xf>
    <xf numFmtId="0" fontId="2" fillId="0" borderId="0" xfId="0" applyFont="1" applyFill="1" applyBorder="1" applyAlignment="1" applyProtection="1">
      <protection locked="0"/>
    </xf>
    <xf numFmtId="0" fontId="6" fillId="0" borderId="8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distributed" vertical="center" indent="3"/>
      <protection locked="0"/>
    </xf>
    <xf numFmtId="0" fontId="6" fillId="0" borderId="47" xfId="0" applyFont="1" applyFill="1" applyBorder="1" applyAlignment="1" applyProtection="1">
      <alignment vertical="distributed" textRotation="255"/>
      <protection locked="0"/>
    </xf>
    <xf numFmtId="0" fontId="6" fillId="0" borderId="26" xfId="0" applyFont="1" applyFill="1" applyBorder="1" applyAlignment="1" applyProtection="1">
      <alignment vertical="distributed" textRotation="255"/>
      <protection locked="0"/>
    </xf>
    <xf numFmtId="0" fontId="6" fillId="0" borderId="48" xfId="0" applyFont="1" applyFill="1" applyBorder="1" applyAlignment="1" applyProtection="1">
      <alignment vertical="distributed" textRotation="255"/>
      <protection locked="0"/>
    </xf>
    <xf numFmtId="0" fontId="6" fillId="0" borderId="209" xfId="0" applyFont="1" applyFill="1" applyBorder="1" applyAlignment="1" applyProtection="1">
      <alignment vertical="distributed" textRotation="255"/>
      <protection locked="0"/>
    </xf>
    <xf numFmtId="0" fontId="6" fillId="0" borderId="50" xfId="0" applyFont="1" applyFill="1" applyBorder="1" applyAlignment="1" applyProtection="1">
      <alignment vertical="distributed" textRotation="255"/>
      <protection locked="0"/>
    </xf>
    <xf numFmtId="0" fontId="6" fillId="0" borderId="210" xfId="0" applyFont="1" applyFill="1" applyBorder="1" applyAlignment="1" applyProtection="1">
      <alignment vertical="distributed" textRotation="255"/>
      <protection locked="0"/>
    </xf>
    <xf numFmtId="0" fontId="6" fillId="0" borderId="49" xfId="0" applyFont="1" applyFill="1" applyBorder="1" applyAlignment="1" applyProtection="1">
      <alignment vertical="distributed" textRotation="255"/>
      <protection locked="0"/>
    </xf>
    <xf numFmtId="0" fontId="6" fillId="0" borderId="211" xfId="0" applyFont="1" applyFill="1" applyBorder="1" applyAlignment="1" applyProtection="1">
      <alignment horizontal="distributed" vertical="center" wrapText="1"/>
      <protection locked="0"/>
    </xf>
    <xf numFmtId="0" fontId="2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distributed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75" xfId="0" applyFont="1" applyFill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 applyProtection="1">
      <alignment horizontal="center" vertical="center" wrapText="1"/>
      <protection locked="0"/>
    </xf>
    <xf numFmtId="0" fontId="6" fillId="0" borderId="80" xfId="0" applyFont="1" applyFill="1" applyBorder="1" applyAlignment="1" applyProtection="1">
      <alignment horizontal="center" vertical="center" wrapText="1"/>
      <protection locked="0"/>
    </xf>
    <xf numFmtId="0" fontId="6" fillId="0" borderId="216" xfId="0" applyFont="1" applyFill="1" applyBorder="1" applyAlignment="1" applyProtection="1">
      <alignment horizontal="distributed" vertical="center" wrapText="1"/>
      <protection locked="0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31" xfId="0" applyFont="1" applyFill="1" applyBorder="1" applyAlignment="1" applyProtection="1">
      <alignment horizontal="distributed" vertical="center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6" fillId="0" borderId="31" xfId="0" quotePrefix="1" applyFont="1" applyFill="1" applyBorder="1" applyAlignment="1" applyProtection="1">
      <alignment horizontal="distributed" vertical="center" indent="2"/>
      <protection locked="0"/>
    </xf>
    <xf numFmtId="0" fontId="6" fillId="0" borderId="69" xfId="0" applyFont="1" applyFill="1" applyBorder="1" applyAlignment="1" applyProtection="1">
      <alignment horizontal="distributed" vertical="center" wrapText="1"/>
      <protection locked="0"/>
    </xf>
    <xf numFmtId="0" fontId="27" fillId="0" borderId="0" xfId="0" applyNumberFormat="1" applyFont="1" applyFill="1" applyAlignment="1" applyProtection="1">
      <alignment vertical="center" shrinkToFit="1"/>
      <protection locked="0"/>
    </xf>
    <xf numFmtId="0" fontId="6" fillId="0" borderId="110" xfId="0" applyFont="1" applyFill="1" applyBorder="1" applyAlignment="1" applyProtection="1">
      <alignment horizontal="centerContinuous" vertical="center"/>
      <protection locked="0"/>
    </xf>
    <xf numFmtId="0" fontId="6" fillId="0" borderId="27" xfId="0" applyFont="1" applyFill="1" applyBorder="1" applyAlignment="1" applyProtection="1">
      <alignment horizontal="centerContinuous" vertical="center"/>
      <protection locked="0"/>
    </xf>
    <xf numFmtId="0" fontId="6" fillId="0" borderId="61" xfId="0" applyFont="1" applyFill="1" applyBorder="1" applyAlignment="1" applyProtection="1">
      <alignment horizontal="centerContinuous" vertical="center"/>
      <protection locked="0"/>
    </xf>
    <xf numFmtId="0" fontId="6" fillId="0" borderId="25" xfId="0" applyFont="1" applyFill="1" applyBorder="1" applyAlignment="1" applyProtection="1">
      <alignment horizontal="centerContinuous" vertical="center"/>
      <protection locked="0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distributed"/>
      <protection locked="0"/>
    </xf>
    <xf numFmtId="0" fontId="6" fillId="0" borderId="230" xfId="0" applyFont="1" applyFill="1" applyBorder="1" applyAlignment="1" applyProtection="1">
      <alignment horizontal="center" vertical="center" shrinkToFit="1"/>
      <protection locked="0"/>
    </xf>
    <xf numFmtId="0" fontId="6" fillId="0" borderId="236" xfId="0" applyFont="1" applyFill="1" applyBorder="1" applyAlignment="1" applyProtection="1">
      <alignment horizontal="center" vertical="center" shrinkToFit="1"/>
      <protection locked="0"/>
    </xf>
    <xf numFmtId="0" fontId="6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distributed"/>
      <protection locked="0"/>
    </xf>
    <xf numFmtId="0" fontId="6" fillId="0" borderId="8" xfId="0" applyFont="1" applyFill="1" applyBorder="1" applyAlignment="1" applyProtection="1">
      <alignment horizontal="centerContinuous" vertical="center"/>
      <protection locked="0"/>
    </xf>
    <xf numFmtId="0" fontId="6" fillId="0" borderId="31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horizontal="centerContinuous" vertical="center"/>
      <protection locked="0"/>
    </xf>
    <xf numFmtId="0" fontId="6" fillId="0" borderId="26" xfId="0" applyFont="1" applyFill="1" applyBorder="1" applyAlignment="1" applyProtection="1">
      <alignment horizontal="centerContinuous" vertical="center"/>
      <protection locked="0"/>
    </xf>
    <xf numFmtId="176" fontId="6" fillId="0" borderId="22" xfId="0" applyNumberFormat="1" applyFont="1" applyFill="1" applyBorder="1" applyProtection="1"/>
    <xf numFmtId="176" fontId="6" fillId="0" borderId="10" xfId="0" applyNumberFormat="1" applyFont="1" applyFill="1" applyBorder="1" applyProtection="1"/>
    <xf numFmtId="176" fontId="6" fillId="0" borderId="32" xfId="0" applyNumberFormat="1" applyFont="1" applyFill="1" applyBorder="1" applyProtection="1"/>
    <xf numFmtId="176" fontId="6" fillId="0" borderId="52" xfId="0" applyNumberFormat="1" applyFont="1" applyFill="1" applyBorder="1" applyProtection="1"/>
    <xf numFmtId="179" fontId="6" fillId="0" borderId="0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Protection="1"/>
    <xf numFmtId="176" fontId="6" fillId="0" borderId="38" xfId="0" applyNumberFormat="1" applyFont="1" applyFill="1" applyBorder="1" applyProtection="1"/>
    <xf numFmtId="0" fontId="33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0" fontId="6" fillId="0" borderId="0" xfId="0" applyNumberFormat="1" applyFont="1" applyFill="1" applyBorder="1" applyAlignment="1" applyProtection="1">
      <alignment horizontal="distributed" vertical="center"/>
      <protection locked="0"/>
    </xf>
    <xf numFmtId="0" fontId="37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54" xfId="0" applyFont="1" applyFill="1" applyBorder="1" applyAlignment="1" applyProtection="1">
      <alignment horizontal="centerContinuous" vertical="center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>
      <alignment horizontal="right"/>
    </xf>
    <xf numFmtId="179" fontId="6" fillId="0" borderId="0" xfId="0" quotePrefix="1" applyNumberFormat="1" applyFont="1" applyFill="1" applyBorder="1" applyAlignment="1" applyProtection="1">
      <alignment horizontal="left"/>
    </xf>
    <xf numFmtId="0" fontId="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0" fontId="19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78" fontId="6" fillId="0" borderId="159" xfId="0" applyNumberFormat="1" applyFont="1" applyFill="1" applyBorder="1" applyProtection="1">
      <protection locked="0"/>
    </xf>
    <xf numFmtId="178" fontId="6" fillId="0" borderId="160" xfId="0" applyNumberFormat="1" applyFont="1" applyFill="1" applyBorder="1" applyProtection="1">
      <protection locked="0"/>
    </xf>
    <xf numFmtId="0" fontId="6" fillId="0" borderId="9" xfId="9" applyFont="1" applyFill="1" applyBorder="1" applyAlignment="1" applyProtection="1">
      <alignment horizontal="center" vertical="center"/>
      <protection locked="0"/>
    </xf>
    <xf numFmtId="0" fontId="6" fillId="0" borderId="98" xfId="0" applyFont="1" applyFill="1" applyBorder="1" applyAlignment="1" applyProtection="1">
      <alignment horizontal="center" vertical="center"/>
      <protection locked="0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6" fillId="0" borderId="43" xfId="9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distributed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9" xfId="9" applyFont="1" applyFill="1" applyBorder="1" applyAlignment="1" applyProtection="1">
      <alignment horizontal="center" vertical="center"/>
      <protection locked="0"/>
    </xf>
    <xf numFmtId="0" fontId="6" fillId="0" borderId="96" xfId="0" applyNumberFormat="1" applyFont="1" applyFill="1" applyBorder="1" applyAlignment="1" applyProtection="1">
      <alignment horizontal="distributed" vertical="center"/>
      <protection locked="0"/>
    </xf>
    <xf numFmtId="0" fontId="6" fillId="0" borderId="10" xfId="0" applyNumberFormat="1" applyFont="1" applyFill="1" applyBorder="1" applyAlignment="1" applyProtection="1">
      <alignment horizontal="distributed" vertical="center"/>
      <protection locked="0"/>
    </xf>
    <xf numFmtId="0" fontId="6" fillId="0" borderId="97" xfId="0" applyNumberFormat="1" applyFont="1" applyFill="1" applyBorder="1" applyAlignment="1" applyProtection="1">
      <alignment horizontal="distributed" vertical="center"/>
      <protection locked="0"/>
    </xf>
    <xf numFmtId="0" fontId="6" fillId="0" borderId="64" xfId="0" applyNumberFormat="1" applyFont="1" applyFill="1" applyBorder="1" applyAlignment="1" applyProtection="1">
      <alignment horizontal="distributed" vertical="center"/>
      <protection locked="0"/>
    </xf>
    <xf numFmtId="0" fontId="6" fillId="0" borderId="15" xfId="0" applyNumberFormat="1" applyFont="1" applyFill="1" applyBorder="1" applyAlignment="1" applyProtection="1">
      <alignment horizontal="distributed" vertical="center"/>
      <protection locked="0"/>
    </xf>
    <xf numFmtId="0" fontId="6" fillId="0" borderId="132" xfId="0" applyNumberFormat="1" applyFont="1" applyFill="1" applyBorder="1" applyAlignment="1" applyProtection="1">
      <alignment horizontal="distributed" vertical="center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Fill="1" applyBorder="1" applyAlignment="1" applyProtection="1">
      <alignment horizontal="distributed" vertical="center"/>
      <protection locked="0"/>
    </xf>
    <xf numFmtId="0" fontId="6" fillId="0" borderId="20" xfId="0" applyNumberFormat="1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2" xfId="0" applyNumberFormat="1" applyFont="1" applyFill="1" applyBorder="1" applyAlignment="1" applyProtection="1">
      <alignment horizontal="distributed" vertical="center"/>
      <protection locked="0"/>
    </xf>
    <xf numFmtId="0" fontId="6" fillId="0" borderId="124" xfId="0" applyNumberFormat="1" applyFont="1" applyFill="1" applyBorder="1" applyAlignment="1" applyProtection="1">
      <alignment horizontal="distributed" vertical="center"/>
      <protection locked="0"/>
    </xf>
    <xf numFmtId="0" fontId="6" fillId="0" borderId="38" xfId="0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99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distributed" vertical="center" justifyLastLine="1"/>
      <protection locked="0"/>
    </xf>
    <xf numFmtId="0" fontId="6" fillId="0" borderId="60" xfId="0" applyFont="1" applyFill="1" applyBorder="1" applyAlignment="1" applyProtection="1">
      <alignment horizontal="distributed" vertical="center" justifyLastLine="1"/>
      <protection locked="0"/>
    </xf>
    <xf numFmtId="0" fontId="6" fillId="0" borderId="96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32" xfId="0" applyFont="1" applyFill="1" applyBorder="1" applyAlignment="1" applyProtection="1">
      <alignment horizontal="distributed" vertical="center"/>
      <protection locked="0"/>
    </xf>
    <xf numFmtId="0" fontId="6" fillId="0" borderId="22" xfId="0" applyFont="1" applyFill="1" applyBorder="1" applyAlignment="1" applyProtection="1">
      <alignment vertical="distributed" textRotation="255" indent="1"/>
      <protection locked="0"/>
    </xf>
    <xf numFmtId="0" fontId="6" fillId="0" borderId="11" xfId="0" applyFont="1" applyFill="1" applyBorder="1" applyAlignment="1" applyProtection="1">
      <alignment vertical="distributed" textRotation="255"/>
      <protection locked="0"/>
    </xf>
    <xf numFmtId="0" fontId="6" fillId="0" borderId="22" xfId="0" applyFont="1" applyFill="1" applyBorder="1" applyAlignment="1" applyProtection="1">
      <alignment vertical="distributed" textRotation="255"/>
      <protection locked="0"/>
    </xf>
    <xf numFmtId="0" fontId="6" fillId="0" borderId="31" xfId="0" applyFont="1" applyFill="1" applyBorder="1" applyAlignment="1" applyProtection="1">
      <alignment horizontal="distributed" vertical="center" justifyLastLine="1"/>
      <protection locked="0"/>
    </xf>
    <xf numFmtId="0" fontId="6" fillId="0" borderId="21" xfId="0" applyFont="1" applyFill="1" applyBorder="1" applyAlignment="1" applyProtection="1">
      <alignment vertical="distributed" textRotation="255"/>
      <protection locked="0"/>
    </xf>
    <xf numFmtId="0" fontId="6" fillId="0" borderId="32" xfId="0" applyFont="1" applyFill="1" applyBorder="1" applyAlignment="1" applyProtection="1">
      <alignment horizontal="distributed" vertical="center" shrinkToFit="1"/>
      <protection locked="0"/>
    </xf>
    <xf numFmtId="0" fontId="6" fillId="0" borderId="80" xfId="0" applyFont="1" applyFill="1" applyBorder="1" applyAlignment="1" applyProtection="1">
      <alignment horizontal="distributed" vertical="center" shrinkToFit="1"/>
      <protection locked="0"/>
    </xf>
    <xf numFmtId="0" fontId="6" fillId="0" borderId="8" xfId="0" applyFont="1" applyFill="1" applyBorder="1" applyAlignment="1" applyProtection="1">
      <alignment horizontal="distributed" vertical="center"/>
      <protection locked="0"/>
    </xf>
    <xf numFmtId="0" fontId="6" fillId="0" borderId="19" xfId="0" applyFont="1" applyFill="1" applyBorder="1" applyAlignment="1" applyProtection="1">
      <alignment horizontal="distributed" vertical="center"/>
      <protection locked="0"/>
    </xf>
    <xf numFmtId="0" fontId="6" fillId="0" borderId="31" xfId="0" applyFont="1" applyFill="1" applyBorder="1" applyAlignment="1" applyProtection="1">
      <alignment horizontal="distributed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distributed" textRotation="255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distributed" vertical="center"/>
      <protection locked="0"/>
    </xf>
    <xf numFmtId="0" fontId="6" fillId="0" borderId="99" xfId="0" applyFont="1" applyFill="1" applyBorder="1" applyAlignment="1" applyProtection="1">
      <alignment horizontal="distributed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181" fontId="6" fillId="0" borderId="202" xfId="0" applyNumberFormat="1" applyFont="1" applyFill="1" applyBorder="1" applyProtection="1">
      <protection locked="0"/>
    </xf>
    <xf numFmtId="178" fontId="6" fillId="0" borderId="34" xfId="9" applyNumberFormat="1" applyFont="1" applyFill="1" applyBorder="1" applyProtection="1">
      <protection locked="0"/>
    </xf>
    <xf numFmtId="178" fontId="6" fillId="0" borderId="3" xfId="9" applyNumberFormat="1" applyFont="1" applyFill="1" applyBorder="1" applyProtection="1"/>
    <xf numFmtId="178" fontId="6" fillId="0" borderId="36" xfId="9" applyNumberFormat="1" applyFont="1" applyFill="1" applyBorder="1" applyProtection="1">
      <protection locked="0"/>
    </xf>
    <xf numFmtId="178" fontId="6" fillId="0" borderId="37" xfId="9" applyNumberFormat="1" applyFont="1" applyFill="1" applyBorder="1" applyProtection="1">
      <protection locked="0"/>
    </xf>
    <xf numFmtId="178" fontId="6" fillId="0" borderId="59" xfId="9" applyNumberFormat="1" applyFont="1" applyFill="1" applyBorder="1" applyProtection="1"/>
    <xf numFmtId="178" fontId="6" fillId="0" borderId="245" xfId="9" applyNumberFormat="1" applyFont="1" applyFill="1" applyBorder="1" applyProtection="1">
      <protection locked="0"/>
    </xf>
    <xf numFmtId="178" fontId="6" fillId="0" borderId="4" xfId="9" applyNumberFormat="1" applyFont="1" applyFill="1" applyBorder="1" applyProtection="1"/>
    <xf numFmtId="178" fontId="6" fillId="0" borderId="42" xfId="9" applyNumberFormat="1" applyFont="1" applyFill="1" applyBorder="1" applyProtection="1">
      <protection locked="0"/>
    </xf>
    <xf numFmtId="178" fontId="6" fillId="0" borderId="60" xfId="9" applyNumberFormat="1" applyFont="1" applyFill="1" applyBorder="1" applyProtection="1"/>
    <xf numFmtId="178" fontId="6" fillId="0" borderId="39" xfId="9" applyNumberFormat="1" applyFont="1" applyFill="1" applyBorder="1" applyProtection="1">
      <protection locked="0"/>
    </xf>
    <xf numFmtId="178" fontId="6" fillId="0" borderId="12" xfId="9" applyNumberFormat="1" applyFont="1" applyFill="1" applyBorder="1" applyProtection="1"/>
    <xf numFmtId="176" fontId="9" fillId="0" borderId="81" xfId="9" applyNumberFormat="1" applyFont="1" applyFill="1" applyBorder="1" applyAlignment="1" applyProtection="1">
      <alignment shrinkToFit="1"/>
    </xf>
    <xf numFmtId="176" fontId="9" fillId="0" borderId="82" xfId="9" applyNumberFormat="1" applyFont="1" applyFill="1" applyBorder="1" applyAlignment="1" applyProtection="1">
      <alignment shrinkToFit="1"/>
    </xf>
    <xf numFmtId="178" fontId="9" fillId="0" borderId="82" xfId="9" applyNumberFormat="1" applyFont="1" applyFill="1" applyBorder="1" applyAlignment="1" applyProtection="1">
      <alignment shrinkToFit="1"/>
    </xf>
    <xf numFmtId="178" fontId="9" fillId="0" borderId="74" xfId="9" applyNumberFormat="1" applyFont="1" applyFill="1" applyBorder="1" applyAlignment="1" applyProtection="1">
      <alignment shrinkToFit="1"/>
    </xf>
    <xf numFmtId="178" fontId="9" fillId="0" borderId="75" xfId="9" applyNumberFormat="1" applyFont="1" applyFill="1" applyBorder="1" applyAlignment="1" applyProtection="1">
      <alignment shrinkToFit="1"/>
    </xf>
    <xf numFmtId="178" fontId="9" fillId="0" borderId="249" xfId="9" applyNumberFormat="1" applyFont="1" applyFill="1" applyBorder="1" applyAlignment="1" applyProtection="1">
      <alignment shrinkToFit="1"/>
    </xf>
    <xf numFmtId="178" fontId="9" fillId="0" borderId="73" xfId="9" applyNumberFormat="1" applyFont="1" applyFill="1" applyBorder="1" applyAlignment="1" applyProtection="1">
      <alignment shrinkToFit="1"/>
    </xf>
    <xf numFmtId="178" fontId="9" fillId="0" borderId="76" xfId="9" applyNumberFormat="1" applyFont="1" applyFill="1" applyBorder="1" applyAlignment="1" applyProtection="1">
      <alignment shrinkToFit="1"/>
    </xf>
    <xf numFmtId="178" fontId="9" fillId="0" borderId="16" xfId="9" applyNumberFormat="1" applyFont="1" applyFill="1" applyBorder="1" applyAlignment="1" applyProtection="1">
      <alignment shrinkToFit="1"/>
    </xf>
    <xf numFmtId="178" fontId="9" fillId="0" borderId="83" xfId="9" applyNumberFormat="1" applyFont="1" applyFill="1" applyBorder="1" applyAlignment="1" applyProtection="1">
      <alignment shrinkToFit="1"/>
    </xf>
    <xf numFmtId="178" fontId="9" fillId="0" borderId="81" xfId="9" applyNumberFormat="1" applyFont="1" applyFill="1" applyBorder="1" applyAlignment="1" applyProtection="1">
      <alignment shrinkToFit="1"/>
    </xf>
    <xf numFmtId="178" fontId="9" fillId="0" borderId="134" xfId="9" applyNumberFormat="1" applyFont="1" applyFill="1" applyBorder="1" applyAlignment="1" applyProtection="1">
      <alignment shrinkToFit="1"/>
    </xf>
    <xf numFmtId="178" fontId="6" fillId="0" borderId="55" xfId="9" applyNumberFormat="1" applyFont="1" applyFill="1" applyBorder="1" applyProtection="1">
      <protection locked="0"/>
    </xf>
    <xf numFmtId="178" fontId="6" fillId="0" borderId="22" xfId="9" applyNumberFormat="1" applyFont="1" applyFill="1" applyBorder="1" applyProtection="1"/>
    <xf numFmtId="178" fontId="6" fillId="0" borderId="57" xfId="9" applyNumberFormat="1" applyFont="1" applyFill="1" applyBorder="1" applyProtection="1">
      <protection locked="0"/>
    </xf>
    <xf numFmtId="178" fontId="6" fillId="0" borderId="61" xfId="9" applyNumberFormat="1" applyFont="1" applyFill="1" applyBorder="1" applyProtection="1"/>
    <xf numFmtId="178" fontId="6" fillId="0" borderId="53" xfId="9" applyNumberFormat="1" applyFont="1" applyFill="1" applyBorder="1" applyProtection="1">
      <protection locked="0"/>
    </xf>
    <xf numFmtId="178" fontId="6" fillId="0" borderId="23" xfId="9" applyNumberFormat="1" applyFont="1" applyFill="1" applyBorder="1" applyProtection="1"/>
    <xf numFmtId="178" fontId="7" fillId="0" borderId="37" xfId="9" applyNumberFormat="1" applyFont="1" applyFill="1" applyBorder="1" applyProtection="1">
      <protection locked="0"/>
    </xf>
    <xf numFmtId="178" fontId="7" fillId="0" borderId="11" xfId="9" applyNumberFormat="1" applyFont="1" applyFill="1" applyBorder="1" applyProtection="1"/>
    <xf numFmtId="178" fontId="7" fillId="0" borderId="42" xfId="9" applyNumberFormat="1" applyFont="1" applyFill="1" applyBorder="1" applyProtection="1">
      <protection locked="0"/>
    </xf>
    <xf numFmtId="178" fontId="7" fillId="0" borderId="60" xfId="9" applyNumberFormat="1" applyFont="1" applyFill="1" applyBorder="1" applyProtection="1"/>
    <xf numFmtId="178" fontId="7" fillId="0" borderId="39" xfId="9" applyNumberFormat="1" applyFont="1" applyFill="1" applyBorder="1" applyProtection="1">
      <protection locked="0"/>
    </xf>
    <xf numFmtId="178" fontId="7" fillId="0" borderId="12" xfId="9" applyNumberFormat="1" applyFont="1" applyFill="1" applyBorder="1" applyProtection="1"/>
    <xf numFmtId="178" fontId="9" fillId="0" borderId="28" xfId="9" applyNumberFormat="1" applyFont="1" applyFill="1" applyBorder="1" applyProtection="1"/>
    <xf numFmtId="178" fontId="9" fillId="0" borderId="29" xfId="9" applyNumberFormat="1" applyFont="1" applyFill="1" applyBorder="1" applyProtection="1"/>
    <xf numFmtId="178" fontId="9" fillId="0" borderId="30" xfId="9" applyNumberFormat="1" applyFont="1" applyFill="1" applyBorder="1" applyProtection="1"/>
    <xf numFmtId="178" fontId="9" fillId="0" borderId="195" xfId="9" applyNumberFormat="1" applyFont="1" applyFill="1" applyBorder="1" applyProtection="1"/>
    <xf numFmtId="178" fontId="9" fillId="0" borderId="24" xfId="9" applyNumberFormat="1" applyFont="1" applyFill="1" applyBorder="1" applyProtection="1"/>
    <xf numFmtId="178" fontId="9" fillId="0" borderId="51" xfId="9" applyNumberFormat="1" applyFont="1" applyFill="1" applyBorder="1" applyProtection="1"/>
    <xf numFmtId="178" fontId="6" fillId="0" borderId="45" xfId="9" applyNumberFormat="1" applyFont="1" applyFill="1" applyBorder="1" applyProtection="1">
      <protection locked="0"/>
    </xf>
    <xf numFmtId="178" fontId="6" fillId="0" borderId="58" xfId="9" applyNumberFormat="1" applyFont="1" applyFill="1" applyBorder="1" applyProtection="1"/>
    <xf numFmtId="178" fontId="6" fillId="0" borderId="46" xfId="9" applyNumberFormat="1" applyFont="1" applyFill="1" applyBorder="1" applyProtection="1">
      <protection locked="0"/>
    </xf>
    <xf numFmtId="178" fontId="6" fillId="0" borderId="81" xfId="9" applyNumberFormat="1" applyFont="1" applyFill="1" applyBorder="1" applyProtection="1"/>
    <xf numFmtId="178" fontId="6" fillId="0" borderId="134" xfId="9" applyNumberFormat="1" applyFont="1" applyFill="1" applyBorder="1" applyProtection="1"/>
    <xf numFmtId="178" fontId="6" fillId="0" borderId="24" xfId="9" applyNumberFormat="1" applyFont="1" applyFill="1" applyBorder="1" applyProtection="1"/>
    <xf numFmtId="178" fontId="6" fillId="0" borderId="51" xfId="9" applyNumberFormat="1" applyFont="1" applyFill="1" applyBorder="1" applyProtection="1"/>
    <xf numFmtId="178" fontId="6" fillId="0" borderId="0" xfId="9" applyNumberFormat="1" applyFont="1" applyFill="1" applyBorder="1" applyProtection="1"/>
    <xf numFmtId="178" fontId="6" fillId="0" borderId="65" xfId="9" applyNumberFormat="1" applyFont="1" applyFill="1" applyBorder="1" applyProtection="1"/>
    <xf numFmtId="178" fontId="6" fillId="0" borderId="62" xfId="9" applyNumberFormat="1" applyFont="1" applyFill="1" applyBorder="1" applyProtection="1"/>
    <xf numFmtId="178" fontId="7" fillId="0" borderId="55" xfId="9" applyNumberFormat="1" applyFont="1" applyFill="1" applyBorder="1" applyProtection="1">
      <protection locked="0"/>
    </xf>
    <xf numFmtId="178" fontId="7" fillId="0" borderId="22" xfId="9" applyNumberFormat="1" applyFont="1" applyFill="1" applyBorder="1" applyProtection="1"/>
    <xf numFmtId="178" fontId="7" fillId="0" borderId="57" xfId="9" applyNumberFormat="1" applyFont="1" applyFill="1" applyBorder="1" applyProtection="1">
      <protection locked="0"/>
    </xf>
    <xf numFmtId="178" fontId="7" fillId="0" borderId="61" xfId="9" applyNumberFormat="1" applyFont="1" applyFill="1" applyBorder="1" applyProtection="1"/>
    <xf numFmtId="178" fontId="7" fillId="0" borderId="53" xfId="9" applyNumberFormat="1" applyFont="1" applyFill="1" applyBorder="1" applyProtection="1">
      <protection locked="0"/>
    </xf>
    <xf numFmtId="178" fontId="7" fillId="0" borderId="23" xfId="9" applyNumberFormat="1" applyFont="1" applyFill="1" applyBorder="1" applyProtection="1"/>
    <xf numFmtId="178" fontId="6" fillId="0" borderId="67" xfId="9" applyNumberFormat="1" applyFont="1" applyFill="1" applyBorder="1" applyProtection="1">
      <protection locked="0"/>
    </xf>
    <xf numFmtId="178" fontId="6" fillId="0" borderId="71" xfId="9" applyNumberFormat="1" applyFont="1" applyFill="1" applyBorder="1" applyProtection="1"/>
    <xf numFmtId="178" fontId="6" fillId="0" borderId="115" xfId="9" applyNumberFormat="1" applyFont="1" applyFill="1" applyBorder="1" applyProtection="1"/>
    <xf numFmtId="178" fontId="6" fillId="0" borderId="72" xfId="9" applyNumberFormat="1" applyFont="1" applyFill="1" applyBorder="1" applyProtection="1">
      <protection locked="0"/>
    </xf>
    <xf numFmtId="178" fontId="6" fillId="0" borderId="77" xfId="9" applyNumberFormat="1" applyFont="1" applyFill="1" applyBorder="1" applyProtection="1">
      <protection locked="0"/>
    </xf>
    <xf numFmtId="178" fontId="6" fillId="0" borderId="71" xfId="9" applyNumberFormat="1" applyFont="1" applyFill="1" applyBorder="1" applyProtection="1">
      <protection locked="0"/>
    </xf>
    <xf numFmtId="181" fontId="6" fillId="0" borderId="10" xfId="0" applyNumberFormat="1" applyFont="1" applyFill="1" applyBorder="1" applyProtection="1"/>
    <xf numFmtId="181" fontId="6" fillId="0" borderId="64" xfId="0" applyNumberFormat="1" applyFont="1" applyFill="1" applyBorder="1" applyProtection="1"/>
    <xf numFmtId="181" fontId="6" fillId="0" borderId="53" xfId="0" applyNumberFormat="1" applyFont="1" applyFill="1" applyBorder="1" applyProtection="1"/>
    <xf numFmtId="181" fontId="6" fillId="0" borderId="54" xfId="0" applyNumberFormat="1" applyFont="1" applyFill="1" applyBorder="1" applyProtection="1"/>
    <xf numFmtId="181" fontId="6" fillId="0" borderId="55" xfId="0" applyNumberFormat="1" applyFont="1" applyFill="1" applyBorder="1" applyProtection="1"/>
    <xf numFmtId="181" fontId="6" fillId="0" borderId="21" xfId="0" applyNumberFormat="1" applyFont="1" applyFill="1" applyBorder="1" applyProtection="1"/>
    <xf numFmtId="181" fontId="6" fillId="0" borderId="57" xfId="0" applyNumberFormat="1" applyFont="1" applyFill="1" applyBorder="1" applyProtection="1"/>
    <xf numFmtId="181" fontId="6" fillId="0" borderId="29" xfId="0" applyNumberFormat="1" applyFont="1" applyFill="1" applyBorder="1" applyProtection="1"/>
    <xf numFmtId="181" fontId="6" fillId="0" borderId="25" xfId="0" applyNumberFormat="1" applyFont="1" applyFill="1" applyBorder="1" applyProtection="1"/>
    <xf numFmtId="181" fontId="6" fillId="0" borderId="104" xfId="0" applyNumberFormat="1" applyFont="1" applyFill="1" applyBorder="1" applyProtection="1"/>
    <xf numFmtId="181" fontId="6" fillId="0" borderId="22" xfId="0" applyNumberFormat="1" applyFont="1" applyFill="1" applyBorder="1" applyProtection="1"/>
    <xf numFmtId="181" fontId="6" fillId="0" borderId="101" xfId="0" applyNumberFormat="1" applyFont="1" applyFill="1" applyBorder="1" applyProtection="1"/>
    <xf numFmtId="181" fontId="6" fillId="0" borderId="2" xfId="0" applyNumberFormat="1" applyFont="1" applyFill="1" applyBorder="1" applyProtection="1"/>
    <xf numFmtId="181" fontId="7" fillId="0" borderId="10" xfId="0" applyNumberFormat="1" applyFont="1" applyFill="1" applyBorder="1" applyProtection="1"/>
    <xf numFmtId="181" fontId="6" fillId="0" borderId="24" xfId="0" applyNumberFormat="1" applyFont="1" applyFill="1" applyBorder="1" applyProtection="1"/>
    <xf numFmtId="181" fontId="6" fillId="0" borderId="26" xfId="0" applyNumberFormat="1" applyFont="1" applyFill="1" applyBorder="1" applyProtection="1"/>
    <xf numFmtId="181" fontId="6" fillId="0" borderId="50" xfId="0" applyNumberFormat="1" applyFont="1" applyFill="1" applyBorder="1" applyProtection="1"/>
    <xf numFmtId="181" fontId="6" fillId="0" borderId="100" xfId="0" applyNumberFormat="1" applyFont="1" applyFill="1" applyBorder="1" applyProtection="1"/>
    <xf numFmtId="181" fontId="6" fillId="0" borderId="30" xfId="0" applyNumberFormat="1" applyFont="1" applyFill="1" applyBorder="1" applyProtection="1"/>
    <xf numFmtId="181" fontId="6" fillId="0" borderId="107" xfId="0" applyNumberFormat="1" applyFont="1" applyFill="1" applyBorder="1" applyProtection="1"/>
    <xf numFmtId="181" fontId="6" fillId="0" borderId="67" xfId="0" applyNumberFormat="1" applyFont="1" applyFill="1" applyBorder="1" applyProtection="1"/>
    <xf numFmtId="181" fontId="6" fillId="0" borderId="68" xfId="0" applyNumberFormat="1" applyFont="1" applyFill="1" applyBorder="1" applyProtection="1"/>
    <xf numFmtId="181" fontId="6" fillId="0" borderId="45" xfId="0" applyNumberFormat="1" applyFont="1" applyFill="1" applyBorder="1" applyProtection="1"/>
    <xf numFmtId="181" fontId="6" fillId="0" borderId="46" xfId="0" applyNumberFormat="1" applyFont="1" applyFill="1" applyBorder="1" applyProtection="1"/>
    <xf numFmtId="181" fontId="6" fillId="0" borderId="203" xfId="0" applyNumberFormat="1" applyFont="1" applyFill="1" applyBorder="1" applyProtection="1"/>
    <xf numFmtId="181" fontId="6" fillId="0" borderId="58" xfId="0" applyNumberFormat="1" applyFont="1" applyFill="1" applyBorder="1" applyProtection="1"/>
    <xf numFmtId="181" fontId="6" fillId="0" borderId="103" xfId="0" applyNumberFormat="1" applyFont="1" applyFill="1" applyBorder="1" applyProtection="1"/>
    <xf numFmtId="181" fontId="6" fillId="0" borderId="72" xfId="0" applyNumberFormat="1" applyFont="1" applyFill="1" applyBorder="1" applyProtection="1">
      <protection locked="0"/>
    </xf>
    <xf numFmtId="181" fontId="6" fillId="0" borderId="15" xfId="0" applyNumberFormat="1" applyFont="1" applyFill="1" applyBorder="1" applyProtection="1"/>
    <xf numFmtId="181" fontId="6" fillId="0" borderId="77" xfId="0" applyNumberFormat="1" applyFont="1" applyFill="1" applyBorder="1" applyProtection="1">
      <protection locked="0"/>
    </xf>
    <xf numFmtId="181" fontId="6" fillId="0" borderId="257" xfId="0" applyNumberFormat="1" applyFont="1" applyFill="1" applyBorder="1" applyProtection="1">
      <protection locked="0"/>
    </xf>
    <xf numFmtId="181" fontId="6" fillId="0" borderId="53" xfId="0" applyNumberFormat="1" applyFont="1" applyFill="1" applyBorder="1" applyAlignment="1" applyProtection="1">
      <alignment vertical="center"/>
    </xf>
    <xf numFmtId="181" fontId="6" fillId="0" borderId="54" xfId="0" applyNumberFormat="1" applyFont="1" applyFill="1" applyBorder="1" applyAlignment="1" applyProtection="1">
      <alignment vertical="center"/>
    </xf>
    <xf numFmtId="181" fontId="6" fillId="0" borderId="55" xfId="0" applyNumberFormat="1" applyFont="1" applyFill="1" applyBorder="1" applyAlignment="1" applyProtection="1">
      <alignment vertical="center"/>
    </xf>
    <xf numFmtId="181" fontId="6" fillId="0" borderId="21" xfId="0" applyNumberFormat="1" applyFont="1" applyFill="1" applyBorder="1" applyAlignment="1" applyProtection="1">
      <alignment vertical="center"/>
    </xf>
    <xf numFmtId="181" fontId="6" fillId="0" borderId="57" xfId="0" applyNumberFormat="1" applyFont="1" applyFill="1" applyBorder="1" applyAlignment="1" applyProtection="1">
      <alignment vertical="center"/>
    </xf>
    <xf numFmtId="181" fontId="6" fillId="0" borderId="104" xfId="0" applyNumberFormat="1" applyFont="1" applyFill="1" applyBorder="1" applyAlignment="1" applyProtection="1">
      <alignment vertical="center"/>
    </xf>
    <xf numFmtId="181" fontId="6" fillId="0" borderId="22" xfId="0" applyNumberFormat="1" applyFont="1" applyFill="1" applyBorder="1" applyAlignment="1" applyProtection="1">
      <alignment vertical="center"/>
    </xf>
    <xf numFmtId="181" fontId="6" fillId="0" borderId="101" xfId="0" applyNumberFormat="1" applyFont="1" applyFill="1" applyBorder="1" applyAlignment="1" applyProtection="1">
      <alignment vertical="center"/>
    </xf>
    <xf numFmtId="178" fontId="6" fillId="0" borderId="37" xfId="0" applyNumberFormat="1" applyFont="1" applyFill="1" applyBorder="1" applyAlignment="1" applyProtection="1">
      <alignment vertical="center"/>
      <protection locked="0"/>
    </xf>
    <xf numFmtId="178" fontId="6" fillId="0" borderId="11" xfId="9" applyNumberFormat="1" applyFont="1" applyFill="1" applyBorder="1" applyAlignment="1" applyProtection="1">
      <alignment vertical="center"/>
    </xf>
    <xf numFmtId="178" fontId="6" fillId="0" borderId="45" xfId="0" applyNumberFormat="1" applyFont="1" applyFill="1" applyBorder="1" applyAlignment="1" applyProtection="1">
      <alignment vertical="center"/>
      <protection locked="0"/>
    </xf>
    <xf numFmtId="178" fontId="7" fillId="0" borderId="11" xfId="9" applyNumberFormat="1" applyFont="1" applyFill="1" applyBorder="1" applyAlignment="1" applyProtection="1">
      <alignment vertical="center"/>
    </xf>
    <xf numFmtId="178" fontId="6" fillId="0" borderId="39" xfId="0" applyNumberFormat="1" applyFont="1" applyFill="1" applyBorder="1" applyAlignment="1" applyProtection="1">
      <alignment vertical="center"/>
      <protection locked="0"/>
    </xf>
    <xf numFmtId="178" fontId="6" fillId="0" borderId="111" xfId="9" applyNumberFormat="1" applyFont="1" applyFill="1" applyBorder="1" applyAlignment="1" applyProtection="1">
      <alignment vertical="center"/>
    </xf>
    <xf numFmtId="178" fontId="6" fillId="0" borderId="72" xfId="9" applyNumberFormat="1" applyFont="1" applyFill="1" applyBorder="1" applyAlignment="1" applyProtection="1">
      <alignment vertical="center"/>
      <protection locked="0"/>
    </xf>
    <xf numFmtId="178" fontId="6" fillId="0" borderId="70" xfId="9" applyNumberFormat="1" applyFont="1" applyFill="1" applyBorder="1" applyAlignment="1" applyProtection="1">
      <alignment vertical="center"/>
    </xf>
    <xf numFmtId="178" fontId="6" fillId="0" borderId="77" xfId="9" applyNumberFormat="1" applyFont="1" applyFill="1" applyBorder="1" applyAlignment="1" applyProtection="1">
      <alignment vertical="center"/>
      <protection locked="0"/>
    </xf>
    <xf numFmtId="178" fontId="11" fillId="0" borderId="40" xfId="0" applyNumberFormat="1" applyFont="1" applyFill="1" applyBorder="1" applyAlignment="1" applyProtection="1">
      <alignment vertical="center"/>
      <protection locked="0"/>
    </xf>
    <xf numFmtId="178" fontId="11" fillId="0" borderId="42" xfId="0" applyNumberFormat="1" applyFont="1" applyFill="1" applyBorder="1" applyAlignment="1" applyProtection="1">
      <alignment vertical="center"/>
      <protection locked="0"/>
    </xf>
    <xf numFmtId="178" fontId="11" fillId="0" borderId="102" xfId="0" applyNumberFormat="1" applyFont="1" applyFill="1" applyBorder="1" applyAlignment="1" applyProtection="1">
      <alignment vertical="center"/>
      <protection locked="0"/>
    </xf>
    <xf numFmtId="178" fontId="11" fillId="0" borderId="68" xfId="0" applyNumberFormat="1" applyFont="1" applyFill="1" applyBorder="1" applyAlignment="1" applyProtection="1">
      <alignment vertical="center"/>
      <protection locked="0"/>
    </xf>
    <xf numFmtId="178" fontId="11" fillId="0" borderId="46" xfId="0" applyNumberFormat="1" applyFont="1" applyFill="1" applyBorder="1" applyAlignment="1" applyProtection="1">
      <alignment vertical="center"/>
      <protection locked="0"/>
    </xf>
    <xf numFmtId="178" fontId="11" fillId="0" borderId="103" xfId="0" applyNumberFormat="1" applyFont="1" applyFill="1" applyBorder="1" applyAlignment="1" applyProtection="1">
      <alignment vertical="center"/>
      <protection locked="0"/>
    </xf>
    <xf numFmtId="178" fontId="6" fillId="0" borderId="71" xfId="9" applyNumberFormat="1" applyFont="1" applyFill="1" applyBorder="1" applyAlignment="1" applyProtection="1">
      <alignment vertical="center"/>
    </xf>
    <xf numFmtId="178" fontId="6" fillId="0" borderId="257" xfId="9" applyNumberFormat="1" applyFont="1" applyFill="1" applyBorder="1" applyAlignment="1" applyProtection="1">
      <alignment vertical="center"/>
    </xf>
    <xf numFmtId="178" fontId="6" fillId="0" borderId="0" xfId="9" applyNumberFormat="1" applyFont="1" applyFill="1" applyBorder="1" applyAlignment="1" applyProtection="1">
      <alignment vertical="center"/>
      <protection locked="0"/>
    </xf>
    <xf numFmtId="178" fontId="6" fillId="0" borderId="10" xfId="0" applyNumberFormat="1" applyFont="1" applyFill="1" applyBorder="1" applyAlignment="1" applyProtection="1">
      <alignment vertical="center"/>
    </xf>
    <xf numFmtId="178" fontId="6" fillId="0" borderId="42" xfId="0" applyNumberFormat="1" applyFont="1" applyFill="1" applyBorder="1" applyAlignment="1" applyProtection="1">
      <alignment vertical="center"/>
      <protection locked="0"/>
    </xf>
    <xf numFmtId="178" fontId="6" fillId="0" borderId="32" xfId="0" applyNumberFormat="1" applyFont="1" applyFill="1" applyBorder="1" applyAlignment="1" applyProtection="1">
      <alignment vertical="center"/>
    </xf>
    <xf numFmtId="178" fontId="6" fillId="0" borderId="98" xfId="9" applyNumberFormat="1" applyFont="1" applyFill="1" applyBorder="1" applyAlignment="1" applyProtection="1">
      <alignment vertical="center"/>
      <protection locked="0"/>
    </xf>
    <xf numFmtId="178" fontId="6" fillId="0" borderId="67" xfId="0" applyNumberFormat="1" applyFont="1" applyFill="1" applyBorder="1" applyAlignment="1" applyProtection="1">
      <alignment vertical="center"/>
      <protection locked="0"/>
    </xf>
    <xf numFmtId="178" fontId="6" fillId="0" borderId="64" xfId="0" applyNumberFormat="1" applyFont="1" applyFill="1" applyBorder="1" applyAlignment="1" applyProtection="1">
      <alignment vertical="center"/>
    </xf>
    <xf numFmtId="178" fontId="6" fillId="0" borderId="46" xfId="0" applyNumberFormat="1" applyFont="1" applyFill="1" applyBorder="1" applyAlignment="1" applyProtection="1">
      <alignment vertical="center"/>
      <protection locked="0"/>
    </xf>
    <xf numFmtId="178" fontId="6" fillId="0" borderId="43" xfId="0" applyNumberFormat="1" applyFont="1" applyFill="1" applyBorder="1" applyAlignment="1" applyProtection="1">
      <alignment vertical="center"/>
    </xf>
    <xf numFmtId="178" fontId="6" fillId="0" borderId="72" xfId="9" applyNumberFormat="1" applyFont="1" applyFill="1" applyBorder="1" applyAlignment="1" applyProtection="1">
      <alignment vertical="center"/>
    </xf>
    <xf numFmtId="178" fontId="6" fillId="0" borderId="77" xfId="9" applyNumberFormat="1" applyFont="1" applyFill="1" applyBorder="1" applyAlignment="1" applyProtection="1">
      <alignment vertical="center"/>
    </xf>
    <xf numFmtId="178" fontId="6" fillId="0" borderId="14" xfId="9" applyNumberFormat="1" applyFont="1" applyFill="1" applyBorder="1" applyAlignment="1" applyProtection="1">
      <alignment vertical="center"/>
    </xf>
    <xf numFmtId="178" fontId="6" fillId="0" borderId="71" xfId="0" applyNumberFormat="1" applyFont="1" applyFill="1" applyBorder="1" applyAlignment="1" applyProtection="1">
      <alignment vertical="center"/>
    </xf>
    <xf numFmtId="178" fontId="6" fillId="0" borderId="72" xfId="0" applyNumberFormat="1" applyFont="1" applyFill="1" applyBorder="1" applyAlignment="1" applyProtection="1">
      <alignment vertical="center"/>
    </xf>
    <xf numFmtId="178" fontId="6" fillId="0" borderId="15" xfId="0" applyNumberFormat="1" applyFont="1" applyFill="1" applyBorder="1" applyAlignment="1" applyProtection="1">
      <alignment vertical="center"/>
    </xf>
    <xf numFmtId="178" fontId="6" fillId="0" borderId="77" xfId="0" applyNumberFormat="1" applyFont="1" applyFill="1" applyBorder="1" applyAlignment="1" applyProtection="1">
      <alignment vertical="center"/>
    </xf>
    <xf numFmtId="178" fontId="6" fillId="0" borderId="18" xfId="0" applyNumberFormat="1" applyFont="1" applyFill="1" applyBorder="1" applyAlignment="1" applyProtection="1">
      <alignment vertical="center"/>
    </xf>
    <xf numFmtId="178" fontId="6" fillId="0" borderId="14" xfId="9" applyNumberFormat="1" applyFont="1" applyFill="1" applyBorder="1" applyAlignment="1" applyProtection="1">
      <alignment vertical="center"/>
      <protection locked="0"/>
    </xf>
    <xf numFmtId="178" fontId="6" fillId="0" borderId="71" xfId="0" applyNumberFormat="1" applyFont="1" applyFill="1" applyBorder="1" applyAlignment="1" applyProtection="1">
      <alignment vertical="center"/>
      <protection locked="0"/>
    </xf>
    <xf numFmtId="178" fontId="6" fillId="0" borderId="72" xfId="0" applyNumberFormat="1" applyFont="1" applyFill="1" applyBorder="1" applyAlignment="1" applyProtection="1">
      <alignment vertical="center"/>
      <protection locked="0"/>
    </xf>
    <xf numFmtId="178" fontId="6" fillId="0" borderId="77" xfId="0" applyNumberFormat="1" applyFont="1" applyFill="1" applyBorder="1" applyAlignment="1" applyProtection="1">
      <alignment vertical="center"/>
      <protection locked="0"/>
    </xf>
    <xf numFmtId="178" fontId="6" fillId="0" borderId="29" xfId="9" applyNumberFormat="1" applyFont="1" applyFill="1" applyBorder="1" applyAlignment="1" applyProtection="1">
      <alignment vertical="center"/>
      <protection locked="0"/>
    </xf>
    <xf numFmtId="178" fontId="6" fillId="0" borderId="48" xfId="9" applyNumberFormat="1" applyFont="1" applyFill="1" applyBorder="1" applyAlignment="1" applyProtection="1">
      <alignment vertical="center"/>
      <protection locked="0"/>
    </xf>
    <xf numFmtId="178" fontId="6" fillId="0" borderId="87" xfId="9" applyNumberFormat="1" applyFont="1" applyFill="1" applyBorder="1" applyAlignment="1" applyProtection="1">
      <alignment vertical="center"/>
    </xf>
    <xf numFmtId="178" fontId="6" fillId="0" borderId="92" xfId="9" applyNumberFormat="1" applyFont="1" applyFill="1" applyBorder="1" applyAlignment="1" applyProtection="1">
      <alignment vertical="center" shrinkToFit="1"/>
    </xf>
    <xf numFmtId="178" fontId="6" fillId="0" borderId="86" xfId="9" applyNumberFormat="1" applyFont="1" applyFill="1" applyBorder="1" applyAlignment="1" applyProtection="1">
      <alignment vertical="center" shrinkToFit="1"/>
    </xf>
    <xf numFmtId="178" fontId="6" fillId="0" borderId="267" xfId="9" applyNumberFormat="1" applyFont="1" applyFill="1" applyBorder="1" applyAlignment="1" applyProtection="1">
      <alignment vertical="center" shrinkToFit="1"/>
    </xf>
    <xf numFmtId="178" fontId="6" fillId="0" borderId="91" xfId="9" applyNumberFormat="1" applyFont="1" applyFill="1" applyBorder="1" applyAlignment="1" applyProtection="1">
      <alignment vertical="center" shrinkToFit="1"/>
    </xf>
    <xf numFmtId="178" fontId="6" fillId="0" borderId="255" xfId="9" applyNumberFormat="1" applyFont="1" applyFill="1" applyBorder="1" applyAlignment="1" applyProtection="1">
      <alignment vertical="center" shrinkToFit="1"/>
    </xf>
    <xf numFmtId="178" fontId="6" fillId="0" borderId="268" xfId="9" applyNumberFormat="1" applyFont="1" applyFill="1" applyBorder="1" applyAlignment="1" applyProtection="1">
      <alignment vertical="center" shrinkToFit="1"/>
    </xf>
    <xf numFmtId="178" fontId="6" fillId="0" borderId="256" xfId="9" applyNumberFormat="1" applyFont="1" applyFill="1" applyBorder="1" applyAlignment="1" applyProtection="1">
      <alignment vertical="center" shrinkToFit="1"/>
    </xf>
    <xf numFmtId="178" fontId="6" fillId="0" borderId="202" xfId="0" applyNumberFormat="1" applyFont="1" applyFill="1" applyBorder="1" applyAlignment="1" applyProtection="1">
      <alignment vertical="center"/>
    </xf>
    <xf numFmtId="178" fontId="6" fillId="0" borderId="208" xfId="0" applyNumberFormat="1" applyFont="1" applyFill="1" applyBorder="1" applyAlignment="1" applyProtection="1">
      <alignment vertical="center"/>
    </xf>
    <xf numFmtId="178" fontId="6" fillId="0" borderId="70" xfId="0" applyNumberFormat="1" applyFont="1" applyFill="1" applyBorder="1" applyAlignment="1" applyProtection="1">
      <alignment vertical="center"/>
    </xf>
    <xf numFmtId="178" fontId="6" fillId="0" borderId="257" xfId="0" applyNumberFormat="1" applyFont="1" applyFill="1" applyBorder="1" applyAlignment="1" applyProtection="1">
      <alignment vertical="center"/>
    </xf>
    <xf numFmtId="178" fontId="6" fillId="0" borderId="87" xfId="0" applyNumberFormat="1" applyFont="1" applyFill="1" applyBorder="1" applyAlignment="1" applyProtection="1">
      <alignment vertical="center"/>
    </xf>
    <xf numFmtId="178" fontId="6" fillId="0" borderId="90" xfId="0" applyNumberFormat="1" applyFont="1" applyFill="1" applyBorder="1" applyAlignment="1" applyProtection="1">
      <alignment vertical="center"/>
    </xf>
    <xf numFmtId="178" fontId="6" fillId="0" borderId="92" xfId="0" applyNumberFormat="1" applyFont="1" applyFill="1" applyBorder="1" applyAlignment="1" applyProtection="1">
      <alignment vertical="center"/>
    </xf>
    <xf numFmtId="178" fontId="6" fillId="0" borderId="93" xfId="0" applyNumberFormat="1" applyFont="1" applyFill="1" applyBorder="1" applyAlignment="1" applyProtection="1">
      <alignment vertical="center"/>
    </xf>
    <xf numFmtId="178" fontId="6" fillId="0" borderId="266" xfId="0" applyNumberFormat="1" applyFont="1" applyFill="1" applyBorder="1" applyAlignment="1" applyProtection="1">
      <alignment vertical="center"/>
    </xf>
    <xf numFmtId="178" fontId="6" fillId="0" borderId="212" xfId="0" applyNumberFormat="1" applyFont="1" applyFill="1" applyBorder="1" applyAlignment="1" applyProtection="1">
      <alignment vertical="center"/>
    </xf>
    <xf numFmtId="178" fontId="6" fillId="0" borderId="114" xfId="0" applyNumberFormat="1" applyFont="1" applyFill="1" applyBorder="1" applyAlignment="1" applyProtection="1">
      <alignment vertical="center"/>
    </xf>
    <xf numFmtId="176" fontId="6" fillId="0" borderId="55" xfId="0" applyNumberFormat="1" applyFont="1" applyFill="1" applyBorder="1" applyAlignment="1" applyProtection="1">
      <alignment vertical="center" shrinkToFit="1"/>
    </xf>
    <xf numFmtId="176" fontId="6" fillId="0" borderId="21" xfId="0" applyNumberFormat="1" applyFont="1" applyFill="1" applyBorder="1" applyAlignment="1" applyProtection="1">
      <alignment vertical="center" shrinkToFit="1"/>
    </xf>
    <xf numFmtId="178" fontId="6" fillId="0" borderId="156" xfId="0" applyNumberFormat="1" applyFont="1" applyFill="1" applyBorder="1" applyProtection="1">
      <protection locked="0"/>
    </xf>
    <xf numFmtId="178" fontId="6" fillId="0" borderId="76" xfId="0" applyNumberFormat="1" applyFont="1" applyFill="1" applyBorder="1" applyProtection="1">
      <protection locked="0"/>
    </xf>
    <xf numFmtId="178" fontId="6" fillId="0" borderId="184" xfId="0" applyNumberFormat="1" applyFont="1" applyFill="1" applyBorder="1" applyProtection="1">
      <protection locked="0"/>
    </xf>
    <xf numFmtId="178" fontId="6" fillId="0" borderId="82" xfId="0" applyNumberFormat="1" applyFont="1" applyFill="1" applyBorder="1" applyProtection="1">
      <protection locked="0"/>
    </xf>
    <xf numFmtId="178" fontId="6" fillId="0" borderId="185" xfId="0" applyNumberFormat="1" applyFont="1" applyFill="1" applyBorder="1" applyProtection="1">
      <protection locked="0"/>
    </xf>
    <xf numFmtId="178" fontId="6" fillId="0" borderId="113" xfId="0" applyNumberFormat="1" applyFont="1" applyFill="1" applyBorder="1" applyProtection="1">
      <protection locked="0"/>
    </xf>
    <xf numFmtId="178" fontId="6" fillId="0" borderId="118" xfId="0" applyNumberFormat="1" applyFont="1" applyFill="1" applyBorder="1" applyProtection="1">
      <protection locked="0"/>
    </xf>
    <xf numFmtId="178" fontId="6" fillId="0" borderId="131" xfId="0" applyNumberFormat="1" applyFont="1" applyFill="1" applyBorder="1" applyProtection="1">
      <protection locked="0"/>
    </xf>
    <xf numFmtId="178" fontId="6" fillId="0" borderId="130" xfId="0" applyNumberFormat="1" applyFont="1" applyFill="1" applyBorder="1" applyProtection="1">
      <protection locked="0"/>
    </xf>
    <xf numFmtId="178" fontId="6" fillId="0" borderId="46" xfId="0" applyNumberFormat="1" applyFont="1" applyFill="1" applyBorder="1" applyProtection="1">
      <protection locked="0"/>
    </xf>
    <xf numFmtId="178" fontId="6" fillId="0" borderId="186" xfId="0" applyNumberFormat="1" applyFont="1" applyFill="1" applyBorder="1" applyProtection="1">
      <protection locked="0"/>
    </xf>
    <xf numFmtId="178" fontId="6" fillId="0" borderId="68" xfId="0" applyNumberFormat="1" applyFont="1" applyFill="1" applyBorder="1" applyProtection="1">
      <protection locked="0"/>
    </xf>
    <xf numFmtId="178" fontId="6" fillId="0" borderId="187" xfId="0" applyNumberFormat="1" applyFont="1" applyFill="1" applyBorder="1" applyProtection="1">
      <protection locked="0"/>
    </xf>
    <xf numFmtId="178" fontId="6" fillId="0" borderId="0" xfId="0" applyNumberFormat="1" applyFont="1" applyFill="1" applyBorder="1" applyProtection="1">
      <protection locked="0"/>
    </xf>
    <xf numFmtId="178" fontId="6" fillId="0" borderId="102" xfId="0" applyNumberFormat="1" applyFont="1" applyFill="1" applyBorder="1" applyProtection="1">
      <protection locked="0"/>
    </xf>
    <xf numFmtId="178" fontId="6" fillId="0" borderId="87" xfId="0" applyNumberFormat="1" applyFont="1" applyFill="1" applyBorder="1" applyProtection="1">
      <protection locked="0"/>
    </xf>
    <xf numFmtId="178" fontId="6" fillId="0" borderId="88" xfId="0" applyNumberFormat="1" applyFont="1" applyFill="1" applyBorder="1" applyProtection="1">
      <protection locked="0"/>
    </xf>
    <xf numFmtId="178" fontId="6" fillId="0" borderId="89" xfId="0" applyNumberFormat="1" applyFont="1" applyFill="1" applyBorder="1" applyProtection="1">
      <protection locked="0"/>
    </xf>
    <xf numFmtId="178" fontId="6" fillId="0" borderId="90" xfId="0" applyNumberFormat="1" applyFont="1" applyFill="1" applyBorder="1" applyProtection="1"/>
    <xf numFmtId="178" fontId="6" fillId="0" borderId="92" xfId="0" applyNumberFormat="1" applyFont="1" applyFill="1" applyBorder="1" applyProtection="1">
      <protection locked="0"/>
    </xf>
    <xf numFmtId="178" fontId="6" fillId="0" borderId="91" xfId="0" applyNumberFormat="1" applyFont="1" applyFill="1" applyBorder="1" applyProtection="1">
      <protection locked="0"/>
    </xf>
    <xf numFmtId="178" fontId="6" fillId="0" borderId="90" xfId="0" applyNumberFormat="1" applyFont="1" applyFill="1" applyBorder="1" applyProtection="1">
      <protection locked="0"/>
    </xf>
    <xf numFmtId="178" fontId="6" fillId="0" borderId="114" xfId="0" applyNumberFormat="1" applyFont="1" applyFill="1" applyBorder="1" applyProtection="1">
      <protection locked="0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6" fillId="0" borderId="95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59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95" xfId="0" applyNumberFormat="1" applyFont="1" applyFill="1" applyBorder="1" applyAlignment="1" applyProtection="1">
      <alignment horizontal="right" vertical="center" shrinkToFit="1"/>
    </xf>
    <xf numFmtId="176" fontId="6" fillId="0" borderId="10" xfId="0" applyNumberFormat="1" applyFont="1" applyFill="1" applyBorder="1" applyAlignment="1" applyProtection="1">
      <alignment horizontal="right" vertical="center" shrinkToFit="1"/>
    </xf>
    <xf numFmtId="176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0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0" xfId="0" applyNumberFormat="1" applyFont="1" applyFill="1" applyBorder="1" applyAlignment="1" applyProtection="1">
      <alignment horizontal="right" vertical="center" shrinkToFit="1"/>
    </xf>
    <xf numFmtId="176" fontId="7" fillId="0" borderId="10" xfId="0" applyNumberFormat="1" applyFont="1" applyFill="1" applyBorder="1" applyAlignment="1" applyProtection="1">
      <alignment horizontal="right" vertical="center" shrinkToFit="1"/>
    </xf>
    <xf numFmtId="176" fontId="7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6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0" xfId="0" applyNumberFormat="1" applyFont="1" applyFill="1" applyBorder="1" applyAlignment="1" applyProtection="1">
      <alignment horizontal="right" vertical="center" shrinkToFit="1"/>
    </xf>
    <xf numFmtId="176" fontId="6" fillId="0" borderId="98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Fill="1" applyBorder="1" applyAlignment="1" applyProtection="1">
      <alignment horizontal="right" vertical="center" shrinkToFit="1"/>
    </xf>
    <xf numFmtId="176" fontId="6" fillId="0" borderId="65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98" xfId="0" applyNumberFormat="1" applyFont="1" applyFill="1" applyBorder="1" applyAlignment="1" applyProtection="1">
      <alignment horizontal="right" vertical="center" shrinkToFit="1"/>
    </xf>
    <xf numFmtId="176" fontId="6" fillId="0" borderId="20" xfId="0" applyNumberFormat="1" applyFont="1" applyFill="1" applyBorder="1" applyAlignment="1" applyProtection="1">
      <alignment horizontal="right" vertical="center" shrinkToFit="1"/>
    </xf>
    <xf numFmtId="176" fontId="6" fillId="0" borderId="57" xfId="0" applyNumberFormat="1" applyFont="1" applyFill="1" applyBorder="1" applyAlignment="1" applyProtection="1">
      <alignment horizontal="right" vertical="center" shrinkToFit="1"/>
    </xf>
    <xf numFmtId="176" fontId="6" fillId="0" borderId="54" xfId="0" applyNumberFormat="1" applyFont="1" applyFill="1" applyBorder="1" applyAlignment="1" applyProtection="1">
      <alignment horizontal="right" vertical="center" shrinkToFit="1"/>
    </xf>
    <xf numFmtId="176" fontId="6" fillId="0" borderId="55" xfId="0" applyNumberFormat="1" applyFont="1" applyFill="1" applyBorder="1" applyAlignment="1" applyProtection="1">
      <alignment horizontal="right" vertical="center" shrinkToFit="1"/>
    </xf>
    <xf numFmtId="176" fontId="6" fillId="0" borderId="21" xfId="0" applyNumberFormat="1" applyFont="1" applyFill="1" applyBorder="1" applyAlignment="1" applyProtection="1">
      <alignment horizontal="right" vertical="center" shrinkToFit="1"/>
    </xf>
    <xf numFmtId="176" fontId="6" fillId="0" borderId="30" xfId="0" applyNumberFormat="1" applyFont="1" applyFill="1" applyBorder="1" applyAlignment="1" applyProtection="1">
      <alignment horizontal="right" vertical="center" shrinkToFit="1"/>
    </xf>
    <xf numFmtId="176" fontId="6" fillId="0" borderId="27" xfId="0" applyNumberFormat="1" applyFont="1" applyFill="1" applyBorder="1" applyAlignment="1" applyProtection="1">
      <alignment horizontal="right" vertical="center" shrinkToFit="1"/>
    </xf>
    <xf numFmtId="176" fontId="6" fillId="0" borderId="61" xfId="0" applyNumberFormat="1" applyFont="1" applyFill="1" applyBorder="1" applyAlignment="1" applyProtection="1">
      <alignment horizontal="right" vertical="center" shrinkToFit="1"/>
    </xf>
    <xf numFmtId="176" fontId="6" fillId="0" borderId="57" xfId="0" applyNumberFormat="1" applyFont="1" applyFill="1" applyBorder="1" applyAlignment="1" applyProtection="1">
      <alignment vertical="center" shrinkToFit="1"/>
    </xf>
    <xf numFmtId="176" fontId="6" fillId="0" borderId="54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176" fontId="6" fillId="0" borderId="27" xfId="0" applyNumberFormat="1" applyFont="1" applyFill="1" applyBorder="1" applyProtection="1"/>
    <xf numFmtId="176" fontId="6" fillId="0" borderId="21" xfId="0" applyNumberFormat="1" applyFont="1" applyFill="1" applyBorder="1" applyProtection="1"/>
    <xf numFmtId="176" fontId="6" fillId="0" borderId="32" xfId="0" applyNumberFormat="1" applyFont="1" applyFill="1" applyBorder="1" applyAlignment="1" applyProtection="1">
      <alignment horizontal="right"/>
    </xf>
    <xf numFmtId="176" fontId="6" fillId="0" borderId="40" xfId="1" applyNumberFormat="1" applyFont="1" applyFill="1" applyBorder="1" applyProtection="1">
      <protection locked="0"/>
    </xf>
    <xf numFmtId="176" fontId="6" fillId="0" borderId="64" xfId="0" applyNumberFormat="1" applyFont="1" applyFill="1" applyBorder="1" applyProtection="1"/>
    <xf numFmtId="176" fontId="6" fillId="0" borderId="43" xfId="0" applyNumberFormat="1" applyFont="1" applyFill="1" applyBorder="1" applyProtection="1"/>
    <xf numFmtId="176" fontId="6" fillId="0" borderId="54" xfId="0" applyNumberFormat="1" applyFont="1" applyFill="1" applyBorder="1" applyProtection="1"/>
    <xf numFmtId="176" fontId="6" fillId="0" borderId="54" xfId="1" applyNumberFormat="1" applyFont="1" applyFill="1" applyBorder="1" applyProtection="1"/>
    <xf numFmtId="176" fontId="6" fillId="0" borderId="32" xfId="0" applyNumberFormat="1" applyFont="1" applyFill="1" applyBorder="1" applyAlignment="1" applyProtection="1">
      <alignment horizontal="right" vertical="center"/>
    </xf>
    <xf numFmtId="0" fontId="6" fillId="0" borderId="58" xfId="0" applyFont="1" applyFill="1" applyBorder="1" applyProtection="1"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Continuous" vertical="center"/>
      <protection locked="0"/>
    </xf>
    <xf numFmtId="176" fontId="6" fillId="0" borderId="0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9" fillId="0" borderId="0" xfId="0" applyNumberFormat="1" applyFont="1" applyFill="1" applyBorder="1" applyProtection="1"/>
    <xf numFmtId="0" fontId="6" fillId="0" borderId="27" xfId="0" applyFont="1" applyBorder="1" applyAlignment="1" applyProtection="1">
      <alignment horizontal="distributed" vertical="center"/>
      <protection locked="0"/>
    </xf>
    <xf numFmtId="0" fontId="6" fillId="0" borderId="26" xfId="0" applyFont="1" applyBorder="1" applyAlignment="1" applyProtection="1">
      <alignment horizontal="distributed" vertical="center"/>
      <protection locked="0"/>
    </xf>
    <xf numFmtId="0" fontId="6" fillId="0" borderId="61" xfId="0" applyFont="1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178" fontId="38" fillId="0" borderId="39" xfId="0" applyNumberFormat="1" applyFont="1" applyFill="1" applyBorder="1" applyAlignment="1" applyProtection="1">
      <alignment vertical="center"/>
      <protection locked="0"/>
    </xf>
    <xf numFmtId="178" fontId="38" fillId="0" borderId="40" xfId="0" applyNumberFormat="1" applyFont="1" applyFill="1" applyBorder="1" applyAlignment="1" applyProtection="1">
      <alignment vertical="center"/>
      <protection locked="0"/>
    </xf>
    <xf numFmtId="178" fontId="38" fillId="0" borderId="37" xfId="0" applyNumberFormat="1" applyFont="1" applyFill="1" applyBorder="1" applyAlignment="1" applyProtection="1">
      <alignment vertical="center"/>
      <protection locked="0"/>
    </xf>
    <xf numFmtId="178" fontId="38" fillId="0" borderId="67" xfId="0" applyNumberFormat="1" applyFont="1" applyFill="1" applyBorder="1" applyAlignment="1" applyProtection="1">
      <alignment vertical="center"/>
      <protection locked="0"/>
    </xf>
    <xf numFmtId="178" fontId="38" fillId="0" borderId="68" xfId="0" applyNumberFormat="1" applyFont="1" applyFill="1" applyBorder="1" applyAlignment="1" applyProtection="1">
      <alignment vertical="center"/>
      <protection locked="0"/>
    </xf>
    <xf numFmtId="178" fontId="38" fillId="0" borderId="45" xfId="0" applyNumberFormat="1" applyFont="1" applyFill="1" applyBorder="1" applyAlignment="1" applyProtection="1">
      <alignment vertical="center"/>
      <protection locked="0"/>
    </xf>
    <xf numFmtId="178" fontId="39" fillId="0" borderId="39" xfId="0" applyNumberFormat="1" applyFont="1" applyFill="1" applyBorder="1" applyAlignment="1" applyProtection="1">
      <alignment vertical="center"/>
      <protection locked="0"/>
    </xf>
    <xf numFmtId="178" fontId="39" fillId="0" borderId="40" xfId="0" applyNumberFormat="1" applyFont="1" applyFill="1" applyBorder="1" applyAlignment="1" applyProtection="1">
      <alignment vertical="center"/>
      <protection locked="0"/>
    </xf>
    <xf numFmtId="178" fontId="39" fillId="0" borderId="37" xfId="0" applyNumberFormat="1" applyFont="1" applyFill="1" applyBorder="1" applyAlignment="1" applyProtection="1">
      <alignment vertical="center"/>
      <protection locked="0"/>
    </xf>
    <xf numFmtId="178" fontId="38" fillId="0" borderId="53" xfId="0" applyNumberFormat="1" applyFont="1" applyFill="1" applyBorder="1" applyAlignment="1" applyProtection="1">
      <alignment vertical="center"/>
      <protection locked="0"/>
    </xf>
    <xf numFmtId="178" fontId="38" fillId="0" borderId="54" xfId="0" applyNumberFormat="1" applyFont="1" applyFill="1" applyBorder="1" applyAlignment="1" applyProtection="1">
      <alignment vertical="center"/>
      <protection locked="0"/>
    </xf>
    <xf numFmtId="178" fontId="38" fillId="0" borderId="55" xfId="0" applyNumberFormat="1" applyFont="1" applyFill="1" applyBorder="1" applyAlignment="1" applyProtection="1">
      <alignment vertical="center"/>
      <protection locked="0"/>
    </xf>
    <xf numFmtId="178" fontId="38" fillId="0" borderId="245" xfId="0" applyNumberFormat="1" applyFont="1" applyFill="1" applyBorder="1" applyAlignment="1" applyProtection="1">
      <alignment vertical="center"/>
      <protection locked="0"/>
    </xf>
    <xf numFmtId="178" fontId="38" fillId="0" borderId="33" xfId="0" applyNumberFormat="1" applyFont="1" applyFill="1" applyBorder="1" applyAlignment="1" applyProtection="1">
      <alignment vertical="center"/>
      <protection locked="0"/>
    </xf>
    <xf numFmtId="178" fontId="38" fillId="0" borderId="34" xfId="0" applyNumberFormat="1" applyFont="1" applyFill="1" applyBorder="1" applyAlignment="1" applyProtection="1">
      <alignment vertical="center"/>
      <protection locked="0"/>
    </xf>
    <xf numFmtId="178" fontId="38" fillId="0" borderId="217" xfId="0" applyNumberFormat="1" applyFont="1" applyFill="1" applyBorder="1" applyAlignment="1" applyProtection="1">
      <alignment vertical="center"/>
      <protection locked="0"/>
    </xf>
    <xf numFmtId="178" fontId="38" fillId="0" borderId="218" xfId="0" applyNumberFormat="1" applyFont="1" applyFill="1" applyBorder="1" applyAlignment="1" applyProtection="1">
      <alignment vertical="center"/>
      <protection locked="0"/>
    </xf>
    <xf numFmtId="178" fontId="38" fillId="0" borderId="219" xfId="0" applyNumberFormat="1" applyFont="1" applyFill="1" applyBorder="1" applyAlignment="1" applyProtection="1">
      <alignment vertical="center"/>
      <protection locked="0"/>
    </xf>
    <xf numFmtId="178" fontId="38" fillId="0" borderId="42" xfId="0" applyNumberFormat="1" applyFont="1" applyFill="1" applyBorder="1" applyAlignment="1" applyProtection="1">
      <alignment vertical="center"/>
      <protection locked="0"/>
    </xf>
    <xf numFmtId="178" fontId="38" fillId="0" borderId="46" xfId="0" applyNumberFormat="1" applyFont="1" applyFill="1" applyBorder="1" applyAlignment="1" applyProtection="1">
      <alignment vertical="center"/>
      <protection locked="0"/>
    </xf>
    <xf numFmtId="178" fontId="39" fillId="0" borderId="42" xfId="0" applyNumberFormat="1" applyFont="1" applyFill="1" applyBorder="1" applyAlignment="1" applyProtection="1">
      <alignment vertical="center"/>
      <protection locked="0"/>
    </xf>
    <xf numFmtId="178" fontId="38" fillId="0" borderId="57" xfId="0" applyNumberFormat="1" applyFont="1" applyFill="1" applyBorder="1" applyAlignment="1" applyProtection="1">
      <alignment vertical="center"/>
      <protection locked="0"/>
    </xf>
    <xf numFmtId="178" fontId="38" fillId="0" borderId="36" xfId="0" applyNumberFormat="1" applyFont="1" applyFill="1" applyBorder="1" applyAlignment="1" applyProtection="1">
      <alignment vertical="center"/>
      <protection locked="0"/>
    </xf>
    <xf numFmtId="178" fontId="38" fillId="0" borderId="222" xfId="0" applyNumberFormat="1" applyFont="1" applyFill="1" applyBorder="1" applyAlignment="1" applyProtection="1">
      <alignment vertical="center"/>
      <protection locked="0"/>
    </xf>
    <xf numFmtId="0" fontId="33" fillId="0" borderId="0" xfId="9" applyFont="1" applyFill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distributed" vertical="center"/>
      <protection locked="0"/>
    </xf>
    <xf numFmtId="0" fontId="16" fillId="0" borderId="0" xfId="0" applyFont="1" applyFill="1" applyBorder="1" applyProtection="1">
      <protection locked="0"/>
    </xf>
    <xf numFmtId="176" fontId="6" fillId="0" borderId="104" xfId="0" applyNumberFormat="1" applyFont="1" applyFill="1" applyBorder="1" applyAlignment="1" applyProtection="1">
      <alignment vertical="center" shrinkToFit="1"/>
    </xf>
    <xf numFmtId="176" fontId="6" fillId="0" borderId="25" xfId="0" applyNumberFormat="1" applyFont="1" applyFill="1" applyBorder="1" applyAlignment="1" applyProtection="1">
      <alignment vertical="center" shrinkToFit="1"/>
    </xf>
    <xf numFmtId="0" fontId="16" fillId="0" borderId="0" xfId="0" applyFont="1" applyFill="1" applyProtection="1">
      <protection locked="0"/>
    </xf>
    <xf numFmtId="0" fontId="6" fillId="0" borderId="95" xfId="0" applyFont="1" applyFill="1" applyBorder="1" applyAlignment="1" applyProtection="1">
      <alignment horizontal="distributed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 justifyLastLine="1"/>
      <protection locked="0"/>
    </xf>
    <xf numFmtId="0" fontId="6" fillId="0" borderId="9" xfId="0" applyNumberFormat="1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horizontal="distributed" vertical="center" justifyLastLine="1"/>
      <protection locked="0"/>
    </xf>
    <xf numFmtId="0" fontId="6" fillId="0" borderId="99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distributed" vertical="center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53" xfId="0" applyNumberFormat="1" applyFont="1" applyFill="1" applyBorder="1" applyAlignment="1" applyProtection="1">
      <alignment horizontal="distributed" vertical="center"/>
      <protection locked="0"/>
    </xf>
    <xf numFmtId="0" fontId="6" fillId="0" borderId="150" xfId="0" applyNumberFormat="1" applyFont="1" applyFill="1" applyBorder="1" applyAlignment="1" applyProtection="1">
      <alignment horizontal="distributed" vertical="center"/>
      <protection locked="0"/>
    </xf>
    <xf numFmtId="0" fontId="6" fillId="0" borderId="38" xfId="0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distributed" vertical="center" justifyLastLine="1"/>
      <protection locked="0"/>
    </xf>
    <xf numFmtId="0" fontId="6" fillId="0" borderId="40" xfId="0" applyFont="1" applyFill="1" applyBorder="1" applyAlignment="1" applyProtection="1">
      <alignment horizontal="center" vertical="distributed" textRotation="255"/>
      <protection locked="0"/>
    </xf>
    <xf numFmtId="0" fontId="6" fillId="0" borderId="0" xfId="0" applyFont="1" applyFill="1" applyBorder="1" applyAlignment="1" applyProtection="1">
      <alignment horizontal="distributed" vertical="center" justifyLastLine="1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distributed" vertical="center"/>
      <protection locked="0"/>
    </xf>
    <xf numFmtId="0" fontId="7" fillId="0" borderId="32" xfId="0" applyFont="1" applyFill="1" applyBorder="1" applyAlignment="1" applyProtection="1">
      <alignment horizontal="distributed" vertical="center"/>
      <protection locked="0"/>
    </xf>
    <xf numFmtId="0" fontId="6" fillId="0" borderId="43" xfId="0" applyFont="1" applyFill="1" applyBorder="1" applyAlignment="1" applyProtection="1">
      <alignment horizontal="distributed" vertical="center" shrinkToFit="1"/>
      <protection locked="0"/>
    </xf>
    <xf numFmtId="0" fontId="6" fillId="0" borderId="6" xfId="0" applyFont="1" applyFill="1" applyBorder="1" applyAlignment="1" applyProtection="1">
      <alignment horizontal="distributed" vertical="center" justifyLastLine="1"/>
      <protection locked="0"/>
    </xf>
    <xf numFmtId="0" fontId="6" fillId="0" borderId="19" xfId="0" quotePrefix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distributed" vertical="center" justifyLastLine="1"/>
      <protection locked="0"/>
    </xf>
    <xf numFmtId="0" fontId="6" fillId="0" borderId="19" xfId="0" applyFont="1" applyFill="1" applyBorder="1" applyAlignment="1" applyProtection="1">
      <alignment horizontal="distributed" vertical="center" justifyLastLine="1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vertical="distributed" textRotation="255" indent="1"/>
      <protection locked="0"/>
    </xf>
    <xf numFmtId="0" fontId="6" fillId="0" borderId="22" xfId="0" applyFont="1" applyFill="1" applyBorder="1" applyAlignment="1" applyProtection="1">
      <alignment vertical="distributed" textRotation="255"/>
      <protection locked="0"/>
    </xf>
    <xf numFmtId="0" fontId="6" fillId="0" borderId="74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distributed" vertical="center" justifyLastLine="1"/>
      <protection locked="0"/>
    </xf>
    <xf numFmtId="0" fontId="6" fillId="0" borderId="32" xfId="0" applyFont="1" applyFill="1" applyBorder="1" applyAlignment="1" applyProtection="1">
      <alignment horizontal="distributed" vertical="center" shrinkToFit="1"/>
      <protection locked="0"/>
    </xf>
    <xf numFmtId="0" fontId="6" fillId="0" borderId="205" xfId="0" applyFont="1" applyFill="1" applyBorder="1" applyAlignment="1" applyProtection="1">
      <alignment horizontal="distributed" vertical="center" shrinkToFit="1"/>
      <protection locked="0"/>
    </xf>
    <xf numFmtId="0" fontId="6" fillId="0" borderId="127" xfId="0" applyFont="1" applyFill="1" applyBorder="1" applyAlignment="1" applyProtection="1">
      <alignment horizontal="distributed" vertical="center" shrinkToFit="1"/>
      <protection locked="0"/>
    </xf>
    <xf numFmtId="0" fontId="6" fillId="0" borderId="8" xfId="0" applyFont="1" applyFill="1" applyBorder="1" applyAlignment="1" applyProtection="1">
      <alignment horizontal="distributed" vertical="center"/>
      <protection locked="0"/>
    </xf>
    <xf numFmtId="0" fontId="6" fillId="0" borderId="19" xfId="0" applyFont="1" applyFill="1" applyBorder="1" applyAlignment="1" applyProtection="1">
      <alignment horizontal="distributed" vertical="center"/>
      <protection locked="0"/>
    </xf>
    <xf numFmtId="0" fontId="6" fillId="0" borderId="31" xfId="0" applyFont="1" applyFill="1" applyBorder="1" applyAlignment="1" applyProtection="1">
      <alignment horizontal="distributed" vertical="center"/>
      <protection locked="0"/>
    </xf>
    <xf numFmtId="0" fontId="6" fillId="0" borderId="25" xfId="0" applyFont="1" applyFill="1" applyBorder="1" applyAlignment="1" applyProtection="1">
      <alignment horizontal="center" vertical="distributed" textRotation="255"/>
      <protection locked="0"/>
    </xf>
    <xf numFmtId="0" fontId="6" fillId="0" borderId="10" xfId="0" applyFont="1" applyFill="1" applyBorder="1" applyAlignment="1" applyProtection="1">
      <alignment horizontal="center" vertical="distributed" textRotation="255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distributed" vertical="center"/>
      <protection locked="0"/>
    </xf>
    <xf numFmtId="0" fontId="6" fillId="0" borderId="99" xfId="0" applyFont="1" applyFill="1" applyBorder="1" applyAlignment="1" applyProtection="1">
      <alignment horizontal="distributed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176" fontId="6" fillId="0" borderId="245" xfId="9" applyNumberFormat="1" applyFont="1" applyFill="1" applyBorder="1" applyProtection="1">
      <protection locked="0"/>
    </xf>
    <xf numFmtId="176" fontId="6" fillId="0" borderId="33" xfId="9" applyNumberFormat="1" applyFont="1" applyFill="1" applyBorder="1" applyProtection="1">
      <protection locked="0"/>
    </xf>
    <xf numFmtId="178" fontId="6" fillId="0" borderId="33" xfId="9" applyNumberFormat="1" applyFont="1" applyFill="1" applyBorder="1" applyProtection="1">
      <protection locked="0"/>
    </xf>
    <xf numFmtId="178" fontId="6" fillId="0" borderId="2" xfId="9" applyNumberFormat="1" applyFont="1" applyFill="1" applyBorder="1" applyProtection="1">
      <protection locked="0"/>
    </xf>
    <xf numFmtId="178" fontId="6" fillId="0" borderId="35" xfId="9" applyNumberFormat="1" applyFont="1" applyFill="1" applyBorder="1" applyProtection="1">
      <protection locked="0"/>
    </xf>
    <xf numFmtId="176" fontId="6" fillId="0" borderId="39" xfId="9" applyNumberFormat="1" applyFont="1" applyFill="1" applyBorder="1" applyProtection="1">
      <protection locked="0"/>
    </xf>
    <xf numFmtId="176" fontId="6" fillId="0" borderId="40" xfId="9" applyNumberFormat="1" applyFont="1" applyFill="1" applyBorder="1" applyProtection="1">
      <protection locked="0"/>
    </xf>
    <xf numFmtId="178" fontId="6" fillId="0" borderId="40" xfId="9" applyNumberFormat="1" applyFont="1" applyFill="1" applyBorder="1" applyProtection="1">
      <protection locked="0"/>
    </xf>
    <xf numFmtId="178" fontId="6" fillId="0" borderId="41" xfId="9" applyNumberFormat="1" applyFont="1" applyFill="1" applyBorder="1" applyProtection="1">
      <protection locked="0"/>
    </xf>
    <xf numFmtId="176" fontId="6" fillId="0" borderId="40" xfId="9" applyNumberFormat="1" applyFont="1" applyFill="1" applyBorder="1" applyAlignment="1" applyProtection="1">
      <alignment horizontal="right"/>
      <protection locked="0"/>
    </xf>
    <xf numFmtId="178" fontId="6" fillId="0" borderId="40" xfId="9" applyNumberFormat="1" applyFont="1" applyFill="1" applyBorder="1" applyAlignment="1" applyProtection="1">
      <alignment horizontal="right"/>
      <protection locked="0"/>
    </xf>
    <xf numFmtId="178" fontId="6" fillId="0" borderId="37" xfId="9" applyNumberFormat="1" applyFont="1" applyFill="1" applyBorder="1" applyAlignment="1" applyProtection="1">
      <alignment horizontal="right"/>
      <protection locked="0"/>
    </xf>
    <xf numFmtId="178" fontId="6" fillId="0" borderId="248" xfId="9" applyNumberFormat="1" applyFont="1" applyFill="1" applyBorder="1" applyProtection="1">
      <protection locked="0"/>
    </xf>
    <xf numFmtId="176" fontId="6" fillId="0" borderId="53" xfId="9" applyNumberFormat="1" applyFont="1" applyFill="1" applyBorder="1" applyProtection="1">
      <protection locked="0"/>
    </xf>
    <xf numFmtId="176" fontId="6" fillId="0" borderId="54" xfId="9" applyNumberFormat="1" applyFont="1" applyFill="1" applyBorder="1" applyAlignment="1" applyProtection="1">
      <alignment horizontal="right"/>
      <protection locked="0"/>
    </xf>
    <xf numFmtId="178" fontId="6" fillId="0" borderId="54" xfId="9" applyNumberFormat="1" applyFont="1" applyFill="1" applyBorder="1" applyProtection="1">
      <protection locked="0"/>
    </xf>
    <xf numFmtId="178" fontId="6" fillId="0" borderId="21" xfId="9" applyNumberFormat="1" applyFont="1" applyFill="1" applyBorder="1" applyProtection="1">
      <protection locked="0"/>
    </xf>
    <xf numFmtId="178" fontId="6" fillId="0" borderId="56" xfId="9" applyNumberFormat="1" applyFont="1" applyFill="1" applyBorder="1" applyProtection="1">
      <protection locked="0"/>
    </xf>
    <xf numFmtId="176" fontId="7" fillId="0" borderId="39" xfId="9" applyNumberFormat="1" applyFont="1" applyFill="1" applyBorder="1" applyProtection="1">
      <protection locked="0"/>
    </xf>
    <xf numFmtId="176" fontId="7" fillId="0" borderId="40" xfId="9" applyNumberFormat="1" applyFont="1" applyFill="1" applyBorder="1" applyProtection="1">
      <protection locked="0"/>
    </xf>
    <xf numFmtId="178" fontId="7" fillId="0" borderId="40" xfId="9" applyNumberFormat="1" applyFont="1" applyFill="1" applyBorder="1" applyProtection="1">
      <protection locked="0"/>
    </xf>
    <xf numFmtId="178" fontId="7" fillId="0" borderId="10" xfId="9" applyNumberFormat="1" applyFont="1" applyFill="1" applyBorder="1" applyProtection="1">
      <protection locked="0"/>
    </xf>
    <xf numFmtId="178" fontId="7" fillId="0" borderId="41" xfId="9" applyNumberFormat="1" applyFont="1" applyFill="1" applyBorder="1" applyProtection="1">
      <protection locked="0"/>
    </xf>
    <xf numFmtId="178" fontId="6" fillId="0" borderId="44" xfId="9" applyNumberFormat="1" applyFont="1" applyFill="1" applyBorder="1" applyProtection="1">
      <protection locked="0"/>
    </xf>
    <xf numFmtId="176" fontId="6" fillId="0" borderId="54" xfId="9" applyNumberFormat="1" applyFont="1" applyFill="1" applyBorder="1" applyProtection="1">
      <protection locked="0"/>
    </xf>
    <xf numFmtId="176" fontId="7" fillId="0" borderId="53" xfId="9" applyNumberFormat="1" applyFont="1" applyFill="1" applyBorder="1" applyProtection="1">
      <protection locked="0"/>
    </xf>
    <xf numFmtId="176" fontId="7" fillId="0" borderId="54" xfId="9" applyNumberFormat="1" applyFont="1" applyFill="1" applyBorder="1" applyProtection="1">
      <protection locked="0"/>
    </xf>
    <xf numFmtId="178" fontId="7" fillId="0" borderId="54" xfId="9" applyNumberFormat="1" applyFont="1" applyFill="1" applyBorder="1" applyProtection="1">
      <protection locked="0"/>
    </xf>
    <xf numFmtId="178" fontId="7" fillId="0" borderId="21" xfId="9" applyNumberFormat="1" applyFont="1" applyFill="1" applyBorder="1" applyProtection="1">
      <protection locked="0"/>
    </xf>
    <xf numFmtId="178" fontId="7" fillId="0" borderId="56" xfId="9" applyNumberFormat="1" applyFont="1" applyFill="1" applyBorder="1" applyProtection="1">
      <protection locked="0"/>
    </xf>
    <xf numFmtId="176" fontId="6" fillId="0" borderId="67" xfId="9" applyNumberFormat="1" applyFont="1" applyFill="1" applyBorder="1" applyProtection="1">
      <protection locked="0"/>
    </xf>
    <xf numFmtId="176" fontId="6" fillId="0" borderId="68" xfId="9" applyNumberFormat="1" applyFont="1" applyFill="1" applyBorder="1" applyProtection="1">
      <protection locked="0"/>
    </xf>
    <xf numFmtId="178" fontId="6" fillId="0" borderId="68" xfId="9" applyNumberFormat="1" applyFont="1" applyFill="1" applyBorder="1" applyProtection="1">
      <protection locked="0"/>
    </xf>
    <xf numFmtId="178" fontId="6" fillId="0" borderId="64" xfId="9" applyNumberFormat="1" applyFont="1" applyFill="1" applyBorder="1" applyProtection="1">
      <protection locked="0"/>
    </xf>
    <xf numFmtId="176" fontId="6" fillId="0" borderId="71" xfId="9" applyNumberFormat="1" applyFont="1" applyFill="1" applyBorder="1" applyProtection="1">
      <protection locked="0"/>
    </xf>
    <xf numFmtId="176" fontId="6" fillId="0" borderId="202" xfId="9" applyNumberFormat="1" applyFont="1" applyFill="1" applyBorder="1" applyProtection="1">
      <protection locked="0"/>
    </xf>
    <xf numFmtId="178" fontId="6" fillId="0" borderId="202" xfId="9" applyNumberFormat="1" applyFont="1" applyFill="1" applyBorder="1" applyProtection="1">
      <protection locked="0"/>
    </xf>
    <xf numFmtId="178" fontId="6" fillId="0" borderId="15" xfId="9" applyNumberFormat="1" applyFont="1" applyFill="1" applyBorder="1" applyProtection="1">
      <protection locked="0"/>
    </xf>
    <xf numFmtId="178" fontId="6" fillId="0" borderId="79" xfId="9" applyNumberFormat="1" applyFont="1" applyFill="1" applyBorder="1" applyProtection="1">
      <protection locked="0"/>
    </xf>
    <xf numFmtId="178" fontId="6" fillId="0" borderId="73" xfId="9" applyNumberFormat="1" applyFont="1" applyFill="1" applyBorder="1" applyProtection="1">
      <protection locked="0"/>
    </xf>
    <xf numFmtId="178" fontId="6" fillId="0" borderId="74" xfId="9" applyNumberFormat="1" applyFont="1" applyFill="1" applyBorder="1" applyProtection="1">
      <protection locked="0"/>
    </xf>
    <xf numFmtId="178" fontId="6" fillId="0" borderId="76" xfId="9" applyNumberFormat="1" applyFont="1" applyFill="1" applyBorder="1" applyProtection="1">
      <protection locked="0"/>
    </xf>
    <xf numFmtId="181" fontId="6" fillId="0" borderId="39" xfId="0" applyNumberFormat="1" applyFont="1" applyFill="1" applyBorder="1" applyProtection="1">
      <protection locked="0"/>
    </xf>
    <xf numFmtId="181" fontId="6" fillId="0" borderId="40" xfId="0" applyNumberFormat="1" applyFont="1" applyFill="1" applyBorder="1" applyProtection="1">
      <protection locked="0"/>
    </xf>
    <xf numFmtId="181" fontId="6" fillId="0" borderId="37" xfId="0" applyNumberFormat="1" applyFont="1" applyFill="1" applyBorder="1" applyProtection="1">
      <protection locked="0"/>
    </xf>
    <xf numFmtId="181" fontId="6" fillId="0" borderId="42" xfId="0" applyNumberFormat="1" applyFont="1" applyFill="1" applyBorder="1" applyProtection="1">
      <protection locked="0"/>
    </xf>
    <xf numFmtId="181" fontId="6" fillId="0" borderId="33" xfId="0" applyNumberFormat="1" applyFont="1" applyFill="1" applyBorder="1" applyProtection="1">
      <protection locked="0"/>
    </xf>
    <xf numFmtId="181" fontId="6" fillId="0" borderId="204" xfId="0" applyNumberFormat="1" applyFont="1" applyFill="1" applyBorder="1" applyProtection="1">
      <protection locked="0"/>
    </xf>
    <xf numFmtId="181" fontId="6" fillId="0" borderId="11" xfId="0" applyNumberFormat="1" applyFont="1" applyFill="1" applyBorder="1" applyProtection="1">
      <protection locked="0"/>
    </xf>
    <xf numFmtId="181" fontId="6" fillId="0" borderId="102" xfId="0" applyNumberFormat="1" applyFont="1" applyFill="1" applyBorder="1" applyProtection="1">
      <protection locked="0"/>
    </xf>
    <xf numFmtId="181" fontId="6" fillId="0" borderId="67" xfId="0" applyNumberFormat="1" applyFont="1" applyFill="1" applyBorder="1" applyProtection="1">
      <protection locked="0"/>
    </xf>
    <xf numFmtId="181" fontId="6" fillId="0" borderId="68" xfId="0" applyNumberFormat="1" applyFont="1" applyFill="1" applyBorder="1" applyProtection="1">
      <protection locked="0"/>
    </xf>
    <xf numFmtId="181" fontId="6" fillId="0" borderId="45" xfId="0" applyNumberFormat="1" applyFont="1" applyFill="1" applyBorder="1" applyProtection="1">
      <protection locked="0"/>
    </xf>
    <xf numFmtId="181" fontId="6" fillId="0" borderId="46" xfId="0" applyNumberFormat="1" applyFont="1" applyFill="1" applyBorder="1" applyProtection="1">
      <protection locked="0"/>
    </xf>
    <xf numFmtId="181" fontId="6" fillId="0" borderId="203" xfId="0" applyNumberFormat="1" applyFont="1" applyFill="1" applyBorder="1" applyProtection="1">
      <protection locked="0"/>
    </xf>
    <xf numFmtId="181" fontId="6" fillId="0" borderId="58" xfId="0" applyNumberFormat="1" applyFont="1" applyFill="1" applyBorder="1" applyProtection="1">
      <protection locked="0"/>
    </xf>
    <xf numFmtId="181" fontId="6" fillId="0" borderId="103" xfId="0" applyNumberFormat="1" applyFont="1" applyFill="1" applyBorder="1" applyProtection="1">
      <protection locked="0"/>
    </xf>
    <xf numFmtId="181" fontId="6" fillId="0" borderId="245" xfId="0" applyNumberFormat="1" applyFont="1" applyFill="1" applyBorder="1" applyProtection="1">
      <protection locked="0"/>
    </xf>
    <xf numFmtId="181" fontId="6" fillId="0" borderId="34" xfId="0" applyNumberFormat="1" applyFont="1" applyFill="1" applyBorder="1" applyProtection="1">
      <protection locked="0"/>
    </xf>
    <xf numFmtId="181" fontId="6" fillId="0" borderId="36" xfId="0" applyNumberFormat="1" applyFont="1" applyFill="1" applyBorder="1" applyProtection="1">
      <protection locked="0"/>
    </xf>
    <xf numFmtId="181" fontId="6" fillId="0" borderId="105" xfId="0" applyNumberFormat="1" applyFont="1" applyFill="1" applyBorder="1" applyProtection="1">
      <protection locked="0"/>
    </xf>
    <xf numFmtId="181" fontId="6" fillId="0" borderId="3" xfId="0" applyNumberFormat="1" applyFont="1" applyFill="1" applyBorder="1" applyProtection="1">
      <protection locked="0"/>
    </xf>
    <xf numFmtId="181" fontId="6" fillId="0" borderId="41" xfId="0" applyNumberFormat="1" applyFont="1" applyFill="1" applyBorder="1" applyProtection="1">
      <protection locked="0"/>
    </xf>
    <xf numFmtId="181" fontId="6" fillId="0" borderId="53" xfId="0" applyNumberFormat="1" applyFont="1" applyFill="1" applyBorder="1" applyProtection="1">
      <protection locked="0"/>
    </xf>
    <xf numFmtId="181" fontId="6" fillId="0" borderId="54" xfId="0" applyNumberFormat="1" applyFont="1" applyFill="1" applyBorder="1" applyProtection="1">
      <protection locked="0"/>
    </xf>
    <xf numFmtId="181" fontId="6" fillId="0" borderId="55" xfId="0" applyNumberFormat="1" applyFont="1" applyFill="1" applyBorder="1" applyProtection="1">
      <protection locked="0"/>
    </xf>
    <xf numFmtId="181" fontId="6" fillId="0" borderId="57" xfId="0" applyNumberFormat="1" applyFont="1" applyFill="1" applyBorder="1" applyProtection="1">
      <protection locked="0"/>
    </xf>
    <xf numFmtId="181" fontId="6" fillId="0" borderId="104" xfId="0" applyNumberFormat="1" applyFont="1" applyFill="1" applyBorder="1" applyProtection="1">
      <protection locked="0"/>
    </xf>
    <xf numFmtId="181" fontId="6" fillId="0" borderId="22" xfId="0" applyNumberFormat="1" applyFont="1" applyFill="1" applyBorder="1" applyProtection="1">
      <protection locked="0"/>
    </xf>
    <xf numFmtId="181" fontId="6" fillId="0" borderId="101" xfId="0" applyNumberFormat="1" applyFont="1" applyFill="1" applyBorder="1" applyProtection="1">
      <protection locked="0"/>
    </xf>
    <xf numFmtId="181" fontId="6" fillId="0" borderId="106" xfId="0" applyNumberFormat="1" applyFont="1" applyFill="1" applyBorder="1" applyProtection="1">
      <protection locked="0"/>
    </xf>
    <xf numFmtId="181" fontId="7" fillId="0" borderId="39" xfId="0" applyNumberFormat="1" applyFont="1" applyFill="1" applyBorder="1" applyProtection="1">
      <protection locked="0"/>
    </xf>
    <xf numFmtId="181" fontId="7" fillId="0" borderId="40" xfId="0" applyNumberFormat="1" applyFont="1" applyFill="1" applyBorder="1" applyProtection="1">
      <protection locked="0"/>
    </xf>
    <xf numFmtId="181" fontId="7" fillId="0" borderId="37" xfId="0" applyNumberFormat="1" applyFont="1" applyFill="1" applyBorder="1" applyProtection="1">
      <protection locked="0"/>
    </xf>
    <xf numFmtId="181" fontId="7" fillId="0" borderId="42" xfId="0" applyNumberFormat="1" applyFont="1" applyFill="1" applyBorder="1" applyProtection="1">
      <protection locked="0"/>
    </xf>
    <xf numFmtId="181" fontId="7" fillId="0" borderId="204" xfId="0" applyNumberFormat="1" applyFont="1" applyFill="1" applyBorder="1" applyProtection="1">
      <protection locked="0"/>
    </xf>
    <xf numFmtId="181" fontId="7" fillId="0" borderId="11" xfId="0" applyNumberFormat="1" applyFont="1" applyFill="1" applyBorder="1" applyProtection="1">
      <protection locked="0"/>
    </xf>
    <xf numFmtId="181" fontId="7" fillId="0" borderId="102" xfId="0" applyNumberFormat="1" applyFont="1" applyFill="1" applyBorder="1" applyProtection="1">
      <protection locked="0"/>
    </xf>
    <xf numFmtId="181" fontId="6" fillId="0" borderId="36" xfId="0" applyNumberFormat="1" applyFont="1" applyFill="1" applyBorder="1" applyAlignment="1" applyProtection="1">
      <alignment horizontal="right"/>
      <protection locked="0"/>
    </xf>
    <xf numFmtId="181" fontId="6" fillId="0" borderId="33" xfId="0" applyNumberFormat="1" applyFont="1" applyFill="1" applyBorder="1" applyAlignment="1" applyProtection="1">
      <alignment horizontal="right"/>
      <protection locked="0"/>
    </xf>
    <xf numFmtId="181" fontId="6" fillId="0" borderId="42" xfId="0" applyNumberFormat="1" applyFont="1" applyFill="1" applyBorder="1" applyAlignment="1" applyProtection="1">
      <alignment horizontal="right"/>
      <protection locked="0"/>
    </xf>
    <xf numFmtId="181" fontId="6" fillId="0" borderId="40" xfId="0" applyNumberFormat="1" applyFont="1" applyFill="1" applyBorder="1" applyAlignment="1" applyProtection="1">
      <alignment horizontal="right"/>
      <protection locked="0"/>
    </xf>
    <xf numFmtId="181" fontId="6" fillId="0" borderId="60" xfId="0" applyNumberFormat="1" applyFont="1" applyFill="1" applyBorder="1" applyProtection="1">
      <protection locked="0"/>
    </xf>
    <xf numFmtId="181" fontId="6" fillId="0" borderId="37" xfId="0" applyNumberFormat="1" applyFont="1" applyFill="1" applyBorder="1" applyAlignment="1" applyProtection="1">
      <alignment horizontal="right"/>
      <protection locked="0"/>
    </xf>
    <xf numFmtId="181" fontId="6" fillId="0" borderId="45" xfId="0" applyNumberFormat="1" applyFont="1" applyFill="1" applyBorder="1" applyAlignment="1" applyProtection="1">
      <alignment horizontal="right"/>
      <protection locked="0"/>
    </xf>
    <xf numFmtId="181" fontId="6" fillId="0" borderId="71" xfId="0" applyNumberFormat="1" applyFont="1" applyFill="1" applyBorder="1" applyProtection="1">
      <protection locked="0"/>
    </xf>
    <xf numFmtId="181" fontId="6" fillId="0" borderId="208" xfId="0" applyNumberFormat="1" applyFont="1" applyFill="1" applyBorder="1" applyProtection="1">
      <protection locked="0"/>
    </xf>
    <xf numFmtId="181" fontId="6" fillId="0" borderId="70" xfId="0" applyNumberFormat="1" applyFont="1" applyFill="1" applyBorder="1" applyProtection="1">
      <protection locked="0"/>
    </xf>
    <xf numFmtId="178" fontId="6" fillId="0" borderId="35" xfId="0" applyNumberFormat="1" applyFont="1" applyFill="1" applyBorder="1" applyAlignment="1" applyProtection="1">
      <alignment vertical="center"/>
      <protection locked="0"/>
    </xf>
    <xf numFmtId="178" fontId="6" fillId="0" borderId="33" xfId="0" applyNumberFormat="1" applyFont="1" applyFill="1" applyBorder="1" applyAlignment="1" applyProtection="1">
      <alignment vertical="center"/>
      <protection locked="0"/>
    </xf>
    <xf numFmtId="178" fontId="6" fillId="0" borderId="34" xfId="0" applyNumberFormat="1" applyFont="1" applyFill="1" applyBorder="1" applyAlignment="1" applyProtection="1">
      <alignment vertical="center"/>
      <protection locked="0"/>
    </xf>
    <xf numFmtId="178" fontId="6" fillId="0" borderId="258" xfId="9" applyNumberFormat="1" applyFont="1" applyFill="1" applyBorder="1" applyAlignment="1" applyProtection="1">
      <alignment vertical="center"/>
      <protection locked="0"/>
    </xf>
    <xf numFmtId="178" fontId="6" fillId="0" borderId="41" xfId="0" applyNumberFormat="1" applyFont="1" applyFill="1" applyBorder="1" applyAlignment="1" applyProtection="1">
      <alignment vertical="center"/>
      <protection locked="0"/>
    </xf>
    <xf numFmtId="178" fontId="6" fillId="0" borderId="40" xfId="0" applyNumberFormat="1" applyFont="1" applyFill="1" applyBorder="1" applyAlignment="1" applyProtection="1">
      <alignment vertical="center"/>
      <protection locked="0"/>
    </xf>
    <xf numFmtId="178" fontId="6" fillId="0" borderId="248" xfId="9" applyNumberFormat="1" applyFont="1" applyFill="1" applyBorder="1" applyAlignment="1" applyProtection="1">
      <alignment vertical="center"/>
      <protection locked="0"/>
    </xf>
    <xf numFmtId="178" fontId="6" fillId="0" borderId="44" xfId="0" applyNumberFormat="1" applyFont="1" applyFill="1" applyBorder="1" applyAlignment="1" applyProtection="1">
      <alignment vertical="center"/>
      <protection locked="0"/>
    </xf>
    <xf numFmtId="178" fontId="6" fillId="0" borderId="68" xfId="0" applyNumberFormat="1" applyFont="1" applyFill="1" applyBorder="1" applyAlignment="1" applyProtection="1">
      <alignment vertical="center"/>
      <protection locked="0"/>
    </xf>
    <xf numFmtId="178" fontId="6" fillId="0" borderId="259" xfId="9" applyNumberFormat="1" applyFont="1" applyFill="1" applyBorder="1" applyAlignment="1" applyProtection="1">
      <alignment vertical="center"/>
      <protection locked="0"/>
    </xf>
    <xf numFmtId="178" fontId="7" fillId="0" borderId="41" xfId="0" applyNumberFormat="1" applyFont="1" applyFill="1" applyBorder="1" applyAlignment="1" applyProtection="1">
      <alignment vertical="center"/>
      <protection locked="0"/>
    </xf>
    <xf numFmtId="178" fontId="7" fillId="0" borderId="40" xfId="0" applyNumberFormat="1" applyFont="1" applyFill="1" applyBorder="1" applyAlignment="1" applyProtection="1">
      <alignment vertical="center"/>
      <protection locked="0"/>
    </xf>
    <xf numFmtId="178" fontId="7" fillId="0" borderId="37" xfId="0" applyNumberFormat="1" applyFont="1" applyFill="1" applyBorder="1" applyAlignment="1" applyProtection="1">
      <alignment vertical="center"/>
      <protection locked="0"/>
    </xf>
    <xf numFmtId="178" fontId="7" fillId="0" borderId="10" xfId="9" applyNumberFormat="1" applyFont="1" applyFill="1" applyBorder="1" applyAlignment="1" applyProtection="1">
      <alignment vertical="center"/>
      <protection locked="0"/>
    </xf>
    <xf numFmtId="178" fontId="7" fillId="0" borderId="248" xfId="9" applyNumberFormat="1" applyFont="1" applyFill="1" applyBorder="1" applyAlignment="1" applyProtection="1">
      <alignment vertical="center"/>
      <protection locked="0"/>
    </xf>
    <xf numFmtId="178" fontId="6" fillId="0" borderId="53" xfId="0" applyNumberFormat="1" applyFont="1" applyFill="1" applyBorder="1" applyAlignment="1" applyProtection="1">
      <alignment vertical="center"/>
      <protection locked="0"/>
    </xf>
    <xf numFmtId="178" fontId="6" fillId="0" borderId="54" xfId="0" applyNumberFormat="1" applyFont="1" applyFill="1" applyBorder="1" applyAlignment="1" applyProtection="1">
      <alignment vertical="center"/>
      <protection locked="0"/>
    </xf>
    <xf numFmtId="178" fontId="6" fillId="0" borderId="55" xfId="0" applyNumberFormat="1" applyFont="1" applyFill="1" applyBorder="1" applyAlignment="1" applyProtection="1">
      <alignment vertical="center"/>
      <protection locked="0"/>
    </xf>
    <xf numFmtId="178" fontId="6" fillId="0" borderId="21" xfId="9" applyNumberFormat="1" applyFont="1" applyFill="1" applyBorder="1" applyAlignment="1" applyProtection="1">
      <alignment vertical="center"/>
      <protection locked="0"/>
    </xf>
    <xf numFmtId="178" fontId="6" fillId="0" borderId="260" xfId="9" applyNumberFormat="1" applyFont="1" applyFill="1" applyBorder="1" applyAlignment="1" applyProtection="1">
      <alignment vertical="center"/>
      <protection locked="0"/>
    </xf>
    <xf numFmtId="178" fontId="6" fillId="0" borderId="51" xfId="9" applyNumberFormat="1" applyFont="1" applyFill="1" applyBorder="1" applyAlignment="1" applyProtection="1">
      <alignment vertical="center"/>
    </xf>
    <xf numFmtId="178" fontId="6" fillId="0" borderId="221" xfId="9" applyNumberFormat="1" applyFont="1" applyFill="1" applyBorder="1" applyAlignment="1" applyProtection="1">
      <alignment vertical="center"/>
      <protection locked="0"/>
    </xf>
    <xf numFmtId="178" fontId="6" fillId="0" borderId="219" xfId="9" applyNumberFormat="1" applyFont="1" applyFill="1" applyBorder="1" applyAlignment="1" applyProtection="1">
      <alignment vertical="center"/>
      <protection locked="0"/>
    </xf>
    <xf numFmtId="178" fontId="6" fillId="0" borderId="222" xfId="9" applyNumberFormat="1" applyFont="1" applyFill="1" applyBorder="1" applyAlignment="1" applyProtection="1">
      <alignment vertical="center"/>
      <protection locked="0"/>
    </xf>
    <xf numFmtId="178" fontId="6" fillId="0" borderId="263" xfId="9" applyNumberFormat="1" applyFont="1" applyFill="1" applyBorder="1" applyAlignment="1" applyProtection="1">
      <alignment vertical="center"/>
      <protection locked="0"/>
    </xf>
    <xf numFmtId="178" fontId="11" fillId="0" borderId="37" xfId="0" applyNumberFormat="1" applyFont="1" applyFill="1" applyBorder="1" applyAlignment="1" applyProtection="1">
      <alignment vertical="center"/>
      <protection locked="0"/>
    </xf>
    <xf numFmtId="178" fontId="27" fillId="0" borderId="0" xfId="10" applyNumberFormat="1" applyFont="1" applyFill="1" applyAlignment="1">
      <alignment vertical="center" shrinkToFit="1"/>
    </xf>
    <xf numFmtId="178" fontId="27" fillId="0" borderId="33" xfId="10" applyNumberFormat="1" applyFont="1" applyFill="1" applyBorder="1" applyAlignment="1">
      <alignment vertical="center" shrinkToFit="1"/>
    </xf>
    <xf numFmtId="178" fontId="11" fillId="0" borderId="11" xfId="0" applyNumberFormat="1" applyFont="1" applyFill="1" applyBorder="1" applyAlignment="1" applyProtection="1">
      <alignment vertical="center"/>
      <protection locked="0"/>
    </xf>
    <xf numFmtId="178" fontId="11" fillId="0" borderId="10" xfId="0" applyNumberFormat="1" applyFont="1" applyFill="1" applyBorder="1" applyAlignment="1" applyProtection="1">
      <alignment vertical="center"/>
      <protection locked="0"/>
    </xf>
    <xf numFmtId="178" fontId="27" fillId="0" borderId="40" xfId="10" applyNumberFormat="1" applyFont="1" applyFill="1" applyBorder="1" applyAlignment="1">
      <alignment vertical="center" shrinkToFit="1"/>
    </xf>
    <xf numFmtId="178" fontId="11" fillId="0" borderId="0" xfId="10" applyNumberFormat="1" applyFont="1" applyFill="1" applyAlignment="1">
      <alignment vertical="center" shrinkToFit="1"/>
    </xf>
    <xf numFmtId="178" fontId="11" fillId="0" borderId="45" xfId="0" applyNumberFormat="1" applyFont="1" applyFill="1" applyBorder="1" applyAlignment="1" applyProtection="1">
      <alignment vertical="center"/>
      <protection locked="0"/>
    </xf>
    <xf numFmtId="178" fontId="27" fillId="0" borderId="68" xfId="10" applyNumberFormat="1" applyFont="1" applyFill="1" applyBorder="1" applyAlignment="1">
      <alignment vertical="center" shrinkToFit="1"/>
    </xf>
    <xf numFmtId="178" fontId="11" fillId="0" borderId="58" xfId="0" applyNumberFormat="1" applyFont="1" applyFill="1" applyBorder="1" applyAlignment="1" applyProtection="1">
      <alignment vertical="center"/>
      <protection locked="0"/>
    </xf>
    <xf numFmtId="178" fontId="11" fillId="0" borderId="64" xfId="0" applyNumberFormat="1" applyFont="1" applyFill="1" applyBorder="1" applyAlignment="1" applyProtection="1">
      <alignment vertical="center"/>
      <protection locked="0"/>
    </xf>
    <xf numFmtId="178" fontId="11" fillId="0" borderId="204" xfId="0" applyNumberFormat="1" applyFont="1" applyFill="1" applyBorder="1" applyAlignment="1" applyProtection="1">
      <alignment vertical="center"/>
      <protection locked="0"/>
    </xf>
    <xf numFmtId="178" fontId="11" fillId="0" borderId="203" xfId="0" applyNumberFormat="1" applyFont="1" applyFill="1" applyBorder="1" applyAlignment="1" applyProtection="1">
      <alignment vertical="center"/>
      <protection locked="0"/>
    </xf>
    <xf numFmtId="178" fontId="13" fillId="0" borderId="42" xfId="0" applyNumberFormat="1" applyFont="1" applyFill="1" applyBorder="1" applyAlignment="1" applyProtection="1">
      <alignment vertical="center"/>
      <protection locked="0"/>
    </xf>
    <xf numFmtId="178" fontId="13" fillId="0" borderId="40" xfId="0" applyNumberFormat="1" applyFont="1" applyFill="1" applyBorder="1" applyAlignment="1" applyProtection="1">
      <alignment vertical="center"/>
      <protection locked="0"/>
    </xf>
    <xf numFmtId="178" fontId="13" fillId="0" borderId="37" xfId="0" applyNumberFormat="1" applyFont="1" applyFill="1" applyBorder="1" applyAlignment="1" applyProtection="1">
      <alignment vertical="center"/>
      <protection locked="0"/>
    </xf>
    <xf numFmtId="178" fontId="13" fillId="0" borderId="204" xfId="0" applyNumberFormat="1" applyFont="1" applyFill="1" applyBorder="1" applyAlignment="1" applyProtection="1">
      <alignment vertical="center"/>
      <protection locked="0"/>
    </xf>
    <xf numFmtId="178" fontId="13" fillId="0" borderId="11" xfId="0" applyNumberFormat="1" applyFont="1" applyFill="1" applyBorder="1" applyAlignment="1" applyProtection="1">
      <alignment vertical="center"/>
      <protection locked="0"/>
    </xf>
    <xf numFmtId="178" fontId="13" fillId="0" borderId="10" xfId="0" applyNumberFormat="1" applyFont="1" applyFill="1" applyBorder="1" applyAlignment="1" applyProtection="1">
      <alignment vertical="center"/>
      <protection locked="0"/>
    </xf>
    <xf numFmtId="178" fontId="13" fillId="0" borderId="102" xfId="0" applyNumberFormat="1" applyFont="1" applyFill="1" applyBorder="1" applyAlignment="1" applyProtection="1">
      <alignment vertical="center"/>
      <protection locked="0"/>
    </xf>
    <xf numFmtId="178" fontId="11" fillId="0" borderId="54" xfId="0" applyNumberFormat="1" applyFont="1" applyFill="1" applyBorder="1" applyAlignment="1" applyProtection="1">
      <alignment vertical="center"/>
      <protection locked="0"/>
    </xf>
    <xf numFmtId="178" fontId="11" fillId="0" borderId="55" xfId="0" applyNumberFormat="1" applyFont="1" applyFill="1" applyBorder="1" applyAlignment="1" applyProtection="1">
      <alignment vertical="center"/>
      <protection locked="0"/>
    </xf>
    <xf numFmtId="178" fontId="11" fillId="0" borderId="57" xfId="0" applyNumberFormat="1" applyFont="1" applyFill="1" applyBorder="1" applyAlignment="1" applyProtection="1">
      <alignment vertical="center"/>
      <protection locked="0"/>
    </xf>
    <xf numFmtId="178" fontId="11" fillId="0" borderId="104" xfId="0" applyNumberFormat="1" applyFont="1" applyFill="1" applyBorder="1" applyAlignment="1" applyProtection="1">
      <alignment vertical="center"/>
      <protection locked="0"/>
    </xf>
    <xf numFmtId="178" fontId="11" fillId="0" borderId="22" xfId="0" applyNumberFormat="1" applyFont="1" applyFill="1" applyBorder="1" applyAlignment="1" applyProtection="1">
      <alignment vertical="center"/>
      <protection locked="0"/>
    </xf>
    <xf numFmtId="178" fontId="11" fillId="0" borderId="21" xfId="0" applyNumberFormat="1" applyFont="1" applyFill="1" applyBorder="1" applyAlignment="1" applyProtection="1">
      <alignment vertical="center"/>
      <protection locked="0"/>
    </xf>
    <xf numFmtId="178" fontId="11" fillId="0" borderId="56" xfId="0" applyNumberFormat="1" applyFont="1" applyFill="1" applyBorder="1" applyAlignment="1" applyProtection="1">
      <alignment vertical="center"/>
      <protection locked="0"/>
    </xf>
    <xf numFmtId="178" fontId="11" fillId="0" borderId="101" xfId="0" applyNumberFormat="1" applyFont="1" applyFill="1" applyBorder="1" applyAlignment="1" applyProtection="1">
      <alignment vertical="center"/>
      <protection locked="0"/>
    </xf>
    <xf numFmtId="178" fontId="11" fillId="0" borderId="33" xfId="0" applyNumberFormat="1" applyFont="1" applyFill="1" applyBorder="1" applyAlignment="1" applyProtection="1">
      <alignment vertical="center"/>
      <protection locked="0"/>
    </xf>
    <xf numFmtId="178" fontId="11" fillId="0" borderId="34" xfId="0" applyNumberFormat="1" applyFont="1" applyFill="1" applyBorder="1" applyAlignment="1" applyProtection="1">
      <alignment vertical="center"/>
      <protection locked="0"/>
    </xf>
    <xf numFmtId="178" fontId="11" fillId="0" borderId="36" xfId="0" applyNumberFormat="1" applyFont="1" applyFill="1" applyBorder="1" applyAlignment="1" applyProtection="1">
      <alignment vertical="center"/>
      <protection locked="0"/>
    </xf>
    <xf numFmtId="178" fontId="11" fillId="0" borderId="105" xfId="0" applyNumberFormat="1" applyFont="1" applyFill="1" applyBorder="1" applyAlignment="1" applyProtection="1">
      <alignment vertical="center"/>
      <protection locked="0"/>
    </xf>
    <xf numFmtId="178" fontId="11" fillId="0" borderId="3" xfId="0" applyNumberFormat="1" applyFont="1" applyFill="1" applyBorder="1" applyAlignment="1" applyProtection="1">
      <alignment vertical="center"/>
      <protection locked="0"/>
    </xf>
    <xf numFmtId="178" fontId="11" fillId="0" borderId="2" xfId="0" applyNumberFormat="1" applyFont="1" applyFill="1" applyBorder="1" applyAlignment="1" applyProtection="1">
      <alignment vertical="center"/>
      <protection locked="0"/>
    </xf>
    <xf numFmtId="178" fontId="11" fillId="0" borderId="35" xfId="0" applyNumberFormat="1" applyFont="1" applyFill="1" applyBorder="1" applyAlignment="1" applyProtection="1">
      <alignment vertical="center"/>
      <protection locked="0"/>
    </xf>
    <xf numFmtId="178" fontId="11" fillId="0" borderId="106" xfId="0" applyNumberFormat="1" applyFont="1" applyFill="1" applyBorder="1" applyAlignment="1" applyProtection="1">
      <alignment vertical="center"/>
      <protection locked="0"/>
    </xf>
    <xf numFmtId="178" fontId="11" fillId="0" borderId="41" xfId="0" applyNumberFormat="1" applyFont="1" applyFill="1" applyBorder="1" applyAlignment="1" applyProtection="1">
      <alignment vertical="center"/>
      <protection locked="0"/>
    </xf>
    <xf numFmtId="178" fontId="11" fillId="0" borderId="44" xfId="0" applyNumberFormat="1" applyFont="1" applyFill="1" applyBorder="1" applyAlignment="1" applyProtection="1">
      <alignment vertical="center"/>
      <protection locked="0"/>
    </xf>
    <xf numFmtId="178" fontId="11" fillId="0" borderId="218" xfId="0" applyNumberFormat="1" applyFont="1" applyFill="1" applyBorder="1" applyAlignment="1" applyProtection="1">
      <alignment vertical="center"/>
      <protection locked="0"/>
    </xf>
    <xf numFmtId="178" fontId="11" fillId="0" borderId="219" xfId="0" applyNumberFormat="1" applyFont="1" applyFill="1" applyBorder="1" applyAlignment="1" applyProtection="1">
      <alignment vertical="center"/>
      <protection locked="0"/>
    </xf>
    <xf numFmtId="178" fontId="11" fillId="0" borderId="222" xfId="0" applyNumberFormat="1" applyFont="1" applyFill="1" applyBorder="1" applyAlignment="1" applyProtection="1">
      <alignment vertical="center"/>
      <protection locked="0"/>
    </xf>
    <xf numFmtId="178" fontId="11" fillId="0" borderId="265" xfId="0" applyNumberFormat="1" applyFont="1" applyFill="1" applyBorder="1" applyAlignment="1" applyProtection="1">
      <alignment vertical="center"/>
      <protection locked="0"/>
    </xf>
    <xf numFmtId="178" fontId="11" fillId="0" borderId="111" xfId="0" applyNumberFormat="1" applyFont="1" applyFill="1" applyBorder="1" applyAlignment="1" applyProtection="1">
      <alignment vertical="center"/>
      <protection locked="0"/>
    </xf>
    <xf numFmtId="178" fontId="11" fillId="0" borderId="108" xfId="0" applyNumberFormat="1" applyFont="1" applyFill="1" applyBorder="1" applyAlignment="1" applyProtection="1">
      <alignment vertical="center"/>
      <protection locked="0"/>
    </xf>
    <xf numFmtId="178" fontId="11" fillId="0" borderId="65" xfId="0" applyNumberFormat="1" applyFont="1" applyFill="1" applyBorder="1" applyAlignment="1" applyProtection="1">
      <alignment vertical="center"/>
      <protection locked="0"/>
    </xf>
    <xf numFmtId="178" fontId="11" fillId="0" borderId="59" xfId="0" applyNumberFormat="1" applyFont="1" applyFill="1" applyBorder="1" applyAlignment="1" applyProtection="1">
      <alignment vertical="center"/>
      <protection locked="0"/>
    </xf>
    <xf numFmtId="178" fontId="6" fillId="0" borderId="41" xfId="9" applyNumberFormat="1" applyFont="1" applyFill="1" applyBorder="1" applyAlignment="1" applyProtection="1">
      <alignment vertical="center" justifyLastLine="1"/>
      <protection locked="0"/>
    </xf>
    <xf numFmtId="178" fontId="6" fillId="0" borderId="40" xfId="9" applyNumberFormat="1" applyFont="1" applyFill="1" applyBorder="1" applyAlignment="1" applyProtection="1">
      <alignment vertical="center" justifyLastLine="1"/>
      <protection locked="0"/>
    </xf>
    <xf numFmtId="178" fontId="6" fillId="0" borderId="204" xfId="9" applyNumberFormat="1" applyFont="1" applyFill="1" applyBorder="1" applyAlignment="1" applyProtection="1">
      <alignment vertical="center" justifyLastLine="1"/>
      <protection locked="0"/>
    </xf>
    <xf numFmtId="178" fontId="6" fillId="0" borderId="37" xfId="9" applyNumberFormat="1" applyFont="1" applyFill="1" applyBorder="1" applyAlignment="1" applyProtection="1">
      <alignment vertical="center" justifyLastLine="1"/>
      <protection locked="0"/>
    </xf>
    <xf numFmtId="178" fontId="6" fillId="0" borderId="10" xfId="9" applyNumberFormat="1" applyFont="1" applyFill="1" applyBorder="1" applyAlignment="1" applyProtection="1">
      <alignment vertical="center" wrapText="1" justifyLastLine="1"/>
      <protection locked="0"/>
    </xf>
    <xf numFmtId="178" fontId="6" fillId="0" borderId="39" xfId="9" applyNumberFormat="1" applyFont="1" applyFill="1" applyBorder="1" applyAlignment="1" applyProtection="1">
      <alignment vertical="center"/>
      <protection locked="0"/>
    </xf>
    <xf numFmtId="178" fontId="6" fillId="0" borderId="32" xfId="9" applyNumberFormat="1" applyFont="1" applyFill="1" applyBorder="1" applyAlignment="1" applyProtection="1">
      <alignment vertical="center"/>
      <protection locked="0"/>
    </xf>
    <xf numFmtId="178" fontId="6" fillId="0" borderId="103" xfId="9" applyNumberFormat="1" applyFont="1" applyFill="1" applyBorder="1" applyAlignment="1" applyProtection="1">
      <alignment vertical="center"/>
      <protection locked="0"/>
    </xf>
    <xf numFmtId="178" fontId="6" fillId="0" borderId="73" xfId="9" applyNumberFormat="1" applyFont="1" applyFill="1" applyBorder="1" applyAlignment="1" applyProtection="1">
      <alignment vertical="center" justifyLastLine="1"/>
      <protection locked="0"/>
    </xf>
    <xf numFmtId="178" fontId="6" fillId="0" borderId="82" xfId="9" applyNumberFormat="1" applyFont="1" applyFill="1" applyBorder="1" applyAlignment="1" applyProtection="1">
      <alignment vertical="center" justifyLastLine="1"/>
      <protection locked="0"/>
    </xf>
    <xf numFmtId="178" fontId="6" fillId="0" borderId="112" xfId="9" applyNumberFormat="1" applyFont="1" applyFill="1" applyBorder="1" applyAlignment="1" applyProtection="1">
      <alignment vertical="center" justifyLastLine="1"/>
      <protection locked="0"/>
    </xf>
    <xf numFmtId="178" fontId="6" fillId="0" borderId="74" xfId="9" applyNumberFormat="1" applyFont="1" applyFill="1" applyBorder="1" applyAlignment="1" applyProtection="1">
      <alignment vertical="center" justifyLastLine="1"/>
      <protection locked="0"/>
    </xf>
    <xf numFmtId="178" fontId="6" fillId="0" borderId="75" xfId="9" applyNumberFormat="1" applyFont="1" applyFill="1" applyBorder="1" applyAlignment="1" applyProtection="1">
      <alignment vertical="center" wrapText="1" justifyLastLine="1"/>
      <protection locked="0"/>
    </xf>
    <xf numFmtId="178" fontId="6" fillId="0" borderId="81" xfId="9" applyNumberFormat="1" applyFont="1" applyFill="1" applyBorder="1" applyAlignment="1" applyProtection="1">
      <alignment vertical="center"/>
      <protection locked="0"/>
    </xf>
    <xf numFmtId="178" fontId="6" fillId="0" borderId="118" xfId="9" applyNumberFormat="1" applyFont="1" applyFill="1" applyBorder="1" applyAlignment="1" applyProtection="1">
      <alignment vertical="center"/>
      <protection locked="0"/>
    </xf>
    <xf numFmtId="178" fontId="6" fillId="0" borderId="28" xfId="9" applyNumberFormat="1" applyFont="1" applyFill="1" applyBorder="1" applyAlignment="1" applyProtection="1">
      <alignment vertical="center"/>
      <protection locked="0"/>
    </xf>
    <xf numFmtId="178" fontId="6" fillId="0" borderId="25" xfId="9" applyNumberFormat="1" applyFont="1" applyFill="1" applyBorder="1" applyAlignment="1" applyProtection="1">
      <alignment vertical="center"/>
      <protection locked="0"/>
    </xf>
    <xf numFmtId="178" fontId="6" fillId="0" borderId="100" xfId="9" applyNumberFormat="1" applyFont="1" applyFill="1" applyBorder="1" applyAlignment="1" applyProtection="1">
      <alignment vertical="center"/>
      <protection locked="0"/>
    </xf>
    <xf numFmtId="178" fontId="6" fillId="0" borderId="26" xfId="9" applyNumberFormat="1" applyFont="1" applyFill="1" applyBorder="1" applyAlignment="1" applyProtection="1">
      <alignment vertical="center"/>
      <protection locked="0"/>
    </xf>
    <xf numFmtId="178" fontId="6" fillId="0" borderId="50" xfId="9" applyNumberFormat="1" applyFont="1" applyFill="1" applyBorder="1" applyAlignment="1" applyProtection="1">
      <alignment vertical="center"/>
      <protection locked="0"/>
    </xf>
    <xf numFmtId="178" fontId="6" fillId="0" borderId="24" xfId="9" applyNumberFormat="1" applyFont="1" applyFill="1" applyBorder="1" applyAlignment="1" applyProtection="1">
      <alignment vertical="center"/>
      <protection locked="0"/>
    </xf>
    <xf numFmtId="178" fontId="6" fillId="0" borderId="107" xfId="9" applyNumberFormat="1" applyFont="1" applyFill="1" applyBorder="1" applyAlignment="1" applyProtection="1">
      <alignment vertical="center"/>
      <protection locked="0"/>
    </xf>
    <xf numFmtId="178" fontId="6" fillId="0" borderId="41" xfId="9" applyNumberFormat="1" applyFont="1" applyFill="1" applyBorder="1" applyAlignment="1" applyProtection="1">
      <alignment vertical="center"/>
      <protection locked="0"/>
    </xf>
    <xf numFmtId="178" fontId="6" fillId="0" borderId="71" xfId="9" applyNumberFormat="1" applyFont="1" applyFill="1" applyBorder="1" applyAlignment="1" applyProtection="1">
      <alignment vertical="center"/>
      <protection locked="0"/>
    </xf>
    <xf numFmtId="178" fontId="6" fillId="0" borderId="79" xfId="9" applyNumberFormat="1" applyFont="1" applyFill="1" applyBorder="1" applyAlignment="1" applyProtection="1">
      <alignment vertical="center"/>
      <protection locked="0"/>
    </xf>
    <xf numFmtId="178" fontId="6" fillId="0" borderId="204" xfId="0" applyNumberFormat="1" applyFont="1" applyFill="1" applyBorder="1" applyAlignment="1" applyProtection="1">
      <alignment vertical="center"/>
      <protection locked="0"/>
    </xf>
    <xf numFmtId="178" fontId="6" fillId="0" borderId="11" xfId="0" applyNumberFormat="1" applyFont="1" applyFill="1" applyBorder="1" applyAlignment="1" applyProtection="1">
      <alignment vertical="center"/>
      <protection locked="0"/>
    </xf>
    <xf numFmtId="178" fontId="6" fillId="0" borderId="102" xfId="0" applyNumberFormat="1" applyFont="1" applyFill="1" applyBorder="1" applyAlignment="1" applyProtection="1">
      <alignment vertical="center"/>
      <protection locked="0"/>
    </xf>
    <xf numFmtId="178" fontId="6" fillId="0" borderId="202" xfId="0" applyNumberFormat="1" applyFont="1" applyFill="1" applyBorder="1" applyAlignment="1" applyProtection="1">
      <alignment vertical="center"/>
      <protection locked="0"/>
    </xf>
    <xf numFmtId="178" fontId="6" fillId="0" borderId="208" xfId="0" applyNumberFormat="1" applyFont="1" applyFill="1" applyBorder="1" applyAlignment="1" applyProtection="1">
      <alignment vertical="center"/>
      <protection locked="0"/>
    </xf>
    <xf numFmtId="178" fontId="6" fillId="0" borderId="70" xfId="0" applyNumberFormat="1" applyFont="1" applyFill="1" applyBorder="1" applyAlignment="1" applyProtection="1">
      <alignment vertical="center"/>
      <protection locked="0"/>
    </xf>
    <xf numFmtId="178" fontId="6" fillId="0" borderId="257" xfId="0" applyNumberFormat="1" applyFont="1" applyFill="1" applyBorder="1" applyAlignment="1" applyProtection="1">
      <alignment vertical="center"/>
      <protection locked="0"/>
    </xf>
    <xf numFmtId="176" fontId="6" fillId="0" borderId="44" xfId="0" applyNumberFormat="1" applyFont="1" applyFill="1" applyBorder="1" applyAlignment="1" applyProtection="1">
      <alignment vertical="center" shrinkToFit="1"/>
      <protection locked="0"/>
    </xf>
    <xf numFmtId="176" fontId="6" fillId="0" borderId="45" xfId="0" applyNumberFormat="1" applyFont="1" applyFill="1" applyBorder="1" applyAlignment="1" applyProtection="1">
      <alignment vertical="center" shrinkToFit="1"/>
      <protection locked="0"/>
    </xf>
    <xf numFmtId="176" fontId="6" fillId="0" borderId="64" xfId="0" applyNumberFormat="1" applyFont="1" applyFill="1" applyBorder="1" applyAlignment="1" applyProtection="1">
      <alignment vertical="center" shrinkToFit="1"/>
    </xf>
    <xf numFmtId="176" fontId="6" fillId="0" borderId="44" xfId="0" applyNumberFormat="1" applyFont="1" applyFill="1" applyBorder="1" applyAlignment="1" applyProtection="1">
      <alignment vertical="center" shrinkToFit="1"/>
    </xf>
    <xf numFmtId="176" fontId="6" fillId="0" borderId="45" xfId="0" applyNumberFormat="1" applyFont="1" applyFill="1" applyBorder="1" applyAlignment="1" applyProtection="1">
      <alignment vertical="center" shrinkToFit="1"/>
    </xf>
    <xf numFmtId="176" fontId="6" fillId="0" borderId="43" xfId="0" applyNumberFormat="1" applyFont="1" applyFill="1" applyBorder="1" applyAlignment="1" applyProtection="1">
      <alignment vertical="center" shrinkToFit="1"/>
    </xf>
    <xf numFmtId="177" fontId="6" fillId="0" borderId="43" xfId="0" applyNumberFormat="1" applyFont="1" applyFill="1" applyBorder="1" applyAlignment="1" applyProtection="1">
      <alignment vertical="center" shrinkToFit="1"/>
      <protection locked="0"/>
    </xf>
    <xf numFmtId="176" fontId="6" fillId="0" borderId="41" xfId="0" applyNumberFormat="1" applyFont="1" applyFill="1" applyBorder="1" applyAlignment="1" applyProtection="1">
      <alignment vertical="center" shrinkToFit="1"/>
      <protection locked="0"/>
    </xf>
    <xf numFmtId="176" fontId="6" fillId="0" borderId="37" xfId="0" applyNumberFormat="1" applyFont="1" applyFill="1" applyBorder="1" applyAlignment="1" applyProtection="1">
      <alignment vertical="center" shrinkToFit="1"/>
      <protection locked="0"/>
    </xf>
    <xf numFmtId="176" fontId="6" fillId="0" borderId="10" xfId="0" applyNumberFormat="1" applyFont="1" applyFill="1" applyBorder="1" applyAlignment="1" applyProtection="1">
      <alignment vertical="center" shrinkToFit="1"/>
    </xf>
    <xf numFmtId="176" fontId="6" fillId="0" borderId="41" xfId="0" applyNumberFormat="1" applyFont="1" applyFill="1" applyBorder="1" applyAlignment="1" applyProtection="1">
      <alignment vertical="center" shrinkToFit="1"/>
    </xf>
    <xf numFmtId="176" fontId="6" fillId="0" borderId="37" xfId="0" applyNumberFormat="1" applyFont="1" applyFill="1" applyBorder="1" applyAlignment="1" applyProtection="1">
      <alignment vertical="center" shrinkToFit="1"/>
    </xf>
    <xf numFmtId="176" fontId="6" fillId="0" borderId="32" xfId="0" applyNumberFormat="1" applyFont="1" applyFill="1" applyBorder="1" applyAlignment="1" applyProtection="1">
      <alignment vertical="center" shrinkToFit="1"/>
    </xf>
    <xf numFmtId="177" fontId="6" fillId="0" borderId="32" xfId="0" applyNumberFormat="1" applyFont="1" applyFill="1" applyBorder="1" applyAlignment="1" applyProtection="1">
      <alignment vertical="center" shrinkToFit="1"/>
      <protection locked="0"/>
    </xf>
    <xf numFmtId="176" fontId="6" fillId="0" borderId="79" xfId="0" applyNumberFormat="1" applyFont="1" applyFill="1" applyBorder="1" applyAlignment="1" applyProtection="1">
      <alignment vertical="center" shrinkToFit="1"/>
    </xf>
    <xf numFmtId="176" fontId="6" fillId="0" borderId="72" xfId="0" applyNumberFormat="1" applyFont="1" applyFill="1" applyBorder="1" applyAlignment="1" applyProtection="1">
      <alignment vertical="center" shrinkToFit="1"/>
    </xf>
    <xf numFmtId="176" fontId="6" fillId="0" borderId="15" xfId="0" applyNumberFormat="1" applyFont="1" applyFill="1" applyBorder="1" applyAlignment="1" applyProtection="1">
      <alignment vertical="center" shrinkToFit="1"/>
    </xf>
    <xf numFmtId="176" fontId="6" fillId="0" borderId="18" xfId="0" applyNumberFormat="1" applyFont="1" applyFill="1" applyBorder="1" applyAlignment="1" applyProtection="1">
      <alignment vertical="center" shrinkToFit="1"/>
    </xf>
    <xf numFmtId="177" fontId="6" fillId="0" borderId="18" xfId="0" applyNumberFormat="1" applyFont="1" applyFill="1" applyBorder="1" applyAlignment="1" applyProtection="1">
      <alignment vertical="center" shrinkToFit="1"/>
    </xf>
    <xf numFmtId="176" fontId="6" fillId="0" borderId="70" xfId="0" applyNumberFormat="1" applyFont="1" applyFill="1" applyBorder="1" applyAlignment="1" applyProtection="1">
      <alignment vertical="center" shrinkToFit="1"/>
    </xf>
    <xf numFmtId="176" fontId="6" fillId="0" borderId="98" xfId="0" applyNumberFormat="1" applyFont="1" applyFill="1" applyBorder="1" applyAlignment="1" applyProtection="1">
      <alignment vertical="center" shrinkToFit="1"/>
    </xf>
    <xf numFmtId="176" fontId="6" fillId="0" borderId="77" xfId="0" applyNumberFormat="1" applyFont="1" applyFill="1" applyBorder="1" applyAlignment="1" applyProtection="1">
      <alignment vertical="center" shrinkToFit="1"/>
    </xf>
    <xf numFmtId="177" fontId="6" fillId="0" borderId="43" xfId="0" applyNumberFormat="1" applyFont="1" applyFill="1" applyBorder="1" applyAlignment="1" applyProtection="1">
      <alignment vertical="center" shrinkToFit="1"/>
    </xf>
    <xf numFmtId="176" fontId="6" fillId="0" borderId="58" xfId="0" applyNumberFormat="1" applyFont="1" applyFill="1" applyBorder="1" applyAlignment="1" applyProtection="1">
      <alignment vertical="center" shrinkToFit="1"/>
    </xf>
    <xf numFmtId="176" fontId="6" fillId="0" borderId="71" xfId="0" applyNumberFormat="1" applyFont="1" applyFill="1" applyBorder="1" applyAlignment="1" applyProtection="1">
      <alignment vertical="center" shrinkToFit="1"/>
      <protection locked="0"/>
    </xf>
    <xf numFmtId="176" fontId="6" fillId="0" borderId="72" xfId="0" applyNumberFormat="1" applyFont="1" applyFill="1" applyBorder="1" applyAlignment="1" applyProtection="1">
      <alignment vertical="center" shrinkToFit="1"/>
      <protection locked="0"/>
    </xf>
    <xf numFmtId="176" fontId="6" fillId="0" borderId="79" xfId="0" applyNumberFormat="1" applyFont="1" applyFill="1" applyBorder="1" applyAlignment="1" applyProtection="1">
      <alignment vertical="center" shrinkToFit="1"/>
      <protection locked="0"/>
    </xf>
    <xf numFmtId="176" fontId="6" fillId="0" borderId="115" xfId="0" applyNumberFormat="1" applyFont="1" applyFill="1" applyBorder="1" applyAlignment="1" applyProtection="1">
      <alignment vertical="center" shrinkToFit="1"/>
    </xf>
    <xf numFmtId="177" fontId="6" fillId="0" borderId="78" xfId="0" applyNumberFormat="1" applyFont="1" applyFill="1" applyBorder="1" applyAlignment="1" applyProtection="1">
      <alignment vertical="center" shrinkToFit="1"/>
      <protection locked="0"/>
    </xf>
    <xf numFmtId="176" fontId="6" fillId="0" borderId="39" xfId="0" applyNumberFormat="1" applyFont="1" applyFill="1" applyBorder="1" applyAlignment="1" applyProtection="1">
      <alignment vertical="center" shrinkToFit="1"/>
      <protection locked="0"/>
    </xf>
    <xf numFmtId="176" fontId="6" fillId="0" borderId="11" xfId="0" applyNumberFormat="1" applyFont="1" applyFill="1" applyBorder="1" applyAlignment="1" applyProtection="1">
      <alignment vertical="center" shrinkToFit="1"/>
    </xf>
    <xf numFmtId="176" fontId="6" fillId="0" borderId="42" xfId="0" applyNumberFormat="1" applyFont="1" applyFill="1" applyBorder="1" applyAlignment="1" applyProtection="1">
      <alignment vertical="center" shrinkToFit="1"/>
      <protection locked="0"/>
    </xf>
    <xf numFmtId="176" fontId="6" fillId="0" borderId="42" xfId="0" applyNumberFormat="1" applyFont="1" applyFill="1" applyBorder="1" applyAlignment="1" applyProtection="1">
      <alignment vertical="center" shrinkToFit="1"/>
    </xf>
    <xf numFmtId="177" fontId="6" fillId="0" borderId="19" xfId="0" applyNumberFormat="1" applyFont="1" applyFill="1" applyBorder="1" applyAlignment="1" applyProtection="1">
      <alignment vertical="center" shrinkToFit="1"/>
      <protection locked="0"/>
    </xf>
    <xf numFmtId="176" fontId="6" fillId="0" borderId="62" xfId="0" applyNumberFormat="1" applyFont="1" applyFill="1" applyBorder="1" applyAlignment="1" applyProtection="1">
      <alignment vertical="center" shrinkToFit="1"/>
    </xf>
    <xf numFmtId="177" fontId="6" fillId="0" borderId="69" xfId="0" applyNumberFormat="1" applyFont="1" applyFill="1" applyBorder="1" applyAlignment="1" applyProtection="1">
      <alignment vertical="center" shrinkToFit="1"/>
      <protection locked="0"/>
    </xf>
    <xf numFmtId="176" fontId="6" fillId="0" borderId="7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7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6" xfId="0" applyNumberFormat="1" applyFont="1" applyFill="1" applyBorder="1" applyAlignment="1" applyProtection="1">
      <alignment horizontal="right" vertical="center" shrinkToFit="1"/>
    </xf>
    <xf numFmtId="176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Fill="1" applyBorder="1" applyAlignment="1" applyProtection="1">
      <alignment horizontal="right" vertical="center" shrinkToFit="1"/>
    </xf>
    <xf numFmtId="176" fontId="6" fillId="0" borderId="73" xfId="0" applyNumberFormat="1" applyFont="1" applyFill="1" applyBorder="1" applyAlignment="1" applyProtection="1">
      <alignment vertical="center" shrinkToFit="1"/>
      <protection locked="0"/>
    </xf>
    <xf numFmtId="176" fontId="6" fillId="0" borderId="74" xfId="0" applyNumberFormat="1" applyFont="1" applyFill="1" applyBorder="1" applyAlignment="1" applyProtection="1">
      <alignment vertical="center" shrinkToFit="1"/>
      <protection locked="0"/>
    </xf>
    <xf numFmtId="176" fontId="6" fillId="0" borderId="75" xfId="0" applyNumberFormat="1" applyFont="1" applyFill="1" applyBorder="1" applyAlignment="1" applyProtection="1">
      <alignment vertical="center" shrinkToFit="1"/>
    </xf>
    <xf numFmtId="176" fontId="6" fillId="0" borderId="73" xfId="0" applyNumberFormat="1" applyFont="1" applyFill="1" applyBorder="1" applyAlignment="1" applyProtection="1">
      <alignment vertical="center" shrinkToFit="1"/>
    </xf>
    <xf numFmtId="176" fontId="6" fillId="0" borderId="74" xfId="0" applyNumberFormat="1" applyFont="1" applyFill="1" applyBorder="1" applyAlignment="1" applyProtection="1">
      <alignment vertical="center" shrinkToFit="1"/>
    </xf>
    <xf numFmtId="176" fontId="6" fillId="0" borderId="80" xfId="0" applyNumberFormat="1" applyFont="1" applyFill="1" applyBorder="1" applyAlignment="1" applyProtection="1">
      <alignment vertical="center" shrinkToFit="1"/>
    </xf>
    <xf numFmtId="177" fontId="6" fillId="0" borderId="84" xfId="0" applyNumberFormat="1" applyFont="1" applyFill="1" applyBorder="1" applyAlignment="1" applyProtection="1">
      <alignment vertical="center" shrinkToFit="1"/>
      <protection locked="0"/>
    </xf>
    <xf numFmtId="177" fontId="6" fillId="0" borderId="78" xfId="0" applyNumberFormat="1" applyFont="1" applyFill="1" applyBorder="1" applyAlignment="1" applyProtection="1">
      <alignment vertical="center" shrinkToFit="1"/>
    </xf>
    <xf numFmtId="177" fontId="6" fillId="0" borderId="80" xfId="0" applyNumberFormat="1" applyFont="1" applyFill="1" applyBorder="1" applyAlignment="1" applyProtection="1">
      <alignment vertical="center" shrinkToFit="1"/>
      <protection locked="0"/>
    </xf>
    <xf numFmtId="176" fontId="6" fillId="0" borderId="137" xfId="0" applyNumberFormat="1" applyFont="1" applyFill="1" applyBorder="1" applyAlignment="1" applyProtection="1">
      <alignment vertical="center" shrinkToFit="1"/>
    </xf>
    <xf numFmtId="176" fontId="6" fillId="0" borderId="138" xfId="0" applyNumberFormat="1" applyFont="1" applyFill="1" applyBorder="1" applyAlignment="1" applyProtection="1">
      <alignment vertical="center" shrinkToFit="1"/>
    </xf>
    <xf numFmtId="176" fontId="6" fillId="0" borderId="139" xfId="0" applyNumberFormat="1" applyFont="1" applyFill="1" applyBorder="1" applyAlignment="1" applyProtection="1">
      <alignment vertical="center" shrinkToFit="1"/>
    </xf>
    <xf numFmtId="176" fontId="6" fillId="0" borderId="136" xfId="0" applyNumberFormat="1" applyFont="1" applyFill="1" applyBorder="1" applyAlignment="1" applyProtection="1">
      <alignment vertical="center" shrinkToFit="1"/>
    </xf>
    <xf numFmtId="177" fontId="6" fillId="0" borderId="136" xfId="0" applyNumberFormat="1" applyFont="1" applyFill="1" applyBorder="1" applyAlignment="1" applyProtection="1">
      <alignment vertical="center" shrinkToFit="1"/>
    </xf>
    <xf numFmtId="176" fontId="6" fillId="0" borderId="56" xfId="0" applyNumberFormat="1" applyFont="1" applyFill="1" applyBorder="1" applyAlignment="1" applyProtection="1">
      <alignment vertical="center" shrinkToFit="1"/>
    </xf>
    <xf numFmtId="176" fontId="6" fillId="0" borderId="52" xfId="0" applyNumberFormat="1" applyFont="1" applyFill="1" applyBorder="1" applyAlignment="1" applyProtection="1">
      <alignment vertical="center" shrinkToFit="1"/>
    </xf>
    <xf numFmtId="177" fontId="6" fillId="0" borderId="52" xfId="0" applyNumberFormat="1" applyFont="1" applyFill="1" applyBorder="1" applyAlignment="1" applyProtection="1">
      <alignment vertical="center" shrinkToFit="1"/>
    </xf>
    <xf numFmtId="176" fontId="6" fillId="0" borderId="35" xfId="0" applyNumberFormat="1" applyFont="1" applyFill="1" applyBorder="1" applyAlignment="1" applyProtection="1">
      <alignment vertical="center" shrinkToFit="1"/>
      <protection locked="0"/>
    </xf>
    <xf numFmtId="176" fontId="6" fillId="0" borderId="34" xfId="0" applyNumberFormat="1" applyFont="1" applyFill="1" applyBorder="1" applyAlignment="1" applyProtection="1">
      <alignment vertical="center" shrinkToFit="1"/>
      <protection locked="0"/>
    </xf>
    <xf numFmtId="176" fontId="6" fillId="0" borderId="2" xfId="0" applyNumberFormat="1" applyFont="1" applyFill="1" applyBorder="1" applyAlignment="1" applyProtection="1">
      <alignment vertical="center" shrinkToFit="1"/>
    </xf>
    <xf numFmtId="176" fontId="6" fillId="0" borderId="35" xfId="0" applyNumberFormat="1" applyFont="1" applyFill="1" applyBorder="1" applyAlignment="1" applyProtection="1">
      <alignment vertical="center" shrinkToFit="1"/>
    </xf>
    <xf numFmtId="176" fontId="6" fillId="0" borderId="34" xfId="0" applyNumberFormat="1" applyFont="1" applyFill="1" applyBorder="1" applyAlignment="1" applyProtection="1">
      <alignment vertical="center" shrinkToFit="1"/>
    </xf>
    <xf numFmtId="176" fontId="6" fillId="0" borderId="38" xfId="0" applyNumberFormat="1" applyFont="1" applyFill="1" applyBorder="1" applyAlignment="1" applyProtection="1">
      <alignment vertical="center" shrinkToFit="1"/>
    </xf>
    <xf numFmtId="177" fontId="6" fillId="0" borderId="38" xfId="0" applyNumberFormat="1" applyFont="1" applyFill="1" applyBorder="1" applyAlignment="1" applyProtection="1">
      <alignment vertical="center" shrinkToFit="1"/>
      <protection locked="0"/>
    </xf>
    <xf numFmtId="176" fontId="6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58" xfId="0" applyNumberFormat="1" applyFont="1" applyFill="1" applyBorder="1" applyAlignment="1" applyProtection="1">
      <alignment horizontal="right" vertical="center" shrinkToFit="1"/>
    </xf>
    <xf numFmtId="176" fontId="6" fillId="0" borderId="81" xfId="0" applyNumberFormat="1" applyFont="1" applyFill="1" applyBorder="1" applyAlignment="1" applyProtection="1">
      <alignment vertical="center" shrinkToFit="1"/>
      <protection locked="0"/>
    </xf>
    <xf numFmtId="176" fontId="6" fillId="0" borderId="16" xfId="0" applyNumberFormat="1" applyFont="1" applyFill="1" applyBorder="1" applyAlignment="1" applyProtection="1">
      <alignment vertical="center" shrinkToFit="1"/>
    </xf>
    <xf numFmtId="176" fontId="6" fillId="0" borderId="12" xfId="0" applyNumberFormat="1" applyFont="1" applyFill="1" applyBorder="1" applyAlignment="1" applyProtection="1">
      <alignment vertical="center" shrinkToFit="1"/>
    </xf>
    <xf numFmtId="177" fontId="6" fillId="0" borderId="18" xfId="0" applyNumberFormat="1" applyFont="1" applyFill="1" applyBorder="1" applyAlignment="1" applyProtection="1">
      <alignment horizontal="right" vertical="center" shrinkToFit="1"/>
    </xf>
    <xf numFmtId="176" fontId="6" fillId="0" borderId="67" xfId="0" applyNumberFormat="1" applyFont="1" applyFill="1" applyBorder="1" applyAlignment="1" applyProtection="1">
      <alignment vertical="center" shrinkToFit="1"/>
      <protection locked="0"/>
    </xf>
    <xf numFmtId="176" fontId="6" fillId="0" borderId="79" xfId="0" applyNumberFormat="1" applyFont="1" applyFill="1" applyBorder="1" applyAlignment="1" applyProtection="1">
      <alignment vertical="center"/>
      <protection locked="0"/>
    </xf>
    <xf numFmtId="176" fontId="6" fillId="0" borderId="72" xfId="0" applyNumberFormat="1" applyFont="1" applyFill="1" applyBorder="1" applyAlignment="1" applyProtection="1">
      <alignment vertical="center"/>
      <protection locked="0"/>
    </xf>
    <xf numFmtId="176" fontId="6" fillId="0" borderId="14" xfId="0" applyNumberFormat="1" applyFont="1" applyFill="1" applyBorder="1" applyAlignment="1" applyProtection="1">
      <alignment vertical="center"/>
    </xf>
    <xf numFmtId="177" fontId="6" fillId="0" borderId="78" xfId="0" applyNumberFormat="1" applyFont="1" applyFill="1" applyBorder="1" applyAlignment="1" applyProtection="1">
      <alignment vertical="center"/>
      <protection locked="0"/>
    </xf>
    <xf numFmtId="176" fontId="6" fillId="0" borderId="41" xfId="0" applyNumberFormat="1" applyFont="1" applyFill="1" applyBorder="1" applyAlignment="1" applyProtection="1">
      <alignment vertical="center"/>
      <protection locked="0"/>
    </xf>
    <xf numFmtId="176" fontId="6" fillId="0" borderId="37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19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5" xfId="0" applyFont="1" applyFill="1" applyBorder="1" applyAlignment="1" applyProtection="1">
      <alignment vertical="center"/>
      <protection locked="0"/>
    </xf>
    <xf numFmtId="176" fontId="6" fillId="0" borderId="70" xfId="0" applyNumberFormat="1" applyFont="1" applyFill="1" applyBorder="1" applyAlignment="1" applyProtection="1">
      <alignment vertical="center"/>
      <protection locked="0"/>
    </xf>
    <xf numFmtId="176" fontId="6" fillId="0" borderId="146" xfId="0" applyNumberFormat="1" applyFont="1" applyFill="1" applyBorder="1" applyAlignment="1" applyProtection="1">
      <alignment vertical="center"/>
      <protection locked="0"/>
    </xf>
    <xf numFmtId="176" fontId="6" fillId="0" borderId="58" xfId="0" applyNumberFormat="1" applyFont="1" applyFill="1" applyBorder="1" applyAlignment="1" applyProtection="1">
      <alignment vertical="center"/>
      <protection locked="0"/>
    </xf>
    <xf numFmtId="176" fontId="6" fillId="0" borderId="16" xfId="0" applyNumberFormat="1" applyFont="1" applyFill="1" applyBorder="1" applyAlignment="1" applyProtection="1">
      <alignment vertical="center"/>
      <protection locked="0"/>
    </xf>
    <xf numFmtId="176" fontId="6" fillId="0" borderId="28" xfId="0" applyNumberFormat="1" applyFont="1" applyFill="1" applyBorder="1" applyAlignment="1" applyProtection="1">
      <alignment vertical="center"/>
    </xf>
    <xf numFmtId="176" fontId="6" fillId="0" borderId="26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7" fontId="6" fillId="0" borderId="63" xfId="0" applyNumberFormat="1" applyFont="1" applyFill="1" applyBorder="1" applyAlignment="1" applyProtection="1">
      <alignment vertical="center"/>
      <protection locked="0"/>
    </xf>
    <xf numFmtId="176" fontId="6" fillId="0" borderId="125" xfId="0" applyNumberFormat="1" applyFont="1" applyFill="1" applyBorder="1" applyAlignment="1" applyProtection="1">
      <alignment vertical="center"/>
      <protection locked="0"/>
    </xf>
    <xf numFmtId="176" fontId="6" fillId="0" borderId="30" xfId="0" applyNumberFormat="1" applyFont="1" applyFill="1" applyBorder="1" applyAlignment="1" applyProtection="1">
      <alignment vertical="center"/>
      <protection locked="0"/>
    </xf>
    <xf numFmtId="178" fontId="6" fillId="0" borderId="35" xfId="0" applyNumberFormat="1" applyFont="1" applyFill="1" applyBorder="1" applyProtection="1">
      <protection locked="0"/>
    </xf>
    <xf numFmtId="178" fontId="6" fillId="0" borderId="33" xfId="0" applyNumberFormat="1" applyFont="1" applyFill="1" applyBorder="1" applyProtection="1">
      <protection locked="0"/>
    </xf>
    <xf numFmtId="178" fontId="6" fillId="0" borderId="105" xfId="0" applyNumberFormat="1" applyFont="1" applyFill="1" applyBorder="1" applyProtection="1">
      <protection locked="0"/>
    </xf>
    <xf numFmtId="178" fontId="6" fillId="0" borderId="35" xfId="0" applyNumberFormat="1" applyFont="1" applyFill="1" applyBorder="1" applyAlignment="1" applyProtection="1">
      <protection locked="0"/>
    </xf>
    <xf numFmtId="178" fontId="6" fillId="0" borderId="34" xfId="0" applyNumberFormat="1" applyFont="1" applyFill="1" applyBorder="1" applyAlignment="1" applyProtection="1">
      <protection locked="0"/>
    </xf>
    <xf numFmtId="178" fontId="6" fillId="0" borderId="33" xfId="0" applyNumberFormat="1" applyFont="1" applyFill="1" applyBorder="1" applyAlignment="1" applyProtection="1">
      <protection locked="0"/>
    </xf>
    <xf numFmtId="178" fontId="6" fillId="0" borderId="105" xfId="0" applyNumberFormat="1" applyFont="1" applyFill="1" applyBorder="1" applyAlignment="1" applyProtection="1">
      <protection locked="0"/>
    </xf>
    <xf numFmtId="178" fontId="6" fillId="0" borderId="36" xfId="0" applyNumberFormat="1" applyFont="1" applyFill="1" applyBorder="1" applyProtection="1">
      <protection locked="0"/>
    </xf>
    <xf numFmtId="178" fontId="6" fillId="0" borderId="34" xfId="0" applyNumberFormat="1" applyFont="1" applyFill="1" applyBorder="1" applyProtection="1">
      <protection locked="0"/>
    </xf>
    <xf numFmtId="178" fontId="6" fillId="0" borderId="2" xfId="0" applyNumberFormat="1" applyFont="1" applyFill="1" applyBorder="1" applyProtection="1">
      <protection locked="0"/>
    </xf>
    <xf numFmtId="178" fontId="6" fillId="0" borderId="95" xfId="0" applyNumberFormat="1" applyFont="1" applyFill="1" applyBorder="1" applyProtection="1">
      <protection locked="0"/>
    </xf>
    <xf numFmtId="178" fontId="6" fillId="0" borderId="106" xfId="0" applyNumberFormat="1" applyFont="1" applyFill="1" applyBorder="1" applyProtection="1">
      <protection locked="0"/>
    </xf>
    <xf numFmtId="178" fontId="6" fillId="0" borderId="178" xfId="0" quotePrefix="1" applyNumberFormat="1" applyFont="1" applyFill="1" applyBorder="1" applyProtection="1">
      <protection locked="0"/>
    </xf>
    <xf numFmtId="178" fontId="6" fillId="0" borderId="156" xfId="0" quotePrefix="1" applyNumberFormat="1" applyFont="1" applyFill="1" applyBorder="1" applyAlignment="1" applyProtection="1">
      <alignment horizontal="right"/>
      <protection locked="0"/>
    </xf>
    <xf numFmtId="178" fontId="6" fillId="0" borderId="156" xfId="0" quotePrefix="1" applyNumberFormat="1" applyFont="1" applyFill="1" applyBorder="1" applyProtection="1">
      <protection locked="0"/>
    </xf>
    <xf numFmtId="178" fontId="6" fillId="0" borderId="179" xfId="0" quotePrefix="1" applyNumberFormat="1" applyFont="1" applyFill="1" applyBorder="1" applyProtection="1">
      <protection locked="0"/>
    </xf>
    <xf numFmtId="178" fontId="6" fillId="0" borderId="155" xfId="0" applyNumberFormat="1" applyFont="1" applyFill="1" applyBorder="1" applyAlignment="1" applyProtection="1">
      <protection locked="0"/>
    </xf>
    <xf numFmtId="178" fontId="6" fillId="0" borderId="157" xfId="0" applyNumberFormat="1" applyFont="1" applyFill="1" applyBorder="1" applyAlignment="1" applyProtection="1">
      <protection locked="0"/>
    </xf>
    <xf numFmtId="178" fontId="6" fillId="0" borderId="156" xfId="0" applyNumberFormat="1" applyFont="1" applyFill="1" applyBorder="1" applyAlignment="1" applyProtection="1">
      <protection locked="0"/>
    </xf>
    <xf numFmtId="178" fontId="6" fillId="0" borderId="179" xfId="0" applyNumberFormat="1" applyFont="1" applyFill="1" applyBorder="1" applyAlignment="1" applyProtection="1">
      <protection locked="0"/>
    </xf>
    <xf numFmtId="178" fontId="6" fillId="0" borderId="178" xfId="0" applyNumberFormat="1" applyFont="1" applyFill="1" applyBorder="1" applyProtection="1">
      <protection locked="0"/>
    </xf>
    <xf numFmtId="178" fontId="6" fillId="0" borderId="156" xfId="0" applyNumberFormat="1" applyFont="1" applyFill="1" applyBorder="1" applyAlignment="1" applyProtection="1">
      <alignment horizontal="right"/>
      <protection locked="0"/>
    </xf>
    <xf numFmtId="178" fontId="6" fillId="0" borderId="179" xfId="0" applyNumberFormat="1" applyFont="1" applyFill="1" applyBorder="1" applyProtection="1">
      <protection locked="0"/>
    </xf>
    <xf numFmtId="178" fontId="6" fillId="0" borderId="174" xfId="0" applyNumberFormat="1" applyFont="1" applyFill="1" applyBorder="1" applyProtection="1">
      <protection locked="0"/>
    </xf>
    <xf numFmtId="178" fontId="6" fillId="0" borderId="175" xfId="0" applyNumberFormat="1" applyFont="1" applyFill="1" applyBorder="1" applyProtection="1">
      <protection locked="0"/>
    </xf>
    <xf numFmtId="178" fontId="6" fillId="0" borderId="176" xfId="0" applyNumberFormat="1" applyFont="1" applyFill="1" applyBorder="1" applyProtection="1">
      <protection locked="0"/>
    </xf>
    <xf numFmtId="178" fontId="6" fillId="0" borderId="174" xfId="0" applyNumberFormat="1" applyFont="1" applyFill="1" applyBorder="1" applyAlignment="1" applyProtection="1">
      <protection locked="0"/>
    </xf>
    <xf numFmtId="178" fontId="6" fillId="0" borderId="177" xfId="0" applyNumberFormat="1" applyFont="1" applyFill="1" applyBorder="1" applyAlignment="1" applyProtection="1">
      <protection locked="0"/>
    </xf>
    <xf numFmtId="178" fontId="6" fillId="0" borderId="175" xfId="0" applyNumberFormat="1" applyFont="1" applyFill="1" applyBorder="1" applyAlignment="1" applyProtection="1">
      <protection locked="0"/>
    </xf>
    <xf numFmtId="178" fontId="6" fillId="0" borderId="176" xfId="0" applyNumberFormat="1" applyFont="1" applyFill="1" applyBorder="1" applyAlignment="1" applyProtection="1">
      <protection locked="0"/>
    </xf>
    <xf numFmtId="178" fontId="6" fillId="0" borderId="122" xfId="0" applyNumberFormat="1" applyFont="1" applyFill="1" applyBorder="1" applyProtection="1">
      <protection locked="0"/>
    </xf>
    <xf numFmtId="178" fontId="6" fillId="0" borderId="120" xfId="0" applyNumberFormat="1" applyFont="1" applyFill="1" applyBorder="1" applyProtection="1">
      <protection locked="0"/>
    </xf>
    <xf numFmtId="178" fontId="6" fillId="0" borderId="123" xfId="0" applyNumberFormat="1" applyFont="1" applyFill="1" applyBorder="1" applyProtection="1">
      <protection locked="0"/>
    </xf>
    <xf numFmtId="178" fontId="6" fillId="0" borderId="129" xfId="0" applyNumberFormat="1" applyFont="1" applyFill="1" applyBorder="1" applyProtection="1">
      <protection locked="0"/>
    </xf>
    <xf numFmtId="178" fontId="6" fillId="0" borderId="121" xfId="0" applyNumberFormat="1" applyFont="1" applyFill="1" applyBorder="1" applyProtection="1">
      <protection locked="0"/>
    </xf>
    <xf numFmtId="178" fontId="6" fillId="0" borderId="119" xfId="0" applyNumberFormat="1" applyFont="1" applyFill="1" applyBorder="1" applyProtection="1">
      <protection locked="0"/>
    </xf>
    <xf numFmtId="178" fontId="6" fillId="0" borderId="149" xfId="0" applyNumberFormat="1" applyFont="1" applyFill="1" applyBorder="1" applyProtection="1">
      <protection locked="0"/>
    </xf>
    <xf numFmtId="178" fontId="6" fillId="0" borderId="181" xfId="0" applyNumberFormat="1" applyFont="1" applyFill="1" applyBorder="1"/>
    <xf numFmtId="178" fontId="6" fillId="0" borderId="182" xfId="0" applyNumberFormat="1" applyFont="1" applyFill="1" applyBorder="1"/>
    <xf numFmtId="178" fontId="6" fillId="0" borderId="183" xfId="0" applyNumberFormat="1" applyFont="1" applyFill="1" applyBorder="1"/>
    <xf numFmtId="178" fontId="6" fillId="0" borderId="40" xfId="0" applyNumberFormat="1" applyFont="1" applyFill="1" applyBorder="1" applyProtection="1">
      <protection locked="0"/>
    </xf>
    <xf numFmtId="178" fontId="6" fillId="0" borderId="178" xfId="0" applyNumberFormat="1" applyFont="1" applyFill="1" applyBorder="1"/>
    <xf numFmtId="178" fontId="6" fillId="0" borderId="156" xfId="0" applyNumberFormat="1" applyFont="1" applyFill="1" applyBorder="1"/>
    <xf numFmtId="178" fontId="6" fillId="0" borderId="157" xfId="0" applyNumberFormat="1" applyFont="1" applyFill="1" applyBorder="1"/>
    <xf numFmtId="178" fontId="6" fillId="0" borderId="41" xfId="0" applyNumberFormat="1" applyFont="1" applyFill="1" applyBorder="1"/>
    <xf numFmtId="178" fontId="6" fillId="0" borderId="40" xfId="0" applyNumberFormat="1" applyFont="1" applyFill="1" applyBorder="1"/>
    <xf numFmtId="178" fontId="6" fillId="0" borderId="37" xfId="0" applyNumberFormat="1" applyFont="1" applyFill="1" applyBorder="1"/>
    <xf numFmtId="176" fontId="11" fillId="0" borderId="41" xfId="0" applyNumberFormat="1" applyFont="1" applyBorder="1" applyAlignment="1" applyProtection="1">
      <alignment vertical="center"/>
      <protection locked="0"/>
    </xf>
    <xf numFmtId="176" fontId="11" fillId="0" borderId="37" xfId="0" applyNumberFormat="1" applyFont="1" applyBorder="1" applyAlignment="1" applyProtection="1">
      <alignment vertical="center"/>
      <protection locked="0"/>
    </xf>
    <xf numFmtId="176" fontId="11" fillId="0" borderId="10" xfId="0" applyNumberFormat="1" applyFont="1" applyBorder="1" applyAlignment="1">
      <alignment vertical="center"/>
    </xf>
    <xf numFmtId="176" fontId="11" fillId="0" borderId="42" xfId="0" applyNumberFormat="1" applyFont="1" applyBorder="1" applyAlignment="1">
      <alignment vertical="center"/>
    </xf>
    <xf numFmtId="176" fontId="11" fillId="0" borderId="37" xfId="0" applyNumberFormat="1" applyFont="1" applyBorder="1" applyAlignment="1">
      <alignment vertical="center"/>
    </xf>
    <xf numFmtId="176" fontId="11" fillId="0" borderId="16" xfId="0" applyNumberFormat="1" applyFont="1" applyBorder="1" applyAlignment="1">
      <alignment vertical="center"/>
    </xf>
    <xf numFmtId="176" fontId="11" fillId="0" borderId="41" xfId="0" applyNumberFormat="1" applyFont="1" applyBorder="1" applyAlignment="1">
      <alignment vertical="center"/>
    </xf>
    <xf numFmtId="176" fontId="11" fillId="0" borderId="32" xfId="0" applyNumberFormat="1" applyFont="1" applyBorder="1" applyAlignment="1">
      <alignment vertical="center"/>
    </xf>
    <xf numFmtId="176" fontId="11" fillId="0" borderId="32" xfId="0" applyNumberFormat="1" applyFont="1" applyFill="1" applyBorder="1" applyAlignment="1" applyProtection="1">
      <alignment vertical="center"/>
      <protection locked="0"/>
    </xf>
    <xf numFmtId="176" fontId="11" fillId="0" borderId="84" xfId="0" applyNumberFormat="1" applyFont="1" applyFill="1" applyBorder="1" applyAlignment="1" applyProtection="1">
      <alignment vertical="center"/>
      <protection locked="0"/>
    </xf>
    <xf numFmtId="176" fontId="11" fillId="0" borderId="42" xfId="0" applyNumberFormat="1" applyFont="1" applyBorder="1" applyAlignment="1" applyProtection="1">
      <alignment vertical="center"/>
      <protection locked="0"/>
    </xf>
    <xf numFmtId="176" fontId="11" fillId="0" borderId="37" xfId="0" applyNumberFormat="1" applyFont="1" applyBorder="1" applyAlignment="1" applyProtection="1">
      <alignment horizontal="right" vertical="center"/>
      <protection locked="0"/>
    </xf>
    <xf numFmtId="176" fontId="11" fillId="0" borderId="42" xfId="0" applyNumberFormat="1" applyFont="1" applyBorder="1" applyAlignment="1" applyProtection="1">
      <alignment horizontal="right" vertical="center"/>
      <protection locked="0"/>
    </xf>
    <xf numFmtId="176" fontId="11" fillId="0" borderId="11" xfId="0" applyNumberFormat="1" applyFont="1" applyBorder="1" applyAlignment="1">
      <alignment vertical="center"/>
    </xf>
    <xf numFmtId="176" fontId="11" fillId="0" borderId="19" xfId="0" applyNumberFormat="1" applyFont="1" applyFill="1" applyBorder="1" applyAlignment="1" applyProtection="1">
      <alignment vertical="center"/>
      <protection locked="0"/>
    </xf>
    <xf numFmtId="176" fontId="11" fillId="0" borderId="44" xfId="0" applyNumberFormat="1" applyFont="1" applyBorder="1" applyAlignment="1">
      <alignment vertical="center"/>
    </xf>
    <xf numFmtId="176" fontId="11" fillId="0" borderId="45" xfId="0" applyNumberFormat="1" applyFont="1" applyBorder="1" applyAlignment="1">
      <alignment vertical="center"/>
    </xf>
    <xf numFmtId="176" fontId="11" fillId="0" borderId="64" xfId="0" applyNumberFormat="1" applyFont="1" applyBorder="1" applyAlignment="1">
      <alignment vertical="center"/>
    </xf>
    <xf numFmtId="176" fontId="11" fillId="0" borderId="46" xfId="0" applyNumberFormat="1" applyFont="1" applyBorder="1" applyAlignment="1" applyProtection="1">
      <alignment vertical="center"/>
      <protection locked="0"/>
    </xf>
    <xf numFmtId="176" fontId="11" fillId="0" borderId="45" xfId="0" applyNumberFormat="1" applyFont="1" applyBorder="1" applyAlignment="1" applyProtection="1">
      <alignment vertical="center"/>
      <protection locked="0"/>
    </xf>
    <xf numFmtId="176" fontId="11" fillId="0" borderId="58" xfId="0" applyNumberFormat="1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43" xfId="0" applyNumberFormat="1" applyFont="1" applyBorder="1" applyAlignment="1">
      <alignment vertical="center"/>
    </xf>
    <xf numFmtId="176" fontId="11" fillId="0" borderId="43" xfId="0" applyNumberFormat="1" applyFont="1" applyFill="1" applyBorder="1" applyAlignment="1" applyProtection="1">
      <alignment vertical="center"/>
      <protection locked="0"/>
    </xf>
    <xf numFmtId="176" fontId="11" fillId="0" borderId="70" xfId="0" applyNumberFormat="1" applyFont="1" applyBorder="1" applyAlignment="1">
      <alignment vertical="center"/>
    </xf>
    <xf numFmtId="176" fontId="11" fillId="0" borderId="43" xfId="0" applyNumberFormat="1" applyFont="1" applyFill="1" applyBorder="1" applyAlignment="1" applyProtection="1">
      <alignment vertical="center"/>
    </xf>
    <xf numFmtId="176" fontId="11" fillId="0" borderId="77" xfId="0" applyNumberFormat="1" applyFont="1" applyBorder="1" applyAlignment="1">
      <alignment vertical="center"/>
    </xf>
    <xf numFmtId="176" fontId="13" fillId="0" borderId="41" xfId="0" applyNumberFormat="1" applyFont="1" applyBorder="1" applyAlignment="1">
      <alignment vertical="center"/>
    </xf>
    <xf numFmtId="176" fontId="13" fillId="0" borderId="37" xfId="0" applyNumberFormat="1" applyFont="1" applyBorder="1" applyAlignment="1">
      <alignment vertical="center"/>
    </xf>
    <xf numFmtId="176" fontId="13" fillId="0" borderId="10" xfId="0" applyNumberFormat="1" applyFont="1" applyBorder="1" applyAlignment="1">
      <alignment vertical="center"/>
    </xf>
    <xf numFmtId="176" fontId="13" fillId="0" borderId="42" xfId="0" applyNumberFormat="1" applyFont="1" applyBorder="1" applyAlignment="1" applyProtection="1">
      <alignment vertical="center"/>
      <protection locked="0"/>
    </xf>
    <xf numFmtId="176" fontId="13" fillId="0" borderId="37" xfId="0" applyNumberFormat="1" applyFont="1" applyBorder="1" applyAlignment="1" applyProtection="1">
      <alignment vertical="center"/>
      <protection locked="0"/>
    </xf>
    <xf numFmtId="176" fontId="13" fillId="0" borderId="11" xfId="0" applyNumberFormat="1" applyFont="1" applyBorder="1" applyAlignment="1">
      <alignment vertical="center"/>
    </xf>
    <xf numFmtId="176" fontId="13" fillId="0" borderId="32" xfId="0" applyNumberFormat="1" applyFont="1" applyBorder="1" applyAlignment="1">
      <alignment vertical="center"/>
    </xf>
    <xf numFmtId="176" fontId="13" fillId="0" borderId="32" xfId="0" applyNumberFormat="1" applyFont="1" applyFill="1" applyBorder="1" applyAlignment="1" applyProtection="1">
      <alignment vertical="center"/>
      <protection locked="0"/>
    </xf>
    <xf numFmtId="176" fontId="13" fillId="0" borderId="44" xfId="0" applyNumberFormat="1" applyFont="1" applyBorder="1" applyAlignment="1">
      <alignment vertical="center"/>
    </xf>
    <xf numFmtId="176" fontId="13" fillId="0" borderId="45" xfId="0" applyNumberFormat="1" applyFont="1" applyBorder="1" applyAlignment="1">
      <alignment vertical="center"/>
    </xf>
    <xf numFmtId="176" fontId="13" fillId="0" borderId="64" xfId="0" applyNumberFormat="1" applyFont="1" applyBorder="1" applyAlignment="1">
      <alignment vertical="center"/>
    </xf>
    <xf numFmtId="176" fontId="13" fillId="0" borderId="46" xfId="0" applyNumberFormat="1" applyFont="1" applyBorder="1" applyAlignment="1" applyProtection="1">
      <alignment vertical="center"/>
      <protection locked="0"/>
    </xf>
    <xf numFmtId="176" fontId="13" fillId="0" borderId="45" xfId="0" applyNumberFormat="1" applyFont="1" applyBorder="1" applyAlignment="1" applyProtection="1">
      <alignment vertical="center"/>
      <protection locked="0"/>
    </xf>
    <xf numFmtId="176" fontId="13" fillId="0" borderId="46" xfId="0" applyNumberFormat="1" applyFont="1" applyBorder="1" applyAlignment="1">
      <alignment vertical="center"/>
    </xf>
    <xf numFmtId="176" fontId="13" fillId="0" borderId="58" xfId="0" applyNumberFormat="1" applyFont="1" applyBorder="1" applyAlignment="1">
      <alignment vertical="center"/>
    </xf>
    <xf numFmtId="176" fontId="13" fillId="0" borderId="43" xfId="0" applyNumberFormat="1" applyFont="1" applyBorder="1" applyAlignment="1">
      <alignment vertical="center"/>
    </xf>
    <xf numFmtId="176" fontId="13" fillId="0" borderId="43" xfId="0" applyNumberFormat="1" applyFont="1" applyFill="1" applyBorder="1" applyAlignment="1" applyProtection="1">
      <alignment vertical="center"/>
      <protection locked="0"/>
    </xf>
    <xf numFmtId="176" fontId="13" fillId="0" borderId="43" xfId="0" applyNumberFormat="1" applyFont="1" applyFill="1" applyBorder="1" applyAlignment="1" applyProtection="1">
      <alignment vertical="center"/>
    </xf>
    <xf numFmtId="176" fontId="11" fillId="0" borderId="32" xfId="0" applyNumberFormat="1" applyFont="1" applyFill="1" applyBorder="1" applyAlignment="1" applyProtection="1">
      <alignment horizontal="right" vertical="center"/>
      <protection locked="0"/>
    </xf>
    <xf numFmtId="176" fontId="13" fillId="0" borderId="70" xfId="0" applyNumberFormat="1" applyFont="1" applyBorder="1" applyAlignment="1">
      <alignment vertical="center"/>
    </xf>
    <xf numFmtId="176" fontId="13" fillId="0" borderId="77" xfId="0" applyNumberFormat="1" applyFont="1" applyBorder="1" applyAlignment="1">
      <alignment vertical="center"/>
    </xf>
    <xf numFmtId="176" fontId="11" fillId="0" borderId="163" xfId="0" applyNumberFormat="1" applyFont="1" applyBorder="1" applyAlignment="1">
      <alignment vertical="center"/>
    </xf>
    <xf numFmtId="176" fontId="11" fillId="0" borderId="164" xfId="0" applyNumberFormat="1" applyFont="1" applyBorder="1" applyAlignment="1">
      <alignment vertical="center"/>
    </xf>
    <xf numFmtId="176" fontId="11" fillId="0" borderId="165" xfId="0" applyNumberFormat="1" applyFont="1" applyBorder="1" applyAlignment="1">
      <alignment vertical="center"/>
    </xf>
    <xf numFmtId="176" fontId="11" fillId="0" borderId="166" xfId="0" applyNumberFormat="1" applyFont="1" applyBorder="1" applyAlignment="1">
      <alignment vertical="center"/>
    </xf>
    <xf numFmtId="176" fontId="11" fillId="0" borderId="167" xfId="0" applyNumberFormat="1" applyFont="1" applyBorder="1" applyAlignment="1">
      <alignment vertical="center"/>
    </xf>
    <xf numFmtId="176" fontId="11" fillId="0" borderId="167" xfId="0" applyNumberFormat="1" applyFont="1" applyFill="1" applyBorder="1" applyAlignment="1" applyProtection="1">
      <alignment vertical="center"/>
    </xf>
    <xf numFmtId="176" fontId="11" fillId="0" borderId="32" xfId="0" applyNumberFormat="1" applyFont="1" applyFill="1" applyBorder="1" applyAlignment="1" applyProtection="1">
      <alignment vertical="center"/>
    </xf>
    <xf numFmtId="176" fontId="11" fillId="0" borderId="56" xfId="0" applyNumberFormat="1" applyFont="1" applyBorder="1" applyAlignment="1">
      <alignment vertical="center" shrinkToFit="1"/>
    </xf>
    <xf numFmtId="176" fontId="11" fillId="0" borderId="55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52" xfId="0" applyNumberFormat="1" applyFont="1" applyBorder="1" applyAlignment="1">
      <alignment vertical="center" shrinkToFit="1"/>
    </xf>
    <xf numFmtId="176" fontId="11" fillId="0" borderId="52" xfId="0" applyNumberFormat="1" applyFont="1" applyFill="1" applyBorder="1" applyAlignment="1" applyProtection="1">
      <alignment vertical="center" shrinkToFit="1"/>
    </xf>
    <xf numFmtId="176" fontId="6" fillId="0" borderId="10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2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0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37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9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9" xfId="6" applyNumberFormat="1" applyFont="1" applyFill="1" applyBorder="1" applyAlignment="1" applyProtection="1">
      <alignment horizontal="right" vertical="center" shrinkToFit="1"/>
      <protection locked="0"/>
    </xf>
    <xf numFmtId="176" fontId="7" fillId="0" borderId="42" xfId="6" applyNumberFormat="1" applyFont="1" applyFill="1" applyBorder="1" applyAlignment="1" applyProtection="1">
      <alignment horizontal="right" vertical="center" shrinkToFit="1"/>
      <protection locked="0"/>
    </xf>
    <xf numFmtId="176" fontId="7" fillId="0" borderId="40" xfId="6" applyNumberFormat="1" applyFont="1" applyFill="1" applyBorder="1" applyAlignment="1" applyProtection="1">
      <alignment horizontal="right" vertical="center" shrinkToFit="1"/>
      <protection locked="0"/>
    </xf>
    <xf numFmtId="176" fontId="7" fillId="0" borderId="37" xfId="6" applyNumberFormat="1" applyFont="1" applyFill="1" applyBorder="1" applyAlignment="1" applyProtection="1">
      <alignment horizontal="right" vertical="center" shrinkToFit="1"/>
      <protection locked="0"/>
    </xf>
    <xf numFmtId="176" fontId="7" fillId="0" borderId="10" xfId="6" applyNumberFormat="1" applyFont="1" applyFill="1" applyBorder="1" applyAlignment="1" applyProtection="1">
      <alignment horizontal="right" vertical="center" shrinkToFit="1"/>
      <protection locked="0"/>
    </xf>
    <xf numFmtId="176" fontId="7" fillId="0" borderId="4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4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6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68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5" xfId="6" applyNumberFormat="1" applyFont="1" applyFill="1" applyBorder="1" applyAlignment="1" applyProtection="1">
      <alignment horizontal="right" vertical="center" shrinkToFit="1"/>
      <protection locked="0"/>
    </xf>
    <xf numFmtId="176" fontId="6" fillId="0" borderId="46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8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39" xfId="1" applyNumberFormat="1" applyFont="1" applyFill="1" applyBorder="1" applyAlignment="1" applyProtection="1">
      <alignment vertical="center" shrinkToFit="1"/>
      <protection locked="0"/>
    </xf>
    <xf numFmtId="178" fontId="6" fillId="0" borderId="40" xfId="1" applyNumberFormat="1" applyFont="1" applyFill="1" applyBorder="1" applyAlignment="1" applyProtection="1">
      <alignment vertical="center" shrinkToFit="1"/>
      <protection locked="0"/>
    </xf>
    <xf numFmtId="178" fontId="6" fillId="0" borderId="37" xfId="1" applyNumberFormat="1" applyFont="1" applyFill="1" applyBorder="1" applyAlignment="1" applyProtection="1">
      <alignment vertical="center" shrinkToFit="1"/>
      <protection locked="0"/>
    </xf>
    <xf numFmtId="178" fontId="6" fillId="0" borderId="11" xfId="1" applyNumberFormat="1" applyFont="1" applyFill="1" applyBorder="1" applyAlignment="1" applyProtection="1">
      <alignment vertical="center" shrinkToFit="1"/>
    </xf>
    <xf numFmtId="178" fontId="6" fillId="0" borderId="42" xfId="1" applyNumberFormat="1" applyFont="1" applyFill="1" applyBorder="1" applyAlignment="1" applyProtection="1">
      <alignment vertical="center" shrinkToFit="1"/>
      <protection locked="0"/>
    </xf>
    <xf numFmtId="178" fontId="6" fillId="0" borderId="3" xfId="1" applyNumberFormat="1" applyFont="1" applyFill="1" applyBorder="1" applyAlignment="1" applyProtection="1">
      <alignment vertical="center" shrinkToFit="1"/>
    </xf>
    <xf numFmtId="178" fontId="6" fillId="0" borderId="42" xfId="0" applyNumberFormat="1" applyFont="1" applyFill="1" applyBorder="1" applyAlignment="1" applyProtection="1">
      <alignment vertical="center" shrinkToFit="1"/>
      <protection locked="0"/>
    </xf>
    <xf numFmtId="178" fontId="6" fillId="0" borderId="40" xfId="0" applyNumberFormat="1" applyFont="1" applyFill="1" applyBorder="1" applyAlignment="1" applyProtection="1">
      <alignment vertical="center" shrinkToFit="1"/>
      <protection locked="0"/>
    </xf>
    <xf numFmtId="178" fontId="6" fillId="0" borderId="37" xfId="0" applyNumberFormat="1" applyFont="1" applyFill="1" applyBorder="1" applyAlignment="1" applyProtection="1">
      <alignment vertical="center" shrinkToFit="1"/>
      <protection locked="0"/>
    </xf>
    <xf numFmtId="178" fontId="6" fillId="0" borderId="41" xfId="0" applyNumberFormat="1" applyFont="1" applyFill="1" applyBorder="1" applyAlignment="1" applyProtection="1">
      <alignment vertical="center" shrinkToFit="1"/>
      <protection locked="0"/>
    </xf>
    <xf numFmtId="178" fontId="6" fillId="0" borderId="10" xfId="0" applyNumberFormat="1" applyFont="1" applyFill="1" applyBorder="1" applyAlignment="1" applyProtection="1">
      <alignment vertical="center" shrinkToFit="1"/>
      <protection locked="0"/>
    </xf>
    <xf numFmtId="178" fontId="6" fillId="0" borderId="0" xfId="0" applyNumberFormat="1" applyFont="1" applyFill="1" applyBorder="1" applyAlignment="1" applyProtection="1">
      <alignment vertical="center" shrinkToFit="1"/>
      <protection locked="0"/>
    </xf>
    <xf numFmtId="178" fontId="6" fillId="0" borderId="102" xfId="0" applyNumberFormat="1" applyFont="1" applyFill="1" applyBorder="1" applyAlignment="1" applyProtection="1">
      <alignment vertical="center" shrinkToFit="1"/>
      <protection locked="0"/>
    </xf>
    <xf numFmtId="178" fontId="7" fillId="0" borderId="42" xfId="1" applyNumberFormat="1" applyFont="1" applyFill="1" applyBorder="1" applyAlignment="1" applyProtection="1">
      <alignment vertical="center" shrinkToFit="1"/>
      <protection locked="0"/>
    </xf>
    <xf numFmtId="178" fontId="7" fillId="0" borderId="39" xfId="1" applyNumberFormat="1" applyFont="1" applyFill="1" applyBorder="1" applyAlignment="1" applyProtection="1">
      <alignment vertical="center" shrinkToFit="1"/>
      <protection locked="0"/>
    </xf>
    <xf numFmtId="178" fontId="7" fillId="0" borderId="40" xfId="1" applyNumberFormat="1" applyFont="1" applyFill="1" applyBorder="1" applyAlignment="1" applyProtection="1">
      <alignment vertical="center" shrinkToFit="1"/>
      <protection locked="0"/>
    </xf>
    <xf numFmtId="178" fontId="7" fillId="0" borderId="37" xfId="1" applyNumberFormat="1" applyFont="1" applyFill="1" applyBorder="1" applyAlignment="1" applyProtection="1">
      <alignment vertical="center" shrinkToFit="1"/>
      <protection locked="0"/>
    </xf>
    <xf numFmtId="178" fontId="7" fillId="0" borderId="11" xfId="1" applyNumberFormat="1" applyFont="1" applyFill="1" applyBorder="1" applyAlignment="1" applyProtection="1">
      <alignment vertical="center" shrinkToFit="1"/>
    </xf>
    <xf numFmtId="178" fontId="7" fillId="0" borderId="40" xfId="0" applyNumberFormat="1" applyFont="1" applyFill="1" applyBorder="1" applyAlignment="1" applyProtection="1">
      <alignment vertical="center" shrinkToFit="1"/>
      <protection locked="0"/>
    </xf>
    <xf numFmtId="178" fontId="7" fillId="0" borderId="37" xfId="0" applyNumberFormat="1" applyFont="1" applyFill="1" applyBorder="1" applyAlignment="1" applyProtection="1">
      <alignment vertical="center" shrinkToFit="1"/>
      <protection locked="0"/>
    </xf>
    <xf numFmtId="178" fontId="7" fillId="0" borderId="42" xfId="0" applyNumberFormat="1" applyFont="1" applyFill="1" applyBorder="1" applyAlignment="1" applyProtection="1">
      <alignment vertical="center" shrinkToFit="1"/>
      <protection locked="0"/>
    </xf>
    <xf numFmtId="178" fontId="7" fillId="0" borderId="41" xfId="0" applyNumberFormat="1" applyFont="1" applyFill="1" applyBorder="1" applyAlignment="1" applyProtection="1">
      <alignment vertical="center" shrinkToFit="1"/>
      <protection locked="0"/>
    </xf>
    <xf numFmtId="178" fontId="7" fillId="0" borderId="10" xfId="0" applyNumberFormat="1" applyFont="1" applyFill="1" applyBorder="1" applyAlignment="1" applyProtection="1">
      <alignment vertical="center" shrinkToFit="1"/>
      <protection locked="0"/>
    </xf>
    <xf numFmtId="178" fontId="7" fillId="0" borderId="0" xfId="0" applyNumberFormat="1" applyFont="1" applyFill="1" applyBorder="1" applyAlignment="1" applyProtection="1">
      <alignment vertical="center" shrinkToFit="1"/>
      <protection locked="0"/>
    </xf>
    <xf numFmtId="178" fontId="7" fillId="0" borderId="102" xfId="0" applyNumberFormat="1" applyFont="1" applyFill="1" applyBorder="1" applyAlignment="1" applyProtection="1">
      <alignment vertical="center" shrinkToFit="1"/>
      <protection locked="0"/>
    </xf>
    <xf numFmtId="178" fontId="6" fillId="0" borderId="67" xfId="1" applyNumberFormat="1" applyFont="1" applyFill="1" applyBorder="1" applyAlignment="1" applyProtection="1">
      <alignment vertical="center" shrinkToFit="1"/>
      <protection locked="0"/>
    </xf>
    <xf numFmtId="178" fontId="6" fillId="0" borderId="68" xfId="1" applyNumberFormat="1" applyFont="1" applyFill="1" applyBorder="1" applyAlignment="1" applyProtection="1">
      <alignment vertical="center" shrinkToFit="1"/>
      <protection locked="0"/>
    </xf>
    <xf numFmtId="178" fontId="6" fillId="0" borderId="45" xfId="1" applyNumberFormat="1" applyFont="1" applyFill="1" applyBorder="1" applyAlignment="1" applyProtection="1">
      <alignment vertical="center" shrinkToFit="1"/>
      <protection locked="0"/>
    </xf>
    <xf numFmtId="178" fontId="6" fillId="0" borderId="58" xfId="1" applyNumberFormat="1" applyFont="1" applyFill="1" applyBorder="1" applyAlignment="1" applyProtection="1">
      <alignment vertical="center" shrinkToFit="1"/>
    </xf>
    <xf numFmtId="178" fontId="6" fillId="0" borderId="46" xfId="1" applyNumberFormat="1" applyFont="1" applyFill="1" applyBorder="1" applyAlignment="1" applyProtection="1">
      <alignment vertical="center" shrinkToFit="1"/>
      <protection locked="0"/>
    </xf>
    <xf numFmtId="178" fontId="6" fillId="0" borderId="46" xfId="0" applyNumberFormat="1" applyFont="1" applyFill="1" applyBorder="1" applyAlignment="1" applyProtection="1">
      <alignment vertical="center" shrinkToFit="1"/>
      <protection locked="0"/>
    </xf>
    <xf numFmtId="178" fontId="6" fillId="0" borderId="68" xfId="0" applyNumberFormat="1" applyFont="1" applyFill="1" applyBorder="1" applyAlignment="1" applyProtection="1">
      <alignment vertical="center" shrinkToFit="1"/>
      <protection locked="0"/>
    </xf>
    <xf numFmtId="178" fontId="6" fillId="0" borderId="45" xfId="0" applyNumberFormat="1" applyFont="1" applyFill="1" applyBorder="1" applyAlignment="1" applyProtection="1">
      <alignment vertical="center" shrinkToFit="1"/>
      <protection locked="0"/>
    </xf>
    <xf numFmtId="178" fontId="6" fillId="0" borderId="44" xfId="0" applyNumberFormat="1" applyFont="1" applyFill="1" applyBorder="1" applyAlignment="1" applyProtection="1">
      <alignment vertical="center" shrinkToFit="1"/>
      <protection locked="0"/>
    </xf>
    <xf numFmtId="178" fontId="6" fillId="0" borderId="64" xfId="0" applyNumberFormat="1" applyFont="1" applyFill="1" applyBorder="1" applyAlignment="1" applyProtection="1">
      <alignment vertical="center" shrinkToFit="1"/>
      <protection locked="0"/>
    </xf>
    <xf numFmtId="178" fontId="6" fillId="0" borderId="98" xfId="0" applyNumberFormat="1" applyFont="1" applyFill="1" applyBorder="1" applyAlignment="1" applyProtection="1">
      <alignment vertical="center" shrinkToFit="1"/>
      <protection locked="0"/>
    </xf>
    <xf numFmtId="178" fontId="6" fillId="0" borderId="103" xfId="0" applyNumberFormat="1" applyFont="1" applyFill="1" applyBorder="1" applyAlignment="1" applyProtection="1">
      <alignment vertical="center" shrinkToFit="1"/>
      <protection locked="0"/>
    </xf>
    <xf numFmtId="176" fontId="6" fillId="0" borderId="53" xfId="1" applyNumberFormat="1" applyFont="1" applyFill="1" applyBorder="1" applyAlignment="1" applyProtection="1">
      <alignment vertical="center" shrinkToFit="1"/>
    </xf>
    <xf numFmtId="176" fontId="6" fillId="0" borderId="54" xfId="1" applyNumberFormat="1" applyFont="1" applyFill="1" applyBorder="1" applyAlignment="1" applyProtection="1">
      <alignment vertical="center" shrinkToFit="1"/>
    </xf>
    <xf numFmtId="176" fontId="6" fillId="0" borderId="55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57" xfId="1" applyNumberFormat="1" applyFont="1" applyFill="1" applyBorder="1" applyAlignment="1" applyProtection="1">
      <alignment vertical="center" shrinkToFit="1"/>
    </xf>
    <xf numFmtId="176" fontId="6" fillId="0" borderId="27" xfId="0" applyNumberFormat="1" applyFont="1" applyFill="1" applyBorder="1" applyAlignment="1" applyProtection="1">
      <alignment vertical="center" shrinkToFit="1"/>
    </xf>
    <xf numFmtId="176" fontId="6" fillId="0" borderId="101" xfId="0" applyNumberFormat="1" applyFont="1" applyFill="1" applyBorder="1" applyAlignment="1" applyProtection="1">
      <alignment vertical="center" shrinkToFit="1"/>
    </xf>
    <xf numFmtId="176" fontId="6" fillId="0" borderId="87" xfId="0" applyNumberFormat="1" applyFont="1" applyFill="1" applyBorder="1" applyAlignment="1" applyProtection="1">
      <alignment vertical="center"/>
      <protection locked="0"/>
    </xf>
    <xf numFmtId="176" fontId="6" fillId="0" borderId="88" xfId="0" applyNumberFormat="1" applyFont="1" applyFill="1" applyBorder="1" applyAlignment="1" applyProtection="1">
      <alignment vertical="center"/>
      <protection locked="0"/>
    </xf>
    <xf numFmtId="176" fontId="6" fillId="0" borderId="89" xfId="0" applyNumberFormat="1" applyFont="1" applyFill="1" applyBorder="1" applyAlignment="1" applyProtection="1">
      <alignment vertical="center"/>
      <protection locked="0"/>
    </xf>
    <xf numFmtId="176" fontId="6" fillId="0" borderId="90" xfId="0" applyNumberFormat="1" applyFont="1" applyFill="1" applyBorder="1" applyAlignment="1" applyProtection="1">
      <alignment vertical="center"/>
    </xf>
    <xf numFmtId="176" fontId="6" fillId="0" borderId="212" xfId="0" applyNumberFormat="1" applyFont="1" applyFill="1" applyBorder="1" applyAlignment="1" applyProtection="1">
      <alignment vertical="center"/>
      <protection locked="0"/>
    </xf>
    <xf numFmtId="176" fontId="6" fillId="0" borderId="91" xfId="0" applyNumberFormat="1" applyFont="1" applyFill="1" applyBorder="1" applyAlignment="1" applyProtection="1">
      <alignment vertical="center"/>
      <protection locked="0"/>
    </xf>
    <xf numFmtId="176" fontId="6" fillId="0" borderId="86" xfId="0" applyNumberFormat="1" applyFont="1" applyFill="1" applyBorder="1" applyAlignment="1" applyProtection="1">
      <alignment vertical="center"/>
    </xf>
    <xf numFmtId="176" fontId="6" fillId="0" borderId="92" xfId="0" applyNumberFormat="1" applyFont="1" applyFill="1" applyBorder="1" applyAlignment="1" applyProtection="1">
      <alignment vertical="center"/>
      <protection locked="0"/>
    </xf>
    <xf numFmtId="176" fontId="6" fillId="0" borderId="255" xfId="0" applyNumberFormat="1" applyFont="1" applyFill="1" applyBorder="1" applyAlignment="1" applyProtection="1">
      <alignment vertical="center"/>
      <protection locked="0"/>
    </xf>
    <xf numFmtId="176" fontId="6" fillId="0" borderId="266" xfId="0" applyNumberFormat="1" applyFont="1" applyFill="1" applyBorder="1" applyAlignment="1" applyProtection="1">
      <alignment vertical="center"/>
      <protection locked="0"/>
    </xf>
    <xf numFmtId="176" fontId="6" fillId="0" borderId="256" xfId="0" applyNumberFormat="1" applyFont="1" applyFill="1" applyBorder="1" applyAlignment="1" applyProtection="1">
      <alignment vertical="center"/>
    </xf>
    <xf numFmtId="0" fontId="6" fillId="0" borderId="217" xfId="0" applyFont="1" applyFill="1" applyBorder="1" applyAlignment="1" applyProtection="1">
      <alignment vertical="center" wrapText="1"/>
      <protection locked="0"/>
    </xf>
    <xf numFmtId="0" fontId="6" fillId="0" borderId="218" xfId="0" applyFont="1" applyFill="1" applyBorder="1" applyAlignment="1" applyProtection="1">
      <alignment vertical="center" wrapText="1"/>
      <protection locked="0"/>
    </xf>
    <xf numFmtId="0" fontId="6" fillId="0" borderId="219" xfId="0" applyFont="1" applyFill="1" applyBorder="1" applyAlignment="1" applyProtection="1">
      <alignment vertical="center" wrapText="1"/>
      <protection locked="0"/>
    </xf>
    <xf numFmtId="0" fontId="6" fillId="0" borderId="220" xfId="0" applyFont="1" applyFill="1" applyBorder="1" applyAlignment="1" applyProtection="1">
      <alignment vertical="center" wrapText="1"/>
    </xf>
    <xf numFmtId="38" fontId="6" fillId="0" borderId="221" xfId="1" applyFont="1" applyFill="1" applyBorder="1" applyAlignment="1" applyProtection="1">
      <alignment horizontal="right" vertical="center" wrapText="1"/>
      <protection locked="0"/>
    </xf>
    <xf numFmtId="38" fontId="6" fillId="0" borderId="219" xfId="1" applyFont="1" applyFill="1" applyBorder="1" applyAlignment="1" applyProtection="1">
      <alignment horizontal="right" vertical="center" wrapText="1"/>
      <protection locked="0"/>
    </xf>
    <xf numFmtId="38" fontId="6" fillId="0" borderId="108" xfId="1" applyFont="1" applyFill="1" applyBorder="1" applyAlignment="1" applyProtection="1">
      <alignment horizontal="right" vertical="center" wrapText="1"/>
    </xf>
    <xf numFmtId="38" fontId="6" fillId="0" borderId="222" xfId="1" applyFont="1" applyFill="1" applyBorder="1" applyAlignment="1" applyProtection="1">
      <alignment horizontal="right" vertical="center" wrapText="1"/>
      <protection locked="0"/>
    </xf>
    <xf numFmtId="38" fontId="6" fillId="0" borderId="223" xfId="1" applyFont="1" applyFill="1" applyBorder="1" applyAlignment="1" applyProtection="1">
      <alignment horizontal="right" vertical="center" wrapText="1"/>
    </xf>
    <xf numFmtId="38" fontId="6" fillId="0" borderId="219" xfId="1" applyFont="1" applyFill="1" applyBorder="1" applyAlignment="1" applyProtection="1">
      <alignment horizontal="right" vertical="center" wrapText="1"/>
    </xf>
    <xf numFmtId="38" fontId="6" fillId="0" borderId="7" xfId="1" applyFont="1" applyFill="1" applyBorder="1" applyAlignment="1" applyProtection="1">
      <alignment horizontal="right" vertical="center" wrapText="1"/>
    </xf>
    <xf numFmtId="0" fontId="6" fillId="0" borderId="24" xfId="0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vertical="center" wrapText="1"/>
      <protection locked="0"/>
    </xf>
    <xf numFmtId="0" fontId="6" fillId="0" borderId="224" xfId="0" applyFont="1" applyFill="1" applyBorder="1" applyAlignment="1" applyProtection="1">
      <alignment vertical="center" wrapText="1"/>
      <protection locked="0"/>
    </xf>
    <xf numFmtId="0" fontId="6" fillId="0" borderId="225" xfId="0" applyFont="1" applyFill="1" applyBorder="1" applyAlignment="1" applyProtection="1">
      <alignment vertical="center" wrapText="1"/>
      <protection locked="0"/>
    </xf>
    <xf numFmtId="0" fontId="6" fillId="0" borderId="226" xfId="0" applyFont="1" applyFill="1" applyBorder="1" applyAlignment="1" applyProtection="1">
      <alignment vertical="center" wrapText="1"/>
    </xf>
    <xf numFmtId="0" fontId="6" fillId="0" borderId="227" xfId="0" applyNumberFormat="1" applyFont="1" applyFill="1" applyBorder="1" applyAlignment="1" applyProtection="1">
      <alignment vertical="center" shrinkToFit="1"/>
      <protection locked="0"/>
    </xf>
    <xf numFmtId="0" fontId="6" fillId="0" borderId="26" xfId="0" applyNumberFormat="1" applyFont="1" applyFill="1" applyBorder="1" applyAlignment="1" applyProtection="1">
      <alignment vertical="center" shrinkToFit="1"/>
      <protection locked="0"/>
    </xf>
    <xf numFmtId="38" fontId="6" fillId="0" borderId="50" xfId="1" applyFont="1" applyFill="1" applyBorder="1" applyAlignment="1" applyProtection="1">
      <alignment horizontal="right" vertical="center" wrapText="1"/>
    </xf>
    <xf numFmtId="38" fontId="6" fillId="0" borderId="29" xfId="1" applyFont="1" applyFill="1" applyBorder="1" applyAlignment="1" applyProtection="1">
      <alignment horizontal="right" vertical="center" wrapText="1"/>
      <protection locked="0"/>
    </xf>
    <xf numFmtId="38" fontId="6" fillId="0" borderId="26" xfId="1" applyFont="1" applyFill="1" applyBorder="1" applyAlignment="1" applyProtection="1">
      <alignment horizontal="right" vertical="center" wrapText="1"/>
      <protection locked="0"/>
    </xf>
    <xf numFmtId="38" fontId="6" fillId="0" borderId="228" xfId="1" applyFont="1" applyFill="1" applyBorder="1" applyAlignment="1" applyProtection="1">
      <alignment horizontal="right" vertical="center" wrapText="1"/>
      <protection locked="0"/>
    </xf>
    <xf numFmtId="38" fontId="6" fillId="0" borderId="225" xfId="1" applyFont="1" applyFill="1" applyBorder="1" applyAlignment="1" applyProtection="1">
      <alignment horizontal="right" vertical="center" wrapText="1"/>
      <protection locked="0"/>
    </xf>
    <xf numFmtId="38" fontId="6" fillId="0" borderId="229" xfId="1" applyFont="1" applyFill="1" applyBorder="1" applyAlignment="1" applyProtection="1">
      <alignment horizontal="right" vertical="center" wrapText="1"/>
      <protection locked="0"/>
    </xf>
    <xf numFmtId="38" fontId="6" fillId="0" borderId="28" xfId="1" applyFont="1" applyFill="1" applyBorder="1" applyAlignment="1" applyProtection="1">
      <alignment horizontal="right" vertical="center" wrapText="1"/>
    </xf>
    <xf numFmtId="38" fontId="6" fillId="0" borderId="26" xfId="1" applyFont="1" applyFill="1" applyBorder="1" applyAlignment="1" applyProtection="1">
      <alignment horizontal="right" vertical="center" wrapText="1"/>
    </xf>
    <xf numFmtId="38" fontId="6" fillId="0" borderId="49" xfId="1" applyFont="1" applyFill="1" applyBorder="1" applyAlignment="1" applyProtection="1">
      <alignment horizontal="right" vertical="center" wrapText="1"/>
    </xf>
    <xf numFmtId="176" fontId="6" fillId="0" borderId="67" xfId="0" applyNumberFormat="1" applyFont="1" applyFill="1" applyBorder="1" applyAlignment="1" applyProtection="1">
      <alignment vertical="center"/>
      <protection locked="0"/>
    </xf>
    <xf numFmtId="176" fontId="6" fillId="0" borderId="68" xfId="0" applyNumberFormat="1" applyFont="1" applyFill="1" applyBorder="1" applyAlignment="1" applyProtection="1">
      <alignment vertical="center"/>
      <protection locked="0"/>
    </xf>
    <xf numFmtId="176" fontId="6" fillId="0" borderId="45" xfId="0" applyNumberFormat="1" applyFont="1" applyFill="1" applyBorder="1" applyAlignment="1" applyProtection="1">
      <alignment vertical="center"/>
      <protection locked="0"/>
    </xf>
    <xf numFmtId="176" fontId="6" fillId="0" borderId="64" xfId="0" applyNumberFormat="1" applyFont="1" applyFill="1" applyBorder="1" applyAlignment="1" applyProtection="1">
      <alignment vertical="center"/>
    </xf>
    <xf numFmtId="176" fontId="6" fillId="0" borderId="44" xfId="0" applyNumberFormat="1" applyFont="1" applyFill="1" applyBorder="1" applyAlignment="1" applyProtection="1">
      <alignment vertical="center"/>
      <protection locked="0"/>
    </xf>
    <xf numFmtId="176" fontId="6" fillId="0" borderId="64" xfId="0" applyNumberFormat="1" applyFont="1" applyFill="1" applyBorder="1" applyAlignment="1" applyProtection="1">
      <alignment vertical="center"/>
      <protection locked="0"/>
    </xf>
    <xf numFmtId="176" fontId="6" fillId="0" borderId="62" xfId="0" applyNumberFormat="1" applyFont="1" applyFill="1" applyBorder="1" applyAlignment="1" applyProtection="1">
      <alignment vertical="center"/>
      <protection locked="0"/>
    </xf>
    <xf numFmtId="176" fontId="6" fillId="0" borderId="53" xfId="0" applyNumberFormat="1" applyFont="1" applyFill="1" applyBorder="1" applyAlignment="1" applyProtection="1">
      <alignment vertical="center"/>
      <protection locked="0"/>
    </xf>
    <xf numFmtId="176" fontId="6" fillId="0" borderId="54" xfId="0" applyNumberFormat="1" applyFont="1" applyFill="1" applyBorder="1" applyAlignment="1" applyProtection="1">
      <alignment vertical="center"/>
      <protection locked="0"/>
    </xf>
    <xf numFmtId="176" fontId="6" fillId="0" borderId="55" xfId="0" applyNumberFormat="1" applyFont="1" applyFill="1" applyBorder="1" applyAlignment="1" applyProtection="1">
      <alignment vertical="center"/>
      <protection locked="0"/>
    </xf>
    <xf numFmtId="176" fontId="6" fillId="0" borderId="22" xfId="0" applyNumberFormat="1" applyFont="1" applyFill="1" applyBorder="1" applyAlignment="1" applyProtection="1">
      <alignment vertical="center"/>
      <protection locked="0"/>
    </xf>
    <xf numFmtId="176" fontId="6" fillId="0" borderId="56" xfId="0" applyNumberFormat="1" applyFont="1" applyFill="1" applyBorder="1" applyAlignment="1" applyProtection="1">
      <alignment vertical="center"/>
      <protection locked="0"/>
    </xf>
    <xf numFmtId="176" fontId="6" fillId="0" borderId="21" xfId="0" applyNumberFormat="1" applyFont="1" applyFill="1" applyBorder="1" applyAlignment="1" applyProtection="1">
      <alignment vertical="center"/>
      <protection locked="0"/>
    </xf>
    <xf numFmtId="176" fontId="6" fillId="0" borderId="23" xfId="0" applyNumberFormat="1" applyFont="1" applyFill="1" applyBorder="1" applyAlignment="1" applyProtection="1">
      <alignment vertical="center"/>
      <protection locked="0"/>
    </xf>
    <xf numFmtId="176" fontId="6" fillId="0" borderId="20" xfId="0" applyNumberFormat="1" applyFont="1" applyFill="1" applyBorder="1" applyAlignment="1" applyProtection="1">
      <alignment vertical="center"/>
      <protection locked="0"/>
    </xf>
    <xf numFmtId="176" fontId="6" fillId="0" borderId="27" xfId="0" applyNumberFormat="1" applyFont="1" applyFill="1" applyBorder="1" applyAlignment="1" applyProtection="1">
      <alignment vertical="center"/>
      <protection locked="0"/>
    </xf>
    <xf numFmtId="176" fontId="6" fillId="0" borderId="21" xfId="0" applyNumberFormat="1" applyFont="1" applyFill="1" applyBorder="1" applyAlignment="1">
      <alignment vertical="center"/>
    </xf>
    <xf numFmtId="176" fontId="6" fillId="0" borderId="52" xfId="0" applyNumberFormat="1" applyFont="1" applyFill="1" applyBorder="1" applyAlignment="1" applyProtection="1">
      <alignment vertical="center"/>
      <protection locked="0"/>
    </xf>
    <xf numFmtId="176" fontId="6" fillId="0" borderId="231" xfId="0" applyNumberFormat="1" applyFont="1" applyFill="1" applyBorder="1" applyAlignment="1" applyProtection="1">
      <alignment horizontal="right" vertical="center"/>
      <protection locked="0"/>
    </xf>
    <xf numFmtId="176" fontId="6" fillId="0" borderId="232" xfId="0" applyNumberFormat="1" applyFont="1" applyFill="1" applyBorder="1" applyAlignment="1" applyProtection="1">
      <alignment horizontal="right" vertical="center"/>
      <protection locked="0"/>
    </xf>
    <xf numFmtId="176" fontId="6" fillId="0" borderId="233" xfId="0" applyNumberFormat="1" applyFont="1" applyFill="1" applyBorder="1" applyAlignment="1" applyProtection="1">
      <alignment horizontal="right" vertical="center"/>
    </xf>
    <xf numFmtId="176" fontId="6" fillId="0" borderId="234" xfId="0" applyNumberFormat="1" applyFont="1" applyFill="1" applyBorder="1" applyAlignment="1" applyProtection="1">
      <alignment horizontal="right" vertical="center"/>
      <protection locked="0"/>
    </xf>
    <xf numFmtId="176" fontId="6" fillId="0" borderId="233" xfId="0" applyNumberFormat="1" applyFont="1" applyFill="1" applyBorder="1" applyAlignment="1" applyProtection="1">
      <alignment horizontal="right" vertical="center"/>
      <protection locked="0"/>
    </xf>
    <xf numFmtId="176" fontId="6" fillId="0" borderId="121" xfId="0" applyNumberFormat="1" applyFont="1" applyFill="1" applyBorder="1" applyAlignment="1" applyProtection="1">
      <alignment horizontal="right" vertical="center"/>
    </xf>
    <xf numFmtId="176" fontId="6" fillId="0" borderId="235" xfId="0" applyNumberFormat="1" applyFont="1" applyFill="1" applyBorder="1" applyAlignment="1" applyProtection="1">
      <alignment vertical="center"/>
      <protection locked="0"/>
    </xf>
    <xf numFmtId="176" fontId="6" fillId="0" borderId="232" xfId="0" applyNumberFormat="1" applyFont="1" applyFill="1" applyBorder="1" applyAlignment="1" applyProtection="1">
      <alignment vertical="center"/>
      <protection locked="0"/>
    </xf>
    <xf numFmtId="176" fontId="6" fillId="0" borderId="233" xfId="0" applyNumberFormat="1" applyFont="1" applyFill="1" applyBorder="1" applyAlignment="1" applyProtection="1">
      <alignment vertical="center"/>
    </xf>
    <xf numFmtId="176" fontId="6" fillId="0" borderId="234" xfId="0" applyNumberFormat="1" applyFont="1" applyFill="1" applyBorder="1" applyAlignment="1" applyProtection="1">
      <alignment vertical="center"/>
      <protection locked="0"/>
    </xf>
    <xf numFmtId="176" fontId="6" fillId="0" borderId="234" xfId="0" applyNumberFormat="1" applyFont="1" applyFill="1" applyBorder="1" applyAlignment="1" applyProtection="1">
      <alignment vertical="center"/>
    </xf>
    <xf numFmtId="176" fontId="6" fillId="0" borderId="232" xfId="0" applyNumberFormat="1" applyFont="1" applyFill="1" applyBorder="1" applyAlignment="1" applyProtection="1">
      <alignment vertical="center"/>
    </xf>
    <xf numFmtId="176" fontId="6" fillId="0" borderId="128" xfId="0" applyNumberFormat="1" applyFont="1" applyFill="1" applyBorder="1" applyAlignment="1" applyProtection="1">
      <alignment vertical="center"/>
    </xf>
    <xf numFmtId="176" fontId="6" fillId="0" borderId="237" xfId="0" applyNumberFormat="1" applyFont="1" applyFill="1" applyBorder="1" applyAlignment="1" applyProtection="1">
      <alignment horizontal="right" vertical="center"/>
      <protection locked="0"/>
    </xf>
    <xf numFmtId="176" fontId="6" fillId="0" borderId="123" xfId="0" applyNumberFormat="1" applyFont="1" applyFill="1" applyBorder="1" applyAlignment="1" applyProtection="1">
      <alignment horizontal="right" vertical="center"/>
      <protection locked="0"/>
    </xf>
    <xf numFmtId="176" fontId="6" fillId="0" borderId="129" xfId="0" applyNumberFormat="1" applyFont="1" applyFill="1" applyBorder="1" applyAlignment="1" applyProtection="1">
      <alignment horizontal="right" vertical="center"/>
      <protection locked="0"/>
    </xf>
    <xf numFmtId="176" fontId="6" fillId="0" borderId="121" xfId="0" applyNumberFormat="1" applyFont="1" applyFill="1" applyBorder="1" applyAlignment="1" applyProtection="1">
      <alignment horizontal="right" vertical="center"/>
      <protection locked="0"/>
    </xf>
    <xf numFmtId="176" fontId="6" fillId="0" borderId="238" xfId="0" applyNumberFormat="1" applyFont="1" applyFill="1" applyBorder="1" applyAlignment="1" applyProtection="1">
      <alignment horizontal="right" vertical="center"/>
      <protection locked="0"/>
    </xf>
    <xf numFmtId="176" fontId="6" fillId="0" borderId="130" xfId="0" applyNumberFormat="1" applyFont="1" applyFill="1" applyBorder="1" applyAlignment="1" applyProtection="1">
      <alignment horizontal="right" vertical="center"/>
      <protection locked="0"/>
    </xf>
    <xf numFmtId="176" fontId="6" fillId="0" borderId="239" xfId="0" applyNumberFormat="1" applyFont="1" applyFill="1" applyBorder="1" applyAlignment="1" applyProtection="1">
      <alignment horizontal="right" vertical="center"/>
      <protection locked="0"/>
    </xf>
    <xf numFmtId="176" fontId="6" fillId="0" borderId="240" xfId="0" applyNumberFormat="1" applyFont="1" applyFill="1" applyBorder="1" applyAlignment="1" applyProtection="1">
      <alignment horizontal="right" vertical="center"/>
      <protection locked="0"/>
    </xf>
    <xf numFmtId="176" fontId="6" fillId="0" borderId="129" xfId="0" applyNumberFormat="1" applyFont="1" applyFill="1" applyBorder="1" applyAlignment="1" applyProtection="1">
      <alignment vertical="center"/>
    </xf>
    <xf numFmtId="176" fontId="6" fillId="0" borderId="123" xfId="0" applyNumberFormat="1" applyFont="1" applyFill="1" applyBorder="1" applyAlignment="1" applyProtection="1">
      <alignment vertical="center"/>
    </xf>
    <xf numFmtId="176" fontId="6" fillId="0" borderId="124" xfId="0" applyNumberFormat="1" applyFont="1" applyFill="1" applyBorder="1" applyAlignment="1" applyProtection="1">
      <alignment vertical="center"/>
    </xf>
    <xf numFmtId="176" fontId="6" fillId="0" borderId="67" xfId="0" applyNumberFormat="1" applyFont="1" applyFill="1" applyBorder="1" applyAlignment="1" applyProtection="1">
      <alignment horizontal="right" vertical="center"/>
      <protection locked="0"/>
    </xf>
    <xf numFmtId="176" fontId="6" fillId="0" borderId="45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</xf>
    <xf numFmtId="176" fontId="6" fillId="0" borderId="44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241" xfId="0" applyNumberFormat="1" applyFont="1" applyFill="1" applyBorder="1" applyAlignment="1" applyProtection="1">
      <alignment horizontal="right" vertical="center"/>
      <protection locked="0"/>
    </xf>
    <xf numFmtId="176" fontId="6" fillId="0" borderId="242" xfId="0" applyNumberFormat="1" applyFont="1" applyFill="1" applyBorder="1" applyAlignment="1" applyProtection="1">
      <alignment horizontal="right" vertical="center"/>
      <protection locked="0"/>
    </xf>
    <xf numFmtId="176" fontId="6" fillId="0" borderId="243" xfId="0" applyNumberFormat="1" applyFont="1" applyFill="1" applyBorder="1" applyAlignment="1" applyProtection="1">
      <alignment horizontal="right" vertical="center"/>
      <protection locked="0"/>
    </xf>
    <xf numFmtId="176" fontId="6" fillId="0" borderId="244" xfId="0" applyNumberFormat="1" applyFont="1" applyFill="1" applyBorder="1" applyAlignment="1" applyProtection="1">
      <alignment horizontal="right" vertical="center"/>
      <protection locked="0"/>
    </xf>
    <xf numFmtId="176" fontId="6" fillId="0" borderId="44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 applyProtection="1">
      <alignment vertical="center"/>
    </xf>
    <xf numFmtId="176" fontId="6" fillId="0" borderId="43" xfId="0" applyNumberFormat="1" applyFont="1" applyFill="1" applyBorder="1" applyAlignment="1" applyProtection="1">
      <alignment vertical="center"/>
    </xf>
    <xf numFmtId="177" fontId="6" fillId="0" borderId="53" xfId="0" applyNumberFormat="1" applyFont="1" applyFill="1" applyBorder="1" applyAlignment="1" applyProtection="1">
      <alignment horizontal="right" vertical="center"/>
    </xf>
    <xf numFmtId="177" fontId="6" fillId="0" borderId="55" xfId="0" applyNumberFormat="1" applyFont="1" applyFill="1" applyBorder="1" applyAlignment="1" applyProtection="1">
      <alignment horizontal="right" vertical="center"/>
    </xf>
    <xf numFmtId="177" fontId="6" fillId="0" borderId="21" xfId="0" applyNumberFormat="1" applyFont="1" applyFill="1" applyBorder="1" applyAlignment="1" applyProtection="1">
      <alignment horizontal="right" vertical="center"/>
    </xf>
    <xf numFmtId="177" fontId="6" fillId="0" borderId="56" xfId="0" applyNumberFormat="1" applyFont="1" applyFill="1" applyBorder="1" applyAlignment="1" applyProtection="1">
      <alignment horizontal="right" vertical="center"/>
    </xf>
    <xf numFmtId="177" fontId="6" fillId="0" borderId="29" xfId="0" applyNumberFormat="1" applyFont="1" applyFill="1" applyBorder="1" applyAlignment="1" applyProtection="1">
      <alignment horizontal="right" vertical="center"/>
    </xf>
    <xf numFmtId="176" fontId="6" fillId="0" borderId="26" xfId="0" applyNumberFormat="1" applyFont="1" applyFill="1" applyBorder="1" applyAlignment="1" applyProtection="1">
      <alignment horizontal="right" vertical="center"/>
    </xf>
    <xf numFmtId="177" fontId="6" fillId="0" borderId="5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vertical="center"/>
    </xf>
    <xf numFmtId="177" fontId="6" fillId="0" borderId="21" xfId="0" applyNumberFormat="1" applyFont="1" applyFill="1" applyBorder="1" applyAlignment="1" applyProtection="1">
      <alignment vertical="center"/>
    </xf>
    <xf numFmtId="177" fontId="6" fillId="0" borderId="56" xfId="0" applyNumberFormat="1" applyFont="1" applyFill="1" applyBorder="1" applyAlignment="1" applyProtection="1">
      <alignment vertical="center"/>
    </xf>
    <xf numFmtId="176" fontId="6" fillId="0" borderId="212" xfId="0" applyNumberFormat="1" applyFont="1" applyBorder="1" applyAlignment="1" applyProtection="1">
      <alignment vertical="center"/>
      <protection locked="0"/>
    </xf>
    <xf numFmtId="176" fontId="6" fillId="0" borderId="21" xfId="0" applyNumberFormat="1" applyFont="1" applyBorder="1" applyAlignment="1" applyProtection="1">
      <alignment vertical="center"/>
      <protection locked="0"/>
    </xf>
    <xf numFmtId="176" fontId="6" fillId="0" borderId="22" xfId="0" applyNumberFormat="1" applyFont="1" applyBorder="1" applyAlignment="1" applyProtection="1">
      <alignment vertical="center"/>
      <protection locked="0"/>
    </xf>
    <xf numFmtId="176" fontId="6" fillId="0" borderId="52" xfId="0" applyNumberFormat="1" applyFont="1" applyBorder="1" applyAlignment="1" applyProtection="1">
      <alignment vertical="center"/>
      <protection locked="0"/>
    </xf>
    <xf numFmtId="176" fontId="6" fillId="0" borderId="119" xfId="0" applyNumberFormat="1" applyFont="1" applyFill="1" applyBorder="1" applyProtection="1">
      <protection locked="0"/>
    </xf>
    <xf numFmtId="176" fontId="6" fillId="0" borderId="120" xfId="0" applyNumberFormat="1" applyFont="1" applyFill="1" applyBorder="1" applyProtection="1">
      <protection locked="0"/>
    </xf>
    <xf numFmtId="176" fontId="6" fillId="0" borderId="121" xfId="0" applyNumberFormat="1" applyFont="1" applyFill="1" applyBorder="1" applyProtection="1">
      <protection locked="0"/>
    </xf>
    <xf numFmtId="176" fontId="6" fillId="0" borderId="121" xfId="0" applyNumberFormat="1" applyFont="1" applyFill="1" applyBorder="1" applyProtection="1"/>
    <xf numFmtId="176" fontId="6" fillId="0" borderId="122" xfId="0" applyNumberFormat="1" applyFont="1" applyFill="1" applyBorder="1" applyProtection="1">
      <protection locked="0"/>
    </xf>
    <xf numFmtId="176" fontId="6" fillId="0" borderId="123" xfId="0" applyNumberFormat="1" applyFont="1" applyFill="1" applyBorder="1" applyProtection="1">
      <protection locked="0"/>
    </xf>
    <xf numFmtId="176" fontId="6" fillId="0" borderId="122" xfId="0" applyNumberFormat="1" applyFont="1" applyFill="1" applyBorder="1" applyProtection="1"/>
    <xf numFmtId="176" fontId="6" fillId="0" borderId="123" xfId="0" applyNumberFormat="1" applyFont="1" applyFill="1" applyBorder="1" applyProtection="1"/>
    <xf numFmtId="176" fontId="6" fillId="0" borderId="124" xfId="0" applyNumberFormat="1" applyFont="1" applyFill="1" applyBorder="1" applyProtection="1"/>
    <xf numFmtId="178" fontId="6" fillId="0" borderId="11" xfId="0" applyNumberFormat="1" applyFont="1" applyFill="1" applyBorder="1" applyProtection="1">
      <protection locked="0"/>
    </xf>
    <xf numFmtId="178" fontId="6" fillId="0" borderId="193" xfId="0" applyNumberFormat="1" applyFont="1" applyFill="1" applyBorder="1" applyProtection="1">
      <protection locked="0"/>
    </xf>
    <xf numFmtId="178" fontId="6" fillId="0" borderId="125" xfId="0" applyNumberFormat="1" applyFont="1" applyFill="1" applyBorder="1" applyProtection="1">
      <protection locked="0"/>
    </xf>
    <xf numFmtId="176" fontId="6" fillId="0" borderId="0" xfId="0" applyNumberFormat="1" applyFont="1" applyFill="1" applyProtection="1">
      <protection locked="0"/>
    </xf>
    <xf numFmtId="176" fontId="6" fillId="0" borderId="42" xfId="0" applyNumberFormat="1" applyFont="1" applyFill="1" applyBorder="1" applyProtection="1">
      <protection locked="0"/>
    </xf>
    <xf numFmtId="176" fontId="6" fillId="0" borderId="37" xfId="0" applyNumberFormat="1" applyFont="1" applyFill="1" applyBorder="1" applyProtection="1">
      <protection locked="0"/>
    </xf>
    <xf numFmtId="176" fontId="6" fillId="0" borderId="42" xfId="0" applyNumberFormat="1" applyFont="1" applyFill="1" applyBorder="1" applyProtection="1"/>
    <xf numFmtId="176" fontId="6" fillId="0" borderId="37" xfId="0" applyNumberFormat="1" applyFont="1" applyFill="1" applyBorder="1" applyProtection="1"/>
    <xf numFmtId="176" fontId="6" fillId="0" borderId="197" xfId="0" applyNumberFormat="1" applyFont="1" applyFill="1" applyBorder="1" applyProtection="1">
      <protection locked="0"/>
    </xf>
    <xf numFmtId="176" fontId="6" fillId="0" borderId="198" xfId="0" applyNumberFormat="1" applyFont="1" applyFill="1" applyBorder="1" applyProtection="1">
      <protection locked="0"/>
    </xf>
    <xf numFmtId="176" fontId="6" fillId="0" borderId="199" xfId="0" applyNumberFormat="1" applyFont="1" applyFill="1" applyBorder="1" applyProtection="1">
      <protection locked="0"/>
    </xf>
    <xf numFmtId="176" fontId="6" fillId="0" borderId="199" xfId="0" applyNumberFormat="1" applyFont="1" applyFill="1" applyBorder="1" applyProtection="1"/>
    <xf numFmtId="176" fontId="6" fillId="0" borderId="200" xfId="0" applyNumberFormat="1" applyFont="1" applyFill="1" applyBorder="1" applyProtection="1">
      <protection locked="0"/>
    </xf>
    <xf numFmtId="176" fontId="6" fillId="0" borderId="201" xfId="0" applyNumberFormat="1" applyFont="1" applyFill="1" applyBorder="1" applyProtection="1">
      <protection locked="0"/>
    </xf>
    <xf numFmtId="176" fontId="6" fillId="0" borderId="200" xfId="0" applyNumberFormat="1" applyFont="1" applyFill="1" applyBorder="1" applyProtection="1"/>
    <xf numFmtId="176" fontId="6" fillId="0" borderId="201" xfId="0" applyNumberFormat="1" applyFont="1" applyFill="1" applyBorder="1" applyProtection="1"/>
    <xf numFmtId="176" fontId="6" fillId="0" borderId="127" xfId="0" applyNumberFormat="1" applyFont="1" applyFill="1" applyBorder="1" applyProtection="1"/>
    <xf numFmtId="176" fontId="6" fillId="0" borderId="54" xfId="0" applyNumberFormat="1" applyFont="1" applyFill="1" applyBorder="1" applyAlignment="1" applyProtection="1"/>
    <xf numFmtId="176" fontId="6" fillId="0" borderId="57" xfId="0" applyNumberFormat="1" applyFont="1" applyFill="1" applyBorder="1" applyProtection="1"/>
    <xf numFmtId="176" fontId="6" fillId="0" borderId="55" xfId="0" applyNumberFormat="1" applyFont="1" applyFill="1" applyBorder="1" applyProtection="1"/>
    <xf numFmtId="176" fontId="9" fillId="0" borderId="52" xfId="0" applyNumberFormat="1" applyFont="1" applyFill="1" applyBorder="1" applyProtection="1"/>
    <xf numFmtId="0" fontId="6" fillId="0" borderId="217" xfId="0" applyFont="1" applyFill="1" applyBorder="1" applyAlignment="1" applyProtection="1">
      <alignment horizontal="right" vertical="center" shrinkToFit="1"/>
      <protection locked="0"/>
    </xf>
    <xf numFmtId="0" fontId="6" fillId="0" borderId="218" xfId="0" applyFont="1" applyFill="1" applyBorder="1" applyAlignment="1" applyProtection="1">
      <alignment horizontal="right" vertical="center" shrinkToFit="1"/>
      <protection locked="0"/>
    </xf>
    <xf numFmtId="0" fontId="6" fillId="0" borderId="219" xfId="0" applyFont="1" applyFill="1" applyBorder="1" applyAlignment="1" applyProtection="1">
      <alignment horizontal="right" vertical="center" shrinkToFit="1"/>
      <protection locked="0"/>
    </xf>
    <xf numFmtId="176" fontId="6" fillId="0" borderId="108" xfId="0" applyNumberFormat="1" applyFont="1" applyFill="1" applyBorder="1" applyAlignment="1" applyProtection="1">
      <alignment vertical="center" shrinkToFit="1"/>
      <protection locked="0"/>
    </xf>
    <xf numFmtId="176" fontId="6" fillId="0" borderId="222" xfId="0" applyNumberFormat="1" applyFont="1" applyFill="1" applyBorder="1" applyAlignment="1" applyProtection="1">
      <alignment horizontal="right"/>
      <protection locked="0"/>
    </xf>
    <xf numFmtId="176" fontId="6" fillId="0" borderId="219" xfId="0" applyNumberFormat="1" applyFont="1" applyFill="1" applyBorder="1" applyAlignment="1" applyProtection="1">
      <alignment horizontal="right"/>
      <protection locked="0"/>
    </xf>
    <xf numFmtId="176" fontId="6" fillId="0" borderId="64" xfId="0" applyNumberFormat="1" applyFont="1" applyFill="1" applyBorder="1" applyAlignment="1">
      <alignment horizontal="right"/>
    </xf>
    <xf numFmtId="176" fontId="6" fillId="0" borderId="44" xfId="0" applyNumberFormat="1" applyFont="1" applyFill="1" applyBorder="1" applyAlignment="1">
      <alignment horizontal="right"/>
    </xf>
    <xf numFmtId="179" fontId="6" fillId="0" borderId="203" xfId="0" applyNumberFormat="1" applyFont="1" applyFill="1" applyBorder="1" applyAlignment="1">
      <alignment horizontal="right"/>
    </xf>
    <xf numFmtId="179" fontId="6" fillId="0" borderId="98" xfId="0" applyNumberFormat="1" applyFont="1" applyFill="1" applyBorder="1" applyAlignment="1">
      <alignment horizontal="right"/>
    </xf>
    <xf numFmtId="176" fontId="6" fillId="0" borderId="43" xfId="0" applyNumberFormat="1" applyFont="1" applyFill="1" applyBorder="1" applyAlignment="1">
      <alignment horizontal="right"/>
    </xf>
    <xf numFmtId="0" fontId="6" fillId="0" borderId="39" xfId="0" applyFont="1" applyFill="1" applyBorder="1" applyAlignment="1" applyProtection="1">
      <alignment horizontal="right" vertical="center" shrinkToFit="1"/>
      <protection locked="0"/>
    </xf>
    <xf numFmtId="0" fontId="6" fillId="0" borderId="40" xfId="0" applyFont="1" applyFill="1" applyBorder="1" applyAlignment="1" applyProtection="1">
      <alignment horizontal="right" vertical="center" shrinkToFit="1"/>
      <protection locked="0"/>
    </xf>
    <xf numFmtId="0" fontId="6" fillId="0" borderId="10" xfId="0" applyFont="1" applyFill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Fill="1" applyBorder="1" applyAlignment="1" applyProtection="1">
      <alignment vertical="center" shrinkToFit="1"/>
      <protection locked="0"/>
    </xf>
    <xf numFmtId="176" fontId="6" fillId="0" borderId="41" xfId="0" applyNumberFormat="1" applyFont="1" applyFill="1" applyBorder="1" applyAlignment="1" applyProtection="1">
      <alignment horizontal="right"/>
      <protection locked="0"/>
    </xf>
    <xf numFmtId="176" fontId="6" fillId="0" borderId="37" xfId="0" applyNumberFormat="1" applyFont="1" applyFill="1" applyBorder="1" applyAlignment="1" applyProtection="1">
      <alignment horizontal="right"/>
      <protection locked="0"/>
    </xf>
    <xf numFmtId="176" fontId="6" fillId="0" borderId="10" xfId="0" applyNumberFormat="1" applyFont="1" applyFill="1" applyBorder="1" applyAlignment="1">
      <alignment horizontal="right"/>
    </xf>
    <xf numFmtId="176" fontId="6" fillId="0" borderId="41" xfId="0" applyNumberFormat="1" applyFont="1" applyFill="1" applyBorder="1" applyAlignment="1">
      <alignment horizontal="right"/>
    </xf>
    <xf numFmtId="179" fontId="6" fillId="0" borderId="204" xfId="0" applyNumberFormat="1" applyFont="1" applyFill="1" applyBorder="1" applyAlignment="1">
      <alignment horizontal="right"/>
    </xf>
    <xf numFmtId="179" fontId="6" fillId="0" borderId="0" xfId="0" applyNumberFormat="1" applyFont="1" applyFill="1" applyAlignment="1">
      <alignment horizontal="right"/>
    </xf>
    <xf numFmtId="176" fontId="6" fillId="0" borderId="32" xfId="0" applyNumberFormat="1" applyFont="1" applyFill="1" applyBorder="1" applyAlignment="1">
      <alignment horizontal="right"/>
    </xf>
    <xf numFmtId="176" fontId="6" fillId="0" borderId="39" xfId="0" applyNumberFormat="1" applyFont="1" applyFill="1" applyBorder="1" applyProtection="1">
      <protection locked="0"/>
    </xf>
    <xf numFmtId="176" fontId="6" fillId="0" borderId="27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98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99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99" xfId="0" applyNumberFormat="1" applyFont="1" applyFill="1" applyBorder="1" applyAlignment="1" applyProtection="1">
      <alignment vertical="center" shrinkToFit="1"/>
      <protection locked="0"/>
    </xf>
    <xf numFmtId="176" fontId="6" fillId="0" borderId="206" xfId="0" applyNumberFormat="1" applyFont="1" applyFill="1" applyBorder="1" applyAlignment="1">
      <alignment horizontal="right"/>
    </xf>
    <xf numFmtId="176" fontId="6" fillId="0" borderId="201" xfId="0" applyNumberFormat="1" applyFont="1" applyFill="1" applyBorder="1" applyAlignment="1">
      <alignment horizontal="right"/>
    </xf>
    <xf numFmtId="176" fontId="6" fillId="0" borderId="199" xfId="0" applyNumberFormat="1" applyFont="1" applyFill="1" applyBorder="1" applyAlignment="1">
      <alignment horizontal="right"/>
    </xf>
    <xf numFmtId="179" fontId="6" fillId="0" borderId="207" xfId="0" applyNumberFormat="1" applyFont="1" applyFill="1" applyBorder="1" applyAlignment="1">
      <alignment horizontal="right"/>
    </xf>
    <xf numFmtId="179" fontId="6" fillId="0" borderId="197" xfId="0" applyNumberFormat="1" applyFont="1" applyFill="1" applyBorder="1" applyAlignment="1">
      <alignment horizontal="right"/>
    </xf>
    <xf numFmtId="176" fontId="6" fillId="0" borderId="127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 applyProtection="1">
      <alignment vertical="center" shrinkToFit="1"/>
      <protection locked="0"/>
    </xf>
    <xf numFmtId="179" fontId="9" fillId="0" borderId="204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79" fontId="9" fillId="0" borderId="204" xfId="0" quotePrefix="1" applyNumberFormat="1" applyFont="1" applyFill="1" applyBorder="1" applyAlignment="1" applyProtection="1">
      <alignment horizontal="right"/>
      <protection locked="0"/>
    </xf>
    <xf numFmtId="176" fontId="6" fillId="0" borderId="97" xfId="0" applyNumberFormat="1" applyFont="1" applyFill="1" applyBorder="1" applyProtection="1">
      <protection locked="0"/>
    </xf>
    <xf numFmtId="176" fontId="6" fillId="0" borderId="68" xfId="0" applyNumberFormat="1" applyFont="1" applyFill="1" applyBorder="1" applyProtection="1">
      <protection locked="0"/>
    </xf>
    <xf numFmtId="176" fontId="6" fillId="0" borderId="68" xfId="1" applyNumberFormat="1" applyFont="1" applyFill="1" applyBorder="1" applyProtection="1">
      <protection locked="0"/>
    </xf>
    <xf numFmtId="176" fontId="6" fillId="0" borderId="64" xfId="0" applyNumberFormat="1" applyFont="1" applyFill="1" applyBorder="1" applyProtection="1">
      <protection locked="0"/>
    </xf>
    <xf numFmtId="176" fontId="6" fillId="0" borderId="98" xfId="0" applyNumberFormat="1" applyFont="1" applyFill="1" applyBorder="1" applyProtection="1">
      <protection locked="0"/>
    </xf>
    <xf numFmtId="0" fontId="6" fillId="0" borderId="237" xfId="0" applyFont="1" applyFill="1" applyBorder="1" applyAlignment="1" applyProtection="1">
      <alignment horizontal="right" vertical="center" shrinkToFit="1"/>
      <protection locked="0"/>
    </xf>
    <xf numFmtId="0" fontId="6" fillId="0" borderId="120" xfId="0" applyFont="1" applyFill="1" applyBorder="1" applyAlignment="1" applyProtection="1">
      <alignment horizontal="right" vertical="center" shrinkToFit="1"/>
      <protection locked="0"/>
    </xf>
    <xf numFmtId="0" fontId="6" fillId="0" borderId="121" xfId="0" applyFont="1" applyFill="1" applyBorder="1" applyAlignment="1" applyProtection="1">
      <alignment horizontal="right" vertical="center" shrinkToFit="1"/>
      <protection locked="0"/>
    </xf>
    <xf numFmtId="176" fontId="6" fillId="0" borderId="129" xfId="0" applyNumberFormat="1" applyFont="1" applyFill="1" applyBorder="1" applyAlignment="1" applyProtection="1">
      <alignment horizontal="right"/>
      <protection locked="0"/>
    </xf>
    <xf numFmtId="176" fontId="6" fillId="0" borderId="123" xfId="0" applyNumberFormat="1" applyFont="1" applyFill="1" applyBorder="1" applyAlignment="1" applyProtection="1">
      <alignment horizontal="right"/>
      <protection locked="0"/>
    </xf>
    <xf numFmtId="176" fontId="6" fillId="0" borderId="172" xfId="0" applyNumberFormat="1" applyFont="1" applyFill="1" applyBorder="1" applyAlignment="1">
      <alignment horizontal="right"/>
    </xf>
    <xf numFmtId="176" fontId="6" fillId="0" borderId="121" xfId="0" applyNumberFormat="1" applyFont="1" applyFill="1" applyBorder="1" applyAlignment="1">
      <alignment horizontal="right"/>
    </xf>
    <xf numFmtId="176" fontId="6" fillId="0" borderId="129" xfId="0" applyNumberFormat="1" applyFont="1" applyFill="1" applyBorder="1" applyAlignment="1">
      <alignment horizontal="right"/>
    </xf>
    <xf numFmtId="179" fontId="6" fillId="0" borderId="273" xfId="0" applyNumberFormat="1" applyFont="1" applyFill="1" applyBorder="1" applyAlignment="1">
      <alignment horizontal="right"/>
    </xf>
    <xf numFmtId="179" fontId="6" fillId="0" borderId="119" xfId="0" applyNumberFormat="1" applyFont="1" applyFill="1" applyBorder="1" applyAlignment="1">
      <alignment horizontal="right"/>
    </xf>
    <xf numFmtId="176" fontId="6" fillId="0" borderId="124" xfId="0" applyNumberFormat="1" applyFont="1" applyFill="1" applyBorder="1" applyAlignment="1">
      <alignment horizontal="right"/>
    </xf>
    <xf numFmtId="176" fontId="6" fillId="0" borderId="9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0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58" xfId="0" applyNumberFormat="1" applyFont="1" applyFill="1" applyBorder="1" applyAlignment="1" applyProtection="1">
      <alignment vertical="center" shrinkToFit="1"/>
      <protection locked="0"/>
    </xf>
    <xf numFmtId="176" fontId="6" fillId="0" borderId="44" xfId="0" applyNumberFormat="1" applyFont="1" applyFill="1" applyBorder="1" applyAlignment="1" applyProtection="1">
      <alignment horizontal="right"/>
      <protection locked="0"/>
    </xf>
    <xf numFmtId="176" fontId="6" fillId="0" borderId="45" xfId="0" applyNumberFormat="1" applyFont="1" applyFill="1" applyBorder="1" applyAlignment="1" applyProtection="1">
      <alignment horizontal="right"/>
      <protection locked="0"/>
    </xf>
    <xf numFmtId="0" fontId="6" fillId="0" borderId="81" xfId="0" applyFont="1" applyFill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Fill="1" applyBorder="1" applyAlignment="1">
      <alignment horizontal="right"/>
    </xf>
    <xf numFmtId="38" fontId="6" fillId="0" borderId="40" xfId="1" applyFont="1" applyFill="1" applyBorder="1" applyProtection="1">
      <protection locked="0"/>
    </xf>
    <xf numFmtId="179" fontId="6" fillId="0" borderId="60" xfId="0" applyNumberFormat="1" applyFont="1" applyFill="1" applyBorder="1" applyAlignment="1">
      <alignment horizontal="right"/>
    </xf>
    <xf numFmtId="176" fontId="6" fillId="0" borderId="11" xfId="0" quotePrefix="1" applyNumberFormat="1" applyFont="1" applyFill="1" applyBorder="1" applyAlignment="1" applyProtection="1">
      <alignment vertical="center" shrinkToFit="1"/>
      <protection locked="0"/>
    </xf>
    <xf numFmtId="176" fontId="6" fillId="0" borderId="42" xfId="0" applyNumberFormat="1" applyFont="1" applyFill="1" applyBorder="1" applyAlignment="1">
      <alignment horizontal="right"/>
    </xf>
    <xf numFmtId="176" fontId="6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42" xfId="0" applyNumberFormat="1" applyFont="1" applyFill="1" applyBorder="1" applyAlignment="1">
      <alignment horizontal="right" vertical="center"/>
    </xf>
    <xf numFmtId="179" fontId="6" fillId="0" borderId="20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6" fontId="6" fillId="0" borderId="32" xfId="0" applyNumberFormat="1" applyFont="1" applyFill="1" applyBorder="1" applyAlignment="1">
      <alignment horizontal="right" vertical="center"/>
    </xf>
    <xf numFmtId="179" fontId="6" fillId="0" borderId="112" xfId="0" applyNumberFormat="1" applyFont="1" applyFill="1" applyBorder="1" applyAlignment="1">
      <alignment horizontal="right"/>
    </xf>
    <xf numFmtId="179" fontId="6" fillId="0" borderId="83" xfId="0" applyNumberFormat="1" applyFont="1" applyFill="1" applyBorder="1" applyAlignment="1">
      <alignment horizontal="right"/>
    </xf>
    <xf numFmtId="176" fontId="6" fillId="0" borderId="80" xfId="0" applyNumberFormat="1" applyFont="1" applyFill="1" applyBorder="1" applyAlignment="1">
      <alignment horizontal="right"/>
    </xf>
    <xf numFmtId="176" fontId="6" fillId="0" borderId="172" xfId="0" applyNumberFormat="1" applyFont="1" applyFill="1" applyBorder="1" applyAlignment="1" applyProtection="1">
      <alignment vertical="center" shrinkToFit="1"/>
      <protection locked="0"/>
    </xf>
    <xf numFmtId="176" fontId="6" fillId="0" borderId="122" xfId="0" applyNumberFormat="1" applyFont="1" applyFill="1" applyBorder="1" applyAlignment="1">
      <alignment horizontal="right"/>
    </xf>
    <xf numFmtId="179" fontId="6" fillId="0" borderId="269" xfId="0" quotePrefix="1" applyNumberFormat="1" applyFont="1" applyFill="1" applyBorder="1" applyAlignment="1">
      <alignment horizontal="left"/>
    </xf>
    <xf numFmtId="176" fontId="6" fillId="0" borderId="6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Fill="1" applyBorder="1" applyAlignment="1" applyProtection="1">
      <alignment vertical="center" shrinkToFit="1"/>
      <protection locked="0"/>
    </xf>
    <xf numFmtId="179" fontId="6" fillId="0" borderId="98" xfId="0" quotePrefix="1" applyNumberFormat="1" applyFont="1" applyFill="1" applyBorder="1" applyAlignment="1">
      <alignment horizontal="left"/>
    </xf>
    <xf numFmtId="176" fontId="6" fillId="0" borderId="70" xfId="0" applyNumberFormat="1" applyFont="1" applyFill="1" applyBorder="1"/>
    <xf numFmtId="176" fontId="6" fillId="0" borderId="79" xfId="0" applyNumberFormat="1" applyFont="1" applyFill="1" applyBorder="1" applyAlignment="1" applyProtection="1">
      <alignment horizontal="right"/>
      <protection locked="0"/>
    </xf>
    <xf numFmtId="176" fontId="6" fillId="0" borderId="72" xfId="0" applyNumberFormat="1" applyFont="1" applyFill="1" applyBorder="1" applyAlignment="1" applyProtection="1">
      <alignment horizontal="right"/>
      <protection locked="0"/>
    </xf>
    <xf numFmtId="176" fontId="9" fillId="0" borderId="15" xfId="0" applyNumberFormat="1" applyFont="1" applyFill="1" applyBorder="1"/>
    <xf numFmtId="176" fontId="6" fillId="0" borderId="15" xfId="0" applyNumberFormat="1" applyFont="1" applyFill="1" applyBorder="1"/>
    <xf numFmtId="176" fontId="6" fillId="0" borderId="79" xfId="0" applyNumberFormat="1" applyFont="1" applyFill="1" applyBorder="1"/>
    <xf numFmtId="179" fontId="6" fillId="0" borderId="208" xfId="0" quotePrefix="1" applyNumberFormat="1" applyFont="1" applyFill="1" applyBorder="1" applyAlignment="1">
      <alignment horizontal="right"/>
    </xf>
    <xf numFmtId="179" fontId="6" fillId="0" borderId="14" xfId="0" quotePrefix="1" applyNumberFormat="1" applyFont="1" applyFill="1" applyBorder="1" applyAlignment="1">
      <alignment horizontal="right"/>
    </xf>
    <xf numFmtId="176" fontId="6" fillId="0" borderId="18" xfId="0" applyNumberFormat="1" applyFont="1" applyFill="1" applyBorder="1"/>
    <xf numFmtId="0" fontId="6" fillId="0" borderId="82" xfId="0" applyFont="1" applyFill="1" applyBorder="1" applyAlignment="1" applyProtection="1">
      <alignment horizontal="right" vertical="center" shrinkToFit="1"/>
      <protection locked="0"/>
    </xf>
    <xf numFmtId="0" fontId="6" fillId="0" borderId="74" xfId="0" applyFont="1" applyFill="1" applyBorder="1" applyAlignment="1" applyProtection="1">
      <alignment horizontal="right" vertical="center" shrinkToFit="1"/>
      <protection locked="0"/>
    </xf>
    <xf numFmtId="176" fontId="6" fillId="0" borderId="15" xfId="0" applyNumberFormat="1" applyFont="1" applyFill="1" applyBorder="1" applyAlignment="1" applyProtection="1">
      <alignment horizontal="right"/>
      <protection locked="0"/>
    </xf>
    <xf numFmtId="176" fontId="6" fillId="0" borderId="70" xfId="0" applyNumberFormat="1" applyFont="1" applyFill="1" applyBorder="1" applyAlignment="1" applyProtection="1">
      <alignment horizontal="right"/>
      <protection locked="0"/>
    </xf>
    <xf numFmtId="176" fontId="6" fillId="0" borderId="58" xfId="0" applyNumberFormat="1" applyFont="1" applyFill="1" applyBorder="1" applyAlignment="1">
      <alignment horizontal="right"/>
    </xf>
    <xf numFmtId="176" fontId="6" fillId="0" borderId="58" xfId="0" quotePrefix="1" applyNumberFormat="1" applyFont="1" applyFill="1" applyBorder="1" applyAlignment="1">
      <alignment horizontal="right"/>
    </xf>
    <xf numFmtId="176" fontId="6" fillId="0" borderId="46" xfId="0" applyNumberFormat="1" applyFont="1" applyFill="1" applyBorder="1" applyAlignment="1">
      <alignment horizontal="right"/>
    </xf>
    <xf numFmtId="176" fontId="6" fillId="0" borderId="203" xfId="0" applyNumberFormat="1" applyFont="1" applyFill="1" applyBorder="1" applyAlignment="1">
      <alignment horizontal="right"/>
    </xf>
    <xf numFmtId="176" fontId="6" fillId="0" borderId="98" xfId="0" applyNumberFormat="1" applyFont="1" applyFill="1" applyBorder="1" applyAlignment="1">
      <alignment horizontal="right"/>
    </xf>
    <xf numFmtId="0" fontId="6" fillId="0" borderId="202" xfId="0" applyFont="1" applyFill="1" applyBorder="1" applyAlignment="1" applyProtection="1">
      <alignment horizontal="right" vertical="center" shrinkToFit="1"/>
      <protection locked="0"/>
    </xf>
    <xf numFmtId="0" fontId="6" fillId="0" borderId="72" xfId="0" applyFont="1" applyFill="1" applyBorder="1" applyAlignment="1" applyProtection="1">
      <alignment horizontal="right" vertical="center" shrinkToFit="1"/>
      <protection locked="0"/>
    </xf>
    <xf numFmtId="176" fontId="6" fillId="0" borderId="58" xfId="0" applyNumberFormat="1" applyFont="1" applyFill="1" applyBorder="1" applyAlignment="1" applyProtection="1">
      <alignment horizontal="right"/>
      <protection locked="0"/>
    </xf>
    <xf numFmtId="176" fontId="6" fillId="0" borderId="70" xfId="0" quotePrefix="1" applyNumberFormat="1" applyFont="1" applyFill="1" applyBorder="1" applyAlignment="1">
      <alignment horizontal="right"/>
    </xf>
    <xf numFmtId="176" fontId="6" fillId="0" borderId="77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24" xfId="0" applyNumberFormat="1" applyFont="1" applyFill="1" applyBorder="1"/>
    <xf numFmtId="176" fontId="6" fillId="0" borderId="56" xfId="0" applyNumberFormat="1" applyFont="1" applyFill="1" applyBorder="1"/>
    <xf numFmtId="176" fontId="6" fillId="0" borderId="26" xfId="0" applyNumberFormat="1" applyFont="1" applyFill="1" applyBorder="1"/>
    <xf numFmtId="176" fontId="6" fillId="0" borderId="21" xfId="0" applyNumberFormat="1" applyFont="1" applyFill="1" applyBorder="1"/>
    <xf numFmtId="176" fontId="6" fillId="0" borderId="195" xfId="0" applyNumberFormat="1" applyFont="1" applyFill="1" applyBorder="1"/>
    <xf numFmtId="176" fontId="6" fillId="0" borderId="22" xfId="0" applyNumberFormat="1" applyFont="1" applyFill="1" applyBorder="1"/>
    <xf numFmtId="176" fontId="6" fillId="0" borderId="30" xfId="0" applyNumberFormat="1" applyFont="1" applyFill="1" applyBorder="1"/>
    <xf numFmtId="176" fontId="6" fillId="0" borderId="55" xfId="0" applyNumberFormat="1" applyFont="1" applyFill="1" applyBorder="1"/>
    <xf numFmtId="176" fontId="6" fillId="0" borderId="29" xfId="0" quotePrefix="1" applyNumberFormat="1" applyFont="1" applyFill="1" applyBorder="1" applyAlignment="1">
      <alignment horizontal="right"/>
    </xf>
    <xf numFmtId="176" fontId="6" fillId="0" borderId="27" xfId="0" quotePrefix="1" applyNumberFormat="1" applyFont="1" applyFill="1" applyBorder="1" applyAlignment="1">
      <alignment horizontal="right"/>
    </xf>
    <xf numFmtId="176" fontId="6" fillId="0" borderId="22" xfId="0" quotePrefix="1" applyNumberFormat="1" applyFont="1" applyFill="1" applyBorder="1" applyAlignment="1">
      <alignment horizontal="right"/>
    </xf>
    <xf numFmtId="176" fontId="6" fillId="0" borderId="61" xfId="0" applyNumberFormat="1" applyFont="1" applyFill="1" applyBorder="1"/>
    <xf numFmtId="176" fontId="6" fillId="0" borderId="100" xfId="0" applyNumberFormat="1" applyFont="1" applyFill="1" applyBorder="1"/>
    <xf numFmtId="176" fontId="6" fillId="0" borderId="50" xfId="0" applyNumberFormat="1" applyFont="1" applyFill="1" applyBorder="1"/>
    <xf numFmtId="176" fontId="6" fillId="0" borderId="48" xfId="0" applyNumberFormat="1" applyFont="1" applyFill="1" applyBorder="1"/>
    <xf numFmtId="176" fontId="6" fillId="0" borderId="49" xfId="0" applyNumberFormat="1" applyFont="1" applyFill="1" applyBorder="1"/>
    <xf numFmtId="0" fontId="6" fillId="0" borderId="211" xfId="0" applyFont="1" applyFill="1" applyBorder="1" applyAlignment="1" applyProtection="1">
      <alignment vertical="center"/>
      <protection locked="0"/>
    </xf>
    <xf numFmtId="0" fontId="6" fillId="0" borderId="8" xfId="9" applyFont="1" applyFill="1" applyBorder="1" applyAlignment="1" applyProtection="1">
      <alignment horizontal="distributed" vertical="center" justifyLastLine="1"/>
      <protection locked="0"/>
    </xf>
    <xf numFmtId="0" fontId="6" fillId="0" borderId="19" xfId="9" applyFont="1" applyFill="1" applyBorder="1" applyAlignment="1" applyProtection="1">
      <alignment horizontal="distributed" vertical="center" justifyLastLine="1"/>
      <protection locked="0"/>
    </xf>
    <xf numFmtId="0" fontId="6" fillId="0" borderId="31" xfId="9" applyFont="1" applyFill="1" applyBorder="1" applyAlignment="1" applyProtection="1">
      <alignment horizontal="distributed" vertical="center" justifyLastLine="1"/>
      <protection locked="0"/>
    </xf>
    <xf numFmtId="0" fontId="6" fillId="0" borderId="13" xfId="9" applyFont="1" applyFill="1" applyBorder="1" applyAlignment="1" applyProtection="1">
      <alignment horizontal="distributed" vertical="center" justifyLastLine="1"/>
      <protection locked="0"/>
    </xf>
    <xf numFmtId="0" fontId="6" fillId="0" borderId="14" xfId="9" applyFont="1" applyFill="1" applyBorder="1" applyAlignment="1" applyProtection="1">
      <alignment horizontal="distributed" vertical="center" justifyLastLine="1"/>
      <protection locked="0"/>
    </xf>
    <xf numFmtId="0" fontId="6" fillId="0" borderId="15" xfId="9" applyFont="1" applyFill="1" applyBorder="1" applyAlignment="1" applyProtection="1">
      <alignment horizontal="distributed" vertical="center" justifyLastLine="1"/>
      <protection locked="0"/>
    </xf>
    <xf numFmtId="0" fontId="6" fillId="0" borderId="16" xfId="9" applyFont="1" applyFill="1" applyBorder="1" applyAlignment="1" applyProtection="1">
      <alignment horizontal="center" vertical="center" wrapText="1" justifyLastLine="1"/>
      <protection locked="0"/>
    </xf>
    <xf numFmtId="0" fontId="6" fillId="0" borderId="22" xfId="9" applyFont="1" applyFill="1" applyBorder="1" applyAlignment="1" applyProtection="1">
      <alignment horizontal="center" vertical="center" justifyLastLine="1"/>
      <protection locked="0"/>
    </xf>
    <xf numFmtId="0" fontId="6" fillId="0" borderId="22" xfId="9" applyFont="1" applyFill="1" applyBorder="1" applyAlignment="1" applyProtection="1">
      <alignment horizontal="center" vertical="center" wrapText="1" justifyLastLine="1"/>
      <protection locked="0"/>
    </xf>
    <xf numFmtId="0" fontId="6" fillId="0" borderId="214" xfId="9" applyFont="1" applyFill="1" applyBorder="1" applyAlignment="1" applyProtection="1">
      <alignment horizontal="distributed" vertical="center" justifyLastLine="1"/>
      <protection locked="0"/>
    </xf>
    <xf numFmtId="0" fontId="6" fillId="0" borderId="226" xfId="9" applyFont="1" applyFill="1" applyBorder="1" applyAlignment="1" applyProtection="1">
      <alignment horizontal="distributed" vertical="center" justifyLastLine="1"/>
      <protection locked="0"/>
    </xf>
    <xf numFmtId="0" fontId="6" fillId="0" borderId="1" xfId="9" applyFont="1" applyFill="1" applyBorder="1" applyAlignment="1" applyProtection="1">
      <alignment horizontal="center" vertical="center"/>
      <protection locked="0"/>
    </xf>
    <xf numFmtId="0" fontId="6" fillId="0" borderId="9" xfId="9" applyFont="1" applyFill="1" applyBorder="1" applyAlignment="1" applyProtection="1">
      <alignment horizontal="center" vertical="center"/>
      <protection locked="0"/>
    </xf>
    <xf numFmtId="0" fontId="6" fillId="0" borderId="20" xfId="9" applyFont="1" applyFill="1" applyBorder="1" applyAlignment="1" applyProtection="1">
      <alignment horizontal="center" vertical="center"/>
      <protection locked="0"/>
    </xf>
    <xf numFmtId="0" fontId="6" fillId="0" borderId="4" xfId="9" quotePrefix="1" applyFont="1" applyFill="1" applyBorder="1" applyAlignment="1" applyProtection="1">
      <alignment horizontal="distributed" vertical="center"/>
      <protection locked="0"/>
    </xf>
    <xf numFmtId="0" fontId="6" fillId="0" borderId="12" xfId="9" quotePrefix="1" applyFont="1" applyFill="1" applyBorder="1" applyAlignment="1" applyProtection="1">
      <alignment horizontal="distributed" vertical="center"/>
      <protection locked="0"/>
    </xf>
    <xf numFmtId="0" fontId="6" fillId="0" borderId="23" xfId="9" quotePrefix="1" applyFont="1" applyFill="1" applyBorder="1" applyAlignment="1" applyProtection="1">
      <alignment horizontal="distributed" vertical="center"/>
      <protection locked="0"/>
    </xf>
    <xf numFmtId="0" fontId="6" fillId="0" borderId="5" xfId="9" applyFont="1" applyFill="1" applyBorder="1" applyAlignment="1" applyProtection="1">
      <alignment horizontal="center" vertical="center"/>
      <protection locked="0"/>
    </xf>
    <xf numFmtId="0" fontId="6" fillId="0" borderId="6" xfId="9" applyFont="1" applyFill="1" applyBorder="1" applyAlignment="1" applyProtection="1">
      <alignment horizontal="center" vertical="center"/>
      <protection locked="0"/>
    </xf>
    <xf numFmtId="0" fontId="6" fillId="0" borderId="213" xfId="9" applyFont="1" applyFill="1" applyBorder="1" applyAlignment="1" applyProtection="1">
      <alignment horizontal="center" vertical="center"/>
      <protection locked="0"/>
    </xf>
    <xf numFmtId="0" fontId="6" fillId="0" borderId="94" xfId="9" applyFont="1" applyFill="1" applyBorder="1" applyAlignment="1" applyProtection="1">
      <alignment horizontal="center" vertical="center" wrapText="1" justifyLastLine="1"/>
      <protection locked="0"/>
    </xf>
    <xf numFmtId="0" fontId="6" fillId="0" borderId="95" xfId="9" applyFont="1" applyFill="1" applyBorder="1" applyAlignment="1" applyProtection="1">
      <alignment horizontal="center" vertical="center" justifyLastLine="1"/>
      <protection locked="0"/>
    </xf>
    <xf numFmtId="0" fontId="6" fillId="0" borderId="38" xfId="9" applyFont="1" applyFill="1" applyBorder="1" applyAlignment="1" applyProtection="1">
      <alignment horizontal="center" vertical="center" justifyLastLine="1"/>
      <protection locked="0"/>
    </xf>
    <xf numFmtId="0" fontId="6" fillId="0" borderId="97" xfId="9" applyFont="1" applyFill="1" applyBorder="1" applyAlignment="1" applyProtection="1">
      <alignment horizontal="center" vertical="center" justifyLastLine="1"/>
      <protection locked="0"/>
    </xf>
    <xf numFmtId="0" fontId="6" fillId="0" borderId="98" xfId="9" applyFont="1" applyFill="1" applyBorder="1" applyAlignment="1" applyProtection="1">
      <alignment horizontal="center" vertical="center" justifyLastLine="1"/>
      <protection locked="0"/>
    </xf>
    <xf numFmtId="0" fontId="6" fillId="0" borderId="43" xfId="9" applyFont="1" applyFill="1" applyBorder="1" applyAlignment="1" applyProtection="1">
      <alignment horizontal="center" vertical="center" justifyLastLine="1"/>
      <protection locked="0"/>
    </xf>
    <xf numFmtId="0" fontId="6" fillId="0" borderId="17" xfId="9" applyFont="1" applyFill="1" applyBorder="1" applyAlignment="1" applyProtection="1">
      <alignment horizontal="distributed" vertical="center" justifyLastLine="1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0" fontId="6" fillId="0" borderId="98" xfId="0" applyFont="1" applyFill="1" applyBorder="1" applyAlignment="1" applyProtection="1">
      <alignment horizontal="center" vertical="center"/>
      <protection locked="0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 shrinkToFit="1"/>
      <protection locked="0"/>
    </xf>
    <xf numFmtId="0" fontId="8" fillId="0" borderId="95" xfId="0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Fill="1" applyBorder="1" applyAlignment="1" applyProtection="1">
      <alignment horizontal="center" vertical="center" shrinkToFit="1"/>
      <protection locked="0"/>
    </xf>
    <xf numFmtId="0" fontId="8" fillId="0" borderId="65" xfId="0" applyFont="1" applyFill="1" applyBorder="1" applyAlignment="1" applyProtection="1">
      <alignment horizontal="center" vertical="center" shrinkToFit="1"/>
      <protection locked="0"/>
    </xf>
    <xf numFmtId="0" fontId="8" fillId="0" borderId="98" xfId="0" applyFont="1" applyFill="1" applyBorder="1" applyAlignment="1" applyProtection="1">
      <alignment horizontal="center" vertical="center" shrinkToFit="1"/>
      <protection locked="0"/>
    </xf>
    <xf numFmtId="0" fontId="8" fillId="0" borderId="43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6" fillId="0" borderId="47" xfId="0" applyNumberFormat="1" applyFont="1" applyFill="1" applyBorder="1" applyAlignment="1" applyProtection="1">
      <alignment horizontal="center" vertical="center"/>
      <protection locked="0"/>
    </xf>
    <xf numFmtId="0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0" borderId="85" xfId="0" applyNumberFormat="1" applyFont="1" applyFill="1" applyBorder="1" applyAlignment="1" applyProtection="1">
      <alignment horizontal="center" vertical="center"/>
      <protection locked="0"/>
    </xf>
    <xf numFmtId="0" fontId="6" fillId="0" borderId="93" xfId="0" applyNumberFormat="1" applyFont="1" applyFill="1" applyBorder="1" applyAlignment="1" applyProtection="1">
      <alignment horizontal="center" vertical="center"/>
      <protection locked="0"/>
    </xf>
    <xf numFmtId="0" fontId="6" fillId="0" borderId="94" xfId="0" applyFont="1" applyFill="1" applyBorder="1" applyAlignment="1" applyProtection="1">
      <alignment horizontal="center" vertical="center"/>
      <protection locked="0"/>
    </xf>
    <xf numFmtId="0" fontId="6" fillId="0" borderId="97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4" xfId="9" applyFont="1" applyFill="1" applyBorder="1" applyAlignment="1" applyProtection="1">
      <alignment horizontal="center" vertical="center" wrapText="1"/>
      <protection locked="0"/>
    </xf>
    <xf numFmtId="0" fontId="6" fillId="0" borderId="95" xfId="9" applyFont="1" applyFill="1" applyBorder="1" applyAlignment="1" applyProtection="1">
      <alignment horizontal="center" vertical="center"/>
      <protection locked="0"/>
    </xf>
    <xf numFmtId="0" fontId="6" fillId="0" borderId="38" xfId="9" applyFont="1" applyFill="1" applyBorder="1" applyAlignment="1" applyProtection="1">
      <alignment horizontal="center" vertical="center"/>
      <protection locked="0"/>
    </xf>
    <xf numFmtId="0" fontId="6" fillId="0" borderId="97" xfId="9" applyFont="1" applyFill="1" applyBorder="1" applyAlignment="1" applyProtection="1">
      <alignment horizontal="center" vertical="center"/>
      <protection locked="0"/>
    </xf>
    <xf numFmtId="0" fontId="6" fillId="0" borderId="98" xfId="9" applyFont="1" applyFill="1" applyBorder="1" applyAlignment="1" applyProtection="1">
      <alignment horizontal="center" vertical="center"/>
      <protection locked="0"/>
    </xf>
    <xf numFmtId="0" fontId="6" fillId="0" borderId="43" xfId="9" applyFont="1" applyFill="1" applyBorder="1" applyAlignment="1" applyProtection="1">
      <alignment horizontal="center" vertical="center"/>
      <protection locked="0"/>
    </xf>
    <xf numFmtId="0" fontId="6" fillId="0" borderId="214" xfId="9" applyFont="1" applyFill="1" applyBorder="1" applyAlignment="1" applyProtection="1">
      <alignment horizontal="center" vertical="center"/>
      <protection locked="0"/>
    </xf>
    <xf numFmtId="0" fontId="6" fillId="0" borderId="226" xfId="9" applyFont="1" applyFill="1" applyBorder="1" applyAlignment="1" applyProtection="1">
      <alignment horizontal="center" vertical="center"/>
      <protection locked="0"/>
    </xf>
    <xf numFmtId="0" fontId="11" fillId="0" borderId="94" xfId="0" applyFont="1" applyFill="1" applyBorder="1" applyAlignment="1" applyProtection="1">
      <alignment horizontal="distributed" vertical="center" indent="1"/>
      <protection locked="0"/>
    </xf>
    <xf numFmtId="0" fontId="11" fillId="0" borderId="95" xfId="0" applyFont="1" applyFill="1" applyBorder="1" applyAlignment="1" applyProtection="1">
      <alignment horizontal="distributed" vertical="center" indent="1"/>
      <protection locked="0"/>
    </xf>
    <xf numFmtId="0" fontId="11" fillId="0" borderId="2" xfId="0" applyFont="1" applyFill="1" applyBorder="1" applyAlignment="1" applyProtection="1">
      <alignment horizontal="distributed" vertical="center" indent="1"/>
      <protection locked="0"/>
    </xf>
    <xf numFmtId="0" fontId="11" fillId="0" borderId="96" xfId="0" applyFont="1" applyFill="1" applyBorder="1" applyAlignment="1" applyProtection="1">
      <alignment horizontal="distributed" vertical="center" indent="1"/>
      <protection locked="0"/>
    </xf>
    <xf numFmtId="0" fontId="11" fillId="0" borderId="0" xfId="0" applyFont="1" applyFill="1" applyBorder="1" applyAlignment="1" applyProtection="1">
      <alignment horizontal="distributed" vertical="center" indent="1"/>
      <protection locked="0"/>
    </xf>
    <xf numFmtId="0" fontId="11" fillId="0" borderId="10" xfId="0" applyFont="1" applyFill="1" applyBorder="1" applyAlignment="1" applyProtection="1">
      <alignment horizontal="distributed" vertical="center" indent="1"/>
      <protection locked="0"/>
    </xf>
    <xf numFmtId="0" fontId="11" fillId="0" borderId="59" xfId="0" applyFont="1" applyFill="1" applyBorder="1" applyAlignment="1" applyProtection="1">
      <alignment horizontal="distributed" vertical="center" indent="1"/>
      <protection locked="0"/>
    </xf>
    <xf numFmtId="0" fontId="11" fillId="0" borderId="59" xfId="0" applyFont="1" applyFill="1" applyBorder="1" applyAlignment="1" applyProtection="1">
      <alignment horizontal="center" vertical="center"/>
      <protection locked="0"/>
    </xf>
    <xf numFmtId="0" fontId="11" fillId="0" borderId="9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65" xfId="0" applyFont="1" applyFill="1" applyBorder="1" applyAlignment="1" applyProtection="1">
      <alignment horizontal="center" vertical="center"/>
      <protection locked="0"/>
    </xf>
    <xf numFmtId="0" fontId="11" fillId="0" borderId="98" xfId="0" applyFont="1" applyFill="1" applyBorder="1" applyAlignment="1" applyProtection="1">
      <alignment horizontal="center" vertical="center"/>
      <protection locked="0"/>
    </xf>
    <xf numFmtId="0" fontId="11" fillId="0" borderId="64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distributed" vertical="center"/>
      <protection locked="0"/>
    </xf>
    <xf numFmtId="0" fontId="6" fillId="0" borderId="95" xfId="0" applyFont="1" applyFill="1" applyBorder="1" applyAlignment="1" applyProtection="1">
      <alignment horizontal="distributed" vertical="center"/>
      <protection locked="0"/>
    </xf>
    <xf numFmtId="0" fontId="6" fillId="0" borderId="2" xfId="0" applyFont="1" applyFill="1" applyBorder="1" applyAlignment="1" applyProtection="1">
      <alignment horizontal="distributed" vertical="center"/>
      <protection locked="0"/>
    </xf>
    <xf numFmtId="0" fontId="12" fillId="0" borderId="59" xfId="0" applyFont="1" applyFill="1" applyBorder="1" applyAlignment="1" applyProtection="1">
      <alignment horizontal="center" vertical="center" wrapText="1" shrinkToFit="1"/>
      <protection locked="0"/>
    </xf>
    <xf numFmtId="0" fontId="12" fillId="0" borderId="95" xfId="0" applyFont="1" applyFill="1" applyBorder="1" applyAlignment="1" applyProtection="1">
      <alignment horizontal="center" vertical="center" wrapText="1" shrinkToFit="1"/>
      <protection locked="0"/>
    </xf>
    <xf numFmtId="0" fontId="12" fillId="0" borderId="38" xfId="0" applyFont="1" applyFill="1" applyBorder="1" applyAlignment="1" applyProtection="1">
      <alignment horizontal="center" vertical="center" wrapText="1" shrinkToFit="1"/>
      <protection locked="0"/>
    </xf>
    <xf numFmtId="0" fontId="12" fillId="0" borderId="65" xfId="0" applyFont="1" applyFill="1" applyBorder="1" applyAlignment="1" applyProtection="1">
      <alignment horizontal="center" vertical="center" wrapText="1" shrinkToFit="1"/>
      <protection locked="0"/>
    </xf>
    <xf numFmtId="0" fontId="12" fillId="0" borderId="98" xfId="0" applyFont="1" applyFill="1" applyBorder="1" applyAlignment="1" applyProtection="1">
      <alignment horizontal="center" vertical="center" wrapText="1" shrinkToFit="1"/>
      <protection locked="0"/>
    </xf>
    <xf numFmtId="0" fontId="12" fillId="0" borderId="43" xfId="0" applyFont="1" applyFill="1" applyBorder="1" applyAlignment="1" applyProtection="1">
      <alignment horizontal="center" vertical="center" wrapText="1" shrinkToFit="1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11" fillId="0" borderId="17" xfId="0" applyFont="1" applyFill="1" applyBorder="1" applyAlignment="1" applyProtection="1">
      <alignment horizontal="distributed" vertical="center" indent="1"/>
      <protection locked="0"/>
    </xf>
    <xf numFmtId="0" fontId="11" fillId="0" borderId="14" xfId="0" applyFont="1" applyFill="1" applyBorder="1" applyAlignment="1" applyProtection="1">
      <alignment horizontal="distributed" vertical="center" indent="1"/>
      <protection locked="0"/>
    </xf>
    <xf numFmtId="0" fontId="11" fillId="0" borderId="15" xfId="0" applyFont="1" applyFill="1" applyBorder="1" applyAlignment="1" applyProtection="1">
      <alignment horizontal="distributed" vertical="center" indent="1"/>
      <protection locked="0"/>
    </xf>
    <xf numFmtId="0" fontId="8" fillId="0" borderId="94" xfId="9" applyFont="1" applyFill="1" applyBorder="1" applyAlignment="1" applyProtection="1">
      <alignment horizontal="center" vertical="center" wrapText="1"/>
      <protection locked="0"/>
    </xf>
    <xf numFmtId="0" fontId="8" fillId="0" borderId="38" xfId="9" applyFont="1" applyFill="1" applyBorder="1" applyAlignment="1" applyProtection="1">
      <alignment horizontal="center" vertical="center" wrapText="1"/>
      <protection locked="0"/>
    </xf>
    <xf numFmtId="0" fontId="8" fillId="0" borderId="97" xfId="9" applyFont="1" applyFill="1" applyBorder="1" applyAlignment="1" applyProtection="1">
      <alignment horizontal="center" vertical="center" wrapText="1"/>
      <protection locked="0"/>
    </xf>
    <xf numFmtId="0" fontId="8" fillId="0" borderId="43" xfId="9" applyFont="1" applyFill="1" applyBorder="1" applyAlignment="1" applyProtection="1">
      <alignment horizontal="center" vertical="center" wrapText="1"/>
      <protection locked="0"/>
    </xf>
    <xf numFmtId="0" fontId="9" fillId="0" borderId="16" xfId="9" applyFont="1" applyFill="1" applyBorder="1" applyAlignment="1" applyProtection="1">
      <alignment horizontal="center" vertical="center" wrapText="1" justifyLastLine="1"/>
      <protection locked="0"/>
    </xf>
    <xf numFmtId="0" fontId="9" fillId="0" borderId="22" xfId="9" applyFont="1" applyFill="1" applyBorder="1" applyAlignment="1" applyProtection="1">
      <alignment horizontal="center" vertical="center" justifyLastLine="1"/>
      <protection locked="0"/>
    </xf>
    <xf numFmtId="0" fontId="9" fillId="0" borderId="22" xfId="9" applyFont="1" applyFill="1" applyBorder="1" applyAlignment="1" applyProtection="1">
      <alignment horizontal="center" vertical="center" wrapText="1" justifyLastLine="1"/>
      <protection locked="0"/>
    </xf>
    <xf numFmtId="0" fontId="9" fillId="0" borderId="83" xfId="9" applyFont="1" applyFill="1" applyBorder="1" applyAlignment="1" applyProtection="1">
      <alignment horizontal="distributed" vertical="center" justifyLastLine="1"/>
      <protection locked="0"/>
    </xf>
    <xf numFmtId="0" fontId="9" fillId="0" borderId="61" xfId="9" applyFont="1" applyFill="1" applyBorder="1" applyAlignment="1" applyProtection="1">
      <alignment horizontal="distributed" vertical="center" justifyLastLine="1"/>
      <protection locked="0"/>
    </xf>
    <xf numFmtId="0" fontId="6" fillId="0" borderId="7" xfId="9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6" fillId="0" borderId="97" xfId="9" applyFont="1" applyFill="1" applyBorder="1" applyAlignment="1" applyProtection="1">
      <alignment horizontal="distributed" vertical="center" justifyLastLine="1"/>
      <protection locked="0"/>
    </xf>
    <xf numFmtId="0" fontId="6" fillId="0" borderId="98" xfId="9" applyFont="1" applyFill="1" applyBorder="1" applyAlignment="1" applyProtection="1">
      <alignment horizontal="distributed" vertical="center" justifyLastLine="1"/>
      <protection locked="0"/>
    </xf>
    <xf numFmtId="0" fontId="6" fillId="0" borderId="64" xfId="9" applyFont="1" applyFill="1" applyBorder="1" applyAlignment="1" applyProtection="1">
      <alignment horizontal="distributed" vertical="center" justifyLastLine="1"/>
      <protection locked="0"/>
    </xf>
    <xf numFmtId="0" fontId="6" fillId="0" borderId="65" xfId="9" applyFont="1" applyFill="1" applyBorder="1" applyAlignment="1" applyProtection="1">
      <alignment horizontal="distributed" vertical="center" justifyLastLine="1"/>
      <protection locked="0"/>
    </xf>
    <xf numFmtId="0" fontId="6" fillId="0" borderId="17" xfId="9" applyFont="1" applyFill="1" applyBorder="1" applyAlignment="1" applyProtection="1">
      <alignment horizontal="center" vertical="center" justifyLastLine="1"/>
      <protection locked="0"/>
    </xf>
    <xf numFmtId="0" fontId="6" fillId="0" borderId="14" xfId="9" applyFont="1" applyFill="1" applyBorder="1" applyAlignment="1" applyProtection="1">
      <alignment horizontal="center" vertical="center" justifyLastLine="1"/>
      <protection locked="0"/>
    </xf>
    <xf numFmtId="0" fontId="6" fillId="0" borderId="18" xfId="9" applyFont="1" applyFill="1" applyBorder="1" applyAlignment="1" applyProtection="1">
      <alignment horizontal="center" vertical="center" justifyLastLine="1"/>
      <protection locked="0"/>
    </xf>
    <xf numFmtId="178" fontId="6" fillId="0" borderId="255" xfId="9" applyNumberFormat="1" applyFont="1" applyFill="1" applyBorder="1" applyAlignment="1" applyProtection="1">
      <alignment horizontal="right" vertical="center"/>
    </xf>
    <xf numFmtId="178" fontId="6" fillId="0" borderId="93" xfId="9" applyNumberFormat="1" applyFont="1" applyFill="1" applyBorder="1" applyAlignment="1" applyProtection="1">
      <alignment horizontal="right" vertical="center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195" xfId="9" applyFont="1" applyFill="1" applyBorder="1" applyAlignment="1" applyProtection="1">
      <alignment horizontal="center" vertical="center"/>
      <protection locked="0"/>
    </xf>
    <xf numFmtId="0" fontId="6" fillId="0" borderId="49" xfId="9" applyFont="1" applyFill="1" applyBorder="1" applyAlignment="1" applyProtection="1">
      <alignment horizontal="center" vertical="center"/>
      <protection locked="0"/>
    </xf>
    <xf numFmtId="178" fontId="6" fillId="0" borderId="59" xfId="9" applyNumberFormat="1" applyFont="1" applyFill="1" applyBorder="1" applyAlignment="1" applyProtection="1">
      <alignment horizontal="right" vertical="center"/>
    </xf>
    <xf numFmtId="178" fontId="6" fillId="0" borderId="38" xfId="9" applyNumberFormat="1" applyFont="1" applyFill="1" applyBorder="1" applyAlignment="1" applyProtection="1">
      <alignment horizontal="right" vertical="center"/>
    </xf>
    <xf numFmtId="178" fontId="6" fillId="0" borderId="60" xfId="9" applyNumberFormat="1" applyFont="1" applyFill="1" applyBorder="1" applyAlignment="1" applyProtection="1">
      <alignment horizontal="right" vertical="center"/>
    </xf>
    <xf numFmtId="178" fontId="6" fillId="0" borderId="32" xfId="9" applyNumberFormat="1" applyFont="1" applyFill="1" applyBorder="1" applyAlignment="1" applyProtection="1">
      <alignment horizontal="right" vertical="center"/>
    </xf>
    <xf numFmtId="178" fontId="6" fillId="0" borderId="65" xfId="9" applyNumberFormat="1" applyFont="1" applyFill="1" applyBorder="1" applyAlignment="1" applyProtection="1">
      <alignment horizontal="right" vertical="center"/>
    </xf>
    <xf numFmtId="178" fontId="6" fillId="0" borderId="43" xfId="9" applyNumberFormat="1" applyFont="1" applyFill="1" applyBorder="1" applyAlignment="1" applyProtection="1">
      <alignment horizontal="right" vertical="center"/>
    </xf>
    <xf numFmtId="178" fontId="6" fillId="0" borderId="17" xfId="9" applyNumberFormat="1" applyFont="1" applyFill="1" applyBorder="1" applyAlignment="1" applyProtection="1">
      <alignment horizontal="right" vertical="center"/>
    </xf>
    <xf numFmtId="178" fontId="6" fillId="0" borderId="18" xfId="9" applyNumberFormat="1" applyFont="1" applyFill="1" applyBorder="1" applyAlignment="1" applyProtection="1">
      <alignment horizontal="right" vertical="center"/>
    </xf>
    <xf numFmtId="178" fontId="6" fillId="0" borderId="195" xfId="9" applyNumberFormat="1" applyFont="1" applyFill="1" applyBorder="1" applyAlignment="1" applyProtection="1">
      <alignment horizontal="right" vertical="center"/>
    </xf>
    <xf numFmtId="178" fontId="6" fillId="0" borderId="49" xfId="9" applyNumberFormat="1" applyFont="1" applyFill="1" applyBorder="1" applyAlignment="1" applyProtection="1">
      <alignment horizontal="right" vertical="center"/>
    </xf>
    <xf numFmtId="0" fontId="6" fillId="0" borderId="85" xfId="9" applyNumberFormat="1" applyFont="1" applyFill="1" applyBorder="1" applyAlignment="1" applyProtection="1">
      <alignment horizontal="center" vertical="center"/>
      <protection locked="0"/>
    </xf>
    <xf numFmtId="0" fontId="6" fillId="0" borderId="93" xfId="9" applyNumberFormat="1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176" fontId="6" fillId="0" borderId="16" xfId="0" applyNumberFormat="1" applyFont="1" applyFill="1" applyBorder="1" applyAlignment="1" applyProtection="1">
      <alignment horizontal="right" vertical="center" shrinkToFit="1"/>
    </xf>
    <xf numFmtId="176" fontId="6" fillId="0" borderId="58" xfId="0" applyNumberFormat="1" applyFont="1" applyFill="1" applyBorder="1" applyAlignment="1" applyProtection="1">
      <alignment horizontal="right" vertical="center" shrinkToFit="1"/>
    </xf>
    <xf numFmtId="176" fontId="6" fillId="0" borderId="7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8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7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69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6" xfId="0" applyNumberFormat="1" applyFont="1" applyFill="1" applyBorder="1" applyAlignment="1" applyProtection="1">
      <alignment horizontal="distributed" vertical="center"/>
      <protection locked="0"/>
    </xf>
    <xf numFmtId="0" fontId="6" fillId="0" borderId="10" xfId="0" applyNumberFormat="1" applyFont="1" applyFill="1" applyBorder="1" applyAlignment="1" applyProtection="1">
      <alignment horizontal="distributed" vertical="center"/>
      <protection locked="0"/>
    </xf>
    <xf numFmtId="0" fontId="6" fillId="0" borderId="97" xfId="0" applyNumberFormat="1" applyFont="1" applyFill="1" applyBorder="1" applyAlignment="1" applyProtection="1">
      <alignment horizontal="distributed" vertical="center"/>
      <protection locked="0"/>
    </xf>
    <xf numFmtId="0" fontId="6" fillId="0" borderId="64" xfId="0" applyNumberFormat="1" applyFont="1" applyFill="1" applyBorder="1" applyAlignment="1" applyProtection="1">
      <alignment horizontal="distributed" vertical="center"/>
      <protection locked="0"/>
    </xf>
    <xf numFmtId="0" fontId="6" fillId="0" borderId="132" xfId="0" applyNumberFormat="1" applyFont="1" applyFill="1" applyBorder="1" applyAlignment="1" applyProtection="1">
      <alignment horizontal="distributed" vertical="center"/>
      <protection locked="0"/>
    </xf>
    <xf numFmtId="0" fontId="6" fillId="0" borderId="75" xfId="0" applyNumberFormat="1" applyFont="1" applyFill="1" applyBorder="1" applyAlignment="1" applyProtection="1">
      <alignment horizontal="distributed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176" fontId="6" fillId="0" borderId="39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Fill="1" applyBorder="1" applyAlignment="1" applyProtection="1">
      <alignment horizontal="right" vertical="center" shrinkToFit="1"/>
    </xf>
    <xf numFmtId="0" fontId="6" fillId="0" borderId="5" xfId="0" applyNumberFormat="1" applyFont="1" applyFill="1" applyBorder="1" applyAlignment="1" applyProtection="1">
      <alignment horizontal="distributed" vertical="center"/>
      <protection locked="0"/>
    </xf>
    <xf numFmtId="0" fontId="6" fillId="0" borderId="108" xfId="0" applyNumberFormat="1" applyFont="1" applyFill="1" applyBorder="1" applyAlignment="1" applyProtection="1">
      <alignment horizontal="distributed" vertical="center"/>
      <protection locked="0"/>
    </xf>
    <xf numFmtId="0" fontId="6" fillId="0" borderId="13" xfId="0" applyNumberFormat="1" applyFont="1" applyFill="1" applyBorder="1" applyAlignment="1" applyProtection="1">
      <alignment horizontal="distributed" vertical="center"/>
      <protection locked="0"/>
    </xf>
    <xf numFmtId="0" fontId="6" fillId="0" borderId="15" xfId="0" applyNumberFormat="1" applyFont="1" applyFill="1" applyBorder="1" applyAlignment="1" applyProtection="1">
      <alignment horizontal="distributed" vertical="center"/>
      <protection locked="0"/>
    </xf>
    <xf numFmtId="0" fontId="6" fillId="0" borderId="96" xfId="0" applyFont="1" applyFill="1" applyBorder="1" applyAlignment="1" applyProtection="1">
      <alignment horizontal="center" vertical="center" justifyLastLine="1"/>
      <protection locked="0"/>
    </xf>
    <xf numFmtId="0" fontId="6" fillId="0" borderId="10" xfId="0" applyFont="1" applyFill="1" applyBorder="1" applyAlignment="1" applyProtection="1">
      <alignment horizontal="center" vertical="center" justifyLastLine="1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99" xfId="0" applyNumberFormat="1" applyFont="1" applyFill="1" applyBorder="1" applyAlignment="1" applyProtection="1">
      <alignment horizontal="distributed" vertical="center"/>
      <protection locked="0"/>
    </xf>
    <xf numFmtId="0" fontId="6" fillId="0" borderId="21" xfId="0" applyNumberFormat="1" applyFont="1" applyFill="1" applyBorder="1" applyAlignment="1" applyProtection="1">
      <alignment horizontal="distributed" vertical="center"/>
      <protection locked="0"/>
    </xf>
    <xf numFmtId="0" fontId="6" fillId="0" borderId="94" xfId="0" applyNumberFormat="1" applyFont="1" applyFill="1" applyBorder="1" applyAlignment="1" applyProtection="1">
      <alignment horizontal="distributed" vertical="center"/>
      <protection locked="0"/>
    </xf>
    <xf numFmtId="0" fontId="6" fillId="0" borderId="2" xfId="0" applyNumberFormat="1" applyFont="1" applyFill="1" applyBorder="1" applyAlignment="1" applyProtection="1">
      <alignment horizontal="distributed" vertical="center"/>
      <protection locked="0"/>
    </xf>
    <xf numFmtId="0" fontId="6" fillId="0" borderId="141" xfId="0" applyFont="1" applyFill="1" applyBorder="1" applyAlignment="1" applyProtection="1">
      <alignment horizontal="distributed" vertical="center" indent="1"/>
      <protection locked="0"/>
    </xf>
    <xf numFmtId="0" fontId="6" fillId="0" borderId="142" xfId="0" applyFont="1" applyFill="1" applyBorder="1" applyAlignment="1" applyProtection="1">
      <alignment horizontal="distributed" vertical="center" indent="1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6" fillId="0" borderId="48" xfId="0" applyNumberFormat="1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 justifyLastLine="1"/>
      <protection locked="0"/>
    </xf>
    <xf numFmtId="0" fontId="6" fillId="0" borderId="38" xfId="0" applyFont="1" applyFill="1" applyBorder="1" applyAlignment="1" applyProtection="1">
      <alignment horizontal="center" vertical="center" justifyLastLine="1"/>
      <protection locked="0"/>
    </xf>
    <xf numFmtId="0" fontId="6" fillId="0" borderId="60" xfId="0" applyFont="1" applyFill="1" applyBorder="1" applyAlignment="1" applyProtection="1">
      <alignment horizontal="center" vertical="center" justifyLastLine="1"/>
      <protection locked="0"/>
    </xf>
    <xf numFmtId="0" fontId="6" fillId="0" borderId="32" xfId="0" applyFont="1" applyFill="1" applyBorder="1" applyAlignment="1" applyProtection="1">
      <alignment horizontal="center" vertical="center" justifyLastLine="1"/>
      <protection locked="0"/>
    </xf>
    <xf numFmtId="0" fontId="6" fillId="0" borderId="65" xfId="0" applyFont="1" applyFill="1" applyBorder="1" applyAlignment="1" applyProtection="1">
      <alignment horizontal="center" vertical="center" justifyLastLine="1"/>
      <protection locked="0"/>
    </xf>
    <xf numFmtId="0" fontId="6" fillId="0" borderId="43" xfId="0" applyFont="1" applyFill="1" applyBorder="1" applyAlignment="1" applyProtection="1">
      <alignment horizontal="center" vertical="center" justifyLastLine="1"/>
      <protection locked="0"/>
    </xf>
    <xf numFmtId="0" fontId="6" fillId="0" borderId="143" xfId="0" applyFont="1" applyFill="1" applyBorder="1" applyAlignment="1" applyProtection="1">
      <alignment horizontal="distributed" vertical="center" indent="1"/>
      <protection locked="0"/>
    </xf>
    <xf numFmtId="0" fontId="6" fillId="0" borderId="144" xfId="0" applyFont="1" applyFill="1" applyBorder="1" applyAlignment="1" applyProtection="1">
      <alignment horizontal="distributed" vertical="center" indent="1"/>
      <protection locked="0"/>
    </xf>
    <xf numFmtId="0" fontId="6" fillId="0" borderId="135" xfId="0" applyFont="1" applyFill="1" applyBorder="1" applyAlignment="1" applyProtection="1">
      <alignment horizontal="distributed" vertical="center" indent="1"/>
      <protection locked="0"/>
    </xf>
    <xf numFmtId="0" fontId="6" fillId="0" borderId="136" xfId="0" applyFont="1" applyFill="1" applyBorder="1" applyAlignment="1" applyProtection="1">
      <alignment horizontal="distributed" vertical="center" indent="1"/>
      <protection locked="0"/>
    </xf>
    <xf numFmtId="0" fontId="6" fillId="0" borderId="113" xfId="0" applyFont="1" applyFill="1" applyBorder="1" applyAlignment="1" applyProtection="1">
      <alignment horizontal="center" vertical="center" shrinkToFit="1"/>
      <protection locked="0"/>
    </xf>
    <xf numFmtId="0" fontId="6" fillId="0" borderId="8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52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justifyLastLine="1"/>
      <protection locked="0"/>
    </xf>
    <xf numFmtId="0" fontId="6" fillId="0" borderId="9" xfId="0" applyFont="1" applyFill="1" applyBorder="1" applyAlignment="1" applyProtection="1">
      <alignment horizontal="center" vertical="center" justifyLastLine="1"/>
      <protection locked="0"/>
    </xf>
    <xf numFmtId="0" fontId="6" fillId="0" borderId="20" xfId="0" applyFont="1" applyFill="1" applyBorder="1" applyAlignment="1" applyProtection="1">
      <alignment horizontal="center" vertical="center" justifyLastLine="1"/>
      <protection locked="0"/>
    </xf>
    <xf numFmtId="0" fontId="6" fillId="0" borderId="3" xfId="0" applyFont="1" applyFill="1" applyBorder="1" applyAlignment="1" applyProtection="1">
      <alignment horizontal="center" vertical="center" justifyLastLine="1"/>
      <protection locked="0"/>
    </xf>
    <xf numFmtId="0" fontId="6" fillId="0" borderId="11" xfId="0" applyFont="1" applyFill="1" applyBorder="1" applyAlignment="1" applyProtection="1">
      <alignment horizontal="center" vertical="center" justifyLastLine="1"/>
      <protection locked="0"/>
    </xf>
    <xf numFmtId="0" fontId="6" fillId="0" borderId="22" xfId="0" applyFont="1" applyFill="1" applyBorder="1" applyAlignment="1" applyProtection="1">
      <alignment horizontal="center" vertical="center" justifyLastLine="1"/>
      <protection locked="0"/>
    </xf>
    <xf numFmtId="0" fontId="6" fillId="0" borderId="61" xfId="0" applyFont="1" applyFill="1" applyBorder="1" applyAlignment="1" applyProtection="1">
      <alignment horizontal="center" vertical="center" justifyLastLine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11" xfId="0" applyFont="1" applyFill="1" applyBorder="1" applyAlignment="1" applyProtection="1">
      <alignment horizontal="center" vertical="center"/>
      <protection locked="0"/>
    </xf>
    <xf numFmtId="0" fontId="6" fillId="0" borderId="117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Fill="1" applyBorder="1" applyAlignment="1" applyProtection="1">
      <alignment horizontal="distributed" vertical="center"/>
      <protection locked="0"/>
    </xf>
    <xf numFmtId="0" fontId="6" fillId="0" borderId="1" xfId="0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horizontal="distributed" vertical="center"/>
      <protection locked="0"/>
    </xf>
    <xf numFmtId="0" fontId="6" fillId="0" borderId="13" xfId="0" applyFont="1" applyFill="1" applyBorder="1" applyAlignment="1" applyProtection="1">
      <alignment horizontal="distributed" vertical="center" justifyLastLine="1"/>
      <protection locked="0"/>
    </xf>
    <xf numFmtId="0" fontId="6" fillId="0" borderId="14" xfId="0" applyFont="1" applyFill="1" applyBorder="1" applyAlignment="1" applyProtection="1">
      <alignment horizontal="distributed" vertical="center" justifyLastLine="1"/>
      <protection locked="0"/>
    </xf>
    <xf numFmtId="0" fontId="6" fillId="0" borderId="15" xfId="0" applyFont="1" applyFill="1" applyBorder="1" applyAlignment="1" applyProtection="1">
      <alignment horizontal="distributed" vertical="center" justifyLastLine="1"/>
      <protection locked="0"/>
    </xf>
    <xf numFmtId="0" fontId="6" fillId="0" borderId="17" xfId="0" applyFont="1" applyFill="1" applyBorder="1" applyAlignment="1" applyProtection="1">
      <alignment horizontal="distributed" vertical="center" justifyLastLine="1"/>
      <protection locked="0"/>
    </xf>
    <xf numFmtId="0" fontId="6" fillId="0" borderId="18" xfId="0" applyFont="1" applyFill="1" applyBorder="1" applyAlignment="1" applyProtection="1">
      <alignment horizontal="distributed" vertical="center" justifyLastLine="1"/>
      <protection locked="0"/>
    </xf>
    <xf numFmtId="38" fontId="6" fillId="0" borderId="3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38" fontId="6" fillId="0" borderId="17" xfId="1" applyFont="1" applyFill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270" xfId="1" applyFont="1" applyFill="1" applyBorder="1" applyAlignment="1" applyProtection="1">
      <alignment horizontal="right" vertical="center" shrinkToFit="1"/>
      <protection locked="0"/>
    </xf>
    <xf numFmtId="38" fontId="6" fillId="0" borderId="271" xfId="1" applyFont="1" applyFill="1" applyBorder="1" applyAlignment="1" applyProtection="1">
      <alignment horizontal="right" vertical="center" shrinkToFit="1"/>
      <protection locked="0"/>
    </xf>
    <xf numFmtId="38" fontId="6" fillId="0" borderId="126" xfId="1" applyFont="1" applyFill="1" applyBorder="1" applyAlignment="1" applyProtection="1">
      <alignment horizontal="right" vertical="center" shrinkToFit="1"/>
      <protection locked="0"/>
    </xf>
    <xf numFmtId="38" fontId="6" fillId="0" borderId="194" xfId="1" applyFont="1" applyFill="1" applyBorder="1" applyAlignment="1" applyProtection="1">
      <alignment horizontal="right" vertical="center" shrinkToFit="1"/>
      <protection locked="0"/>
    </xf>
    <xf numFmtId="0" fontId="6" fillId="0" borderId="1" xfId="0" applyNumberFormat="1" applyFont="1" applyFill="1" applyBorder="1" applyAlignment="1" applyProtection="1">
      <alignment horizontal="distributed" vertical="center" wrapText="1"/>
      <protection locked="0"/>
    </xf>
    <xf numFmtId="0" fontId="6" fillId="0" borderId="20" xfId="0" applyNumberFormat="1" applyFont="1" applyFill="1" applyBorder="1" applyAlignment="1" applyProtection="1">
      <alignment horizontal="distributed" vertical="center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51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Fill="1" applyBorder="1" applyAlignment="1" applyProtection="1">
      <alignment horizontal="distributed" vertical="center" justifyLastLine="1"/>
      <protection locked="0"/>
    </xf>
    <xf numFmtId="0" fontId="6" fillId="0" borderId="9" xfId="0" applyFont="1" applyFill="1" applyBorder="1" applyAlignment="1" applyProtection="1">
      <alignment horizontal="distributed" vertical="center" justifyLastLine="1"/>
      <protection locked="0"/>
    </xf>
    <xf numFmtId="0" fontId="6" fillId="0" borderId="20" xfId="0" applyFont="1" applyFill="1" applyBorder="1" applyAlignment="1" applyProtection="1">
      <alignment horizontal="distributed" vertical="center" justifyLastLine="1"/>
      <protection locked="0"/>
    </xf>
    <xf numFmtId="0" fontId="6" fillId="0" borderId="4" xfId="0" applyFont="1" applyFill="1" applyBorder="1" applyAlignment="1" applyProtection="1">
      <alignment horizontal="distributed" vertical="center" justifyLastLine="1"/>
      <protection locked="0"/>
    </xf>
    <xf numFmtId="0" fontId="6" fillId="0" borderId="12" xfId="0" applyFont="1" applyFill="1" applyBorder="1" applyAlignment="1" applyProtection="1">
      <alignment horizontal="distributed" vertical="center" justifyLastLine="1"/>
      <protection locked="0"/>
    </xf>
    <xf numFmtId="0" fontId="6" fillId="0" borderId="23" xfId="0" applyFont="1" applyFill="1" applyBorder="1" applyAlignment="1" applyProtection="1">
      <alignment horizontal="distributed" vertical="center" justifyLastLine="1"/>
      <protection locked="0"/>
    </xf>
    <xf numFmtId="0" fontId="6" fillId="0" borderId="132" xfId="0" applyFont="1" applyFill="1" applyBorder="1" applyAlignment="1" applyProtection="1">
      <alignment horizontal="center" vertical="center"/>
      <protection locked="0"/>
    </xf>
    <xf numFmtId="0" fontId="6" fillId="0" borderId="75" xfId="0" applyFont="1" applyFill="1" applyBorder="1" applyAlignment="1" applyProtection="1">
      <alignment horizontal="center" vertical="center"/>
      <protection locked="0"/>
    </xf>
    <xf numFmtId="0" fontId="6" fillId="0" borderId="99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82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54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 applyProtection="1">
      <alignment horizontal="distributed" vertical="center" justifyLastLine="1"/>
      <protection locked="0"/>
    </xf>
    <xf numFmtId="0" fontId="6" fillId="0" borderId="2" xfId="0" applyFont="1" applyFill="1" applyBorder="1" applyAlignment="1" applyProtection="1">
      <alignment horizontal="distributed" vertical="center" justifyLastLine="1"/>
      <protection locked="0"/>
    </xf>
    <xf numFmtId="0" fontId="6" fillId="0" borderId="98" xfId="0" applyFont="1" applyFill="1" applyBorder="1" applyAlignment="1" applyProtection="1">
      <alignment horizontal="distributed" vertical="center" justifyLastLine="1"/>
      <protection locked="0"/>
    </xf>
    <xf numFmtId="0" fontId="6" fillId="0" borderId="10" xfId="0" applyFont="1" applyFill="1" applyBorder="1" applyAlignment="1" applyProtection="1">
      <alignment horizontal="distributed" vertical="center" justifyLastLine="1"/>
      <protection locked="0"/>
    </xf>
    <xf numFmtId="0" fontId="6" fillId="0" borderId="73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56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16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22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76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57" xfId="0" applyFont="1" applyFill="1" applyBorder="1" applyAlignment="1" applyProtection="1">
      <alignment horizontal="center" vertical="distributed" textRotation="255" indent="1"/>
      <protection locked="0"/>
    </xf>
    <xf numFmtId="0" fontId="9" fillId="0" borderId="82" xfId="0" applyFont="1" applyFill="1" applyBorder="1" applyAlignment="1" applyProtection="1">
      <alignment horizontal="center" vertical="distributed" textRotation="255" wrapText="1" indent="1"/>
      <protection locked="0"/>
    </xf>
    <xf numFmtId="0" fontId="9" fillId="0" borderId="54" xfId="0" applyFont="1" applyFill="1" applyBorder="1" applyAlignment="1" applyProtection="1">
      <alignment horizontal="center" vertical="distributed" textRotation="255" indent="1"/>
      <protection locked="0"/>
    </xf>
    <xf numFmtId="0" fontId="9" fillId="0" borderId="118" xfId="0" applyFont="1" applyFill="1" applyBorder="1" applyAlignment="1" applyProtection="1">
      <alignment horizontal="center" vertical="distributed" textRotation="255" wrapText="1" indent="1"/>
      <protection locked="0"/>
    </xf>
    <xf numFmtId="0" fontId="10" fillId="0" borderId="101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0" borderId="6" xfId="0" applyFont="1" applyFill="1" applyBorder="1" applyAlignment="1" applyProtection="1">
      <alignment horizontal="distributed" vertical="center"/>
      <protection locked="0"/>
    </xf>
    <xf numFmtId="0" fontId="6" fillId="0" borderId="38" xfId="0" applyFont="1" applyFill="1" applyBorder="1" applyAlignment="1" applyProtection="1">
      <alignment horizontal="distributed" vertical="center"/>
      <protection locked="0"/>
    </xf>
    <xf numFmtId="0" fontId="6" fillId="0" borderId="74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55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11" xfId="0" applyFont="1" applyFill="1" applyBorder="1" applyAlignment="1" applyProtection="1">
      <alignment horizontal="center" vertical="distributed" textRotation="255" wrapText="1" indent="1"/>
      <protection locked="0"/>
    </xf>
    <xf numFmtId="0" fontId="6" fillId="0" borderId="11" xfId="0" applyFont="1" applyFill="1" applyBorder="1" applyAlignment="1" applyProtection="1">
      <alignment horizontal="center" vertical="distributed" textRotation="255" indent="1"/>
      <protection locked="0"/>
    </xf>
    <xf numFmtId="0" fontId="6" fillId="0" borderId="57" xfId="0" applyFont="1" applyFill="1" applyBorder="1" applyAlignment="1" applyProtection="1">
      <alignment horizontal="center" vertical="distributed" textRotation="255" wrapText="1" indent="1"/>
      <protection locked="0"/>
    </xf>
    <xf numFmtId="0" fontId="6" fillId="0" borderId="148" xfId="0" applyNumberFormat="1" applyFont="1" applyFill="1" applyBorder="1" applyAlignment="1" applyProtection="1">
      <alignment horizontal="distributed" vertical="center"/>
      <protection locked="0"/>
    </xf>
    <xf numFmtId="0" fontId="6" fillId="0" borderId="142" xfId="0" applyNumberFormat="1" applyFont="1" applyFill="1" applyBorder="1" applyAlignment="1" applyProtection="1">
      <alignment horizontal="distributed" vertical="center"/>
      <protection locked="0"/>
    </xf>
    <xf numFmtId="0" fontId="6" fillId="0" borderId="147" xfId="0" applyNumberFormat="1" applyFont="1" applyFill="1" applyBorder="1" applyAlignment="1" applyProtection="1">
      <alignment horizontal="distributed" vertical="center"/>
      <protection locked="0"/>
    </xf>
    <xf numFmtId="0" fontId="6" fillId="0" borderId="136" xfId="0" applyNumberFormat="1" applyFont="1" applyFill="1" applyBorder="1" applyAlignment="1" applyProtection="1">
      <alignment horizontal="distributed" vertical="center"/>
      <protection locked="0"/>
    </xf>
    <xf numFmtId="0" fontId="6" fillId="0" borderId="173" xfId="0" applyNumberFormat="1" applyFont="1" applyFill="1" applyBorder="1" applyAlignment="1" applyProtection="1">
      <alignment horizontal="distributed" vertical="center"/>
      <protection locked="0"/>
    </xf>
    <xf numFmtId="0" fontId="6" fillId="0" borderId="128" xfId="0" applyNumberFormat="1" applyFont="1" applyFill="1" applyBorder="1" applyAlignment="1" applyProtection="1">
      <alignment horizontal="distributed" vertical="center"/>
      <protection locked="0"/>
    </xf>
    <xf numFmtId="0" fontId="6" fillId="0" borderId="150" xfId="0" applyNumberFormat="1" applyFont="1" applyFill="1" applyBorder="1" applyAlignment="1" applyProtection="1">
      <alignment horizontal="distributed" vertical="center"/>
      <protection locked="0"/>
    </xf>
    <xf numFmtId="0" fontId="6" fillId="0" borderId="124" xfId="0" applyNumberFormat="1" applyFont="1" applyFill="1" applyBorder="1" applyAlignment="1" applyProtection="1">
      <alignment horizontal="distributed" vertical="center"/>
      <protection locked="0"/>
    </xf>
    <xf numFmtId="0" fontId="6" fillId="0" borderId="153" xfId="0" applyNumberFormat="1" applyFont="1" applyFill="1" applyBorder="1" applyAlignment="1" applyProtection="1">
      <alignment horizontal="distributed" vertical="center"/>
      <protection locked="0"/>
    </xf>
    <xf numFmtId="0" fontId="6" fillId="0" borderId="127" xfId="0" applyNumberFormat="1" applyFont="1" applyFill="1" applyBorder="1" applyAlignment="1" applyProtection="1">
      <alignment horizontal="distributed" vertical="center"/>
      <protection locked="0"/>
    </xf>
    <xf numFmtId="0" fontId="6" fillId="0" borderId="85" xfId="0" applyNumberFormat="1" applyFont="1" applyFill="1" applyBorder="1" applyAlignment="1" applyProtection="1">
      <alignment horizontal="distributed" vertical="center"/>
      <protection locked="0"/>
    </xf>
    <xf numFmtId="0" fontId="6" fillId="0" borderId="93" xfId="0" applyNumberFormat="1" applyFont="1" applyFill="1" applyBorder="1" applyAlignment="1" applyProtection="1">
      <alignment horizontal="distributed" vertical="center"/>
      <protection locked="0"/>
    </xf>
    <xf numFmtId="0" fontId="6" fillId="0" borderId="47" xfId="0" applyNumberFormat="1" applyFont="1" applyFill="1" applyBorder="1" applyAlignment="1" applyProtection="1">
      <alignment horizontal="center" vertical="center"/>
    </xf>
    <xf numFmtId="0" fontId="6" fillId="0" borderId="49" xfId="0" applyNumberFormat="1" applyFont="1" applyFill="1" applyBorder="1" applyAlignment="1" applyProtection="1">
      <alignment horizontal="center" vertical="center"/>
    </xf>
    <xf numFmtId="0" fontId="6" fillId="0" borderId="99" xfId="0" applyNumberFormat="1" applyFont="1" applyFill="1" applyBorder="1" applyAlignment="1" applyProtection="1">
      <alignment horizontal="center" vertical="center"/>
    </xf>
    <xf numFmtId="0" fontId="6" fillId="0" borderId="52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distributed" vertical="center"/>
      <protection locked="0"/>
    </xf>
    <xf numFmtId="0" fontId="6" fillId="0" borderId="95" xfId="0" applyNumberFormat="1" applyFont="1" applyFill="1" applyBorder="1" applyAlignment="1" applyProtection="1">
      <alignment horizontal="distributed" vertical="center"/>
      <protection locked="0"/>
    </xf>
    <xf numFmtId="0" fontId="6" fillId="0" borderId="38" xfId="0" applyNumberFormat="1" applyFont="1" applyFill="1" applyBorder="1" applyAlignment="1" applyProtection="1">
      <alignment horizontal="distributed" vertical="center"/>
      <protection locked="0"/>
    </xf>
    <xf numFmtId="0" fontId="6" fillId="0" borderId="86" xfId="0" applyNumberFormat="1" applyFont="1" applyFill="1" applyBorder="1" applyAlignment="1" applyProtection="1">
      <alignment horizontal="distributed" vertical="center"/>
      <protection locked="0"/>
    </xf>
    <xf numFmtId="0" fontId="6" fillId="0" borderId="0" xfId="0" applyNumberFormat="1" applyFont="1" applyFill="1" applyBorder="1" applyAlignment="1" applyProtection="1">
      <alignment horizontal="distributed" vertical="center"/>
      <protection locked="0"/>
    </xf>
    <xf numFmtId="0" fontId="6" fillId="0" borderId="32" xfId="0" applyNumberFormat="1" applyFont="1" applyFill="1" applyBorder="1" applyAlignment="1" applyProtection="1">
      <alignment horizontal="distributed" vertical="center"/>
      <protection locked="0"/>
    </xf>
    <xf numFmtId="0" fontId="6" fillId="0" borderId="94" xfId="0" applyFont="1" applyFill="1" applyBorder="1" applyAlignment="1" applyProtection="1">
      <alignment horizontal="distributed" vertical="center" justifyLastLine="1"/>
      <protection locked="0"/>
    </xf>
    <xf numFmtId="0" fontId="6" fillId="0" borderId="38" xfId="0" applyFont="1" applyFill="1" applyBorder="1" applyAlignment="1" applyProtection="1">
      <alignment horizontal="distributed" vertical="center" justifyLastLine="1"/>
      <protection locked="0"/>
    </xf>
    <xf numFmtId="0" fontId="6" fillId="0" borderId="97" xfId="0" applyFont="1" applyFill="1" applyBorder="1" applyAlignment="1" applyProtection="1">
      <alignment horizontal="distributed" vertical="center" justifyLastLine="1"/>
      <protection locked="0"/>
    </xf>
    <xf numFmtId="0" fontId="6" fillId="0" borderId="43" xfId="0" applyFont="1" applyFill="1" applyBorder="1" applyAlignment="1" applyProtection="1">
      <alignment horizontal="distributed" vertical="center" justifyLastLine="1"/>
      <protection locked="0"/>
    </xf>
    <xf numFmtId="0" fontId="6" fillId="0" borderId="134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  <protection locked="0"/>
    </xf>
    <xf numFmtId="0" fontId="20" fillId="0" borderId="132" xfId="0" applyFont="1" applyFill="1" applyBorder="1" applyAlignment="1" applyProtection="1">
      <alignment horizontal="center" vertical="center" wrapText="1"/>
      <protection locked="0"/>
    </xf>
    <xf numFmtId="0" fontId="20" fillId="0" borderId="96" xfId="0" applyFont="1" applyFill="1" applyBorder="1" applyAlignment="1" applyProtection="1">
      <alignment horizontal="center" vertical="center"/>
      <protection locked="0"/>
    </xf>
    <xf numFmtId="0" fontId="20" fillId="0" borderId="97" xfId="0" applyFont="1" applyFill="1" applyBorder="1" applyAlignment="1" applyProtection="1">
      <alignment horizontal="center" vertical="center"/>
      <protection locked="0"/>
    </xf>
    <xf numFmtId="0" fontId="20" fillId="0" borderId="134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0" fontId="6" fillId="0" borderId="132" xfId="0" applyFont="1" applyFill="1" applyBorder="1" applyAlignment="1" applyProtection="1">
      <alignment horizontal="center" vertical="center" wrapText="1"/>
      <protection locked="0"/>
    </xf>
    <xf numFmtId="0" fontId="6" fillId="0" borderId="134" xfId="0" applyFont="1" applyFill="1" applyBorder="1" applyAlignment="1" applyProtection="1">
      <alignment horizontal="center" vertical="center" wrapText="1"/>
      <protection locked="0"/>
    </xf>
    <xf numFmtId="0" fontId="9" fillId="0" borderId="132" xfId="0" applyFont="1" applyFill="1" applyBorder="1" applyAlignment="1" applyProtection="1">
      <alignment horizontal="center" vertical="center" wrapText="1"/>
      <protection locked="0"/>
    </xf>
    <xf numFmtId="0" fontId="9" fillId="0" borderId="96" xfId="0" applyFont="1" applyFill="1" applyBorder="1" applyAlignment="1" applyProtection="1">
      <alignment horizontal="center" vertical="center"/>
      <protection locked="0"/>
    </xf>
    <xf numFmtId="0" fontId="9" fillId="0" borderId="97" xfId="0" applyFont="1" applyFill="1" applyBorder="1" applyAlignment="1" applyProtection="1">
      <alignment horizontal="center" vertical="center"/>
      <protection locked="0"/>
    </xf>
    <xf numFmtId="0" fontId="9" fillId="0" borderId="13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62" xfId="0" applyFont="1" applyFill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 wrapText="1"/>
      <protection locked="0"/>
    </xf>
    <xf numFmtId="0" fontId="6" fillId="0" borderId="16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62" xfId="0" applyFont="1" applyFill="1" applyBorder="1" applyAlignment="1" applyProtection="1">
      <alignment horizontal="center" vertical="center" wrapText="1"/>
      <protection locked="0"/>
    </xf>
    <xf numFmtId="0" fontId="6" fillId="0" borderId="169" xfId="0" applyFont="1" applyFill="1" applyBorder="1" applyAlignment="1" applyProtection="1">
      <alignment horizontal="center" vertical="center"/>
      <protection locked="0"/>
    </xf>
    <xf numFmtId="0" fontId="6" fillId="0" borderId="170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distributed" textRotation="255"/>
      <protection locked="0"/>
    </xf>
    <xf numFmtId="0" fontId="6" fillId="0" borderId="11" xfId="0" applyFont="1" applyFill="1" applyBorder="1" applyAlignment="1" applyProtection="1">
      <alignment horizontal="center" vertical="distributed" textRotation="255"/>
      <protection locked="0"/>
    </xf>
    <xf numFmtId="0" fontId="6" fillId="0" borderId="22" xfId="0" applyFont="1" applyFill="1" applyBorder="1" applyAlignment="1" applyProtection="1">
      <alignment horizontal="center" vertical="distributed" textRotation="255"/>
      <protection locked="0"/>
    </xf>
    <xf numFmtId="0" fontId="7" fillId="0" borderId="96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32" xfId="0" applyFont="1" applyFill="1" applyBorder="1" applyAlignment="1" applyProtection="1">
      <alignment horizontal="distributed" vertical="center"/>
      <protection locked="0"/>
    </xf>
    <xf numFmtId="0" fontId="6" fillId="0" borderId="116" xfId="0" applyFont="1" applyFill="1" applyBorder="1" applyAlignment="1" applyProtection="1">
      <alignment horizontal="distributed" vertical="center" justifyLastLine="1"/>
      <protection locked="0"/>
    </xf>
    <xf numFmtId="0" fontId="6" fillId="0" borderId="6" xfId="0" applyFont="1" applyFill="1" applyBorder="1" applyAlignment="1" applyProtection="1">
      <alignment horizontal="distributed" vertical="center" justifyLastLine="1"/>
      <protection locked="0"/>
    </xf>
    <xf numFmtId="0" fontId="6" fillId="0" borderId="108" xfId="0" applyFont="1" applyFill="1" applyBorder="1" applyAlignment="1" applyProtection="1">
      <alignment horizontal="distributed" vertical="center" justifyLastLine="1"/>
      <protection locked="0"/>
    </xf>
    <xf numFmtId="0" fontId="6" fillId="0" borderId="116" xfId="0" applyFont="1" applyFill="1" applyBorder="1" applyAlignment="1" applyProtection="1">
      <alignment horizontal="center" vertical="center" justifyLastLine="1"/>
      <protection locked="0"/>
    </xf>
    <xf numFmtId="0" fontId="6" fillId="0" borderId="6" xfId="0" applyFont="1" applyFill="1" applyBorder="1" applyAlignment="1" applyProtection="1">
      <alignment horizontal="center" vertical="center" justifyLastLine="1"/>
      <protection locked="0"/>
    </xf>
    <xf numFmtId="0" fontId="6" fillId="0" borderId="108" xfId="0" applyFont="1" applyFill="1" applyBorder="1" applyAlignment="1" applyProtection="1">
      <alignment horizontal="center" vertical="center" justifyLastLine="1"/>
      <protection locked="0"/>
    </xf>
    <xf numFmtId="0" fontId="6" fillId="0" borderId="4" xfId="0" applyFont="1" applyFill="1" applyBorder="1" applyAlignment="1" applyProtection="1">
      <alignment horizontal="center" vertical="center" textRotation="255"/>
      <protection locked="0"/>
    </xf>
    <xf numFmtId="0" fontId="6" fillId="0" borderId="12" xfId="0" applyFont="1" applyFill="1" applyBorder="1" applyAlignment="1" applyProtection="1">
      <alignment horizontal="center" vertical="center" textRotation="255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94" xfId="0" applyFont="1" applyFill="1" applyBorder="1" applyAlignment="1" applyProtection="1">
      <alignment horizontal="distributed" vertical="center"/>
      <protection locked="0"/>
    </xf>
    <xf numFmtId="0" fontId="6" fillId="0" borderId="96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32" xfId="0" applyFont="1" applyFill="1" applyBorder="1" applyAlignment="1" applyProtection="1">
      <alignment horizontal="distributed" vertical="center"/>
      <protection locked="0"/>
    </xf>
    <xf numFmtId="0" fontId="6" fillId="0" borderId="97" xfId="0" applyFont="1" applyFill="1" applyBorder="1" applyAlignment="1" applyProtection="1">
      <alignment horizontal="distributed" vertical="center" shrinkToFit="1"/>
      <protection locked="0"/>
    </xf>
    <xf numFmtId="0" fontId="6" fillId="0" borderId="98" xfId="0" applyFont="1" applyFill="1" applyBorder="1" applyAlignment="1" applyProtection="1">
      <alignment horizontal="distributed" vertical="center" shrinkToFit="1"/>
      <protection locked="0"/>
    </xf>
    <xf numFmtId="0" fontId="6" fillId="0" borderId="43" xfId="0" applyFont="1" applyFill="1" applyBorder="1" applyAlignment="1" applyProtection="1">
      <alignment horizontal="distributed" vertical="center" shrinkToFit="1"/>
      <protection locked="0"/>
    </xf>
    <xf numFmtId="0" fontId="6" fillId="0" borderId="99" xfId="0" applyFont="1" applyFill="1" applyBorder="1" applyAlignment="1" applyProtection="1">
      <alignment horizontal="distributed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9" fillId="0" borderId="59" xfId="0" applyFont="1" applyFill="1" applyBorder="1" applyAlignment="1" applyProtection="1">
      <alignment horizontal="distributed" vertical="center" wrapText="1"/>
      <protection locked="0"/>
    </xf>
    <xf numFmtId="0" fontId="9" fillId="0" borderId="95" xfId="0" applyFont="1" applyFill="1" applyBorder="1" applyAlignment="1" applyProtection="1">
      <alignment horizontal="distributed" vertical="center" wrapText="1"/>
      <protection locked="0"/>
    </xf>
    <xf numFmtId="0" fontId="9" fillId="0" borderId="2" xfId="0" applyFont="1" applyFill="1" applyBorder="1" applyAlignment="1" applyProtection="1">
      <alignment horizontal="distributed" vertical="center" wrapText="1"/>
      <protection locked="0"/>
    </xf>
    <xf numFmtId="0" fontId="9" fillId="0" borderId="65" xfId="0" applyFont="1" applyFill="1" applyBorder="1" applyAlignment="1" applyProtection="1">
      <alignment horizontal="distributed" vertical="center" wrapText="1"/>
      <protection locked="0"/>
    </xf>
    <xf numFmtId="0" fontId="9" fillId="0" borderId="98" xfId="0" applyFont="1" applyFill="1" applyBorder="1" applyAlignment="1" applyProtection="1">
      <alignment horizontal="distributed" vertical="center" wrapText="1"/>
      <protection locked="0"/>
    </xf>
    <xf numFmtId="0" fontId="9" fillId="0" borderId="64" xfId="0" applyFont="1" applyFill="1" applyBorder="1" applyAlignment="1" applyProtection="1">
      <alignment horizontal="distributed" vertical="center" wrapText="1"/>
      <protection locked="0"/>
    </xf>
    <xf numFmtId="0" fontId="12" fillId="0" borderId="95" xfId="0" applyFont="1" applyFill="1" applyBorder="1" applyAlignment="1" applyProtection="1">
      <alignment horizontal="center" vertical="center" shrinkToFit="1"/>
      <protection locked="0"/>
    </xf>
    <xf numFmtId="0" fontId="12" fillId="0" borderId="38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Fill="1" applyBorder="1" applyAlignment="1" applyProtection="1">
      <alignment horizontal="center" vertical="center" shrinkToFit="1"/>
      <protection locked="0"/>
    </xf>
    <xf numFmtId="0" fontId="12" fillId="0" borderId="98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0" fontId="6" fillId="0" borderId="81" xfId="0" applyFont="1" applyFill="1" applyBorder="1" applyAlignment="1" applyProtection="1">
      <alignment horizontal="center" vertical="distributed" textRotation="255"/>
      <protection locked="0"/>
    </xf>
    <xf numFmtId="0" fontId="6" fillId="0" borderId="39" xfId="0" applyFont="1" applyFill="1" applyBorder="1" applyAlignment="1" applyProtection="1">
      <alignment horizontal="center" vertical="distributed" textRotation="255"/>
      <protection locked="0"/>
    </xf>
    <xf numFmtId="0" fontId="6" fillId="0" borderId="53" xfId="0" applyFont="1" applyFill="1" applyBorder="1" applyAlignment="1" applyProtection="1">
      <alignment horizontal="center" vertical="distributed" textRotation="255"/>
      <protection locked="0"/>
    </xf>
    <xf numFmtId="0" fontId="6" fillId="0" borderId="82" xfId="0" applyFont="1" applyFill="1" applyBorder="1" applyAlignment="1" applyProtection="1">
      <alignment horizontal="center" vertical="distributed" textRotation="255"/>
      <protection locked="0"/>
    </xf>
    <xf numFmtId="0" fontId="6" fillId="0" borderId="40" xfId="0" applyFont="1" applyFill="1" applyBorder="1" applyAlignment="1" applyProtection="1">
      <alignment horizontal="center" vertical="distributed" textRotation="255"/>
      <protection locked="0"/>
    </xf>
    <xf numFmtId="0" fontId="6" fillId="0" borderId="54" xfId="0" applyFont="1" applyFill="1" applyBorder="1" applyAlignment="1" applyProtection="1">
      <alignment horizontal="center" vertical="distributed" textRotation="255"/>
      <protection locked="0"/>
    </xf>
    <xf numFmtId="0" fontId="6" fillId="0" borderId="82" xfId="0" applyFont="1" applyFill="1" applyBorder="1" applyAlignment="1" applyProtection="1">
      <alignment horizontal="distributed" vertical="distributed" textRotation="255"/>
      <protection locked="0"/>
    </xf>
    <xf numFmtId="0" fontId="6" fillId="0" borderId="40" xfId="0" applyFont="1" applyFill="1" applyBorder="1" applyAlignment="1" applyProtection="1">
      <alignment horizontal="distributed" vertical="distributed" textRotation="255"/>
      <protection locked="0"/>
    </xf>
    <xf numFmtId="0" fontId="6" fillId="0" borderId="54" xfId="0" applyFont="1" applyFill="1" applyBorder="1" applyAlignment="1" applyProtection="1">
      <alignment horizontal="distributed" vertical="distributed" textRotation="255"/>
      <protection locked="0"/>
    </xf>
    <xf numFmtId="0" fontId="6" fillId="0" borderId="0" xfId="0" applyFont="1" applyFill="1" applyBorder="1" applyAlignment="1" applyProtection="1">
      <alignment horizontal="distributed" vertical="center" justifyLastLine="1"/>
      <protection locked="0"/>
    </xf>
    <xf numFmtId="0" fontId="6" fillId="0" borderId="59" xfId="0" applyFont="1" applyFill="1" applyBorder="1" applyAlignment="1" applyProtection="1">
      <alignment horizontal="distributed" vertical="center" justifyLastLine="1"/>
      <protection locked="0"/>
    </xf>
    <xf numFmtId="0" fontId="6" fillId="0" borderId="60" xfId="0" applyFont="1" applyFill="1" applyBorder="1" applyAlignment="1" applyProtection="1">
      <alignment horizontal="distributed" vertical="center" justifyLastLine="1"/>
      <protection locked="0"/>
    </xf>
    <xf numFmtId="0" fontId="6" fillId="0" borderId="65" xfId="0" applyFont="1" applyFill="1" applyBorder="1" applyAlignment="1" applyProtection="1">
      <alignment horizontal="distributed" vertical="center" justifyLastLine="1"/>
      <protection locked="0"/>
    </xf>
    <xf numFmtId="0" fontId="6" fillId="0" borderId="64" xfId="0" applyFont="1" applyFill="1" applyBorder="1" applyAlignment="1" applyProtection="1">
      <alignment horizontal="distributed" vertical="center" justifyLastLine="1"/>
      <protection locked="0"/>
    </xf>
    <xf numFmtId="0" fontId="6" fillId="0" borderId="59" xfId="0" applyFont="1" applyFill="1" applyBorder="1" applyAlignment="1" applyProtection="1">
      <alignment horizontal="distributed" vertical="center" indent="2"/>
      <protection locked="0"/>
    </xf>
    <xf numFmtId="0" fontId="6" fillId="0" borderId="95" xfId="0" applyFont="1" applyFill="1" applyBorder="1" applyAlignment="1" applyProtection="1">
      <alignment horizontal="distributed" vertical="center" indent="2"/>
      <protection locked="0"/>
    </xf>
    <xf numFmtId="0" fontId="6" fillId="0" borderId="2" xfId="0" applyFont="1" applyFill="1" applyBorder="1" applyAlignment="1" applyProtection="1">
      <alignment horizontal="distributed" vertical="center" indent="2"/>
      <protection locked="0"/>
    </xf>
    <xf numFmtId="0" fontId="6" fillId="0" borderId="65" xfId="0" applyFont="1" applyFill="1" applyBorder="1" applyAlignment="1" applyProtection="1">
      <alignment horizontal="distributed" vertical="center" indent="2"/>
      <protection locked="0"/>
    </xf>
    <xf numFmtId="0" fontId="6" fillId="0" borderId="98" xfId="0" applyFont="1" applyFill="1" applyBorder="1" applyAlignment="1" applyProtection="1">
      <alignment horizontal="distributed" vertical="center" indent="2"/>
      <protection locked="0"/>
    </xf>
    <xf numFmtId="0" fontId="6" fillId="0" borderId="64" xfId="0" applyFont="1" applyFill="1" applyBorder="1" applyAlignment="1" applyProtection="1">
      <alignment horizontal="distributed" vertical="center" indent="2"/>
      <protection locked="0"/>
    </xf>
    <xf numFmtId="0" fontId="6" fillId="0" borderId="74" xfId="0" applyFont="1" applyFill="1" applyBorder="1" applyAlignment="1" applyProtection="1">
      <alignment horizontal="distributed" vertical="distributed" textRotation="255"/>
      <protection locked="0"/>
    </xf>
    <xf numFmtId="0" fontId="6" fillId="0" borderId="37" xfId="0" applyFont="1" applyFill="1" applyBorder="1" applyAlignment="1" applyProtection="1">
      <alignment horizontal="distributed" vertical="distributed" textRotation="255"/>
      <protection locked="0"/>
    </xf>
    <xf numFmtId="0" fontId="6" fillId="0" borderId="55" xfId="0" applyFont="1" applyFill="1" applyBorder="1" applyAlignment="1" applyProtection="1">
      <alignment horizontal="distributed" vertical="distributed" textRotation="255"/>
      <protection locked="0"/>
    </xf>
    <xf numFmtId="0" fontId="6" fillId="0" borderId="11" xfId="0" applyFont="1" applyFill="1" applyBorder="1" applyAlignment="1" applyProtection="1">
      <alignment horizontal="distributed" vertical="center" justifyLastLine="1"/>
      <protection locked="0"/>
    </xf>
    <xf numFmtId="0" fontId="6" fillId="0" borderId="22" xfId="0" applyFont="1" applyFill="1" applyBorder="1" applyAlignment="1" applyProtection="1">
      <alignment horizontal="distributed" vertical="center" justifyLastLine="1"/>
      <protection locked="0"/>
    </xf>
    <xf numFmtId="0" fontId="6" fillId="0" borderId="74" xfId="0" applyFont="1" applyFill="1" applyBorder="1" applyAlignment="1" applyProtection="1">
      <alignment horizontal="center" vertical="distributed" textRotation="255"/>
      <protection locked="0"/>
    </xf>
    <xf numFmtId="0" fontId="6" fillId="0" borderId="55" xfId="0" applyFont="1" applyFill="1" applyBorder="1" applyAlignment="1" applyProtection="1">
      <alignment horizontal="center" vertical="distributed" textRotation="255"/>
      <protection locked="0"/>
    </xf>
    <xf numFmtId="0" fontId="6" fillId="0" borderId="76" xfId="0" applyFont="1" applyFill="1" applyBorder="1" applyAlignment="1" applyProtection="1">
      <alignment horizontal="center" vertical="distributed" textRotation="255"/>
      <protection locked="0"/>
    </xf>
    <xf numFmtId="0" fontId="6" fillId="0" borderId="42" xfId="0" applyFont="1" applyFill="1" applyBorder="1" applyAlignment="1" applyProtection="1">
      <alignment horizontal="center" vertical="distributed" textRotation="255"/>
      <protection locked="0"/>
    </xf>
    <xf numFmtId="0" fontId="6" fillId="0" borderId="57" xfId="0" applyFont="1" applyFill="1" applyBorder="1" applyAlignment="1" applyProtection="1">
      <alignment horizontal="center" vertical="distributed" textRotation="255"/>
      <protection locked="0"/>
    </xf>
    <xf numFmtId="0" fontId="9" fillId="0" borderId="82" xfId="0" applyFont="1" applyFill="1" applyBorder="1" applyAlignment="1" applyProtection="1">
      <alignment horizontal="center" vertical="distributed" textRotation="255" wrapText="1"/>
      <protection locked="0"/>
    </xf>
    <xf numFmtId="0" fontId="9" fillId="0" borderId="40" xfId="0" applyFont="1" applyFill="1" applyBorder="1" applyAlignment="1" applyProtection="1">
      <alignment horizontal="center" vertical="distributed" textRotation="255"/>
      <protection locked="0"/>
    </xf>
    <xf numFmtId="0" fontId="9" fillId="0" borderId="54" xfId="0" applyFont="1" applyFill="1" applyBorder="1" applyAlignment="1" applyProtection="1">
      <alignment horizontal="center" vertical="distributed" textRotation="255"/>
      <protection locked="0"/>
    </xf>
    <xf numFmtId="0" fontId="9" fillId="0" borderId="118" xfId="0" applyFont="1" applyFill="1" applyBorder="1" applyAlignment="1" applyProtection="1">
      <alignment horizontal="center" vertical="distributed" textRotation="255" wrapText="1"/>
      <protection locked="0"/>
    </xf>
    <xf numFmtId="0" fontId="9" fillId="0" borderId="102" xfId="0" applyFont="1" applyFill="1" applyBorder="1" applyAlignment="1" applyProtection="1">
      <alignment horizontal="center" vertical="distributed" textRotation="255"/>
      <protection locked="0"/>
    </xf>
    <xf numFmtId="0" fontId="9" fillId="0" borderId="101" xfId="0" applyFont="1" applyFill="1" applyBorder="1" applyAlignment="1" applyProtection="1">
      <alignment horizontal="center" vertical="distributed" textRotation="255"/>
      <protection locked="0"/>
    </xf>
    <xf numFmtId="0" fontId="6" fillId="0" borderId="76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57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82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54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37" xfId="0" applyFont="1" applyFill="1" applyBorder="1" applyAlignment="1" applyProtection="1">
      <alignment horizontal="center" vertical="distributed" textRotation="255"/>
      <protection locked="0"/>
    </xf>
    <xf numFmtId="0" fontId="6" fillId="0" borderId="16" xfId="0" applyFont="1" applyFill="1" applyBorder="1" applyAlignment="1" applyProtection="1">
      <alignment horizontal="center" vertical="distributed" textRotation="255" justifyLastLine="1"/>
      <protection locked="0"/>
    </xf>
    <xf numFmtId="0" fontId="6" fillId="0" borderId="11" xfId="0" applyFont="1" applyFill="1" applyBorder="1" applyAlignment="1" applyProtection="1">
      <alignment horizontal="center" vertical="distributed" textRotation="255" justifyLastLine="1"/>
      <protection locked="0"/>
    </xf>
    <xf numFmtId="0" fontId="6" fillId="0" borderId="22" xfId="0" applyFont="1" applyFill="1" applyBorder="1" applyAlignment="1" applyProtection="1">
      <alignment horizontal="center" vertical="distributed" textRotation="255" justifyLastLine="1"/>
      <protection locked="0"/>
    </xf>
    <xf numFmtId="0" fontId="6" fillId="0" borderId="16" xfId="0" applyFont="1" applyFill="1" applyBorder="1" applyAlignment="1" applyProtection="1">
      <alignment vertical="distributed" textRotation="255"/>
      <protection locked="0"/>
    </xf>
    <xf numFmtId="0" fontId="6" fillId="0" borderId="22" xfId="0" applyFont="1" applyFill="1" applyBorder="1" applyAlignment="1" applyProtection="1">
      <alignment vertical="distributed" textRotation="255"/>
      <protection locked="0"/>
    </xf>
    <xf numFmtId="0" fontId="6" fillId="0" borderId="11" xfId="0" applyFont="1" applyFill="1" applyBorder="1" applyAlignment="1" applyProtection="1">
      <alignment vertical="distributed" textRotation="255" indent="1"/>
      <protection locked="0"/>
    </xf>
    <xf numFmtId="0" fontId="6" fillId="0" borderId="22" xfId="0" applyFont="1" applyFill="1" applyBorder="1" applyAlignment="1" applyProtection="1">
      <alignment vertical="distributed" textRotation="255" indent="1"/>
      <protection locked="0"/>
    </xf>
    <xf numFmtId="0" fontId="6" fillId="0" borderId="111" xfId="0" applyFont="1" applyFill="1" applyBorder="1" applyAlignment="1" applyProtection="1">
      <alignment vertical="distributed" textRotation="255"/>
      <protection locked="0"/>
    </xf>
    <xf numFmtId="0" fontId="6" fillId="0" borderId="70" xfId="0" applyFont="1" applyFill="1" applyBorder="1" applyAlignment="1" applyProtection="1">
      <alignment vertical="distributed" textRotation="255"/>
      <protection locked="0"/>
    </xf>
    <xf numFmtId="0" fontId="6" fillId="0" borderId="30" xfId="0" applyFont="1" applyFill="1" applyBorder="1" applyAlignment="1" applyProtection="1">
      <alignment vertical="distributed" textRotation="255"/>
      <protection locked="0"/>
    </xf>
    <xf numFmtId="0" fontId="6" fillId="0" borderId="3" xfId="0" applyFont="1" applyFill="1" applyBorder="1" applyAlignment="1" applyProtection="1">
      <alignment vertical="distributed" textRotation="255" wrapText="1"/>
      <protection locked="0"/>
    </xf>
    <xf numFmtId="0" fontId="6" fillId="0" borderId="11" xfId="0" applyFont="1" applyFill="1" applyBorder="1" applyAlignment="1" applyProtection="1">
      <alignment vertical="distributed" textRotation="255"/>
      <protection locked="0"/>
    </xf>
    <xf numFmtId="0" fontId="6" fillId="0" borderId="3" xfId="0" applyFont="1" applyBorder="1" applyAlignment="1" applyProtection="1">
      <alignment vertical="distributed" textRotation="255" wrapText="1"/>
      <protection locked="0"/>
    </xf>
    <xf numFmtId="0" fontId="6" fillId="0" borderId="11" xfId="0" applyFont="1" applyBorder="1" applyAlignment="1" applyProtection="1">
      <alignment vertical="distributed" textRotation="255"/>
      <protection locked="0"/>
    </xf>
    <xf numFmtId="0" fontId="6" fillId="0" borderId="22" xfId="0" applyFont="1" applyBorder="1" applyAlignment="1" applyProtection="1">
      <alignment vertical="distributed" textRotation="255"/>
      <protection locked="0"/>
    </xf>
    <xf numFmtId="0" fontId="6" fillId="0" borderId="3" xfId="0" applyFont="1" applyBorder="1" applyAlignment="1" applyProtection="1">
      <alignment horizontal="center" vertical="distributed" textRotation="255"/>
      <protection locked="0"/>
    </xf>
    <xf numFmtId="0" fontId="6" fillId="0" borderId="11" xfId="0" applyFont="1" applyBorder="1" applyAlignment="1" applyProtection="1">
      <alignment horizontal="center" vertical="distributed" textRotation="255"/>
      <protection locked="0"/>
    </xf>
    <xf numFmtId="0" fontId="6" fillId="0" borderId="22" xfId="0" applyFont="1" applyBorder="1" applyAlignment="1" applyProtection="1">
      <alignment horizontal="center" vertical="distributed" textRotation="255"/>
      <protection locked="0"/>
    </xf>
    <xf numFmtId="0" fontId="6" fillId="0" borderId="75" xfId="0" applyFont="1" applyFill="1" applyBorder="1" applyAlignment="1" applyProtection="1">
      <alignment vertical="distributed" textRotation="255"/>
      <protection locked="0"/>
    </xf>
    <xf numFmtId="0" fontId="6" fillId="0" borderId="21" xfId="0" applyFont="1" applyFill="1" applyBorder="1" applyAlignment="1" applyProtection="1">
      <alignment vertical="distributed" textRotation="255"/>
      <protection locked="0"/>
    </xf>
    <xf numFmtId="0" fontId="6" fillId="0" borderId="38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96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32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99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52" xfId="0" quotePrefix="1" applyFont="1" applyFill="1" applyBorder="1" applyAlignment="1" applyProtection="1">
      <alignment horizontal="distributed" vertical="center" justifyLastLine="1"/>
      <protection locked="0"/>
    </xf>
    <xf numFmtId="0" fontId="6" fillId="0" borderId="8" xfId="0" applyFont="1" applyFill="1" applyBorder="1" applyAlignment="1" applyProtection="1">
      <alignment horizontal="distributed" vertical="center" justifyLastLine="1"/>
      <protection locked="0"/>
    </xf>
    <xf numFmtId="0" fontId="6" fillId="0" borderId="31" xfId="0" applyFont="1" applyFill="1" applyBorder="1" applyAlignment="1" applyProtection="1">
      <alignment horizontal="distributed" vertical="center" justifyLastLine="1"/>
      <protection locked="0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6" fillId="0" borderId="23" xfId="0" applyFont="1" applyBorder="1" applyAlignment="1" applyProtection="1">
      <alignment horizontal="distributed" vertical="center" justifyLastLine="1"/>
      <protection locked="0"/>
    </xf>
    <xf numFmtId="0" fontId="6" fillId="0" borderId="96" xfId="0" applyFont="1" applyFill="1" applyBorder="1" applyAlignment="1" applyProtection="1">
      <alignment vertical="distributed" textRotation="255"/>
      <protection locked="0"/>
    </xf>
    <xf numFmtId="0" fontId="6" fillId="0" borderId="82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74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214" xfId="0" applyFont="1" applyFill="1" applyBorder="1" applyAlignment="1" applyProtection="1">
      <alignment horizontal="center" vertical="center" wrapText="1"/>
      <protection locked="0"/>
    </xf>
    <xf numFmtId="0" fontId="6" fillId="0" borderId="2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82" xfId="0" applyFont="1" applyFill="1" applyBorder="1" applyAlignment="1" applyProtection="1">
      <alignment vertical="distributed" textRotation="255"/>
      <protection locked="0"/>
    </xf>
    <xf numFmtId="0" fontId="6" fillId="0" borderId="54" xfId="0" applyFont="1" applyFill="1" applyBorder="1" applyAlignment="1" applyProtection="1">
      <alignment vertical="distributed" textRotation="255"/>
      <protection locked="0"/>
    </xf>
    <xf numFmtId="0" fontId="6" fillId="0" borderId="74" xfId="0" applyFont="1" applyFill="1" applyBorder="1" applyAlignment="1" applyProtection="1">
      <alignment vertical="distributed" textRotation="255"/>
      <protection locked="0"/>
    </xf>
    <xf numFmtId="0" fontId="6" fillId="0" borderId="55" xfId="0" applyFont="1" applyFill="1" applyBorder="1" applyAlignment="1" applyProtection="1">
      <alignment vertical="distributed" textRotation="255"/>
      <protection locked="0"/>
    </xf>
    <xf numFmtId="0" fontId="6" fillId="0" borderId="74" xfId="0" applyFont="1" applyFill="1" applyBorder="1" applyAlignment="1" applyProtection="1">
      <alignment vertical="distributed" textRotation="255" wrapText="1"/>
      <protection locked="0"/>
    </xf>
    <xf numFmtId="0" fontId="0" fillId="0" borderId="55" xfId="0" applyFont="1" applyFill="1" applyBorder="1" applyAlignment="1" applyProtection="1">
      <alignment vertical="distributed" textRotation="255"/>
      <protection locked="0"/>
    </xf>
    <xf numFmtId="0" fontId="0" fillId="0" borderId="22" xfId="0" applyFont="1" applyFill="1" applyBorder="1" applyAlignment="1" applyProtection="1">
      <alignment textRotation="255"/>
      <protection locked="0"/>
    </xf>
    <xf numFmtId="0" fontId="0" fillId="0" borderId="22" xfId="0" applyFont="1" applyFill="1" applyBorder="1" applyAlignment="1" applyProtection="1">
      <alignment vertical="distributed" textRotation="255"/>
      <protection locked="0"/>
    </xf>
    <xf numFmtId="0" fontId="6" fillId="0" borderId="73" xfId="0" applyFont="1" applyFill="1" applyBorder="1" applyAlignment="1" applyProtection="1">
      <alignment vertical="distributed" textRotation="255" wrapText="1"/>
      <protection locked="0"/>
    </xf>
    <xf numFmtId="0" fontId="0" fillId="0" borderId="56" xfId="0" applyFont="1" applyFill="1" applyBorder="1" applyAlignment="1" applyProtection="1">
      <alignment vertical="distributed" textRotation="255"/>
      <protection locked="0"/>
    </xf>
    <xf numFmtId="0" fontId="6" fillId="0" borderId="94" xfId="0" applyFont="1" applyFill="1" applyBorder="1" applyAlignment="1" applyProtection="1">
      <alignment horizontal="distributed" vertical="center" indent="3"/>
      <protection locked="0"/>
    </xf>
    <xf numFmtId="0" fontId="6" fillId="0" borderId="95" xfId="0" applyFont="1" applyFill="1" applyBorder="1" applyAlignment="1" applyProtection="1">
      <alignment horizontal="distributed" vertical="center" indent="3"/>
      <protection locked="0"/>
    </xf>
    <xf numFmtId="0" fontId="6" fillId="0" borderId="2" xfId="0" applyFont="1" applyFill="1" applyBorder="1" applyAlignment="1" applyProtection="1">
      <alignment horizontal="distributed" vertical="center" indent="3"/>
      <protection locked="0"/>
    </xf>
    <xf numFmtId="0" fontId="6" fillId="0" borderId="3" xfId="0" applyFont="1" applyFill="1" applyBorder="1" applyAlignment="1" applyProtection="1">
      <alignment vertical="distributed" textRotation="255"/>
      <protection locked="0"/>
    </xf>
    <xf numFmtId="0" fontId="6" fillId="0" borderId="4" xfId="0" applyFont="1" applyFill="1" applyBorder="1" applyAlignment="1" applyProtection="1">
      <alignment vertical="distributed" textRotation="255"/>
      <protection locked="0"/>
    </xf>
    <xf numFmtId="0" fontId="6" fillId="0" borderId="12" xfId="0" applyFont="1" applyFill="1" applyBorder="1" applyAlignment="1" applyProtection="1">
      <alignment vertical="distributed" textRotation="255"/>
      <protection locked="0"/>
    </xf>
    <xf numFmtId="0" fontId="6" fillId="0" borderId="23" xfId="0" applyFont="1" applyFill="1" applyBorder="1" applyAlignment="1" applyProtection="1">
      <alignment vertical="distributed" textRotation="255"/>
      <protection locked="0"/>
    </xf>
    <xf numFmtId="0" fontId="6" fillId="0" borderId="81" xfId="0" applyFont="1" applyFill="1" applyBorder="1" applyAlignment="1" applyProtection="1">
      <alignment vertical="distributed" textRotation="255"/>
      <protection locked="0"/>
    </xf>
    <xf numFmtId="0" fontId="6" fillId="0" borderId="53" xfId="0" applyFont="1" applyFill="1" applyBorder="1" applyAlignment="1" applyProtection="1">
      <alignment vertical="distributed" textRotation="255"/>
      <protection locked="0"/>
    </xf>
    <xf numFmtId="0" fontId="6" fillId="0" borderId="82" xfId="0" applyFont="1" applyFill="1" applyBorder="1" applyAlignment="1" applyProtection="1">
      <alignment vertical="distributed" textRotation="255" wrapText="1" shrinkToFit="1"/>
      <protection locked="0"/>
    </xf>
    <xf numFmtId="0" fontId="0" fillId="0" borderId="54" xfId="0" applyFont="1" applyFill="1" applyBorder="1" applyAlignment="1" applyProtection="1">
      <alignment vertical="distributed" textRotation="255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 applyProtection="1">
      <alignment vertical="distributed" textRotation="255"/>
      <protection locked="0"/>
    </xf>
    <xf numFmtId="0" fontId="0" fillId="0" borderId="57" xfId="0" applyFont="1" applyFill="1" applyBorder="1" applyAlignment="1" applyProtection="1">
      <alignment vertical="distributed" textRotation="255"/>
      <protection locked="0"/>
    </xf>
    <xf numFmtId="0" fontId="6" fillId="0" borderId="60" xfId="0" applyFont="1" applyFill="1" applyBorder="1" applyAlignment="1" applyProtection="1">
      <alignment horizontal="center" vertical="distributed" textRotation="255"/>
      <protection locked="0"/>
    </xf>
    <xf numFmtId="0" fontId="0" fillId="0" borderId="61" xfId="0" applyFont="1" applyFill="1" applyBorder="1" applyAlignment="1" applyProtection="1">
      <alignment textRotation="255"/>
      <protection locked="0"/>
    </xf>
    <xf numFmtId="0" fontId="6" fillId="0" borderId="1" xfId="0" applyFont="1" applyFill="1" applyBorder="1" applyAlignment="1" applyProtection="1">
      <alignment horizontal="center" vertical="distributed"/>
      <protection locked="0"/>
    </xf>
    <xf numFmtId="0" fontId="6" fillId="0" borderId="3" xfId="0" applyFont="1" applyFill="1" applyBorder="1" applyAlignment="1" applyProtection="1">
      <alignment horizontal="center" vertical="distributed"/>
      <protection locked="0"/>
    </xf>
    <xf numFmtId="0" fontId="6" fillId="0" borderId="85" xfId="0" applyFont="1" applyFill="1" applyBorder="1" applyAlignment="1" applyProtection="1">
      <alignment horizontal="center" vertical="distributed"/>
      <protection locked="0"/>
    </xf>
    <xf numFmtId="0" fontId="6" fillId="0" borderId="86" xfId="0" applyFont="1" applyFill="1" applyBorder="1" applyAlignment="1" applyProtection="1">
      <alignment horizontal="center" vertical="distributed"/>
      <protection locked="0"/>
    </xf>
    <xf numFmtId="0" fontId="6" fillId="0" borderId="8" xfId="0" applyFont="1" applyFill="1" applyBorder="1" applyAlignment="1" applyProtection="1">
      <alignment horizontal="center" vertical="distributed" textRotation="255"/>
      <protection locked="0"/>
    </xf>
    <xf numFmtId="0" fontId="6" fillId="0" borderId="19" xfId="0" applyFont="1" applyFill="1" applyBorder="1" applyAlignment="1" applyProtection="1">
      <alignment horizontal="center" vertical="distributed" textRotation="255"/>
      <protection locked="0"/>
    </xf>
    <xf numFmtId="0" fontId="6" fillId="0" borderId="31" xfId="0" applyFont="1" applyFill="1" applyBorder="1" applyAlignment="1" applyProtection="1">
      <alignment horizontal="center" vertical="distributed" textRotation="255"/>
      <protection locked="0"/>
    </xf>
    <xf numFmtId="0" fontId="6" fillId="0" borderId="4" xfId="0" applyFont="1" applyBorder="1" applyAlignment="1" applyProtection="1">
      <alignment horizontal="center" vertical="distributed" textRotation="255"/>
      <protection locked="0"/>
    </xf>
    <xf numFmtId="0" fontId="6" fillId="0" borderId="12" xfId="0" applyFont="1" applyBorder="1" applyAlignment="1" applyProtection="1">
      <alignment horizontal="center" vertical="distributed" textRotation="255"/>
      <protection locked="0"/>
    </xf>
    <xf numFmtId="0" fontId="6" fillId="0" borderId="23" xfId="0" applyFont="1" applyBorder="1" applyAlignment="1" applyProtection="1">
      <alignment horizontal="center" vertical="distributed" textRotation="255"/>
      <protection locked="0"/>
    </xf>
    <xf numFmtId="0" fontId="6" fillId="0" borderId="19" xfId="0" quotePrefix="1" applyFont="1" applyFill="1" applyBorder="1" applyAlignment="1" applyProtection="1">
      <alignment horizontal="center" vertical="center"/>
      <protection locked="0"/>
    </xf>
    <xf numFmtId="0" fontId="6" fillId="0" borderId="31" xfId="0" quotePrefix="1" applyFont="1" applyFill="1" applyBorder="1" applyAlignment="1" applyProtection="1">
      <alignment horizontal="center" vertical="center"/>
      <protection locked="0"/>
    </xf>
    <xf numFmtId="0" fontId="6" fillId="0" borderId="81" xfId="0" applyFont="1" applyFill="1" applyBorder="1" applyAlignment="1" applyProtection="1">
      <alignment horizontal="distributed" vertical="distributed" textRotation="255"/>
      <protection locked="0"/>
    </xf>
    <xf numFmtId="0" fontId="6" fillId="0" borderId="53" xfId="0" applyFont="1" applyFill="1" applyBorder="1" applyAlignment="1" applyProtection="1">
      <alignment horizontal="distributed" vertical="distributed" textRotation="255"/>
      <protection locked="0"/>
    </xf>
    <xf numFmtId="0" fontId="6" fillId="0" borderId="19" xfId="0" applyFont="1" applyFill="1" applyBorder="1" applyAlignment="1" applyProtection="1">
      <alignment horizontal="distributed" vertical="center" justifyLastLine="1"/>
      <protection locked="0"/>
    </xf>
    <xf numFmtId="0" fontId="6" fillId="0" borderId="213" xfId="0" applyFont="1" applyFill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justifyLastLine="1"/>
      <protection locked="0"/>
    </xf>
    <xf numFmtId="0" fontId="6" fillId="0" borderId="6" xfId="0" applyFont="1" applyBorder="1" applyAlignment="1" applyProtection="1">
      <alignment horizontal="center" vertical="center" justifyLastLine="1"/>
      <protection locked="0"/>
    </xf>
    <xf numFmtId="0" fontId="6" fillId="0" borderId="108" xfId="0" applyFont="1" applyBorder="1" applyAlignment="1" applyProtection="1">
      <alignment horizontal="center" vertical="center" justifyLastLine="1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4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distributed" vertical="center" justifyLastLine="1"/>
      <protection locked="0"/>
    </xf>
    <xf numFmtId="0" fontId="6" fillId="0" borderId="17" xfId="0" applyFont="1" applyBorder="1" applyAlignment="1" applyProtection="1">
      <alignment horizontal="center" vertical="center" justifyLastLine="1"/>
      <protection locked="0"/>
    </xf>
    <xf numFmtId="0" fontId="6" fillId="0" borderId="14" xfId="0" applyFont="1" applyBorder="1" applyAlignment="1" applyProtection="1">
      <alignment horizontal="center" vertical="center" justifyLastLine="1"/>
      <protection locked="0"/>
    </xf>
    <xf numFmtId="0" fontId="6" fillId="0" borderId="18" xfId="0" applyFont="1" applyBorder="1" applyAlignment="1" applyProtection="1">
      <alignment horizontal="center" vertical="center" justifyLastLine="1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195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justifyLastLine="1"/>
      <protection locked="0"/>
    </xf>
    <xf numFmtId="0" fontId="6" fillId="0" borderId="116" xfId="0" applyFont="1" applyFill="1" applyBorder="1" applyAlignment="1" applyProtection="1">
      <alignment horizontal="center" vertical="center"/>
      <protection locked="0"/>
    </xf>
    <xf numFmtId="0" fontId="6" fillId="0" borderId="99" xfId="0" applyFont="1" applyFill="1" applyBorder="1" applyAlignment="1" applyProtection="1">
      <alignment horizontal="distributed" vertical="center"/>
      <protection locked="0"/>
    </xf>
    <xf numFmtId="0" fontId="6" fillId="0" borderId="3" xfId="0" applyFont="1" applyFill="1" applyBorder="1" applyAlignment="1" applyProtection="1">
      <alignment horizontal="distributed" vertical="center"/>
      <protection locked="0"/>
    </xf>
    <xf numFmtId="0" fontId="6" fillId="0" borderId="11" xfId="0" applyFont="1" applyFill="1" applyBorder="1" applyAlignment="1" applyProtection="1">
      <alignment horizontal="distributed" vertical="center"/>
      <protection locked="0"/>
    </xf>
    <xf numFmtId="0" fontId="6" fillId="0" borderId="22" xfId="0" applyFont="1" applyFill="1" applyBorder="1" applyAlignment="1" applyProtection="1">
      <alignment horizontal="distributed" vertical="center"/>
      <protection locked="0"/>
    </xf>
    <xf numFmtId="0" fontId="6" fillId="0" borderId="3" xfId="0" applyFont="1" applyFill="1" applyBorder="1" applyAlignment="1" applyProtection="1">
      <alignment horizontal="center" vertical="center" textRotation="255"/>
      <protection locked="0"/>
    </xf>
    <xf numFmtId="0" fontId="6" fillId="0" borderId="11" xfId="0" applyFont="1" applyFill="1" applyBorder="1" applyAlignment="1" applyProtection="1">
      <alignment horizontal="center" vertical="center" textRotation="255"/>
      <protection locked="0"/>
    </xf>
    <xf numFmtId="0" fontId="6" fillId="0" borderId="22" xfId="0" applyFont="1" applyFill="1" applyBorder="1" applyAlignment="1" applyProtection="1">
      <alignment horizontal="center" vertical="center" textRotation="255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82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02" xfId="0" applyFont="1" applyFill="1" applyBorder="1" applyAlignment="1" applyProtection="1">
      <alignment horizontal="center" vertical="distributed" textRotation="255"/>
      <protection locked="0"/>
    </xf>
    <xf numFmtId="0" fontId="6" fillId="0" borderId="25" xfId="0" applyFont="1" applyFill="1" applyBorder="1" applyAlignment="1" applyProtection="1">
      <alignment horizontal="center" vertical="distributed" textRotation="255"/>
      <protection locked="0"/>
    </xf>
    <xf numFmtId="176" fontId="6" fillId="0" borderId="191" xfId="0" applyNumberFormat="1" applyFont="1" applyFill="1" applyBorder="1" applyAlignment="1" applyProtection="1">
      <alignment horizontal="right"/>
    </xf>
    <xf numFmtId="176" fontId="6" fillId="0" borderId="192" xfId="0" applyNumberFormat="1" applyFont="1" applyFill="1" applyBorder="1" applyAlignment="1" applyProtection="1">
      <alignment horizontal="right"/>
    </xf>
    <xf numFmtId="176" fontId="6" fillId="0" borderId="126" xfId="0" applyNumberFormat="1" applyFont="1" applyFill="1" applyBorder="1" applyAlignment="1" applyProtection="1">
      <alignment horizontal="right"/>
    </xf>
    <xf numFmtId="176" fontId="6" fillId="0" borderId="194" xfId="0" applyNumberFormat="1" applyFont="1" applyFill="1" applyBorder="1" applyAlignment="1" applyProtection="1">
      <alignment horizontal="right"/>
    </xf>
    <xf numFmtId="176" fontId="6" fillId="0" borderId="195" xfId="0" applyNumberFormat="1" applyFont="1" applyFill="1" applyBorder="1" applyAlignment="1" applyProtection="1">
      <alignment horizontal="right"/>
    </xf>
    <xf numFmtId="176" fontId="6" fillId="0" borderId="49" xfId="0" applyNumberFormat="1" applyFont="1" applyFill="1" applyBorder="1" applyAlignment="1" applyProtection="1">
      <alignment horizontal="right"/>
    </xf>
    <xf numFmtId="0" fontId="6" fillId="0" borderId="83" xfId="0" applyFont="1" applyFill="1" applyBorder="1" applyAlignment="1" applyProtection="1">
      <alignment horizontal="distributed" vertical="center" shrinkToFit="1"/>
      <protection locked="0"/>
    </xf>
    <xf numFmtId="0" fontId="6" fillId="0" borderId="80" xfId="0" applyFont="1" applyFill="1" applyBorder="1" applyAlignment="1" applyProtection="1">
      <alignment horizontal="distributed" vertical="center" shrinkToFit="1"/>
      <protection locked="0"/>
    </xf>
    <xf numFmtId="0" fontId="8" fillId="0" borderId="60" xfId="0" quotePrefix="1" applyFont="1" applyBorder="1" applyAlignment="1" applyProtection="1">
      <alignment horizontal="distributed" vertical="center" shrinkToFit="1"/>
      <protection locked="0"/>
    </xf>
    <xf numFmtId="0" fontId="4" fillId="0" borderId="32" xfId="0" applyFont="1" applyBorder="1" applyAlignment="1" applyProtection="1">
      <alignment horizontal="distributed" vertical="center" shrinkToFit="1"/>
      <protection locked="0"/>
    </xf>
    <xf numFmtId="0" fontId="6" fillId="0" borderId="15" xfId="0" applyFont="1" applyFill="1" applyBorder="1" applyAlignment="1" applyProtection="1">
      <alignment horizontal="center" vertical="distributed" textRotation="255"/>
      <protection locked="0"/>
    </xf>
    <xf numFmtId="0" fontId="6" fillId="0" borderId="50" xfId="0" applyFont="1" applyFill="1" applyBorder="1" applyAlignment="1" applyProtection="1">
      <alignment horizontal="center" vertical="distributed" textRotation="255"/>
      <protection locked="0"/>
    </xf>
    <xf numFmtId="0" fontId="6" fillId="0" borderId="12" xfId="0" quotePrefix="1" applyFont="1" applyFill="1" applyBorder="1" applyAlignment="1" applyProtection="1">
      <alignment horizontal="center" vertical="center" textRotation="255"/>
      <protection locked="0"/>
    </xf>
    <xf numFmtId="0" fontId="6" fillId="0" borderId="23" xfId="0" quotePrefix="1" applyFont="1" applyFill="1" applyBorder="1" applyAlignment="1" applyProtection="1">
      <alignment horizontal="center" vertical="center" textRotation="255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202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25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202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25" xfId="0" applyFont="1" applyFill="1" applyBorder="1" applyAlignment="1" applyProtection="1">
      <alignment horizontal="center" vertical="distributed" textRotation="255" wrapText="1"/>
      <protection locked="0"/>
    </xf>
    <xf numFmtId="0" fontId="6" fillId="0" borderId="205" xfId="0" applyFont="1" applyFill="1" applyBorder="1" applyAlignment="1" applyProtection="1">
      <alignment horizontal="distributed" vertical="center" shrinkToFit="1"/>
      <protection locked="0"/>
    </xf>
    <xf numFmtId="0" fontId="6" fillId="0" borderId="127" xfId="0" applyFont="1" applyFill="1" applyBorder="1" applyAlignment="1" applyProtection="1">
      <alignment horizontal="distributed" vertical="center" shrinkToFit="1"/>
      <protection locked="0"/>
    </xf>
    <xf numFmtId="0" fontId="6" fillId="0" borderId="17" xfId="0" applyFont="1" applyFill="1" applyBorder="1" applyAlignment="1" applyProtection="1">
      <alignment horizontal="center" vertical="distributed" textRotation="255"/>
      <protection locked="0"/>
    </xf>
    <xf numFmtId="0" fontId="6" fillId="0" borderId="195" xfId="0" applyFont="1" applyFill="1" applyBorder="1" applyAlignment="1" applyProtection="1">
      <alignment horizontal="center" vertical="distributed" textRotation="255"/>
      <protection locked="0"/>
    </xf>
    <xf numFmtId="0" fontId="6" fillId="0" borderId="8" xfId="0" applyFont="1" applyFill="1" applyBorder="1" applyAlignment="1" applyProtection="1">
      <alignment horizontal="distributed" vertical="center"/>
      <protection locked="0"/>
    </xf>
    <xf numFmtId="0" fontId="6" fillId="0" borderId="19" xfId="0" applyFont="1" applyFill="1" applyBorder="1" applyAlignment="1" applyProtection="1">
      <alignment horizontal="distributed" vertical="center"/>
      <protection locked="0"/>
    </xf>
    <xf numFmtId="0" fontId="6" fillId="0" borderId="31" xfId="0" applyFont="1" applyFill="1" applyBorder="1" applyAlignment="1" applyProtection="1">
      <alignment horizontal="distributed" vertical="center"/>
      <protection locked="0"/>
    </xf>
    <xf numFmtId="0" fontId="6" fillId="0" borderId="6" xfId="0" quotePrefix="1" applyFont="1" applyFill="1" applyBorder="1" applyAlignment="1" applyProtection="1">
      <alignment horizontal="center" vertical="center"/>
      <protection locked="0"/>
    </xf>
    <xf numFmtId="0" fontId="6" fillId="0" borderId="2" xfId="0" quotePrefix="1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distributed" vertical="center" shrinkToFit="1"/>
      <protection locked="0"/>
    </xf>
    <xf numFmtId="0" fontId="6" fillId="0" borderId="38" xfId="0" applyFont="1" applyFill="1" applyBorder="1" applyAlignment="1" applyProtection="1">
      <alignment horizontal="distributed" vertical="center" shrinkToFit="1"/>
      <protection locked="0"/>
    </xf>
    <xf numFmtId="0" fontId="6" fillId="0" borderId="60" xfId="0" applyFont="1" applyFill="1" applyBorder="1" applyAlignment="1" applyProtection="1">
      <alignment horizontal="distributed" vertical="center" shrinkToFit="1"/>
      <protection locked="0"/>
    </xf>
    <xf numFmtId="0" fontId="6" fillId="0" borderId="32" xfId="0" applyFont="1" applyFill="1" applyBorder="1" applyAlignment="1" applyProtection="1">
      <alignment horizontal="distributed" vertical="center" shrinkToFit="1"/>
      <protection locked="0"/>
    </xf>
    <xf numFmtId="0" fontId="6" fillId="0" borderId="61" xfId="0" applyFont="1" applyFill="1" applyBorder="1" applyAlignment="1" applyProtection="1">
      <alignment horizontal="distributed" vertical="center" shrinkToFit="1"/>
      <protection locked="0"/>
    </xf>
    <xf numFmtId="0" fontId="6" fillId="0" borderId="52" xfId="0" applyFont="1" applyFill="1" applyBorder="1" applyAlignment="1" applyProtection="1">
      <alignment horizontal="distributed" vertical="center" shrinkToFit="1"/>
      <protection locked="0"/>
    </xf>
    <xf numFmtId="0" fontId="6" fillId="0" borderId="14" xfId="0" applyFont="1" applyFill="1" applyBorder="1" applyAlignment="1" applyProtection="1">
      <alignment horizontal="center" vertical="distributed" textRotation="255"/>
      <protection locked="0"/>
    </xf>
    <xf numFmtId="0" fontId="6" fillId="0" borderId="48" xfId="0" applyFont="1" applyFill="1" applyBorder="1" applyAlignment="1" applyProtection="1">
      <alignment horizontal="center" vertical="distributed" textRotation="255"/>
      <protection locked="0"/>
    </xf>
    <xf numFmtId="38" fontId="6" fillId="0" borderId="202" xfId="1" applyFont="1" applyFill="1" applyBorder="1" applyAlignment="1" applyProtection="1">
      <alignment horizontal="center" vertical="distributed" textRotation="255"/>
      <protection locked="0"/>
    </xf>
    <xf numFmtId="38" fontId="6" fillId="0" borderId="25" xfId="1" applyFont="1" applyFill="1" applyBorder="1" applyAlignment="1" applyProtection="1">
      <alignment horizontal="center" vertical="distributed" textRotation="255"/>
      <protection locked="0"/>
    </xf>
    <xf numFmtId="0" fontId="6" fillId="0" borderId="10" xfId="0" applyFont="1" applyFill="1" applyBorder="1" applyAlignment="1" applyProtection="1">
      <alignment horizontal="center" vertical="distributed" textRotation="255"/>
      <protection locked="0"/>
    </xf>
    <xf numFmtId="0" fontId="6" fillId="0" borderId="21" xfId="0" applyFont="1" applyFill="1" applyBorder="1" applyAlignment="1" applyProtection="1">
      <alignment horizontal="center" vertical="distributed" textRotation="255"/>
      <protection locked="0"/>
    </xf>
    <xf numFmtId="0" fontId="6" fillId="0" borderId="65" xfId="0" applyFont="1" applyFill="1" applyBorder="1" applyAlignment="1" applyProtection="1">
      <alignment horizontal="distributed" vertical="center" shrinkToFit="1"/>
      <protection locked="0"/>
    </xf>
    <xf numFmtId="0" fontId="6" fillId="0" borderId="60" xfId="0" quotePrefix="1" applyFont="1" applyFill="1" applyBorder="1" applyAlignment="1" applyProtection="1">
      <alignment horizontal="distributed" vertical="center" shrinkToFit="1"/>
      <protection locked="0"/>
    </xf>
    <xf numFmtId="0" fontId="6" fillId="0" borderId="32" xfId="0" quotePrefix="1" applyFont="1" applyFill="1" applyBorder="1" applyAlignment="1" applyProtection="1">
      <alignment horizontal="distributed" vertical="center" shrinkToFit="1"/>
      <protection locked="0"/>
    </xf>
    <xf numFmtId="0" fontId="6" fillId="0" borderId="269" xfId="0" applyFont="1" applyFill="1" applyBorder="1" applyAlignment="1" applyProtection="1">
      <alignment horizontal="distributed" vertical="center" shrinkToFit="1"/>
      <protection locked="0"/>
    </xf>
    <xf numFmtId="0" fontId="6" fillId="0" borderId="124" xfId="0" applyFont="1" applyFill="1" applyBorder="1" applyAlignment="1" applyProtection="1">
      <alignment horizontal="distributed" vertical="center" shrinkToFit="1"/>
      <protection locked="0"/>
    </xf>
    <xf numFmtId="0" fontId="8" fillId="0" borderId="60" xfId="0" quotePrefix="1" applyFont="1" applyFill="1" applyBorder="1" applyAlignment="1" applyProtection="1">
      <alignment horizontal="distributed" vertical="center" shrinkToFit="1"/>
      <protection locked="0"/>
    </xf>
    <xf numFmtId="0" fontId="8" fillId="0" borderId="32" xfId="0" quotePrefix="1" applyFont="1" applyFill="1" applyBorder="1" applyAlignment="1" applyProtection="1">
      <alignment horizontal="distributed" vertical="center" shrinkToFi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distributed" vertical="center" shrinkToFit="1"/>
      <protection locked="0"/>
    </xf>
    <xf numFmtId="0" fontId="6" fillId="0" borderId="83" xfId="0" quotePrefix="1" applyFont="1" applyFill="1" applyBorder="1" applyAlignment="1" applyProtection="1">
      <alignment horizontal="distributed" vertical="center" shrinkToFit="1"/>
      <protection locked="0"/>
    </xf>
    <xf numFmtId="0" fontId="6" fillId="0" borderId="80" xfId="0" quotePrefix="1" applyFont="1" applyFill="1" applyBorder="1" applyAlignment="1" applyProtection="1">
      <alignment horizontal="distributed" vertical="center" shrinkToFit="1"/>
      <protection locked="0"/>
    </xf>
    <xf numFmtId="0" fontId="6" fillId="0" borderId="269" xfId="0" applyFont="1" applyFill="1" applyBorder="1" applyAlignment="1" applyProtection="1">
      <alignment horizontal="distributed" vertical="center" wrapText="1" shrinkToFit="1"/>
      <protection locked="0"/>
    </xf>
    <xf numFmtId="0" fontId="6" fillId="0" borderId="124" xfId="0" applyFont="1" applyFill="1" applyBorder="1" applyAlignment="1" applyProtection="1">
      <alignment horizontal="distributed" vertical="center" wrapText="1" shrinkToFit="1"/>
      <protection locked="0"/>
    </xf>
    <xf numFmtId="0" fontId="6" fillId="0" borderId="17" xfId="0" applyFont="1" applyFill="1" applyBorder="1" applyAlignment="1" applyProtection="1">
      <alignment horizontal="distributed" vertical="center" shrinkToFit="1"/>
      <protection locked="0"/>
    </xf>
    <xf numFmtId="0" fontId="6" fillId="0" borderId="18" xfId="0" applyFont="1" applyFill="1" applyBorder="1" applyAlignment="1" applyProtection="1">
      <alignment horizontal="distributed" vertical="center" shrinkToFit="1"/>
      <protection locked="0"/>
    </xf>
  </cellXfs>
  <cellStyles count="12">
    <cellStyle name="桁区切り" xfId="1" builtinId="6"/>
    <cellStyle name="桁区切り 2" xfId="2" xr:uid="{00000000-0005-0000-0000-000001000000}"/>
    <cellStyle name="桁区切り 2 2" xfId="4" xr:uid="{00000000-0005-0000-0000-000002000000}"/>
    <cellStyle name="通貨 2" xfId="3" xr:uid="{00000000-0005-0000-0000-000003000000}"/>
    <cellStyle name="通貨 2 2" xfId="7" xr:uid="{00000000-0005-0000-0000-000004000000}"/>
    <cellStyle name="通貨 2 3" xfId="8" xr:uid="{00000000-0005-0000-0000-000005000000}"/>
    <cellStyle name="標準" xfId="0" builtinId="0"/>
    <cellStyle name="標準 2" xfId="5" xr:uid="{00000000-0005-0000-0000-000007000000}"/>
    <cellStyle name="標準 2 2" xfId="10" xr:uid="{00000000-0005-0000-0000-000008000000}"/>
    <cellStyle name="標準 3" xfId="11" xr:uid="{64229330-4EBA-4B1F-8128-C1B3238C6B53}"/>
    <cellStyle name="標準 4" xfId="6" xr:uid="{00000000-0005-0000-0000-000009000000}"/>
    <cellStyle name="標準_児童生徒教職員数入力枠" xfId="9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2\Personal-05\&#25945;&#32946;&#25919;&#31574;&#35506;\05&#25945;&#32946;&#24773;&#22577;&#21270;&#25512;&#36914;&#23460;\00_&#32113;&#35336;\05_&#20304;&#36032;&#30476;&#12398;&#23398;&#26657;\H23\&#20304;&#36032;&#30476;&#12398;&#23398;&#26657;&#21407;&#31295;\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7"/>
  <sheetViews>
    <sheetView tabSelected="1" view="pageBreakPreview" zoomScale="92" zoomScaleNormal="100" zoomScaleSheetLayoutView="92" workbookViewId="0">
      <pane xSplit="2" ySplit="5" topLeftCell="T6" activePane="bottomRight" state="frozenSplit"/>
      <selection activeCell="H24" sqref="H24"/>
      <selection pane="topRight" activeCell="H24" sqref="H24"/>
      <selection pane="bottomLeft" activeCell="H24" sqref="H24"/>
      <selection pane="bottomRight" activeCell="AM101" sqref="AM101"/>
    </sheetView>
  </sheetViews>
  <sheetFormatPr defaultColWidth="9" defaultRowHeight="13.2"/>
  <cols>
    <col min="1" max="1" width="8.109375" style="322" customWidth="1"/>
    <col min="2" max="2" width="11.109375" style="322" customWidth="1"/>
    <col min="3" max="8" width="3.88671875" style="263" customWidth="1"/>
    <col min="9" max="9" width="5" style="263" customWidth="1"/>
    <col min="10" max="10" width="4" style="263" customWidth="1"/>
    <col min="11" max="11" width="4.21875" style="263" customWidth="1"/>
    <col min="12" max="30" width="4.77734375" style="263" customWidth="1"/>
    <col min="31" max="33" width="6.88671875" style="263" customWidth="1"/>
    <col min="34" max="36" width="5.109375" style="263" customWidth="1"/>
    <col min="37" max="37" width="11.33203125" style="322" customWidth="1"/>
    <col min="38" max="16384" width="9" style="263"/>
  </cols>
  <sheetData>
    <row r="1" spans="1:40" ht="14.4">
      <c r="A1" s="260" t="s">
        <v>478</v>
      </c>
      <c r="B1" s="261"/>
      <c r="C1" s="262"/>
      <c r="D1" s="262"/>
      <c r="E1" s="262"/>
      <c r="F1" s="262"/>
      <c r="G1" s="262"/>
      <c r="H1" s="262"/>
      <c r="I1" s="262"/>
      <c r="J1" s="262" t="s">
        <v>439</v>
      </c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1"/>
    </row>
    <row r="2" spans="1:40" ht="15" customHeight="1" thickBot="1">
      <c r="A2" s="261" t="s">
        <v>479</v>
      </c>
      <c r="B2" s="261"/>
      <c r="C2" s="262"/>
      <c r="D2" s="262"/>
      <c r="E2" s="262"/>
      <c r="F2" s="262"/>
      <c r="G2" s="262"/>
      <c r="H2" s="262"/>
      <c r="I2" s="262"/>
      <c r="J2" s="264"/>
      <c r="K2" s="264"/>
      <c r="L2" s="262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1104"/>
      <c r="AJ2" s="264"/>
      <c r="AK2" s="265"/>
    </row>
    <row r="3" spans="1:40" ht="15.75" customHeight="1">
      <c r="A3" s="1888" t="s">
        <v>480</v>
      </c>
      <c r="B3" s="1891" t="s">
        <v>481</v>
      </c>
      <c r="C3" s="1894" t="s">
        <v>482</v>
      </c>
      <c r="D3" s="1895"/>
      <c r="E3" s="1895"/>
      <c r="F3" s="1895"/>
      <c r="G3" s="1895"/>
      <c r="H3" s="1895"/>
      <c r="I3" s="1895"/>
      <c r="J3" s="1895"/>
      <c r="K3" s="1895"/>
      <c r="L3" s="1896"/>
      <c r="M3" s="1895" t="s">
        <v>483</v>
      </c>
      <c r="N3" s="1895"/>
      <c r="O3" s="1895"/>
      <c r="P3" s="1895"/>
      <c r="Q3" s="1895"/>
      <c r="R3" s="1895"/>
      <c r="S3" s="1895"/>
      <c r="T3" s="1895"/>
      <c r="U3" s="1895"/>
      <c r="V3" s="1895"/>
      <c r="W3" s="1895"/>
      <c r="X3" s="1895"/>
      <c r="Y3" s="1895"/>
      <c r="Z3" s="1895"/>
      <c r="AA3" s="1895"/>
      <c r="AB3" s="1895"/>
      <c r="AC3" s="1895"/>
      <c r="AD3" s="1895"/>
      <c r="AE3" s="1895"/>
      <c r="AF3" s="1895"/>
      <c r="AG3" s="1895"/>
      <c r="AH3" s="1897" t="s">
        <v>484</v>
      </c>
      <c r="AI3" s="1898"/>
      <c r="AJ3" s="1899"/>
      <c r="AK3" s="1877" t="s">
        <v>0</v>
      </c>
    </row>
    <row r="4" spans="1:40" ht="18.75" customHeight="1">
      <c r="A4" s="1889"/>
      <c r="B4" s="1892"/>
      <c r="C4" s="1880" t="s">
        <v>1</v>
      </c>
      <c r="D4" s="1881"/>
      <c r="E4" s="1881"/>
      <c r="F4" s="1881"/>
      <c r="G4" s="1881"/>
      <c r="H4" s="1881"/>
      <c r="I4" s="1882"/>
      <c r="J4" s="1883" t="s">
        <v>485</v>
      </c>
      <c r="K4" s="1883" t="s">
        <v>486</v>
      </c>
      <c r="L4" s="1886" t="s">
        <v>2</v>
      </c>
      <c r="M4" s="1881" t="s">
        <v>371</v>
      </c>
      <c r="N4" s="1881"/>
      <c r="O4" s="1882"/>
      <c r="P4" s="1903" t="s">
        <v>372</v>
      </c>
      <c r="Q4" s="1881"/>
      <c r="R4" s="1882"/>
      <c r="S4" s="1903" t="s">
        <v>373</v>
      </c>
      <c r="T4" s="1881"/>
      <c r="U4" s="1882"/>
      <c r="V4" s="1903" t="s">
        <v>487</v>
      </c>
      <c r="W4" s="1881"/>
      <c r="X4" s="1882"/>
      <c r="Y4" s="1903" t="s">
        <v>488</v>
      </c>
      <c r="Z4" s="1881"/>
      <c r="AA4" s="1882"/>
      <c r="AB4" s="1903" t="s">
        <v>489</v>
      </c>
      <c r="AC4" s="1881"/>
      <c r="AD4" s="1882"/>
      <c r="AE4" s="1903" t="s">
        <v>436</v>
      </c>
      <c r="AF4" s="1881"/>
      <c r="AG4" s="1881"/>
      <c r="AH4" s="1900"/>
      <c r="AI4" s="1901"/>
      <c r="AJ4" s="1902"/>
      <c r="AK4" s="1878"/>
    </row>
    <row r="5" spans="1:40" ht="18.75" customHeight="1" thickBot="1">
      <c r="A5" s="1890"/>
      <c r="B5" s="1893"/>
      <c r="C5" s="266" t="s">
        <v>470</v>
      </c>
      <c r="D5" s="267" t="s">
        <v>4</v>
      </c>
      <c r="E5" s="267" t="s">
        <v>5</v>
      </c>
      <c r="F5" s="267" t="s">
        <v>6</v>
      </c>
      <c r="G5" s="267" t="s">
        <v>7</v>
      </c>
      <c r="H5" s="268" t="s">
        <v>8</v>
      </c>
      <c r="I5" s="269" t="s">
        <v>436</v>
      </c>
      <c r="J5" s="1884"/>
      <c r="K5" s="1885"/>
      <c r="L5" s="1887"/>
      <c r="M5" s="270" t="s">
        <v>9</v>
      </c>
      <c r="N5" s="271" t="s">
        <v>10</v>
      </c>
      <c r="O5" s="272" t="s">
        <v>11</v>
      </c>
      <c r="P5" s="273" t="s">
        <v>9</v>
      </c>
      <c r="Q5" s="271" t="s">
        <v>10</v>
      </c>
      <c r="R5" s="274" t="s">
        <v>11</v>
      </c>
      <c r="S5" s="273" t="s">
        <v>490</v>
      </c>
      <c r="T5" s="271" t="s">
        <v>10</v>
      </c>
      <c r="U5" s="274" t="s">
        <v>11</v>
      </c>
      <c r="V5" s="275" t="s">
        <v>9</v>
      </c>
      <c r="W5" s="271" t="s">
        <v>10</v>
      </c>
      <c r="X5" s="276" t="s">
        <v>11</v>
      </c>
      <c r="Y5" s="273" t="s">
        <v>9</v>
      </c>
      <c r="Z5" s="271" t="s">
        <v>10</v>
      </c>
      <c r="AA5" s="272" t="s">
        <v>11</v>
      </c>
      <c r="AB5" s="273" t="s">
        <v>9</v>
      </c>
      <c r="AC5" s="271" t="s">
        <v>10</v>
      </c>
      <c r="AD5" s="272" t="s">
        <v>11</v>
      </c>
      <c r="AE5" s="273" t="s">
        <v>9</v>
      </c>
      <c r="AF5" s="271" t="s">
        <v>10</v>
      </c>
      <c r="AG5" s="277" t="s">
        <v>11</v>
      </c>
      <c r="AH5" s="278" t="s">
        <v>9</v>
      </c>
      <c r="AI5" s="271" t="s">
        <v>10</v>
      </c>
      <c r="AJ5" s="279" t="s">
        <v>11</v>
      </c>
      <c r="AK5" s="1879"/>
    </row>
    <row r="6" spans="1:40" ht="15.75" customHeight="1">
      <c r="A6" s="280" t="s">
        <v>491</v>
      </c>
      <c r="B6" s="281" t="s">
        <v>492</v>
      </c>
      <c r="C6" s="1159">
        <v>1</v>
      </c>
      <c r="D6" s="1160">
        <v>2</v>
      </c>
      <c r="E6" s="1160">
        <v>2</v>
      </c>
      <c r="F6" s="1161">
        <v>2</v>
      </c>
      <c r="G6" s="1161">
        <v>2</v>
      </c>
      <c r="H6" s="842">
        <v>2</v>
      </c>
      <c r="I6" s="529">
        <f t="shared" ref="I6:I40" si="0">SUM(C6:H6)</f>
        <v>11</v>
      </c>
      <c r="J6" s="1162">
        <v>0</v>
      </c>
      <c r="K6" s="1162">
        <v>5</v>
      </c>
      <c r="L6" s="530">
        <f>SUM(I6:K6)</f>
        <v>16</v>
      </c>
      <c r="M6" s="1163">
        <v>18</v>
      </c>
      <c r="N6" s="842">
        <v>14</v>
      </c>
      <c r="O6" s="843">
        <f>SUM(M6,N6)</f>
        <v>32</v>
      </c>
      <c r="P6" s="1163">
        <v>31</v>
      </c>
      <c r="Q6" s="842">
        <v>19</v>
      </c>
      <c r="R6" s="843">
        <f>SUM(P6,Q6)</f>
        <v>50</v>
      </c>
      <c r="S6" s="844">
        <v>24</v>
      </c>
      <c r="T6" s="845">
        <v>28</v>
      </c>
      <c r="U6" s="531">
        <f>SUM(S6,T6)</f>
        <v>52</v>
      </c>
      <c r="V6" s="844">
        <v>25</v>
      </c>
      <c r="W6" s="842">
        <v>23</v>
      </c>
      <c r="X6" s="843">
        <f>SUM(V6,W6)</f>
        <v>48</v>
      </c>
      <c r="Y6" s="1163">
        <v>20</v>
      </c>
      <c r="Z6" s="842">
        <v>34</v>
      </c>
      <c r="AA6" s="529">
        <f>SUM(Y6,Z6)</f>
        <v>54</v>
      </c>
      <c r="AB6" s="844">
        <v>35</v>
      </c>
      <c r="AC6" s="842">
        <v>23</v>
      </c>
      <c r="AD6" s="843">
        <f>SUM(AB6,AC6)</f>
        <v>58</v>
      </c>
      <c r="AE6" s="844">
        <f>SUM(M6,P6,S6,V6,Y6,AB6)</f>
        <v>153</v>
      </c>
      <c r="AF6" s="842">
        <f>SUM(N6,Q6,T6,W6,Z6,AC6)</f>
        <v>141</v>
      </c>
      <c r="AG6" s="846">
        <f>SUM(O6,R6,U6,X6,AA6,AD6)</f>
        <v>294</v>
      </c>
      <c r="AH6" s="847">
        <v>24</v>
      </c>
      <c r="AI6" s="842">
        <v>7</v>
      </c>
      <c r="AJ6" s="848">
        <f>SUM(AH6:AI6)</f>
        <v>31</v>
      </c>
      <c r="AK6" s="282" t="s">
        <v>492</v>
      </c>
      <c r="AM6" s="28"/>
      <c r="AN6" s="771"/>
    </row>
    <row r="7" spans="1:40" ht="15.75" customHeight="1">
      <c r="A7" s="283">
        <v>35</v>
      </c>
      <c r="B7" s="281" t="s">
        <v>493</v>
      </c>
      <c r="C7" s="1164">
        <v>2</v>
      </c>
      <c r="D7" s="1165">
        <v>2</v>
      </c>
      <c r="E7" s="1165">
        <v>2</v>
      </c>
      <c r="F7" s="1166">
        <v>2</v>
      </c>
      <c r="G7" s="1166">
        <v>2</v>
      </c>
      <c r="H7" s="845">
        <v>2</v>
      </c>
      <c r="I7" s="532">
        <f t="shared" si="0"/>
        <v>12</v>
      </c>
      <c r="J7" s="506">
        <v>0</v>
      </c>
      <c r="K7" s="506">
        <v>3</v>
      </c>
      <c r="L7" s="533">
        <f t="shared" ref="L7:L40" si="1">SUM(I7:K7)</f>
        <v>15</v>
      </c>
      <c r="M7" s="1167">
        <v>28</v>
      </c>
      <c r="N7" s="845">
        <v>23</v>
      </c>
      <c r="O7" s="531">
        <f t="shared" ref="O7:O70" si="2">SUM(M7,N7)</f>
        <v>51</v>
      </c>
      <c r="P7" s="1167">
        <v>30</v>
      </c>
      <c r="Q7" s="845">
        <v>33</v>
      </c>
      <c r="R7" s="531">
        <f t="shared" ref="R7" si="3">SUM(P7,Q7)</f>
        <v>63</v>
      </c>
      <c r="S7" s="849">
        <v>20</v>
      </c>
      <c r="T7" s="845">
        <v>28</v>
      </c>
      <c r="U7" s="531">
        <f t="shared" ref="U7" si="4">SUM(S7,T7)</f>
        <v>48</v>
      </c>
      <c r="V7" s="849">
        <v>26</v>
      </c>
      <c r="W7" s="845">
        <v>21</v>
      </c>
      <c r="X7" s="531">
        <f t="shared" ref="X7" si="5">SUM(V7,W7)</f>
        <v>47</v>
      </c>
      <c r="Y7" s="1167">
        <v>24</v>
      </c>
      <c r="Z7" s="845">
        <v>26</v>
      </c>
      <c r="AA7" s="532">
        <f t="shared" ref="AA7" si="6">SUM(Y7,Z7)</f>
        <v>50</v>
      </c>
      <c r="AB7" s="849">
        <v>21</v>
      </c>
      <c r="AC7" s="845">
        <v>29</v>
      </c>
      <c r="AD7" s="531">
        <f t="shared" ref="AD7" si="7">SUM(AB7,AC7)</f>
        <v>50</v>
      </c>
      <c r="AE7" s="849">
        <f t="shared" ref="AE7:AG41" si="8">SUM(M7,P7,S7,V7,Y7,AB7)</f>
        <v>149</v>
      </c>
      <c r="AF7" s="845">
        <f t="shared" si="8"/>
        <v>160</v>
      </c>
      <c r="AG7" s="850">
        <f t="shared" si="8"/>
        <v>309</v>
      </c>
      <c r="AH7" s="851">
        <v>7</v>
      </c>
      <c r="AI7" s="845">
        <v>6</v>
      </c>
      <c r="AJ7" s="852">
        <f t="shared" ref="AJ7:AJ40" si="9">SUM(AH7:AI7)</f>
        <v>13</v>
      </c>
      <c r="AK7" s="281" t="s">
        <v>493</v>
      </c>
    </row>
    <row r="8" spans="1:40" ht="15.75" customHeight="1">
      <c r="A8" s="280"/>
      <c r="B8" s="281" t="s">
        <v>494</v>
      </c>
      <c r="C8" s="1164">
        <v>2</v>
      </c>
      <c r="D8" s="1165">
        <v>2</v>
      </c>
      <c r="E8" s="1165">
        <v>2</v>
      </c>
      <c r="F8" s="1166">
        <v>2</v>
      </c>
      <c r="G8" s="1166">
        <v>2</v>
      </c>
      <c r="H8" s="845">
        <v>2</v>
      </c>
      <c r="I8" s="532">
        <f t="shared" si="0"/>
        <v>12</v>
      </c>
      <c r="J8" s="506">
        <v>0</v>
      </c>
      <c r="K8" s="506">
        <v>9</v>
      </c>
      <c r="L8" s="533">
        <f t="shared" si="1"/>
        <v>21</v>
      </c>
      <c r="M8" s="1167">
        <v>39</v>
      </c>
      <c r="N8" s="845">
        <v>35</v>
      </c>
      <c r="O8" s="531">
        <f t="shared" si="2"/>
        <v>74</v>
      </c>
      <c r="P8" s="1167">
        <v>36</v>
      </c>
      <c r="Q8" s="845">
        <v>34</v>
      </c>
      <c r="R8" s="531">
        <f t="shared" ref="R8" si="10">SUM(P8,Q8)</f>
        <v>70</v>
      </c>
      <c r="S8" s="849">
        <v>31</v>
      </c>
      <c r="T8" s="845">
        <v>26</v>
      </c>
      <c r="U8" s="531">
        <f t="shared" ref="U8" si="11">SUM(S8,T8)</f>
        <v>57</v>
      </c>
      <c r="V8" s="849">
        <v>26</v>
      </c>
      <c r="W8" s="845">
        <v>22</v>
      </c>
      <c r="X8" s="531">
        <f t="shared" ref="X8" si="12">SUM(V8,W8)</f>
        <v>48</v>
      </c>
      <c r="Y8" s="1167">
        <v>37</v>
      </c>
      <c r="Z8" s="845">
        <v>28</v>
      </c>
      <c r="AA8" s="532">
        <f t="shared" ref="AA8" si="13">SUM(Y8,Z8)</f>
        <v>65</v>
      </c>
      <c r="AB8" s="849">
        <v>39</v>
      </c>
      <c r="AC8" s="845">
        <v>36</v>
      </c>
      <c r="AD8" s="531">
        <f t="shared" ref="AD8" si="14">SUM(AB8,AC8)</f>
        <v>75</v>
      </c>
      <c r="AE8" s="849">
        <f t="shared" si="8"/>
        <v>208</v>
      </c>
      <c r="AF8" s="845">
        <f t="shared" si="8"/>
        <v>181</v>
      </c>
      <c r="AG8" s="850">
        <f t="shared" si="8"/>
        <v>389</v>
      </c>
      <c r="AH8" s="851">
        <v>33</v>
      </c>
      <c r="AI8" s="845">
        <v>13</v>
      </c>
      <c r="AJ8" s="852">
        <f t="shared" si="9"/>
        <v>46</v>
      </c>
      <c r="AK8" s="281" t="s">
        <v>494</v>
      </c>
      <c r="AM8" s="771"/>
      <c r="AN8" s="28"/>
    </row>
    <row r="9" spans="1:40" ht="15.75" customHeight="1">
      <c r="A9" s="280"/>
      <c r="B9" s="281" t="s">
        <v>495</v>
      </c>
      <c r="C9" s="1164">
        <v>4</v>
      </c>
      <c r="D9" s="1165">
        <v>3</v>
      </c>
      <c r="E9" s="1165">
        <v>4</v>
      </c>
      <c r="F9" s="1166">
        <v>3</v>
      </c>
      <c r="G9" s="1166">
        <v>4</v>
      </c>
      <c r="H9" s="845">
        <v>3</v>
      </c>
      <c r="I9" s="532">
        <f t="shared" si="0"/>
        <v>21</v>
      </c>
      <c r="J9" s="506">
        <v>0</v>
      </c>
      <c r="K9" s="506">
        <v>8</v>
      </c>
      <c r="L9" s="533">
        <f t="shared" si="1"/>
        <v>29</v>
      </c>
      <c r="M9" s="1167">
        <v>64</v>
      </c>
      <c r="N9" s="845">
        <v>54</v>
      </c>
      <c r="O9" s="531">
        <f t="shared" si="2"/>
        <v>118</v>
      </c>
      <c r="P9" s="1167">
        <v>49</v>
      </c>
      <c r="Q9" s="845">
        <v>40</v>
      </c>
      <c r="R9" s="531">
        <f t="shared" ref="R9" si="15">SUM(P9,Q9)</f>
        <v>89</v>
      </c>
      <c r="S9" s="849">
        <v>58</v>
      </c>
      <c r="T9" s="845">
        <v>61</v>
      </c>
      <c r="U9" s="531">
        <f t="shared" ref="U9" si="16">SUM(S9,T9)</f>
        <v>119</v>
      </c>
      <c r="V9" s="849">
        <v>53</v>
      </c>
      <c r="W9" s="845">
        <v>45</v>
      </c>
      <c r="X9" s="531">
        <f t="shared" ref="X9" si="17">SUM(V9,W9)</f>
        <v>98</v>
      </c>
      <c r="Y9" s="1167">
        <v>59</v>
      </c>
      <c r="Z9" s="845">
        <v>57</v>
      </c>
      <c r="AA9" s="532">
        <f t="shared" ref="AA9" si="18">SUM(Y9,Z9)</f>
        <v>116</v>
      </c>
      <c r="AB9" s="849">
        <v>52</v>
      </c>
      <c r="AC9" s="845">
        <v>50</v>
      </c>
      <c r="AD9" s="531">
        <f t="shared" ref="AD9" si="19">SUM(AB9,AC9)</f>
        <v>102</v>
      </c>
      <c r="AE9" s="849">
        <f t="shared" si="8"/>
        <v>335</v>
      </c>
      <c r="AF9" s="845">
        <f t="shared" si="8"/>
        <v>307</v>
      </c>
      <c r="AG9" s="850">
        <f t="shared" si="8"/>
        <v>642</v>
      </c>
      <c r="AH9" s="851">
        <v>27</v>
      </c>
      <c r="AI9" s="845">
        <v>15</v>
      </c>
      <c r="AJ9" s="852">
        <f t="shared" si="9"/>
        <v>42</v>
      </c>
      <c r="AK9" s="281" t="s">
        <v>495</v>
      </c>
    </row>
    <row r="10" spans="1:40" ht="15.75" customHeight="1">
      <c r="A10" s="280"/>
      <c r="B10" s="281" t="s">
        <v>496</v>
      </c>
      <c r="C10" s="1164">
        <v>4</v>
      </c>
      <c r="D10" s="1165">
        <v>4</v>
      </c>
      <c r="E10" s="1165">
        <v>4</v>
      </c>
      <c r="F10" s="1166">
        <v>4</v>
      </c>
      <c r="G10" s="1166">
        <v>4</v>
      </c>
      <c r="H10" s="845">
        <v>4</v>
      </c>
      <c r="I10" s="532">
        <f t="shared" si="0"/>
        <v>24</v>
      </c>
      <c r="J10" s="506">
        <v>0</v>
      </c>
      <c r="K10" s="506">
        <v>7</v>
      </c>
      <c r="L10" s="533">
        <f t="shared" si="1"/>
        <v>31</v>
      </c>
      <c r="M10" s="1167">
        <v>68</v>
      </c>
      <c r="N10" s="845">
        <v>61</v>
      </c>
      <c r="O10" s="531">
        <f t="shared" si="2"/>
        <v>129</v>
      </c>
      <c r="P10" s="1167">
        <v>57</v>
      </c>
      <c r="Q10" s="845">
        <v>63</v>
      </c>
      <c r="R10" s="531">
        <f t="shared" ref="R10" si="20">SUM(P10,Q10)</f>
        <v>120</v>
      </c>
      <c r="S10" s="849">
        <v>62</v>
      </c>
      <c r="T10" s="845">
        <v>67</v>
      </c>
      <c r="U10" s="531">
        <f t="shared" ref="U10" si="21">SUM(S10,T10)</f>
        <v>129</v>
      </c>
      <c r="V10" s="849">
        <v>56</v>
      </c>
      <c r="W10" s="845">
        <v>64</v>
      </c>
      <c r="X10" s="531">
        <f t="shared" ref="X10" si="22">SUM(V10,W10)</f>
        <v>120</v>
      </c>
      <c r="Y10" s="1167">
        <v>56</v>
      </c>
      <c r="Z10" s="845">
        <v>61</v>
      </c>
      <c r="AA10" s="532">
        <f t="shared" ref="AA10" si="23">SUM(Y10,Z10)</f>
        <v>117</v>
      </c>
      <c r="AB10" s="849">
        <v>71</v>
      </c>
      <c r="AC10" s="845">
        <v>66</v>
      </c>
      <c r="AD10" s="531">
        <f t="shared" ref="AD10" si="24">SUM(AB10,AC10)</f>
        <v>137</v>
      </c>
      <c r="AE10" s="849">
        <f t="shared" si="8"/>
        <v>370</v>
      </c>
      <c r="AF10" s="845">
        <f t="shared" si="8"/>
        <v>382</v>
      </c>
      <c r="AG10" s="850">
        <f t="shared" si="8"/>
        <v>752</v>
      </c>
      <c r="AH10" s="851">
        <v>24</v>
      </c>
      <c r="AI10" s="845">
        <v>8</v>
      </c>
      <c r="AJ10" s="852">
        <f t="shared" si="9"/>
        <v>32</v>
      </c>
      <c r="AK10" s="281" t="s">
        <v>496</v>
      </c>
      <c r="AN10" s="28"/>
    </row>
    <row r="11" spans="1:40" ht="15.75" customHeight="1">
      <c r="A11" s="280"/>
      <c r="B11" s="281" t="s">
        <v>497</v>
      </c>
      <c r="C11" s="1164">
        <v>2</v>
      </c>
      <c r="D11" s="1165">
        <v>2</v>
      </c>
      <c r="E11" s="1165">
        <v>2</v>
      </c>
      <c r="F11" s="1166">
        <v>2</v>
      </c>
      <c r="G11" s="1166">
        <v>2</v>
      </c>
      <c r="H11" s="845">
        <v>2</v>
      </c>
      <c r="I11" s="532">
        <f t="shared" si="0"/>
        <v>12</v>
      </c>
      <c r="J11" s="506">
        <v>0</v>
      </c>
      <c r="K11" s="506">
        <v>4</v>
      </c>
      <c r="L11" s="533">
        <f t="shared" si="1"/>
        <v>16</v>
      </c>
      <c r="M11" s="1167">
        <v>27</v>
      </c>
      <c r="N11" s="845">
        <v>22</v>
      </c>
      <c r="O11" s="531">
        <f>SUM(M11,N11)</f>
        <v>49</v>
      </c>
      <c r="P11" s="1167">
        <v>34</v>
      </c>
      <c r="Q11" s="845">
        <v>29</v>
      </c>
      <c r="R11" s="531">
        <f t="shared" ref="R11" si="25">SUM(P11,Q11)</f>
        <v>63</v>
      </c>
      <c r="S11" s="849">
        <v>22</v>
      </c>
      <c r="T11" s="845">
        <v>24</v>
      </c>
      <c r="U11" s="531">
        <f t="shared" ref="U11" si="26">SUM(S11,T11)</f>
        <v>46</v>
      </c>
      <c r="V11" s="849">
        <v>28</v>
      </c>
      <c r="W11" s="845">
        <v>25</v>
      </c>
      <c r="X11" s="531">
        <f t="shared" ref="X11" si="27">SUM(V11,W11)</f>
        <v>53</v>
      </c>
      <c r="Y11" s="1167">
        <v>23</v>
      </c>
      <c r="Z11" s="845">
        <v>25</v>
      </c>
      <c r="AA11" s="532">
        <f t="shared" ref="AA11" si="28">SUM(Y11,Z11)</f>
        <v>48</v>
      </c>
      <c r="AB11" s="849">
        <v>25</v>
      </c>
      <c r="AC11" s="845">
        <v>23</v>
      </c>
      <c r="AD11" s="531">
        <f t="shared" ref="AD11" si="29">SUM(AB11,AC11)</f>
        <v>48</v>
      </c>
      <c r="AE11" s="849">
        <f t="shared" si="8"/>
        <v>159</v>
      </c>
      <c r="AF11" s="845">
        <f t="shared" si="8"/>
        <v>148</v>
      </c>
      <c r="AG11" s="850">
        <f t="shared" si="8"/>
        <v>307</v>
      </c>
      <c r="AH11" s="851">
        <v>11</v>
      </c>
      <c r="AI11" s="845">
        <v>5</v>
      </c>
      <c r="AJ11" s="852">
        <f t="shared" si="9"/>
        <v>16</v>
      </c>
      <c r="AK11" s="281" t="s">
        <v>497</v>
      </c>
      <c r="AN11" s="28"/>
    </row>
    <row r="12" spans="1:40" ht="15.75" customHeight="1">
      <c r="A12" s="280"/>
      <c r="B12" s="281" t="s">
        <v>498</v>
      </c>
      <c r="C12" s="1164">
        <v>2</v>
      </c>
      <c r="D12" s="1165">
        <v>2</v>
      </c>
      <c r="E12" s="1165">
        <v>2</v>
      </c>
      <c r="F12" s="1166">
        <v>2</v>
      </c>
      <c r="G12" s="1166">
        <v>2</v>
      </c>
      <c r="H12" s="845">
        <v>2</v>
      </c>
      <c r="I12" s="532">
        <f t="shared" si="0"/>
        <v>12</v>
      </c>
      <c r="J12" s="506">
        <v>0</v>
      </c>
      <c r="K12" s="506">
        <v>2</v>
      </c>
      <c r="L12" s="533">
        <f t="shared" si="1"/>
        <v>14</v>
      </c>
      <c r="M12" s="1167">
        <v>26</v>
      </c>
      <c r="N12" s="845">
        <v>20</v>
      </c>
      <c r="O12" s="531">
        <f t="shared" si="2"/>
        <v>46</v>
      </c>
      <c r="P12" s="1167">
        <v>23</v>
      </c>
      <c r="Q12" s="845">
        <v>18</v>
      </c>
      <c r="R12" s="531">
        <f t="shared" ref="R12" si="30">SUM(P12,Q12)</f>
        <v>41</v>
      </c>
      <c r="S12" s="849">
        <v>33</v>
      </c>
      <c r="T12" s="845">
        <v>23</v>
      </c>
      <c r="U12" s="531">
        <f t="shared" ref="U12" si="31">SUM(S12,T12)</f>
        <v>56</v>
      </c>
      <c r="V12" s="849">
        <v>16</v>
      </c>
      <c r="W12" s="845">
        <v>27</v>
      </c>
      <c r="X12" s="531">
        <f t="shared" ref="X12" si="32">SUM(V12,W12)</f>
        <v>43</v>
      </c>
      <c r="Y12" s="1167">
        <v>20</v>
      </c>
      <c r="Z12" s="845">
        <v>26</v>
      </c>
      <c r="AA12" s="532">
        <f t="shared" ref="AA12" si="33">SUM(Y12,Z12)</f>
        <v>46</v>
      </c>
      <c r="AB12" s="849">
        <v>20</v>
      </c>
      <c r="AC12" s="845">
        <v>21</v>
      </c>
      <c r="AD12" s="531">
        <f t="shared" ref="AD12" si="34">SUM(AB12,AC12)</f>
        <v>41</v>
      </c>
      <c r="AE12" s="849">
        <f t="shared" si="8"/>
        <v>138</v>
      </c>
      <c r="AF12" s="845">
        <f t="shared" si="8"/>
        <v>135</v>
      </c>
      <c r="AG12" s="850">
        <f t="shared" si="8"/>
        <v>273</v>
      </c>
      <c r="AH12" s="851">
        <v>13</v>
      </c>
      <c r="AI12" s="845">
        <v>1</v>
      </c>
      <c r="AJ12" s="852">
        <f t="shared" si="9"/>
        <v>14</v>
      </c>
      <c r="AK12" s="281" t="s">
        <v>498</v>
      </c>
    </row>
    <row r="13" spans="1:40" ht="15.75" customHeight="1">
      <c r="A13" s="280"/>
      <c r="B13" s="281" t="s">
        <v>499</v>
      </c>
      <c r="C13" s="1164">
        <v>2</v>
      </c>
      <c r="D13" s="1165">
        <v>2</v>
      </c>
      <c r="E13" s="1165">
        <v>2</v>
      </c>
      <c r="F13" s="1166">
        <v>2</v>
      </c>
      <c r="G13" s="1166">
        <v>2</v>
      </c>
      <c r="H13" s="845">
        <v>2</v>
      </c>
      <c r="I13" s="532">
        <f t="shared" si="0"/>
        <v>12</v>
      </c>
      <c r="J13" s="506">
        <v>0</v>
      </c>
      <c r="K13" s="506">
        <v>7</v>
      </c>
      <c r="L13" s="533">
        <f t="shared" si="1"/>
        <v>19</v>
      </c>
      <c r="M13" s="1167">
        <v>33</v>
      </c>
      <c r="N13" s="845">
        <v>22</v>
      </c>
      <c r="O13" s="531">
        <f t="shared" si="2"/>
        <v>55</v>
      </c>
      <c r="P13" s="1167">
        <v>31</v>
      </c>
      <c r="Q13" s="845">
        <v>36</v>
      </c>
      <c r="R13" s="531">
        <f t="shared" ref="R13" si="35">SUM(P13,Q13)</f>
        <v>67</v>
      </c>
      <c r="S13" s="849">
        <v>29</v>
      </c>
      <c r="T13" s="845">
        <v>20</v>
      </c>
      <c r="U13" s="531">
        <f t="shared" ref="U13" si="36">SUM(S13,T13)</f>
        <v>49</v>
      </c>
      <c r="V13" s="849">
        <v>34</v>
      </c>
      <c r="W13" s="845">
        <v>33</v>
      </c>
      <c r="X13" s="531">
        <f>SUM(V13,W13)</f>
        <v>67</v>
      </c>
      <c r="Y13" s="1167">
        <v>23</v>
      </c>
      <c r="Z13" s="845">
        <v>24</v>
      </c>
      <c r="AA13" s="532">
        <f t="shared" ref="AA13" si="37">SUM(Y13,Z13)</f>
        <v>47</v>
      </c>
      <c r="AB13" s="849">
        <v>43</v>
      </c>
      <c r="AC13" s="845">
        <v>22</v>
      </c>
      <c r="AD13" s="531">
        <f t="shared" ref="AD13" si="38">SUM(AB13,AC13)</f>
        <v>65</v>
      </c>
      <c r="AE13" s="849">
        <f t="shared" si="8"/>
        <v>193</v>
      </c>
      <c r="AF13" s="845">
        <f t="shared" si="8"/>
        <v>157</v>
      </c>
      <c r="AG13" s="850">
        <f t="shared" si="8"/>
        <v>350</v>
      </c>
      <c r="AH13" s="851">
        <v>28</v>
      </c>
      <c r="AI13" s="845">
        <v>12</v>
      </c>
      <c r="AJ13" s="852">
        <f t="shared" si="9"/>
        <v>40</v>
      </c>
      <c r="AK13" s="281" t="s">
        <v>499</v>
      </c>
    </row>
    <row r="14" spans="1:40" ht="15.75" customHeight="1">
      <c r="A14" s="280"/>
      <c r="B14" s="281" t="s">
        <v>500</v>
      </c>
      <c r="C14" s="1164">
        <v>4</v>
      </c>
      <c r="D14" s="1165">
        <v>4</v>
      </c>
      <c r="E14" s="1165">
        <v>4</v>
      </c>
      <c r="F14" s="1166">
        <v>4</v>
      </c>
      <c r="G14" s="1166">
        <v>4</v>
      </c>
      <c r="H14" s="845">
        <v>5</v>
      </c>
      <c r="I14" s="532">
        <f t="shared" si="0"/>
        <v>25</v>
      </c>
      <c r="J14" s="506">
        <v>0</v>
      </c>
      <c r="K14" s="506">
        <v>10</v>
      </c>
      <c r="L14" s="533">
        <f t="shared" si="1"/>
        <v>35</v>
      </c>
      <c r="M14" s="1167">
        <v>60</v>
      </c>
      <c r="N14" s="845">
        <v>73</v>
      </c>
      <c r="O14" s="531">
        <f t="shared" si="2"/>
        <v>133</v>
      </c>
      <c r="P14" s="1167">
        <v>60</v>
      </c>
      <c r="Q14" s="845">
        <v>61</v>
      </c>
      <c r="R14" s="531">
        <f t="shared" ref="R14" si="39">SUM(P14,Q14)</f>
        <v>121</v>
      </c>
      <c r="S14" s="849">
        <v>71</v>
      </c>
      <c r="T14" s="845">
        <v>74</v>
      </c>
      <c r="U14" s="531">
        <f t="shared" ref="U14" si="40">SUM(S14,T14)</f>
        <v>145</v>
      </c>
      <c r="V14" s="849">
        <v>73</v>
      </c>
      <c r="W14" s="845">
        <v>68</v>
      </c>
      <c r="X14" s="531">
        <f t="shared" ref="X14" si="41">SUM(V14,W14)</f>
        <v>141</v>
      </c>
      <c r="Y14" s="1167">
        <v>71</v>
      </c>
      <c r="Z14" s="845">
        <v>72</v>
      </c>
      <c r="AA14" s="532">
        <f t="shared" ref="AA14" si="42">SUM(Y14,Z14)</f>
        <v>143</v>
      </c>
      <c r="AB14" s="849">
        <v>80</v>
      </c>
      <c r="AC14" s="845">
        <v>82</v>
      </c>
      <c r="AD14" s="531">
        <f t="shared" ref="AD14" si="43">SUM(AB14,AC14)</f>
        <v>162</v>
      </c>
      <c r="AE14" s="849">
        <f t="shared" si="8"/>
        <v>415</v>
      </c>
      <c r="AF14" s="845">
        <f t="shared" si="8"/>
        <v>430</v>
      </c>
      <c r="AG14" s="850">
        <f t="shared" si="8"/>
        <v>845</v>
      </c>
      <c r="AH14" s="851">
        <v>30</v>
      </c>
      <c r="AI14" s="845">
        <v>18</v>
      </c>
      <c r="AJ14" s="852">
        <f t="shared" si="9"/>
        <v>48</v>
      </c>
      <c r="AK14" s="281" t="s">
        <v>500</v>
      </c>
    </row>
    <row r="15" spans="1:40" ht="15.75" customHeight="1">
      <c r="A15" s="280"/>
      <c r="B15" s="281" t="s">
        <v>501</v>
      </c>
      <c r="C15" s="1164">
        <v>4</v>
      </c>
      <c r="D15" s="1165">
        <v>4</v>
      </c>
      <c r="E15" s="1165">
        <v>5</v>
      </c>
      <c r="F15" s="1166">
        <v>4</v>
      </c>
      <c r="G15" s="1166">
        <v>4</v>
      </c>
      <c r="H15" s="845">
        <v>4</v>
      </c>
      <c r="I15" s="532">
        <f t="shared" si="0"/>
        <v>25</v>
      </c>
      <c r="J15" s="506">
        <v>0</v>
      </c>
      <c r="K15" s="506">
        <v>9</v>
      </c>
      <c r="L15" s="533">
        <f t="shared" si="1"/>
        <v>34</v>
      </c>
      <c r="M15" s="1167">
        <v>65</v>
      </c>
      <c r="N15" s="845">
        <v>69</v>
      </c>
      <c r="O15" s="531">
        <f t="shared" si="2"/>
        <v>134</v>
      </c>
      <c r="P15" s="1167">
        <v>58</v>
      </c>
      <c r="Q15" s="845">
        <v>71</v>
      </c>
      <c r="R15" s="531">
        <f t="shared" ref="R15" si="44">SUM(P15,Q15)</f>
        <v>129</v>
      </c>
      <c r="S15" s="849">
        <v>82</v>
      </c>
      <c r="T15" s="845">
        <v>72</v>
      </c>
      <c r="U15" s="531">
        <f t="shared" ref="U15" si="45">SUM(S15,T15)</f>
        <v>154</v>
      </c>
      <c r="V15" s="849">
        <v>69</v>
      </c>
      <c r="W15" s="845">
        <v>78</v>
      </c>
      <c r="X15" s="531">
        <f t="shared" ref="X15" si="46">SUM(V15,W15)</f>
        <v>147</v>
      </c>
      <c r="Y15" s="1167">
        <v>76</v>
      </c>
      <c r="Z15" s="845">
        <v>53</v>
      </c>
      <c r="AA15" s="532">
        <f t="shared" ref="AA15" si="47">SUM(Y15,Z15)</f>
        <v>129</v>
      </c>
      <c r="AB15" s="849">
        <v>66</v>
      </c>
      <c r="AC15" s="845">
        <v>75</v>
      </c>
      <c r="AD15" s="531">
        <f t="shared" ref="AD15" si="48">SUM(AB15,AC15)</f>
        <v>141</v>
      </c>
      <c r="AE15" s="849">
        <f t="shared" si="8"/>
        <v>416</v>
      </c>
      <c r="AF15" s="845">
        <f t="shared" si="8"/>
        <v>418</v>
      </c>
      <c r="AG15" s="850">
        <f t="shared" si="8"/>
        <v>834</v>
      </c>
      <c r="AH15" s="851">
        <v>32</v>
      </c>
      <c r="AI15" s="845">
        <v>9</v>
      </c>
      <c r="AJ15" s="852">
        <f t="shared" si="9"/>
        <v>41</v>
      </c>
      <c r="AK15" s="281" t="s">
        <v>501</v>
      </c>
    </row>
    <row r="16" spans="1:40" ht="15.75" customHeight="1">
      <c r="A16" s="280"/>
      <c r="B16" s="281" t="s">
        <v>502</v>
      </c>
      <c r="C16" s="1164">
        <v>4</v>
      </c>
      <c r="D16" s="1165">
        <v>4</v>
      </c>
      <c r="E16" s="1165">
        <v>4</v>
      </c>
      <c r="F16" s="1166">
        <v>4</v>
      </c>
      <c r="G16" s="1166">
        <v>4</v>
      </c>
      <c r="H16" s="845">
        <v>4</v>
      </c>
      <c r="I16" s="532">
        <f t="shared" si="0"/>
        <v>24</v>
      </c>
      <c r="J16" s="506">
        <v>0</v>
      </c>
      <c r="K16" s="506">
        <v>9</v>
      </c>
      <c r="L16" s="533">
        <f t="shared" si="1"/>
        <v>33</v>
      </c>
      <c r="M16" s="1167">
        <v>59</v>
      </c>
      <c r="N16" s="845">
        <v>60</v>
      </c>
      <c r="O16" s="531">
        <f t="shared" si="2"/>
        <v>119</v>
      </c>
      <c r="P16" s="1167">
        <v>58</v>
      </c>
      <c r="Q16" s="845">
        <v>65</v>
      </c>
      <c r="R16" s="531">
        <f t="shared" ref="R16" si="49">SUM(P16,Q16)</f>
        <v>123</v>
      </c>
      <c r="S16" s="849">
        <v>64</v>
      </c>
      <c r="T16" s="845">
        <v>58</v>
      </c>
      <c r="U16" s="531">
        <f t="shared" ref="U16" si="50">SUM(S16,T16)</f>
        <v>122</v>
      </c>
      <c r="V16" s="849">
        <v>65</v>
      </c>
      <c r="W16" s="845">
        <v>65</v>
      </c>
      <c r="X16" s="531">
        <f t="shared" ref="X16" si="51">SUM(V16,W16)</f>
        <v>130</v>
      </c>
      <c r="Y16" s="1167">
        <v>55</v>
      </c>
      <c r="Z16" s="845">
        <v>68</v>
      </c>
      <c r="AA16" s="532">
        <f t="shared" ref="AA16" si="52">SUM(Y16,Z16)</f>
        <v>123</v>
      </c>
      <c r="AB16" s="849">
        <v>52</v>
      </c>
      <c r="AC16" s="845">
        <v>67</v>
      </c>
      <c r="AD16" s="531">
        <f t="shared" ref="AD16" si="53">SUM(AB16,AC16)</f>
        <v>119</v>
      </c>
      <c r="AE16" s="849">
        <f t="shared" si="8"/>
        <v>353</v>
      </c>
      <c r="AF16" s="845">
        <f t="shared" si="8"/>
        <v>383</v>
      </c>
      <c r="AG16" s="850">
        <f t="shared" si="8"/>
        <v>736</v>
      </c>
      <c r="AH16" s="851">
        <v>31</v>
      </c>
      <c r="AI16" s="845">
        <v>17</v>
      </c>
      <c r="AJ16" s="852">
        <f t="shared" si="9"/>
        <v>48</v>
      </c>
      <c r="AK16" s="281" t="s">
        <v>502</v>
      </c>
    </row>
    <row r="17" spans="1:37" ht="15.75" customHeight="1">
      <c r="A17" s="280"/>
      <c r="B17" s="281" t="s">
        <v>503</v>
      </c>
      <c r="C17" s="1164">
        <v>2</v>
      </c>
      <c r="D17" s="1165">
        <v>3</v>
      </c>
      <c r="E17" s="1165">
        <v>3</v>
      </c>
      <c r="F17" s="1166">
        <v>2</v>
      </c>
      <c r="G17" s="1166">
        <v>3</v>
      </c>
      <c r="H17" s="845">
        <v>3</v>
      </c>
      <c r="I17" s="532">
        <f t="shared" si="0"/>
        <v>16</v>
      </c>
      <c r="J17" s="506">
        <v>0</v>
      </c>
      <c r="K17" s="506">
        <v>4</v>
      </c>
      <c r="L17" s="533">
        <f t="shared" si="1"/>
        <v>20</v>
      </c>
      <c r="M17" s="1167">
        <v>41</v>
      </c>
      <c r="N17" s="845">
        <v>33</v>
      </c>
      <c r="O17" s="531">
        <f>SUM(M17,N17)</f>
        <v>74</v>
      </c>
      <c r="P17" s="1167">
        <v>50</v>
      </c>
      <c r="Q17" s="845">
        <v>36</v>
      </c>
      <c r="R17" s="531">
        <f t="shared" ref="R17" si="54">SUM(P17,Q17)</f>
        <v>86</v>
      </c>
      <c r="S17" s="849">
        <v>48</v>
      </c>
      <c r="T17" s="845">
        <v>40</v>
      </c>
      <c r="U17" s="531">
        <f t="shared" ref="U17" si="55">SUM(S17,T17)</f>
        <v>88</v>
      </c>
      <c r="V17" s="849">
        <v>41</v>
      </c>
      <c r="W17" s="845">
        <v>34</v>
      </c>
      <c r="X17" s="531">
        <f t="shared" ref="X17" si="56">SUM(V17,W17)</f>
        <v>75</v>
      </c>
      <c r="Y17" s="1167">
        <v>45</v>
      </c>
      <c r="Z17" s="845">
        <v>36</v>
      </c>
      <c r="AA17" s="532">
        <f t="shared" ref="AA17" si="57">SUM(Y17,Z17)</f>
        <v>81</v>
      </c>
      <c r="AB17" s="849">
        <v>50</v>
      </c>
      <c r="AC17" s="845">
        <v>37</v>
      </c>
      <c r="AD17" s="531">
        <f t="shared" ref="AD17" si="58">SUM(AB17,AC17)</f>
        <v>87</v>
      </c>
      <c r="AE17" s="849">
        <f t="shared" si="8"/>
        <v>275</v>
      </c>
      <c r="AF17" s="845">
        <f t="shared" si="8"/>
        <v>216</v>
      </c>
      <c r="AG17" s="850">
        <f t="shared" si="8"/>
        <v>491</v>
      </c>
      <c r="AH17" s="851">
        <v>25</v>
      </c>
      <c r="AI17" s="845">
        <v>6</v>
      </c>
      <c r="AJ17" s="852">
        <f t="shared" si="9"/>
        <v>31</v>
      </c>
      <c r="AK17" s="281" t="s">
        <v>503</v>
      </c>
    </row>
    <row r="18" spans="1:37" ht="15.75" customHeight="1">
      <c r="A18" s="280"/>
      <c r="B18" s="281" t="s">
        <v>504</v>
      </c>
      <c r="C18" s="1164">
        <v>4</v>
      </c>
      <c r="D18" s="1165">
        <v>4</v>
      </c>
      <c r="E18" s="1165">
        <v>4</v>
      </c>
      <c r="F18" s="1166">
        <v>4</v>
      </c>
      <c r="G18" s="1166">
        <v>4</v>
      </c>
      <c r="H18" s="845">
        <v>5</v>
      </c>
      <c r="I18" s="532">
        <f t="shared" si="0"/>
        <v>25</v>
      </c>
      <c r="J18" s="506">
        <v>0</v>
      </c>
      <c r="K18" s="506">
        <v>9</v>
      </c>
      <c r="L18" s="533">
        <f t="shared" si="1"/>
        <v>34</v>
      </c>
      <c r="M18" s="1167">
        <v>53</v>
      </c>
      <c r="N18" s="845">
        <v>68</v>
      </c>
      <c r="O18" s="531">
        <f t="shared" si="2"/>
        <v>121</v>
      </c>
      <c r="P18" s="1167">
        <v>71</v>
      </c>
      <c r="Q18" s="845">
        <v>51</v>
      </c>
      <c r="R18" s="531">
        <f t="shared" ref="R18" si="59">SUM(P18,Q18)</f>
        <v>122</v>
      </c>
      <c r="S18" s="849">
        <v>60</v>
      </c>
      <c r="T18" s="845">
        <v>77</v>
      </c>
      <c r="U18" s="531">
        <f t="shared" ref="U18" si="60">SUM(S18,T18)</f>
        <v>137</v>
      </c>
      <c r="V18" s="849">
        <v>67</v>
      </c>
      <c r="W18" s="845">
        <v>66</v>
      </c>
      <c r="X18" s="531">
        <f t="shared" ref="X18" si="61">SUM(V18,W18)</f>
        <v>133</v>
      </c>
      <c r="Y18" s="1167">
        <v>83</v>
      </c>
      <c r="Z18" s="845">
        <v>63</v>
      </c>
      <c r="AA18" s="532">
        <f t="shared" ref="AA18" si="62">SUM(Y18,Z18)</f>
        <v>146</v>
      </c>
      <c r="AB18" s="849">
        <v>77</v>
      </c>
      <c r="AC18" s="845">
        <v>78</v>
      </c>
      <c r="AD18" s="531">
        <f t="shared" ref="AD18" si="63">SUM(AB18,AC18)</f>
        <v>155</v>
      </c>
      <c r="AE18" s="849">
        <f t="shared" si="8"/>
        <v>411</v>
      </c>
      <c r="AF18" s="845">
        <f t="shared" si="8"/>
        <v>403</v>
      </c>
      <c r="AG18" s="850">
        <f t="shared" si="8"/>
        <v>814</v>
      </c>
      <c r="AH18" s="851">
        <v>37</v>
      </c>
      <c r="AI18" s="845">
        <v>13</v>
      </c>
      <c r="AJ18" s="852">
        <f t="shared" si="9"/>
        <v>50</v>
      </c>
      <c r="AK18" s="281" t="s">
        <v>504</v>
      </c>
    </row>
    <row r="19" spans="1:37" ht="15.75" customHeight="1">
      <c r="A19" s="280"/>
      <c r="B19" s="281" t="s">
        <v>505</v>
      </c>
      <c r="C19" s="1164">
        <v>1</v>
      </c>
      <c r="D19" s="1165">
        <v>2</v>
      </c>
      <c r="E19" s="1165">
        <v>1</v>
      </c>
      <c r="F19" s="1166">
        <v>1</v>
      </c>
      <c r="G19" s="1166">
        <v>1</v>
      </c>
      <c r="H19" s="845">
        <v>2</v>
      </c>
      <c r="I19" s="532">
        <f t="shared" si="0"/>
        <v>8</v>
      </c>
      <c r="J19" s="506">
        <v>0</v>
      </c>
      <c r="K19" s="506">
        <v>4</v>
      </c>
      <c r="L19" s="533">
        <f t="shared" si="1"/>
        <v>12</v>
      </c>
      <c r="M19" s="1167">
        <v>14</v>
      </c>
      <c r="N19" s="845">
        <v>23</v>
      </c>
      <c r="O19" s="531">
        <f t="shared" si="2"/>
        <v>37</v>
      </c>
      <c r="P19" s="1167">
        <v>30</v>
      </c>
      <c r="Q19" s="845">
        <v>22</v>
      </c>
      <c r="R19" s="531">
        <f t="shared" ref="R19" si="64">SUM(P19,Q19)</f>
        <v>52</v>
      </c>
      <c r="S19" s="849">
        <v>18</v>
      </c>
      <c r="T19" s="845">
        <v>16</v>
      </c>
      <c r="U19" s="531">
        <f t="shared" ref="U19" si="65">SUM(S19,T19)</f>
        <v>34</v>
      </c>
      <c r="V19" s="849">
        <v>23</v>
      </c>
      <c r="W19" s="845">
        <v>17</v>
      </c>
      <c r="X19" s="531">
        <f t="shared" ref="X19" si="66">SUM(V19,W19)</f>
        <v>40</v>
      </c>
      <c r="Y19" s="1167">
        <v>16</v>
      </c>
      <c r="Z19" s="845">
        <v>14</v>
      </c>
      <c r="AA19" s="532">
        <f t="shared" ref="AA19" si="67">SUM(Y19,Z19)</f>
        <v>30</v>
      </c>
      <c r="AB19" s="849">
        <v>22</v>
      </c>
      <c r="AC19" s="845">
        <v>23</v>
      </c>
      <c r="AD19" s="531">
        <f t="shared" ref="AD19" si="68">SUM(AB19,AC19)</f>
        <v>45</v>
      </c>
      <c r="AE19" s="849">
        <f t="shared" si="8"/>
        <v>123</v>
      </c>
      <c r="AF19" s="845">
        <f t="shared" si="8"/>
        <v>115</v>
      </c>
      <c r="AG19" s="850">
        <f t="shared" si="8"/>
        <v>238</v>
      </c>
      <c r="AH19" s="851">
        <v>17</v>
      </c>
      <c r="AI19" s="845">
        <v>2</v>
      </c>
      <c r="AJ19" s="852">
        <f t="shared" si="9"/>
        <v>19</v>
      </c>
      <c r="AK19" s="281" t="s">
        <v>505</v>
      </c>
    </row>
    <row r="20" spans="1:37" ht="15.75" customHeight="1">
      <c r="A20" s="280"/>
      <c r="B20" s="281" t="s">
        <v>506</v>
      </c>
      <c r="C20" s="1164">
        <v>1</v>
      </c>
      <c r="D20" s="1165">
        <v>1</v>
      </c>
      <c r="E20" s="1165">
        <v>1</v>
      </c>
      <c r="F20" s="1166">
        <v>1</v>
      </c>
      <c r="G20" s="1166">
        <v>1</v>
      </c>
      <c r="H20" s="845">
        <v>1</v>
      </c>
      <c r="I20" s="532">
        <f t="shared" si="0"/>
        <v>6</v>
      </c>
      <c r="J20" s="506">
        <v>0</v>
      </c>
      <c r="K20" s="506">
        <v>4</v>
      </c>
      <c r="L20" s="533">
        <f t="shared" si="1"/>
        <v>10</v>
      </c>
      <c r="M20" s="1167">
        <v>11</v>
      </c>
      <c r="N20" s="845">
        <v>12</v>
      </c>
      <c r="O20" s="531">
        <f t="shared" si="2"/>
        <v>23</v>
      </c>
      <c r="P20" s="1167">
        <v>11</v>
      </c>
      <c r="Q20" s="845">
        <v>9</v>
      </c>
      <c r="R20" s="531">
        <f t="shared" ref="R20" si="69">SUM(P20,Q20)</f>
        <v>20</v>
      </c>
      <c r="S20" s="849">
        <v>13</v>
      </c>
      <c r="T20" s="845">
        <v>11</v>
      </c>
      <c r="U20" s="531">
        <f t="shared" ref="U20" si="70">SUM(S20,T20)</f>
        <v>24</v>
      </c>
      <c r="V20" s="849">
        <v>15</v>
      </c>
      <c r="W20" s="845">
        <v>13</v>
      </c>
      <c r="X20" s="531">
        <f t="shared" ref="X20" si="71">SUM(V20,W20)</f>
        <v>28</v>
      </c>
      <c r="Y20" s="1167">
        <v>11</v>
      </c>
      <c r="Z20" s="845">
        <v>10</v>
      </c>
      <c r="AA20" s="532">
        <f t="shared" ref="AA20" si="72">SUM(Y20,Z20)</f>
        <v>21</v>
      </c>
      <c r="AB20" s="849">
        <v>19</v>
      </c>
      <c r="AC20" s="845">
        <v>10</v>
      </c>
      <c r="AD20" s="531">
        <f t="shared" ref="AD20" si="73">SUM(AB20,AC20)</f>
        <v>29</v>
      </c>
      <c r="AE20" s="849">
        <f t="shared" si="8"/>
        <v>80</v>
      </c>
      <c r="AF20" s="845">
        <f t="shared" si="8"/>
        <v>65</v>
      </c>
      <c r="AG20" s="850">
        <f t="shared" si="8"/>
        <v>145</v>
      </c>
      <c r="AH20" s="851">
        <v>9</v>
      </c>
      <c r="AI20" s="845">
        <v>3</v>
      </c>
      <c r="AJ20" s="852">
        <f t="shared" si="9"/>
        <v>12</v>
      </c>
      <c r="AK20" s="281" t="s">
        <v>506</v>
      </c>
    </row>
    <row r="21" spans="1:37" ht="15.75" customHeight="1">
      <c r="A21" s="280"/>
      <c r="B21" s="281" t="s">
        <v>507</v>
      </c>
      <c r="C21" s="1164">
        <v>1</v>
      </c>
      <c r="D21" s="1165">
        <v>1</v>
      </c>
      <c r="E21" s="1165">
        <v>1</v>
      </c>
      <c r="F21" s="1166">
        <v>1</v>
      </c>
      <c r="G21" s="1166">
        <v>1</v>
      </c>
      <c r="H21" s="845">
        <v>1</v>
      </c>
      <c r="I21" s="532">
        <f t="shared" si="0"/>
        <v>6</v>
      </c>
      <c r="J21" s="506">
        <v>0</v>
      </c>
      <c r="K21" s="506">
        <v>2</v>
      </c>
      <c r="L21" s="533">
        <f t="shared" si="1"/>
        <v>8</v>
      </c>
      <c r="M21" s="1167">
        <v>8</v>
      </c>
      <c r="N21" s="845">
        <v>5</v>
      </c>
      <c r="O21" s="531">
        <f t="shared" si="2"/>
        <v>13</v>
      </c>
      <c r="P21" s="1167">
        <v>6</v>
      </c>
      <c r="Q21" s="845">
        <v>12</v>
      </c>
      <c r="R21" s="531">
        <f t="shared" ref="R21" si="74">SUM(P21,Q21)</f>
        <v>18</v>
      </c>
      <c r="S21" s="849">
        <v>4</v>
      </c>
      <c r="T21" s="845">
        <v>9</v>
      </c>
      <c r="U21" s="531">
        <f t="shared" ref="U21" si="75">SUM(S21,T21)</f>
        <v>13</v>
      </c>
      <c r="V21" s="849">
        <v>8</v>
      </c>
      <c r="W21" s="845">
        <v>5</v>
      </c>
      <c r="X21" s="531">
        <f t="shared" ref="X21" si="76">SUM(V21,W21)</f>
        <v>13</v>
      </c>
      <c r="Y21" s="1167">
        <v>10</v>
      </c>
      <c r="Z21" s="845">
        <v>3</v>
      </c>
      <c r="AA21" s="532">
        <f t="shared" ref="AA21" si="77">SUM(Y21,Z21)</f>
        <v>13</v>
      </c>
      <c r="AB21" s="849">
        <v>9</v>
      </c>
      <c r="AC21" s="845">
        <v>4</v>
      </c>
      <c r="AD21" s="531">
        <f t="shared" ref="AD21" si="78">SUM(AB21,AC21)</f>
        <v>13</v>
      </c>
      <c r="AE21" s="849">
        <f t="shared" si="8"/>
        <v>45</v>
      </c>
      <c r="AF21" s="845">
        <f t="shared" si="8"/>
        <v>38</v>
      </c>
      <c r="AG21" s="850">
        <f t="shared" si="8"/>
        <v>83</v>
      </c>
      <c r="AH21" s="851">
        <v>10</v>
      </c>
      <c r="AI21" s="845">
        <v>2</v>
      </c>
      <c r="AJ21" s="852">
        <f t="shared" si="9"/>
        <v>12</v>
      </c>
      <c r="AK21" s="281" t="s">
        <v>507</v>
      </c>
    </row>
    <row r="22" spans="1:37" ht="15.75" customHeight="1">
      <c r="A22" s="280"/>
      <c r="B22" s="281" t="s">
        <v>508</v>
      </c>
      <c r="C22" s="1164">
        <v>2</v>
      </c>
      <c r="D22" s="1165">
        <v>2</v>
      </c>
      <c r="E22" s="1165">
        <v>2</v>
      </c>
      <c r="F22" s="1166">
        <v>2</v>
      </c>
      <c r="G22" s="1166">
        <v>3</v>
      </c>
      <c r="H22" s="845">
        <v>2</v>
      </c>
      <c r="I22" s="532">
        <f t="shared" si="0"/>
        <v>13</v>
      </c>
      <c r="J22" s="506">
        <v>0</v>
      </c>
      <c r="K22" s="506">
        <v>7</v>
      </c>
      <c r="L22" s="533">
        <f t="shared" si="1"/>
        <v>20</v>
      </c>
      <c r="M22" s="1167">
        <v>20</v>
      </c>
      <c r="N22" s="845">
        <v>33</v>
      </c>
      <c r="O22" s="531">
        <f t="shared" si="2"/>
        <v>53</v>
      </c>
      <c r="P22" s="1167">
        <v>34</v>
      </c>
      <c r="Q22" s="845">
        <v>26</v>
      </c>
      <c r="R22" s="531">
        <f t="shared" ref="R22" si="79">SUM(P22,Q22)</f>
        <v>60</v>
      </c>
      <c r="S22" s="849">
        <v>44</v>
      </c>
      <c r="T22" s="845">
        <v>32</v>
      </c>
      <c r="U22" s="531">
        <f t="shared" ref="U22" si="80">SUM(S22,T22)</f>
        <v>76</v>
      </c>
      <c r="V22" s="849">
        <v>33</v>
      </c>
      <c r="W22" s="845">
        <v>22</v>
      </c>
      <c r="X22" s="531">
        <f t="shared" ref="X22" si="81">SUM(V22,W22)</f>
        <v>55</v>
      </c>
      <c r="Y22" s="1167">
        <v>47</v>
      </c>
      <c r="Z22" s="845">
        <v>34</v>
      </c>
      <c r="AA22" s="532">
        <f t="shared" ref="AA22" si="82">SUM(Y22,Z22)</f>
        <v>81</v>
      </c>
      <c r="AB22" s="849">
        <v>34</v>
      </c>
      <c r="AC22" s="845">
        <v>32</v>
      </c>
      <c r="AD22" s="531">
        <f t="shared" ref="AD22" si="83">SUM(AB22,AC22)</f>
        <v>66</v>
      </c>
      <c r="AE22" s="849">
        <f t="shared" si="8"/>
        <v>212</v>
      </c>
      <c r="AF22" s="845">
        <f t="shared" si="8"/>
        <v>179</v>
      </c>
      <c r="AG22" s="850">
        <f t="shared" si="8"/>
        <v>391</v>
      </c>
      <c r="AH22" s="851">
        <v>32</v>
      </c>
      <c r="AI22" s="845">
        <v>9</v>
      </c>
      <c r="AJ22" s="852">
        <f t="shared" si="9"/>
        <v>41</v>
      </c>
      <c r="AK22" s="281" t="s">
        <v>508</v>
      </c>
    </row>
    <row r="23" spans="1:37" ht="15.75" customHeight="1">
      <c r="A23" s="280"/>
      <c r="B23" s="281" t="s">
        <v>509</v>
      </c>
      <c r="C23" s="1164">
        <v>2</v>
      </c>
      <c r="D23" s="1165">
        <v>2</v>
      </c>
      <c r="E23" s="1165">
        <v>2</v>
      </c>
      <c r="F23" s="1166">
        <v>2</v>
      </c>
      <c r="G23" s="1166">
        <v>2</v>
      </c>
      <c r="H23" s="845">
        <v>2</v>
      </c>
      <c r="I23" s="532">
        <f t="shared" si="0"/>
        <v>12</v>
      </c>
      <c r="J23" s="506">
        <v>0</v>
      </c>
      <c r="K23" s="506">
        <v>5</v>
      </c>
      <c r="L23" s="533">
        <f t="shared" si="1"/>
        <v>17</v>
      </c>
      <c r="M23" s="1167">
        <v>23</v>
      </c>
      <c r="N23" s="845">
        <v>18</v>
      </c>
      <c r="O23" s="531">
        <f t="shared" si="2"/>
        <v>41</v>
      </c>
      <c r="P23" s="1167">
        <v>24</v>
      </c>
      <c r="Q23" s="845">
        <v>29</v>
      </c>
      <c r="R23" s="531">
        <f t="shared" ref="R23" si="84">SUM(P23,Q23)</f>
        <v>53</v>
      </c>
      <c r="S23" s="849">
        <v>26</v>
      </c>
      <c r="T23" s="845">
        <v>25</v>
      </c>
      <c r="U23" s="531">
        <f t="shared" ref="U23" si="85">SUM(S23,T23)</f>
        <v>51</v>
      </c>
      <c r="V23" s="849">
        <v>25</v>
      </c>
      <c r="W23" s="845">
        <v>23</v>
      </c>
      <c r="X23" s="531">
        <f t="shared" ref="X23" si="86">SUM(V23,W23)</f>
        <v>48</v>
      </c>
      <c r="Y23" s="1167">
        <v>29</v>
      </c>
      <c r="Z23" s="845">
        <v>22</v>
      </c>
      <c r="AA23" s="532">
        <f t="shared" ref="AA23" si="87">SUM(Y23,Z23)</f>
        <v>51</v>
      </c>
      <c r="AB23" s="849">
        <v>32</v>
      </c>
      <c r="AC23" s="845">
        <v>20</v>
      </c>
      <c r="AD23" s="531">
        <f t="shared" ref="AD23" si="88">SUM(AB23,AC23)</f>
        <v>52</v>
      </c>
      <c r="AE23" s="849">
        <f t="shared" si="8"/>
        <v>159</v>
      </c>
      <c r="AF23" s="845">
        <f t="shared" si="8"/>
        <v>137</v>
      </c>
      <c r="AG23" s="850">
        <f t="shared" si="8"/>
        <v>296</v>
      </c>
      <c r="AH23" s="851">
        <v>18</v>
      </c>
      <c r="AI23" s="845">
        <v>9</v>
      </c>
      <c r="AJ23" s="852">
        <f t="shared" si="9"/>
        <v>27</v>
      </c>
      <c r="AK23" s="281" t="s">
        <v>509</v>
      </c>
    </row>
    <row r="24" spans="1:37" ht="15.75" customHeight="1">
      <c r="A24" s="280"/>
      <c r="B24" s="281" t="s">
        <v>510</v>
      </c>
      <c r="C24" s="1164">
        <v>2</v>
      </c>
      <c r="D24" s="1165">
        <v>2</v>
      </c>
      <c r="E24" s="1165">
        <v>3</v>
      </c>
      <c r="F24" s="1166">
        <v>2</v>
      </c>
      <c r="G24" s="1166">
        <v>2</v>
      </c>
      <c r="H24" s="845">
        <v>3</v>
      </c>
      <c r="I24" s="532">
        <f t="shared" si="0"/>
        <v>14</v>
      </c>
      <c r="J24" s="506">
        <v>0</v>
      </c>
      <c r="K24" s="506">
        <v>9</v>
      </c>
      <c r="L24" s="533">
        <f t="shared" si="1"/>
        <v>23</v>
      </c>
      <c r="M24" s="1167">
        <v>31</v>
      </c>
      <c r="N24" s="845">
        <v>33</v>
      </c>
      <c r="O24" s="531">
        <f t="shared" si="2"/>
        <v>64</v>
      </c>
      <c r="P24" s="1167">
        <v>43</v>
      </c>
      <c r="Q24" s="845">
        <v>23</v>
      </c>
      <c r="R24" s="531">
        <f t="shared" ref="R24" si="89">SUM(P24,Q24)</f>
        <v>66</v>
      </c>
      <c r="S24" s="849">
        <v>52</v>
      </c>
      <c r="T24" s="845">
        <v>40</v>
      </c>
      <c r="U24" s="531">
        <f t="shared" ref="U24" si="90">SUM(S24,T24)</f>
        <v>92</v>
      </c>
      <c r="V24" s="849">
        <v>38</v>
      </c>
      <c r="W24" s="845">
        <v>19</v>
      </c>
      <c r="X24" s="531">
        <f t="shared" ref="X24" si="91">SUM(V24,W24)</f>
        <v>57</v>
      </c>
      <c r="Y24" s="1167">
        <v>45</v>
      </c>
      <c r="Z24" s="845">
        <v>32</v>
      </c>
      <c r="AA24" s="532">
        <f t="shared" ref="AA24" si="92">SUM(Y24,Z24)</f>
        <v>77</v>
      </c>
      <c r="AB24" s="849">
        <v>50</v>
      </c>
      <c r="AC24" s="845">
        <v>36</v>
      </c>
      <c r="AD24" s="531">
        <f t="shared" ref="AD24" si="93">SUM(AB24,AC24)</f>
        <v>86</v>
      </c>
      <c r="AE24" s="849">
        <f t="shared" si="8"/>
        <v>259</v>
      </c>
      <c r="AF24" s="845">
        <f t="shared" si="8"/>
        <v>183</v>
      </c>
      <c r="AG24" s="850">
        <f t="shared" si="8"/>
        <v>442</v>
      </c>
      <c r="AH24" s="851">
        <v>39</v>
      </c>
      <c r="AI24" s="845">
        <v>11</v>
      </c>
      <c r="AJ24" s="852">
        <f t="shared" si="9"/>
        <v>50</v>
      </c>
      <c r="AK24" s="281" t="s">
        <v>510</v>
      </c>
    </row>
    <row r="25" spans="1:37" ht="15.75" customHeight="1">
      <c r="A25" s="280"/>
      <c r="B25" s="281" t="s">
        <v>511</v>
      </c>
      <c r="C25" s="1164">
        <v>1</v>
      </c>
      <c r="D25" s="1165">
        <v>1</v>
      </c>
      <c r="E25" s="1165">
        <v>2</v>
      </c>
      <c r="F25" s="1166">
        <v>1</v>
      </c>
      <c r="G25" s="1166">
        <v>1</v>
      </c>
      <c r="H25" s="845">
        <v>1</v>
      </c>
      <c r="I25" s="532">
        <f t="shared" si="0"/>
        <v>7</v>
      </c>
      <c r="J25" s="506">
        <v>0</v>
      </c>
      <c r="K25" s="506">
        <v>5</v>
      </c>
      <c r="L25" s="533">
        <f t="shared" si="1"/>
        <v>12</v>
      </c>
      <c r="M25" s="1167">
        <v>17</v>
      </c>
      <c r="N25" s="845">
        <v>17</v>
      </c>
      <c r="O25" s="531">
        <f t="shared" si="2"/>
        <v>34</v>
      </c>
      <c r="P25" s="1167">
        <v>15</v>
      </c>
      <c r="Q25" s="845">
        <v>18</v>
      </c>
      <c r="R25" s="531">
        <f t="shared" ref="R25" si="94">SUM(P25,Q25)</f>
        <v>33</v>
      </c>
      <c r="S25" s="849">
        <v>23</v>
      </c>
      <c r="T25" s="845">
        <v>22</v>
      </c>
      <c r="U25" s="531">
        <f t="shared" ref="U25" si="95">SUM(S25,T25)</f>
        <v>45</v>
      </c>
      <c r="V25" s="849">
        <v>17</v>
      </c>
      <c r="W25" s="845">
        <v>16</v>
      </c>
      <c r="X25" s="531">
        <f t="shared" ref="X25" si="96">SUM(V25,W25)</f>
        <v>33</v>
      </c>
      <c r="Y25" s="1167">
        <v>20</v>
      </c>
      <c r="Z25" s="845">
        <v>16</v>
      </c>
      <c r="AA25" s="532">
        <f t="shared" ref="AA25" si="97">SUM(Y25,Z25)</f>
        <v>36</v>
      </c>
      <c r="AB25" s="849">
        <v>21</v>
      </c>
      <c r="AC25" s="845">
        <v>19</v>
      </c>
      <c r="AD25" s="531">
        <f t="shared" ref="AD25" si="98">SUM(AB25,AC25)</f>
        <v>40</v>
      </c>
      <c r="AE25" s="849">
        <f t="shared" si="8"/>
        <v>113</v>
      </c>
      <c r="AF25" s="845">
        <f t="shared" si="8"/>
        <v>108</v>
      </c>
      <c r="AG25" s="850">
        <f t="shared" si="8"/>
        <v>221</v>
      </c>
      <c r="AH25" s="851">
        <v>16</v>
      </c>
      <c r="AI25" s="845">
        <v>5</v>
      </c>
      <c r="AJ25" s="852">
        <f>SUM(AH25:AI25)</f>
        <v>21</v>
      </c>
      <c r="AK25" s="281" t="s">
        <v>511</v>
      </c>
    </row>
    <row r="26" spans="1:37" ht="15.75" customHeight="1">
      <c r="A26" s="280"/>
      <c r="B26" s="281" t="s">
        <v>512</v>
      </c>
      <c r="C26" s="1164">
        <v>1</v>
      </c>
      <c r="D26" s="1165">
        <v>2</v>
      </c>
      <c r="E26" s="1165">
        <v>2</v>
      </c>
      <c r="F26" s="1166">
        <v>2</v>
      </c>
      <c r="G26" s="1166">
        <v>1</v>
      </c>
      <c r="H26" s="845">
        <v>1</v>
      </c>
      <c r="I26" s="532">
        <f t="shared" si="0"/>
        <v>9</v>
      </c>
      <c r="J26" s="506">
        <v>0</v>
      </c>
      <c r="K26" s="506">
        <v>5</v>
      </c>
      <c r="L26" s="533">
        <f t="shared" si="1"/>
        <v>14</v>
      </c>
      <c r="M26" s="1167">
        <v>22</v>
      </c>
      <c r="N26" s="845">
        <v>18</v>
      </c>
      <c r="O26" s="531">
        <f t="shared" si="2"/>
        <v>40</v>
      </c>
      <c r="P26" s="1167">
        <v>25</v>
      </c>
      <c r="Q26" s="845">
        <v>20</v>
      </c>
      <c r="R26" s="531">
        <f t="shared" ref="R26" si="99">SUM(P26,Q26)</f>
        <v>45</v>
      </c>
      <c r="S26" s="849">
        <v>22</v>
      </c>
      <c r="T26" s="845">
        <v>21</v>
      </c>
      <c r="U26" s="531">
        <f t="shared" ref="U26" si="100">SUM(S26,T26)</f>
        <v>43</v>
      </c>
      <c r="V26" s="849">
        <v>21</v>
      </c>
      <c r="W26" s="845">
        <v>30</v>
      </c>
      <c r="X26" s="531">
        <f t="shared" ref="X26" si="101">SUM(V26,W26)</f>
        <v>51</v>
      </c>
      <c r="Y26" s="1167">
        <v>20</v>
      </c>
      <c r="Z26" s="845">
        <v>17</v>
      </c>
      <c r="AA26" s="532">
        <f t="shared" ref="AA26" si="102">SUM(Y26,Z26)</f>
        <v>37</v>
      </c>
      <c r="AB26" s="849">
        <v>18</v>
      </c>
      <c r="AC26" s="845">
        <v>18</v>
      </c>
      <c r="AD26" s="531">
        <f t="shared" ref="AD26" si="103">SUM(AB26,AC26)</f>
        <v>36</v>
      </c>
      <c r="AE26" s="849">
        <f t="shared" si="8"/>
        <v>128</v>
      </c>
      <c r="AF26" s="845">
        <f t="shared" si="8"/>
        <v>124</v>
      </c>
      <c r="AG26" s="850">
        <f t="shared" si="8"/>
        <v>252</v>
      </c>
      <c r="AH26" s="851">
        <v>17</v>
      </c>
      <c r="AI26" s="845">
        <v>8</v>
      </c>
      <c r="AJ26" s="852">
        <f t="shared" si="9"/>
        <v>25</v>
      </c>
      <c r="AK26" s="281" t="s">
        <v>512</v>
      </c>
    </row>
    <row r="27" spans="1:37" ht="15.75" customHeight="1">
      <c r="A27" s="280"/>
      <c r="B27" s="281" t="s">
        <v>513</v>
      </c>
      <c r="C27" s="1164">
        <v>1</v>
      </c>
      <c r="D27" s="1165">
        <v>1</v>
      </c>
      <c r="E27" s="1165">
        <v>1</v>
      </c>
      <c r="F27" s="1166">
        <v>1</v>
      </c>
      <c r="G27" s="1166">
        <v>1</v>
      </c>
      <c r="H27" s="845">
        <v>1</v>
      </c>
      <c r="I27" s="532">
        <f t="shared" si="0"/>
        <v>6</v>
      </c>
      <c r="J27" s="506">
        <v>0</v>
      </c>
      <c r="K27" s="506">
        <v>3</v>
      </c>
      <c r="L27" s="533">
        <f t="shared" si="1"/>
        <v>9</v>
      </c>
      <c r="M27" s="1167">
        <v>5</v>
      </c>
      <c r="N27" s="845">
        <v>6</v>
      </c>
      <c r="O27" s="531">
        <f t="shared" si="2"/>
        <v>11</v>
      </c>
      <c r="P27" s="1167">
        <v>5</v>
      </c>
      <c r="Q27" s="845">
        <v>8</v>
      </c>
      <c r="R27" s="531">
        <f t="shared" ref="R27" si="104">SUM(P27,Q27)</f>
        <v>13</v>
      </c>
      <c r="S27" s="849">
        <v>6</v>
      </c>
      <c r="T27" s="845">
        <v>4</v>
      </c>
      <c r="U27" s="531">
        <f t="shared" ref="U27" si="105">SUM(S27,T27)</f>
        <v>10</v>
      </c>
      <c r="V27" s="849">
        <v>10</v>
      </c>
      <c r="W27" s="845">
        <v>7</v>
      </c>
      <c r="X27" s="531">
        <f t="shared" ref="X27" si="106">SUM(V27,W27)</f>
        <v>17</v>
      </c>
      <c r="Y27" s="1167">
        <v>8</v>
      </c>
      <c r="Z27" s="845">
        <v>8</v>
      </c>
      <c r="AA27" s="532">
        <f t="shared" ref="AA27" si="107">SUM(Y27,Z27)</f>
        <v>16</v>
      </c>
      <c r="AB27" s="849">
        <v>6</v>
      </c>
      <c r="AC27" s="845">
        <v>4</v>
      </c>
      <c r="AD27" s="531">
        <f t="shared" ref="AD27" si="108">SUM(AB27,AC27)</f>
        <v>10</v>
      </c>
      <c r="AE27" s="849">
        <f t="shared" si="8"/>
        <v>40</v>
      </c>
      <c r="AF27" s="845">
        <f t="shared" si="8"/>
        <v>37</v>
      </c>
      <c r="AG27" s="850">
        <f t="shared" si="8"/>
        <v>77</v>
      </c>
      <c r="AH27" s="851">
        <v>2</v>
      </c>
      <c r="AI27" s="845">
        <v>2</v>
      </c>
      <c r="AJ27" s="852">
        <f t="shared" si="9"/>
        <v>4</v>
      </c>
      <c r="AK27" s="281" t="s">
        <v>513</v>
      </c>
    </row>
    <row r="28" spans="1:37" ht="15.75" customHeight="1">
      <c r="A28" s="280"/>
      <c r="B28" s="281" t="s">
        <v>514</v>
      </c>
      <c r="C28" s="1164">
        <v>1</v>
      </c>
      <c r="D28" s="1165">
        <v>1</v>
      </c>
      <c r="E28" s="1165">
        <v>1</v>
      </c>
      <c r="F28" s="1166">
        <v>1</v>
      </c>
      <c r="G28" s="1166">
        <v>0</v>
      </c>
      <c r="H28" s="845">
        <v>0</v>
      </c>
      <c r="I28" s="532">
        <f t="shared" si="0"/>
        <v>4</v>
      </c>
      <c r="J28" s="506">
        <v>1</v>
      </c>
      <c r="K28" s="506">
        <v>2</v>
      </c>
      <c r="L28" s="533">
        <f t="shared" si="1"/>
        <v>7</v>
      </c>
      <c r="M28" s="1167">
        <v>6</v>
      </c>
      <c r="N28" s="845">
        <v>1</v>
      </c>
      <c r="O28" s="531">
        <f t="shared" si="2"/>
        <v>7</v>
      </c>
      <c r="P28" s="1167">
        <v>8</v>
      </c>
      <c r="Q28" s="845">
        <v>8</v>
      </c>
      <c r="R28" s="531">
        <f t="shared" ref="R28" si="109">SUM(P28,Q28)</f>
        <v>16</v>
      </c>
      <c r="S28" s="849">
        <v>3</v>
      </c>
      <c r="T28" s="845">
        <v>6</v>
      </c>
      <c r="U28" s="531">
        <f t="shared" ref="U28" si="110">SUM(S28,T28)</f>
        <v>9</v>
      </c>
      <c r="V28" s="849">
        <v>12</v>
      </c>
      <c r="W28" s="845">
        <v>5</v>
      </c>
      <c r="X28" s="531">
        <f t="shared" ref="X28" si="111">SUM(V28,W28)</f>
        <v>17</v>
      </c>
      <c r="Y28" s="1167">
        <v>6</v>
      </c>
      <c r="Z28" s="845">
        <v>4</v>
      </c>
      <c r="AA28" s="532">
        <f t="shared" ref="AA28" si="112">SUM(Y28,Z28)</f>
        <v>10</v>
      </c>
      <c r="AB28" s="849">
        <v>2</v>
      </c>
      <c r="AC28" s="845">
        <v>3</v>
      </c>
      <c r="AD28" s="531">
        <f t="shared" ref="AD28" si="113">SUM(AB28,AC28)</f>
        <v>5</v>
      </c>
      <c r="AE28" s="849">
        <f t="shared" si="8"/>
        <v>37</v>
      </c>
      <c r="AF28" s="845">
        <f t="shared" si="8"/>
        <v>27</v>
      </c>
      <c r="AG28" s="850">
        <f t="shared" si="8"/>
        <v>64</v>
      </c>
      <c r="AH28" s="851">
        <v>4</v>
      </c>
      <c r="AI28" s="845">
        <v>0</v>
      </c>
      <c r="AJ28" s="852">
        <f t="shared" si="9"/>
        <v>4</v>
      </c>
      <c r="AK28" s="281" t="s">
        <v>514</v>
      </c>
    </row>
    <row r="29" spans="1:37" ht="15.75" customHeight="1">
      <c r="A29" s="280"/>
      <c r="B29" s="281" t="s">
        <v>515</v>
      </c>
      <c r="C29" s="1164">
        <v>2</v>
      </c>
      <c r="D29" s="1165">
        <v>1</v>
      </c>
      <c r="E29" s="1165">
        <v>1</v>
      </c>
      <c r="F29" s="1166">
        <v>1</v>
      </c>
      <c r="G29" s="1166">
        <v>1</v>
      </c>
      <c r="H29" s="845">
        <v>1</v>
      </c>
      <c r="I29" s="532">
        <f t="shared" si="0"/>
        <v>7</v>
      </c>
      <c r="J29" s="506">
        <v>0</v>
      </c>
      <c r="K29" s="506">
        <v>3</v>
      </c>
      <c r="L29" s="533">
        <f t="shared" si="1"/>
        <v>10</v>
      </c>
      <c r="M29" s="1167">
        <v>20</v>
      </c>
      <c r="N29" s="845">
        <v>22</v>
      </c>
      <c r="O29" s="531">
        <f t="shared" si="2"/>
        <v>42</v>
      </c>
      <c r="P29" s="1167">
        <v>13</v>
      </c>
      <c r="Q29" s="845">
        <v>17</v>
      </c>
      <c r="R29" s="531">
        <f t="shared" ref="R29" si="114">SUM(P29,Q29)</f>
        <v>30</v>
      </c>
      <c r="S29" s="849">
        <v>15</v>
      </c>
      <c r="T29" s="845">
        <v>16</v>
      </c>
      <c r="U29" s="531">
        <f t="shared" ref="U29" si="115">SUM(S29,T29)</f>
        <v>31</v>
      </c>
      <c r="V29" s="849">
        <v>20</v>
      </c>
      <c r="W29" s="845">
        <v>14</v>
      </c>
      <c r="X29" s="531">
        <f t="shared" ref="X29" si="116">SUM(V29,W29)</f>
        <v>34</v>
      </c>
      <c r="Y29" s="1167">
        <v>17</v>
      </c>
      <c r="Z29" s="845">
        <v>14</v>
      </c>
      <c r="AA29" s="532">
        <f t="shared" ref="AA29" si="117">SUM(Y29,Z29)</f>
        <v>31</v>
      </c>
      <c r="AB29" s="849">
        <v>12</v>
      </c>
      <c r="AC29" s="845">
        <v>16</v>
      </c>
      <c r="AD29" s="531">
        <f t="shared" ref="AD29" si="118">SUM(AB29,AC29)</f>
        <v>28</v>
      </c>
      <c r="AE29" s="849">
        <f t="shared" si="8"/>
        <v>97</v>
      </c>
      <c r="AF29" s="845">
        <f t="shared" si="8"/>
        <v>99</v>
      </c>
      <c r="AG29" s="850">
        <f t="shared" si="8"/>
        <v>196</v>
      </c>
      <c r="AH29" s="851">
        <v>10</v>
      </c>
      <c r="AI29" s="845">
        <v>3</v>
      </c>
      <c r="AJ29" s="852">
        <f t="shared" si="9"/>
        <v>13</v>
      </c>
      <c r="AK29" s="281" t="s">
        <v>515</v>
      </c>
    </row>
    <row r="30" spans="1:37" ht="15.75" customHeight="1">
      <c r="A30" s="280"/>
      <c r="B30" s="281" t="s">
        <v>516</v>
      </c>
      <c r="C30" s="1164">
        <v>2</v>
      </c>
      <c r="D30" s="1165">
        <v>2</v>
      </c>
      <c r="E30" s="1165">
        <v>2</v>
      </c>
      <c r="F30" s="1166">
        <v>2</v>
      </c>
      <c r="G30" s="1166">
        <v>2</v>
      </c>
      <c r="H30" s="845">
        <v>2</v>
      </c>
      <c r="I30" s="532">
        <f t="shared" si="0"/>
        <v>12</v>
      </c>
      <c r="J30" s="506">
        <v>0</v>
      </c>
      <c r="K30" s="506">
        <v>3</v>
      </c>
      <c r="L30" s="533">
        <f t="shared" si="1"/>
        <v>15</v>
      </c>
      <c r="M30" s="1167">
        <v>18</v>
      </c>
      <c r="N30" s="845">
        <v>22</v>
      </c>
      <c r="O30" s="531">
        <f t="shared" si="2"/>
        <v>40</v>
      </c>
      <c r="P30" s="1167">
        <v>25</v>
      </c>
      <c r="Q30" s="845">
        <v>21</v>
      </c>
      <c r="R30" s="531">
        <f t="shared" ref="R30" si="119">SUM(P30,Q30)</f>
        <v>46</v>
      </c>
      <c r="S30" s="849">
        <v>24</v>
      </c>
      <c r="T30" s="845">
        <v>20</v>
      </c>
      <c r="U30" s="531">
        <f t="shared" ref="U30" si="120">SUM(S30,T30)</f>
        <v>44</v>
      </c>
      <c r="V30" s="849">
        <v>30</v>
      </c>
      <c r="W30" s="845">
        <v>31</v>
      </c>
      <c r="X30" s="531">
        <f t="shared" ref="X30" si="121">SUM(V30,W30)</f>
        <v>61</v>
      </c>
      <c r="Y30" s="1167">
        <v>32</v>
      </c>
      <c r="Z30" s="845">
        <v>30</v>
      </c>
      <c r="AA30" s="532">
        <f t="shared" ref="AA30" si="122">SUM(Y30,Z30)</f>
        <v>62</v>
      </c>
      <c r="AB30" s="849">
        <v>27</v>
      </c>
      <c r="AC30" s="845">
        <v>20</v>
      </c>
      <c r="AD30" s="531">
        <f t="shared" ref="AD30" si="123">SUM(AB30,AC30)</f>
        <v>47</v>
      </c>
      <c r="AE30" s="849">
        <f t="shared" si="8"/>
        <v>156</v>
      </c>
      <c r="AF30" s="845">
        <f t="shared" si="8"/>
        <v>144</v>
      </c>
      <c r="AG30" s="850">
        <f t="shared" si="8"/>
        <v>300</v>
      </c>
      <c r="AH30" s="851">
        <v>12</v>
      </c>
      <c r="AI30" s="845">
        <v>4</v>
      </c>
      <c r="AJ30" s="852">
        <f t="shared" si="9"/>
        <v>16</v>
      </c>
      <c r="AK30" s="281" t="s">
        <v>516</v>
      </c>
    </row>
    <row r="31" spans="1:37" ht="15.75" customHeight="1">
      <c r="A31" s="280"/>
      <c r="B31" s="281" t="s">
        <v>517</v>
      </c>
      <c r="C31" s="1164">
        <v>2</v>
      </c>
      <c r="D31" s="1165">
        <v>2</v>
      </c>
      <c r="E31" s="1165">
        <v>2</v>
      </c>
      <c r="F31" s="1166">
        <v>2</v>
      </c>
      <c r="G31" s="1166">
        <v>2</v>
      </c>
      <c r="H31" s="845">
        <v>2</v>
      </c>
      <c r="I31" s="532">
        <f t="shared" si="0"/>
        <v>12</v>
      </c>
      <c r="J31" s="506">
        <v>0</v>
      </c>
      <c r="K31" s="506">
        <v>8</v>
      </c>
      <c r="L31" s="533">
        <f t="shared" si="1"/>
        <v>20</v>
      </c>
      <c r="M31" s="1167">
        <v>35</v>
      </c>
      <c r="N31" s="845">
        <v>35</v>
      </c>
      <c r="O31" s="531">
        <f t="shared" si="2"/>
        <v>70</v>
      </c>
      <c r="P31" s="1167">
        <v>29</v>
      </c>
      <c r="Q31" s="845">
        <v>32</v>
      </c>
      <c r="R31" s="531">
        <f t="shared" ref="R31" si="124">SUM(P31,Q31)</f>
        <v>61</v>
      </c>
      <c r="S31" s="849">
        <v>38</v>
      </c>
      <c r="T31" s="845">
        <v>29</v>
      </c>
      <c r="U31" s="531">
        <f t="shared" ref="U31" si="125">SUM(S31,T31)</f>
        <v>67</v>
      </c>
      <c r="V31" s="849">
        <v>39</v>
      </c>
      <c r="W31" s="845">
        <v>39</v>
      </c>
      <c r="X31" s="531">
        <f t="shared" ref="X31" si="126">SUM(V31,W31)</f>
        <v>78</v>
      </c>
      <c r="Y31" s="1167">
        <v>27</v>
      </c>
      <c r="Z31" s="845">
        <v>35</v>
      </c>
      <c r="AA31" s="532">
        <f t="shared" ref="AA31" si="127">SUM(Y31,Z31)</f>
        <v>62</v>
      </c>
      <c r="AB31" s="849">
        <v>46</v>
      </c>
      <c r="AC31" s="845">
        <v>35</v>
      </c>
      <c r="AD31" s="531">
        <f t="shared" ref="AD31" si="128">SUM(AB31,AC31)</f>
        <v>81</v>
      </c>
      <c r="AE31" s="849">
        <f t="shared" si="8"/>
        <v>214</v>
      </c>
      <c r="AF31" s="845">
        <f t="shared" si="8"/>
        <v>205</v>
      </c>
      <c r="AG31" s="850">
        <f t="shared" si="8"/>
        <v>419</v>
      </c>
      <c r="AH31" s="851">
        <v>28</v>
      </c>
      <c r="AI31" s="845">
        <v>14</v>
      </c>
      <c r="AJ31" s="852">
        <f t="shared" si="9"/>
        <v>42</v>
      </c>
      <c r="AK31" s="281" t="s">
        <v>517</v>
      </c>
    </row>
    <row r="32" spans="1:37" ht="15.75" customHeight="1">
      <c r="A32" s="280"/>
      <c r="B32" s="281" t="s">
        <v>518</v>
      </c>
      <c r="C32" s="1164">
        <v>2</v>
      </c>
      <c r="D32" s="1165">
        <v>2</v>
      </c>
      <c r="E32" s="1165">
        <v>2</v>
      </c>
      <c r="F32" s="1166">
        <v>3</v>
      </c>
      <c r="G32" s="1166">
        <v>2</v>
      </c>
      <c r="H32" s="845">
        <v>3</v>
      </c>
      <c r="I32" s="532">
        <f t="shared" si="0"/>
        <v>14</v>
      </c>
      <c r="J32" s="506">
        <v>0</v>
      </c>
      <c r="K32" s="506">
        <v>5</v>
      </c>
      <c r="L32" s="533">
        <f t="shared" si="1"/>
        <v>19</v>
      </c>
      <c r="M32" s="1167">
        <v>24</v>
      </c>
      <c r="N32" s="845">
        <v>22</v>
      </c>
      <c r="O32" s="531">
        <f t="shared" si="2"/>
        <v>46</v>
      </c>
      <c r="P32" s="1167">
        <v>22</v>
      </c>
      <c r="Q32" s="845">
        <v>27</v>
      </c>
      <c r="R32" s="531">
        <f t="shared" ref="R32" si="129">SUM(P32,Q32)</f>
        <v>49</v>
      </c>
      <c r="S32" s="849">
        <v>24</v>
      </c>
      <c r="T32" s="845">
        <v>31</v>
      </c>
      <c r="U32" s="531">
        <f t="shared" ref="U32" si="130">SUM(S32,T32)</f>
        <v>55</v>
      </c>
      <c r="V32" s="849">
        <v>43</v>
      </c>
      <c r="W32" s="845">
        <v>43</v>
      </c>
      <c r="X32" s="531">
        <f t="shared" ref="X32" si="131">SUM(V32,W32)</f>
        <v>86</v>
      </c>
      <c r="Y32" s="1167">
        <v>33</v>
      </c>
      <c r="Z32" s="845">
        <v>25</v>
      </c>
      <c r="AA32" s="532">
        <f t="shared" ref="AA32" si="132">SUM(Y32,Z32)</f>
        <v>58</v>
      </c>
      <c r="AB32" s="849">
        <v>44</v>
      </c>
      <c r="AC32" s="845">
        <v>36</v>
      </c>
      <c r="AD32" s="531">
        <f t="shared" ref="AD32" si="133">SUM(AB32,AC32)</f>
        <v>80</v>
      </c>
      <c r="AE32" s="849">
        <f t="shared" si="8"/>
        <v>190</v>
      </c>
      <c r="AF32" s="845">
        <f t="shared" si="8"/>
        <v>184</v>
      </c>
      <c r="AG32" s="850">
        <f t="shared" si="8"/>
        <v>374</v>
      </c>
      <c r="AH32" s="851">
        <v>18</v>
      </c>
      <c r="AI32" s="845">
        <v>7</v>
      </c>
      <c r="AJ32" s="852">
        <f t="shared" si="9"/>
        <v>25</v>
      </c>
      <c r="AK32" s="281" t="s">
        <v>518</v>
      </c>
    </row>
    <row r="33" spans="1:37" ht="15.75" customHeight="1">
      <c r="A33" s="280"/>
      <c r="B33" s="281" t="s">
        <v>519</v>
      </c>
      <c r="C33" s="1164">
        <v>3</v>
      </c>
      <c r="D33" s="1165">
        <v>3</v>
      </c>
      <c r="E33" s="1165">
        <v>3</v>
      </c>
      <c r="F33" s="1166">
        <v>3</v>
      </c>
      <c r="G33" s="1166">
        <v>3</v>
      </c>
      <c r="H33" s="845">
        <v>2</v>
      </c>
      <c r="I33" s="532">
        <f t="shared" si="0"/>
        <v>17</v>
      </c>
      <c r="J33" s="506">
        <v>0</v>
      </c>
      <c r="K33" s="506">
        <v>5</v>
      </c>
      <c r="L33" s="533">
        <f t="shared" si="1"/>
        <v>22</v>
      </c>
      <c r="M33" s="1167">
        <v>42</v>
      </c>
      <c r="N33" s="845">
        <v>47</v>
      </c>
      <c r="O33" s="531">
        <f t="shared" si="2"/>
        <v>89</v>
      </c>
      <c r="P33" s="1167">
        <v>37</v>
      </c>
      <c r="Q33" s="845">
        <v>43</v>
      </c>
      <c r="R33" s="531">
        <f t="shared" ref="R33" si="134">SUM(P33,Q33)</f>
        <v>80</v>
      </c>
      <c r="S33" s="849">
        <v>49</v>
      </c>
      <c r="T33" s="845">
        <v>49</v>
      </c>
      <c r="U33" s="531">
        <f t="shared" ref="U33" si="135">SUM(S33,T33)</f>
        <v>98</v>
      </c>
      <c r="V33" s="849">
        <v>44</v>
      </c>
      <c r="W33" s="845">
        <v>38</v>
      </c>
      <c r="X33" s="531">
        <f t="shared" ref="X33" si="136">SUM(V33,W33)</f>
        <v>82</v>
      </c>
      <c r="Y33" s="1167">
        <v>57</v>
      </c>
      <c r="Z33" s="845">
        <v>52</v>
      </c>
      <c r="AA33" s="532">
        <f t="shared" ref="AA33" si="137">SUM(Y33,Z33)</f>
        <v>109</v>
      </c>
      <c r="AB33" s="849">
        <v>39</v>
      </c>
      <c r="AC33" s="845">
        <v>33</v>
      </c>
      <c r="AD33" s="531">
        <f t="shared" ref="AD33" si="138">SUM(AB33,AC33)</f>
        <v>72</v>
      </c>
      <c r="AE33" s="849">
        <f t="shared" si="8"/>
        <v>268</v>
      </c>
      <c r="AF33" s="845">
        <f t="shared" si="8"/>
        <v>262</v>
      </c>
      <c r="AG33" s="850">
        <f t="shared" si="8"/>
        <v>530</v>
      </c>
      <c r="AH33" s="851">
        <v>23</v>
      </c>
      <c r="AI33" s="845">
        <v>6</v>
      </c>
      <c r="AJ33" s="852">
        <f t="shared" si="9"/>
        <v>29</v>
      </c>
      <c r="AK33" s="281" t="s">
        <v>519</v>
      </c>
    </row>
    <row r="34" spans="1:37" ht="15.75" customHeight="1">
      <c r="A34" s="280"/>
      <c r="B34" s="281" t="s">
        <v>520</v>
      </c>
      <c r="C34" s="1164">
        <v>2</v>
      </c>
      <c r="D34" s="1165">
        <v>2</v>
      </c>
      <c r="E34" s="1165">
        <v>2</v>
      </c>
      <c r="F34" s="1166">
        <v>2</v>
      </c>
      <c r="G34" s="1166">
        <v>2</v>
      </c>
      <c r="H34" s="845">
        <v>2</v>
      </c>
      <c r="I34" s="532">
        <f t="shared" si="0"/>
        <v>12</v>
      </c>
      <c r="J34" s="506">
        <v>0</v>
      </c>
      <c r="K34" s="506">
        <v>3</v>
      </c>
      <c r="L34" s="533">
        <f t="shared" si="1"/>
        <v>15</v>
      </c>
      <c r="M34" s="1167">
        <v>29</v>
      </c>
      <c r="N34" s="845">
        <v>26</v>
      </c>
      <c r="O34" s="531">
        <f>SUM(M34,N34)</f>
        <v>55</v>
      </c>
      <c r="P34" s="1167">
        <v>31</v>
      </c>
      <c r="Q34" s="845">
        <v>35</v>
      </c>
      <c r="R34" s="531">
        <f t="shared" ref="R34" si="139">SUM(P34,Q34)</f>
        <v>66</v>
      </c>
      <c r="S34" s="849">
        <v>29</v>
      </c>
      <c r="T34" s="845">
        <v>32</v>
      </c>
      <c r="U34" s="531">
        <f t="shared" ref="U34" si="140">SUM(S34,T34)</f>
        <v>61</v>
      </c>
      <c r="V34" s="849">
        <v>28</v>
      </c>
      <c r="W34" s="845">
        <v>24</v>
      </c>
      <c r="X34" s="531">
        <f t="shared" ref="X34" si="141">SUM(V34,W34)</f>
        <v>52</v>
      </c>
      <c r="Y34" s="1167">
        <v>23</v>
      </c>
      <c r="Z34" s="845">
        <v>31</v>
      </c>
      <c r="AA34" s="532">
        <f t="shared" ref="AA34" si="142">SUM(Y34,Z34)</f>
        <v>54</v>
      </c>
      <c r="AB34" s="849">
        <v>30</v>
      </c>
      <c r="AC34" s="845">
        <v>19</v>
      </c>
      <c r="AD34" s="531">
        <f t="shared" ref="AD34" si="143">SUM(AB34,AC34)</f>
        <v>49</v>
      </c>
      <c r="AE34" s="849">
        <f t="shared" si="8"/>
        <v>170</v>
      </c>
      <c r="AF34" s="845">
        <f t="shared" si="8"/>
        <v>167</v>
      </c>
      <c r="AG34" s="850">
        <f t="shared" si="8"/>
        <v>337</v>
      </c>
      <c r="AH34" s="851">
        <v>17</v>
      </c>
      <c r="AI34" s="845">
        <v>3</v>
      </c>
      <c r="AJ34" s="852">
        <f t="shared" si="9"/>
        <v>20</v>
      </c>
      <c r="AK34" s="281" t="s">
        <v>520</v>
      </c>
    </row>
    <row r="35" spans="1:37" ht="15.75" customHeight="1">
      <c r="A35" s="280"/>
      <c r="B35" s="281" t="s">
        <v>521</v>
      </c>
      <c r="C35" s="1164">
        <v>0</v>
      </c>
      <c r="D35" s="1165">
        <v>1</v>
      </c>
      <c r="E35" s="1168">
        <v>1</v>
      </c>
      <c r="F35" s="1169">
        <v>1</v>
      </c>
      <c r="G35" s="1169">
        <v>1</v>
      </c>
      <c r="H35" s="1170">
        <v>1</v>
      </c>
      <c r="I35" s="532">
        <f t="shared" si="0"/>
        <v>5</v>
      </c>
      <c r="J35" s="506">
        <v>0</v>
      </c>
      <c r="K35" s="506">
        <v>2</v>
      </c>
      <c r="L35" s="533">
        <f t="shared" si="1"/>
        <v>7</v>
      </c>
      <c r="M35" s="1167">
        <v>1</v>
      </c>
      <c r="N35" s="845">
        <v>1</v>
      </c>
      <c r="O35" s="531">
        <f t="shared" si="2"/>
        <v>2</v>
      </c>
      <c r="P35" s="1167">
        <v>7</v>
      </c>
      <c r="Q35" s="845">
        <v>3</v>
      </c>
      <c r="R35" s="531">
        <f t="shared" ref="R35" si="144">SUM(P35,Q35)</f>
        <v>10</v>
      </c>
      <c r="S35" s="849">
        <v>1</v>
      </c>
      <c r="T35" s="845">
        <v>9</v>
      </c>
      <c r="U35" s="531">
        <f t="shared" ref="U35" si="145">SUM(S35,T35)</f>
        <v>10</v>
      </c>
      <c r="V35" s="849">
        <v>3</v>
      </c>
      <c r="W35" s="845">
        <v>7</v>
      </c>
      <c r="X35" s="531">
        <f t="shared" ref="X35" si="146">SUM(V35,W35)</f>
        <v>10</v>
      </c>
      <c r="Y35" s="1167">
        <v>3</v>
      </c>
      <c r="Z35" s="845">
        <v>4</v>
      </c>
      <c r="AA35" s="532">
        <f t="shared" ref="AA35" si="147">SUM(Y35,Z35)</f>
        <v>7</v>
      </c>
      <c r="AB35" s="849">
        <v>8</v>
      </c>
      <c r="AC35" s="845"/>
      <c r="AD35" s="531">
        <f t="shared" ref="AD35" si="148">SUM(AB35,AC35)</f>
        <v>8</v>
      </c>
      <c r="AE35" s="849">
        <f t="shared" si="8"/>
        <v>23</v>
      </c>
      <c r="AF35" s="845">
        <f t="shared" si="8"/>
        <v>24</v>
      </c>
      <c r="AG35" s="850">
        <f t="shared" si="8"/>
        <v>47</v>
      </c>
      <c r="AH35" s="851">
        <v>3</v>
      </c>
      <c r="AI35" s="845">
        <v>3</v>
      </c>
      <c r="AJ35" s="852">
        <f t="shared" si="9"/>
        <v>6</v>
      </c>
      <c r="AK35" s="281" t="s">
        <v>521</v>
      </c>
    </row>
    <row r="36" spans="1:37" ht="15.75" customHeight="1">
      <c r="A36" s="280"/>
      <c r="B36" s="281" t="s">
        <v>522</v>
      </c>
      <c r="C36" s="1164">
        <v>3</v>
      </c>
      <c r="D36" s="1165">
        <v>3</v>
      </c>
      <c r="E36" s="1165">
        <v>3</v>
      </c>
      <c r="F36" s="1166">
        <v>3</v>
      </c>
      <c r="G36" s="1166">
        <v>3</v>
      </c>
      <c r="H36" s="845">
        <v>3</v>
      </c>
      <c r="I36" s="532">
        <f>SUM(C36:H36)</f>
        <v>18</v>
      </c>
      <c r="J36" s="506">
        <v>0</v>
      </c>
      <c r="K36" s="506">
        <v>6</v>
      </c>
      <c r="L36" s="533">
        <f>SUM(I36:K36)</f>
        <v>24</v>
      </c>
      <c r="M36" s="1167">
        <v>54</v>
      </c>
      <c r="N36" s="845">
        <v>31</v>
      </c>
      <c r="O36" s="531">
        <f>SUM(M36,N36)</f>
        <v>85</v>
      </c>
      <c r="P36" s="1167">
        <v>47</v>
      </c>
      <c r="Q36" s="845">
        <v>45</v>
      </c>
      <c r="R36" s="531">
        <f>SUM(P36,Q36)</f>
        <v>92</v>
      </c>
      <c r="S36" s="849">
        <v>50</v>
      </c>
      <c r="T36" s="845">
        <v>47</v>
      </c>
      <c r="U36" s="531">
        <f>SUM(S36,T36)</f>
        <v>97</v>
      </c>
      <c r="V36" s="849">
        <v>40</v>
      </c>
      <c r="W36" s="845">
        <v>40</v>
      </c>
      <c r="X36" s="531">
        <f>SUM(V36,W36)</f>
        <v>80</v>
      </c>
      <c r="Y36" s="1167">
        <v>55</v>
      </c>
      <c r="Z36" s="845">
        <v>57</v>
      </c>
      <c r="AA36" s="532">
        <f>SUM(Y36,Z36)</f>
        <v>112</v>
      </c>
      <c r="AB36" s="849">
        <v>48</v>
      </c>
      <c r="AC36" s="845">
        <v>43</v>
      </c>
      <c r="AD36" s="531">
        <f>SUM(AB36,AC36)</f>
        <v>91</v>
      </c>
      <c r="AE36" s="849">
        <f>SUM(M36,P36,S36,V36,Y36,AB36)</f>
        <v>294</v>
      </c>
      <c r="AF36" s="845">
        <f>SUM(N36,Q36,T36,W36,Z36,AC36)</f>
        <v>263</v>
      </c>
      <c r="AG36" s="850">
        <f>SUM(O36,R36,U36,X36,AA36,AD36)</f>
        <v>557</v>
      </c>
      <c r="AH36" s="851">
        <v>19</v>
      </c>
      <c r="AI36" s="845">
        <v>14</v>
      </c>
      <c r="AJ36" s="852">
        <f>SUM(AH36:AI36)</f>
        <v>33</v>
      </c>
      <c r="AK36" s="281" t="s">
        <v>522</v>
      </c>
    </row>
    <row r="37" spans="1:37" ht="15.75" customHeight="1">
      <c r="A37" s="280"/>
      <c r="B37" s="284" t="s">
        <v>523</v>
      </c>
      <c r="C37" s="1164">
        <v>1</v>
      </c>
      <c r="D37" s="1165">
        <v>1</v>
      </c>
      <c r="E37" s="1165">
        <v>1</v>
      </c>
      <c r="F37" s="1166">
        <v>1</v>
      </c>
      <c r="G37" s="1166">
        <v>1</v>
      </c>
      <c r="H37" s="845">
        <v>1</v>
      </c>
      <c r="I37" s="532">
        <f t="shared" ref="I37" si="149">SUM(C37:H37)</f>
        <v>6</v>
      </c>
      <c r="J37" s="506">
        <v>0</v>
      </c>
      <c r="K37" s="506">
        <v>2</v>
      </c>
      <c r="L37" s="533">
        <f t="shared" ref="L37" si="150">SUM(I37:K37)</f>
        <v>8</v>
      </c>
      <c r="M37" s="1167">
        <v>7</v>
      </c>
      <c r="N37" s="845">
        <v>4</v>
      </c>
      <c r="O37" s="531">
        <f t="shared" ref="O37" si="151">SUM(M37,N37)</f>
        <v>11</v>
      </c>
      <c r="P37" s="1167">
        <v>7</v>
      </c>
      <c r="Q37" s="845">
        <v>4</v>
      </c>
      <c r="R37" s="531">
        <f t="shared" ref="R37" si="152">SUM(P37,Q37)</f>
        <v>11</v>
      </c>
      <c r="S37" s="849">
        <v>5</v>
      </c>
      <c r="T37" s="845">
        <v>6</v>
      </c>
      <c r="U37" s="531">
        <f t="shared" ref="U37" si="153">SUM(S37,T37)</f>
        <v>11</v>
      </c>
      <c r="V37" s="849">
        <v>10</v>
      </c>
      <c r="W37" s="845">
        <v>3</v>
      </c>
      <c r="X37" s="531">
        <f t="shared" ref="X37" si="154">SUM(V37,W37)</f>
        <v>13</v>
      </c>
      <c r="Y37" s="1167">
        <v>6</v>
      </c>
      <c r="Z37" s="845">
        <v>6</v>
      </c>
      <c r="AA37" s="532">
        <f t="shared" ref="AA37" si="155">SUM(Y37,Z37)</f>
        <v>12</v>
      </c>
      <c r="AB37" s="849">
        <v>10</v>
      </c>
      <c r="AC37" s="845">
        <v>6</v>
      </c>
      <c r="AD37" s="531">
        <f t="shared" ref="AD37" si="156">SUM(AB37,AC37)</f>
        <v>16</v>
      </c>
      <c r="AE37" s="849">
        <f t="shared" ref="AE37:AG37" si="157">SUM(M37,P37,S37,V37,Y37,AB37)</f>
        <v>45</v>
      </c>
      <c r="AF37" s="845">
        <f t="shared" si="157"/>
        <v>29</v>
      </c>
      <c r="AG37" s="850">
        <f t="shared" si="157"/>
        <v>74</v>
      </c>
      <c r="AH37" s="851">
        <v>5</v>
      </c>
      <c r="AI37" s="845">
        <v>1</v>
      </c>
      <c r="AJ37" s="852">
        <f t="shared" ref="AJ37" si="158">SUM(AH37:AI37)</f>
        <v>6</v>
      </c>
      <c r="AK37" s="281" t="s">
        <v>523</v>
      </c>
    </row>
    <row r="38" spans="1:37" ht="15.75" customHeight="1">
      <c r="A38" s="285"/>
      <c r="B38" s="281" t="s">
        <v>524</v>
      </c>
      <c r="C38" s="1164">
        <v>1</v>
      </c>
      <c r="D38" s="1165">
        <v>1</v>
      </c>
      <c r="E38" s="1168">
        <v>0</v>
      </c>
      <c r="F38" s="1169">
        <v>0</v>
      </c>
      <c r="G38" s="1169">
        <v>0</v>
      </c>
      <c r="H38" s="1170">
        <v>0</v>
      </c>
      <c r="I38" s="532">
        <f t="shared" si="0"/>
        <v>2</v>
      </c>
      <c r="J38" s="506">
        <v>2</v>
      </c>
      <c r="K38" s="506">
        <v>1</v>
      </c>
      <c r="L38" s="533">
        <f t="shared" si="1"/>
        <v>5</v>
      </c>
      <c r="M38" s="1171">
        <v>4</v>
      </c>
      <c r="N38" s="845">
        <v>4</v>
      </c>
      <c r="O38" s="850">
        <f t="shared" si="2"/>
        <v>8</v>
      </c>
      <c r="P38" s="849">
        <v>5</v>
      </c>
      <c r="Q38" s="845">
        <v>4</v>
      </c>
      <c r="R38" s="531">
        <f t="shared" ref="R38" si="159">SUM(P38,Q38)</f>
        <v>9</v>
      </c>
      <c r="S38" s="849">
        <v>3</v>
      </c>
      <c r="T38" s="845">
        <v>3</v>
      </c>
      <c r="U38" s="531">
        <f t="shared" ref="U38" si="160">SUM(S38,T38)</f>
        <v>6</v>
      </c>
      <c r="V38" s="849">
        <v>4</v>
      </c>
      <c r="W38" s="845">
        <v>6</v>
      </c>
      <c r="X38" s="531">
        <f t="shared" ref="X38" si="161">SUM(V38,W38)</f>
        <v>10</v>
      </c>
      <c r="Y38" s="1167">
        <v>3</v>
      </c>
      <c r="Z38" s="845">
        <v>2</v>
      </c>
      <c r="AA38" s="532">
        <f t="shared" ref="AA38" si="162">SUM(Y38,Z38)</f>
        <v>5</v>
      </c>
      <c r="AB38" s="849">
        <v>7</v>
      </c>
      <c r="AC38" s="845">
        <v>3</v>
      </c>
      <c r="AD38" s="531">
        <f t="shared" ref="AD38" si="163">SUM(AB38,AC38)</f>
        <v>10</v>
      </c>
      <c r="AE38" s="849">
        <f t="shared" si="8"/>
        <v>26</v>
      </c>
      <c r="AF38" s="845">
        <f t="shared" si="8"/>
        <v>22</v>
      </c>
      <c r="AG38" s="850">
        <f t="shared" si="8"/>
        <v>48</v>
      </c>
      <c r="AH38" s="851">
        <v>1</v>
      </c>
      <c r="AI38" s="845">
        <v>0</v>
      </c>
      <c r="AJ38" s="852">
        <f t="shared" si="9"/>
        <v>1</v>
      </c>
      <c r="AK38" s="281" t="s">
        <v>524</v>
      </c>
    </row>
    <row r="39" spans="1:37" ht="15.75" customHeight="1">
      <c r="A39" s="280"/>
      <c r="B39" s="281" t="s">
        <v>525</v>
      </c>
      <c r="C39" s="1164">
        <v>0</v>
      </c>
      <c r="D39" s="1165">
        <v>0</v>
      </c>
      <c r="E39" s="1165">
        <v>0</v>
      </c>
      <c r="F39" s="1166">
        <v>0</v>
      </c>
      <c r="G39" s="1166">
        <v>0</v>
      </c>
      <c r="H39" s="845">
        <v>0</v>
      </c>
      <c r="I39" s="532">
        <f t="shared" si="0"/>
        <v>0</v>
      </c>
      <c r="J39" s="506">
        <v>3</v>
      </c>
      <c r="K39" s="506">
        <v>0</v>
      </c>
      <c r="L39" s="533">
        <f t="shared" si="1"/>
        <v>3</v>
      </c>
      <c r="M39" s="1167">
        <v>0</v>
      </c>
      <c r="N39" s="845">
        <v>1</v>
      </c>
      <c r="O39" s="531">
        <f t="shared" si="2"/>
        <v>1</v>
      </c>
      <c r="P39" s="1167">
        <v>1</v>
      </c>
      <c r="Q39" s="845">
        <v>3</v>
      </c>
      <c r="R39" s="531">
        <f>SUM(P39,Q39)</f>
        <v>4</v>
      </c>
      <c r="S39" s="849">
        <v>1</v>
      </c>
      <c r="T39" s="845">
        <v>0</v>
      </c>
      <c r="U39" s="531">
        <f t="shared" ref="U39" si="164">SUM(S39,T39)</f>
        <v>1</v>
      </c>
      <c r="V39" s="849">
        <v>2</v>
      </c>
      <c r="W39" s="845">
        <v>2</v>
      </c>
      <c r="X39" s="531">
        <f t="shared" ref="X39" si="165">SUM(V39,W39)</f>
        <v>4</v>
      </c>
      <c r="Y39" s="1167">
        <v>1</v>
      </c>
      <c r="Z39" s="845">
        <v>2</v>
      </c>
      <c r="AA39" s="532">
        <f t="shared" ref="AA39" si="166">SUM(Y39,Z39)</f>
        <v>3</v>
      </c>
      <c r="AB39" s="849">
        <v>1</v>
      </c>
      <c r="AC39" s="845">
        <v>0</v>
      </c>
      <c r="AD39" s="531">
        <f t="shared" ref="AD39" si="167">SUM(AB39,AC39)</f>
        <v>1</v>
      </c>
      <c r="AE39" s="849">
        <f t="shared" si="8"/>
        <v>6</v>
      </c>
      <c r="AF39" s="845">
        <f t="shared" si="8"/>
        <v>8</v>
      </c>
      <c r="AG39" s="850">
        <f t="shared" si="8"/>
        <v>14</v>
      </c>
      <c r="AH39" s="851">
        <v>0</v>
      </c>
      <c r="AI39" s="845">
        <v>0</v>
      </c>
      <c r="AJ39" s="852">
        <f t="shared" si="9"/>
        <v>0</v>
      </c>
      <c r="AK39" s="281" t="s">
        <v>525</v>
      </c>
    </row>
    <row r="40" spans="1:37" ht="15.75" customHeight="1">
      <c r="A40" s="280"/>
      <c r="B40" s="281" t="s">
        <v>526</v>
      </c>
      <c r="C40" s="1164">
        <v>1</v>
      </c>
      <c r="D40" s="1165">
        <v>0</v>
      </c>
      <c r="E40" s="1165">
        <v>0</v>
      </c>
      <c r="F40" s="1166">
        <v>1</v>
      </c>
      <c r="G40" s="1166">
        <v>1</v>
      </c>
      <c r="H40" s="845">
        <v>1</v>
      </c>
      <c r="I40" s="532">
        <f t="shared" si="0"/>
        <v>4</v>
      </c>
      <c r="J40" s="506">
        <v>1</v>
      </c>
      <c r="K40" s="506">
        <v>2</v>
      </c>
      <c r="L40" s="533">
        <f t="shared" si="1"/>
        <v>7</v>
      </c>
      <c r="M40" s="1167">
        <v>2</v>
      </c>
      <c r="N40" s="845">
        <v>4</v>
      </c>
      <c r="O40" s="531">
        <f t="shared" si="2"/>
        <v>6</v>
      </c>
      <c r="P40" s="1167">
        <v>4</v>
      </c>
      <c r="Q40" s="845">
        <v>2</v>
      </c>
      <c r="R40" s="531">
        <f t="shared" ref="R40" si="168">SUM(P40,Q40)</f>
        <v>6</v>
      </c>
      <c r="S40" s="849">
        <v>7</v>
      </c>
      <c r="T40" s="845">
        <v>4</v>
      </c>
      <c r="U40" s="531">
        <f t="shared" ref="U40" si="169">SUM(S40,T40)</f>
        <v>11</v>
      </c>
      <c r="V40" s="849">
        <v>4</v>
      </c>
      <c r="W40" s="845">
        <v>5</v>
      </c>
      <c r="X40" s="531">
        <f t="shared" ref="X40" si="170">SUM(V40,W40)</f>
        <v>9</v>
      </c>
      <c r="Y40" s="1167">
        <v>4</v>
      </c>
      <c r="Z40" s="845">
        <v>8</v>
      </c>
      <c r="AA40" s="532">
        <f t="shared" ref="AA40" si="171">SUM(Y40,Z40)</f>
        <v>12</v>
      </c>
      <c r="AB40" s="849">
        <v>6</v>
      </c>
      <c r="AC40" s="845">
        <v>6</v>
      </c>
      <c r="AD40" s="531">
        <f t="shared" ref="AD40" si="172">SUM(AB40,AC40)</f>
        <v>12</v>
      </c>
      <c r="AE40" s="849">
        <f t="shared" si="8"/>
        <v>27</v>
      </c>
      <c r="AF40" s="845">
        <f t="shared" si="8"/>
        <v>29</v>
      </c>
      <c r="AG40" s="850">
        <f t="shared" si="8"/>
        <v>56</v>
      </c>
      <c r="AH40" s="851">
        <v>2</v>
      </c>
      <c r="AI40" s="845">
        <v>1</v>
      </c>
      <c r="AJ40" s="852">
        <f t="shared" si="9"/>
        <v>3</v>
      </c>
      <c r="AK40" s="281" t="s">
        <v>526</v>
      </c>
    </row>
    <row r="41" spans="1:37" ht="15.75" customHeight="1" thickBot="1">
      <c r="A41" s="286" t="s">
        <v>527</v>
      </c>
      <c r="B41" s="287"/>
      <c r="C41" s="853">
        <f t="shared" ref="C41:K41" si="173">SUM(C6:C40)</f>
        <v>69</v>
      </c>
      <c r="D41" s="854">
        <f t="shared" si="173"/>
        <v>71</v>
      </c>
      <c r="E41" s="854">
        <f t="shared" si="173"/>
        <v>73</v>
      </c>
      <c r="F41" s="855">
        <f t="shared" si="173"/>
        <v>70</v>
      </c>
      <c r="G41" s="855">
        <f t="shared" si="173"/>
        <v>70</v>
      </c>
      <c r="H41" s="856">
        <f t="shared" si="173"/>
        <v>72</v>
      </c>
      <c r="I41" s="857">
        <f t="shared" si="173"/>
        <v>425</v>
      </c>
      <c r="J41" s="857">
        <f t="shared" si="173"/>
        <v>7</v>
      </c>
      <c r="K41" s="857">
        <f t="shared" si="173"/>
        <v>172</v>
      </c>
      <c r="L41" s="858">
        <f>SUM(I41:K41)</f>
        <v>604</v>
      </c>
      <c r="M41" s="859">
        <f>SUM(M6:M40)</f>
        <v>974</v>
      </c>
      <c r="N41" s="856">
        <f>SUM(N6:N40)</f>
        <v>939</v>
      </c>
      <c r="O41" s="857">
        <f>SUM(M41,N41)</f>
        <v>1913</v>
      </c>
      <c r="P41" s="859">
        <f>SUM(P6:P40)</f>
        <v>1017</v>
      </c>
      <c r="Q41" s="856">
        <f>SUM(Q6:Q40)</f>
        <v>967</v>
      </c>
      <c r="R41" s="857">
        <f>SUM(P41,Q41)</f>
        <v>1984</v>
      </c>
      <c r="S41" s="860">
        <f>SUM(S6:S40)</f>
        <v>1061</v>
      </c>
      <c r="T41" s="856">
        <f>SUM(T6:T40)</f>
        <v>1030</v>
      </c>
      <c r="U41" s="861">
        <f>SUM(S41,T41)</f>
        <v>2091</v>
      </c>
      <c r="V41" s="860">
        <f>SUM(V6:V40)</f>
        <v>1048</v>
      </c>
      <c r="W41" s="856">
        <f>SUM(W6:W40)</f>
        <v>980</v>
      </c>
      <c r="X41" s="861">
        <f>SUM(V41,W41)</f>
        <v>2028</v>
      </c>
      <c r="Y41" s="859">
        <f>SUM(Y6:Y40)</f>
        <v>1065</v>
      </c>
      <c r="Z41" s="856">
        <f>SUM(Z6:Z40)</f>
        <v>999</v>
      </c>
      <c r="AA41" s="857">
        <f>SUM(Y41,Z41)</f>
        <v>2064</v>
      </c>
      <c r="AB41" s="860">
        <f>SUM(AB6:AB40)</f>
        <v>1122</v>
      </c>
      <c r="AC41" s="856">
        <f>SUM(AC6:AC40)</f>
        <v>995</v>
      </c>
      <c r="AD41" s="857">
        <f t="shared" ref="AD41" si="174">SUM(AB41,AC41)</f>
        <v>2117</v>
      </c>
      <c r="AE41" s="860">
        <f t="shared" si="8"/>
        <v>6287</v>
      </c>
      <c r="AF41" s="856">
        <f t="shared" si="8"/>
        <v>5910</v>
      </c>
      <c r="AG41" s="862">
        <f t="shared" si="8"/>
        <v>12197</v>
      </c>
      <c r="AH41" s="863">
        <f>SUM(AH6:AH40)</f>
        <v>624</v>
      </c>
      <c r="AI41" s="856">
        <f>SUM(AI6:AI40)</f>
        <v>237</v>
      </c>
      <c r="AJ41" s="864">
        <f>SUM(AJ6:AJ40)</f>
        <v>861</v>
      </c>
      <c r="AK41" s="287" t="s">
        <v>527</v>
      </c>
    </row>
    <row r="42" spans="1:37" ht="15.75" customHeight="1">
      <c r="A42" s="288" t="s">
        <v>528</v>
      </c>
      <c r="B42" s="282" t="s">
        <v>529</v>
      </c>
      <c r="C42" s="1159">
        <v>1</v>
      </c>
      <c r="D42" s="1160">
        <v>0</v>
      </c>
      <c r="E42" s="1160">
        <v>0</v>
      </c>
      <c r="F42" s="1161">
        <v>1</v>
      </c>
      <c r="G42" s="1161">
        <v>0</v>
      </c>
      <c r="H42" s="842">
        <v>0</v>
      </c>
      <c r="I42" s="529">
        <f>SUM(C42:H42)</f>
        <v>2</v>
      </c>
      <c r="J42" s="1162">
        <v>2</v>
      </c>
      <c r="K42" s="1162">
        <v>2</v>
      </c>
      <c r="L42" s="530">
        <f>SUM(I42:K42)</f>
        <v>6</v>
      </c>
      <c r="M42" s="1163">
        <v>7</v>
      </c>
      <c r="N42" s="842">
        <v>6</v>
      </c>
      <c r="O42" s="843">
        <f t="shared" si="2"/>
        <v>13</v>
      </c>
      <c r="P42" s="1163">
        <v>4</v>
      </c>
      <c r="Q42" s="842">
        <v>1</v>
      </c>
      <c r="R42" s="843">
        <f>SUM(P42,Q42)</f>
        <v>5</v>
      </c>
      <c r="S42" s="844">
        <v>5</v>
      </c>
      <c r="T42" s="842">
        <v>6</v>
      </c>
      <c r="U42" s="843">
        <f t="shared" ref="U42" si="175">SUM(S42,T42)</f>
        <v>11</v>
      </c>
      <c r="V42" s="844">
        <v>2</v>
      </c>
      <c r="W42" s="842">
        <v>7</v>
      </c>
      <c r="X42" s="843">
        <f t="shared" ref="X42" si="176">SUM(V42,W42)</f>
        <v>9</v>
      </c>
      <c r="Y42" s="1163">
        <v>4</v>
      </c>
      <c r="Z42" s="842">
        <v>3</v>
      </c>
      <c r="AA42" s="529">
        <f t="shared" ref="AA42" si="177">SUM(Y42,Z42)</f>
        <v>7</v>
      </c>
      <c r="AB42" s="844">
        <v>4</v>
      </c>
      <c r="AC42" s="842">
        <v>2</v>
      </c>
      <c r="AD42" s="843">
        <f t="shared" ref="AD42" si="178">SUM(AB42,AC42)</f>
        <v>6</v>
      </c>
      <c r="AE42" s="844">
        <f t="shared" ref="AE42:AG71" si="179">SUM(M42,P42,S42,V42,Y42,AB42)</f>
        <v>26</v>
      </c>
      <c r="AF42" s="842">
        <f t="shared" si="179"/>
        <v>25</v>
      </c>
      <c r="AG42" s="846">
        <f t="shared" si="179"/>
        <v>51</v>
      </c>
      <c r="AH42" s="847">
        <v>2</v>
      </c>
      <c r="AI42" s="842">
        <v>0</v>
      </c>
      <c r="AJ42" s="848">
        <f t="shared" ref="AJ42:AJ77" si="180">SUM(AH42:AI42)</f>
        <v>2</v>
      </c>
      <c r="AK42" s="282" t="s">
        <v>530</v>
      </c>
    </row>
    <row r="43" spans="1:37" ht="15.75" customHeight="1">
      <c r="A43" s="283">
        <v>36</v>
      </c>
      <c r="B43" s="281" t="s">
        <v>531</v>
      </c>
      <c r="C43" s="1164">
        <v>2</v>
      </c>
      <c r="D43" s="1165">
        <v>2</v>
      </c>
      <c r="E43" s="1165">
        <v>2</v>
      </c>
      <c r="F43" s="1166">
        <v>2</v>
      </c>
      <c r="G43" s="1166">
        <v>2</v>
      </c>
      <c r="H43" s="845">
        <v>2</v>
      </c>
      <c r="I43" s="532">
        <f t="shared" ref="I43:I77" si="181">SUM(C43:H43)</f>
        <v>12</v>
      </c>
      <c r="J43" s="506">
        <v>0</v>
      </c>
      <c r="K43" s="506">
        <v>6</v>
      </c>
      <c r="L43" s="533">
        <f t="shared" ref="L43:L71" si="182">SUM(I43:K43)</f>
        <v>18</v>
      </c>
      <c r="M43" s="1167">
        <v>25</v>
      </c>
      <c r="N43" s="845">
        <v>30</v>
      </c>
      <c r="O43" s="531">
        <f t="shared" si="2"/>
        <v>55</v>
      </c>
      <c r="P43" s="1167">
        <v>21</v>
      </c>
      <c r="Q43" s="845">
        <v>24</v>
      </c>
      <c r="R43" s="531">
        <f t="shared" ref="R43:R53" si="183">SUM(P43,Q43)</f>
        <v>45</v>
      </c>
      <c r="S43" s="849">
        <v>27</v>
      </c>
      <c r="T43" s="845">
        <v>32</v>
      </c>
      <c r="U43" s="531">
        <f t="shared" ref="U43" si="184">SUM(S43,T43)</f>
        <v>59</v>
      </c>
      <c r="V43" s="849">
        <v>28</v>
      </c>
      <c r="W43" s="845">
        <v>26</v>
      </c>
      <c r="X43" s="531">
        <f t="shared" ref="X43" si="185">SUM(V43,W43)</f>
        <v>54</v>
      </c>
      <c r="Y43" s="1167">
        <v>27</v>
      </c>
      <c r="Z43" s="845">
        <v>34</v>
      </c>
      <c r="AA43" s="532">
        <f t="shared" ref="AA43" si="186">SUM(Y43,Z43)</f>
        <v>61</v>
      </c>
      <c r="AB43" s="849">
        <v>26</v>
      </c>
      <c r="AC43" s="845">
        <v>34</v>
      </c>
      <c r="AD43" s="531">
        <f t="shared" ref="AD43" si="187">SUM(AB43,AC43)</f>
        <v>60</v>
      </c>
      <c r="AE43" s="849">
        <f t="shared" si="179"/>
        <v>154</v>
      </c>
      <c r="AF43" s="845">
        <f t="shared" si="179"/>
        <v>180</v>
      </c>
      <c r="AG43" s="850">
        <f t="shared" si="179"/>
        <v>334</v>
      </c>
      <c r="AH43" s="851">
        <v>13</v>
      </c>
      <c r="AI43" s="845">
        <v>9</v>
      </c>
      <c r="AJ43" s="852">
        <f t="shared" si="180"/>
        <v>22</v>
      </c>
      <c r="AK43" s="281" t="s">
        <v>531</v>
      </c>
    </row>
    <row r="44" spans="1:37" ht="15.75" customHeight="1">
      <c r="A44" s="289" t="s">
        <v>532</v>
      </c>
      <c r="B44" s="281" t="s">
        <v>533</v>
      </c>
      <c r="C44" s="1164">
        <v>4</v>
      </c>
      <c r="D44" s="1165">
        <v>4</v>
      </c>
      <c r="E44" s="1165">
        <v>4</v>
      </c>
      <c r="F44" s="1166">
        <v>4</v>
      </c>
      <c r="G44" s="1166">
        <v>4</v>
      </c>
      <c r="H44" s="845">
        <v>4</v>
      </c>
      <c r="I44" s="532">
        <f t="shared" si="181"/>
        <v>24</v>
      </c>
      <c r="J44" s="506">
        <v>0</v>
      </c>
      <c r="K44" s="506">
        <v>6</v>
      </c>
      <c r="L44" s="533">
        <f t="shared" si="182"/>
        <v>30</v>
      </c>
      <c r="M44" s="1167">
        <v>71</v>
      </c>
      <c r="N44" s="845">
        <v>52</v>
      </c>
      <c r="O44" s="531">
        <f t="shared" si="2"/>
        <v>123</v>
      </c>
      <c r="P44" s="1167">
        <v>59</v>
      </c>
      <c r="Q44" s="845">
        <v>73</v>
      </c>
      <c r="R44" s="531">
        <f t="shared" si="183"/>
        <v>132</v>
      </c>
      <c r="S44" s="849">
        <v>67</v>
      </c>
      <c r="T44" s="845">
        <v>53</v>
      </c>
      <c r="U44" s="531">
        <f t="shared" ref="U44" si="188">SUM(S44,T44)</f>
        <v>120</v>
      </c>
      <c r="V44" s="849">
        <v>63</v>
      </c>
      <c r="W44" s="845">
        <v>59</v>
      </c>
      <c r="X44" s="531">
        <f t="shared" ref="X44" si="189">SUM(V44,W44)</f>
        <v>122</v>
      </c>
      <c r="Y44" s="1167">
        <v>51</v>
      </c>
      <c r="Z44" s="845">
        <v>76</v>
      </c>
      <c r="AA44" s="532">
        <f t="shared" ref="AA44" si="190">SUM(Y44,Z44)</f>
        <v>127</v>
      </c>
      <c r="AB44" s="849">
        <v>68</v>
      </c>
      <c r="AC44" s="845">
        <v>61</v>
      </c>
      <c r="AD44" s="531">
        <f t="shared" ref="AD44" si="191">SUM(AB44,AC44)</f>
        <v>129</v>
      </c>
      <c r="AE44" s="849">
        <f t="shared" si="179"/>
        <v>379</v>
      </c>
      <c r="AF44" s="845">
        <f t="shared" si="179"/>
        <v>374</v>
      </c>
      <c r="AG44" s="850">
        <f t="shared" si="179"/>
        <v>753</v>
      </c>
      <c r="AH44" s="851">
        <v>26</v>
      </c>
      <c r="AI44" s="845">
        <v>9</v>
      </c>
      <c r="AJ44" s="852">
        <f t="shared" si="180"/>
        <v>35</v>
      </c>
      <c r="AK44" s="281" t="s">
        <v>533</v>
      </c>
    </row>
    <row r="45" spans="1:37" ht="15.75" customHeight="1">
      <c r="A45" s="280"/>
      <c r="B45" s="281" t="s">
        <v>534</v>
      </c>
      <c r="C45" s="1164">
        <v>2</v>
      </c>
      <c r="D45" s="1165">
        <v>2</v>
      </c>
      <c r="E45" s="1165">
        <v>2</v>
      </c>
      <c r="F45" s="1166">
        <v>2</v>
      </c>
      <c r="G45" s="1166">
        <v>2</v>
      </c>
      <c r="H45" s="845">
        <v>2</v>
      </c>
      <c r="I45" s="532">
        <f t="shared" si="181"/>
        <v>12</v>
      </c>
      <c r="J45" s="506">
        <v>0</v>
      </c>
      <c r="K45" s="506">
        <v>4</v>
      </c>
      <c r="L45" s="533">
        <f t="shared" si="182"/>
        <v>16</v>
      </c>
      <c r="M45" s="1167">
        <v>21</v>
      </c>
      <c r="N45" s="845">
        <v>21</v>
      </c>
      <c r="O45" s="531">
        <f t="shared" si="2"/>
        <v>42</v>
      </c>
      <c r="P45" s="1167">
        <v>26</v>
      </c>
      <c r="Q45" s="845">
        <v>18</v>
      </c>
      <c r="R45" s="531">
        <f>SUM(P45,Q45)</f>
        <v>44</v>
      </c>
      <c r="S45" s="849">
        <v>25</v>
      </c>
      <c r="T45" s="845">
        <v>18</v>
      </c>
      <c r="U45" s="531">
        <f t="shared" ref="U45" si="192">SUM(S45,T45)</f>
        <v>43</v>
      </c>
      <c r="V45" s="849">
        <v>28</v>
      </c>
      <c r="W45" s="845">
        <v>23</v>
      </c>
      <c r="X45" s="531">
        <f t="shared" ref="X45" si="193">SUM(V45,W45)</f>
        <v>51</v>
      </c>
      <c r="Y45" s="1167">
        <v>29</v>
      </c>
      <c r="Z45" s="845">
        <v>17</v>
      </c>
      <c r="AA45" s="532">
        <f t="shared" ref="AA45" si="194">SUM(Y45,Z45)</f>
        <v>46</v>
      </c>
      <c r="AB45" s="849">
        <v>29</v>
      </c>
      <c r="AC45" s="845">
        <v>27</v>
      </c>
      <c r="AD45" s="531">
        <f t="shared" ref="AD45" si="195">SUM(AB45,AC45)</f>
        <v>56</v>
      </c>
      <c r="AE45" s="849">
        <f t="shared" si="179"/>
        <v>158</v>
      </c>
      <c r="AF45" s="845">
        <f t="shared" si="179"/>
        <v>124</v>
      </c>
      <c r="AG45" s="850">
        <f t="shared" si="179"/>
        <v>282</v>
      </c>
      <c r="AH45" s="851">
        <v>17</v>
      </c>
      <c r="AI45" s="845">
        <v>3</v>
      </c>
      <c r="AJ45" s="852">
        <f t="shared" si="180"/>
        <v>20</v>
      </c>
      <c r="AK45" s="281" t="s">
        <v>534</v>
      </c>
    </row>
    <row r="46" spans="1:37" ht="15.75" customHeight="1">
      <c r="A46" s="280"/>
      <c r="B46" s="281" t="s">
        <v>535</v>
      </c>
      <c r="C46" s="1164">
        <v>1</v>
      </c>
      <c r="D46" s="1165">
        <v>1</v>
      </c>
      <c r="E46" s="1165">
        <v>1</v>
      </c>
      <c r="F46" s="1166">
        <v>1</v>
      </c>
      <c r="G46" s="1166">
        <v>1</v>
      </c>
      <c r="H46" s="845">
        <v>1</v>
      </c>
      <c r="I46" s="532">
        <f t="shared" si="181"/>
        <v>6</v>
      </c>
      <c r="J46" s="506">
        <v>0</v>
      </c>
      <c r="K46" s="506">
        <v>2</v>
      </c>
      <c r="L46" s="533">
        <f t="shared" si="182"/>
        <v>8</v>
      </c>
      <c r="M46" s="1167">
        <v>6</v>
      </c>
      <c r="N46" s="845">
        <v>0</v>
      </c>
      <c r="O46" s="531">
        <f t="shared" si="2"/>
        <v>6</v>
      </c>
      <c r="P46" s="1167">
        <v>3</v>
      </c>
      <c r="Q46" s="845">
        <v>7</v>
      </c>
      <c r="R46" s="531">
        <f>SUM(P46,Q46)</f>
        <v>10</v>
      </c>
      <c r="S46" s="849">
        <v>5</v>
      </c>
      <c r="T46" s="845">
        <v>4</v>
      </c>
      <c r="U46" s="531">
        <f t="shared" ref="U46" si="196">SUM(S46,T46)</f>
        <v>9</v>
      </c>
      <c r="V46" s="849">
        <v>4</v>
      </c>
      <c r="W46" s="845">
        <v>8</v>
      </c>
      <c r="X46" s="531">
        <f t="shared" ref="X46" si="197">SUM(V46,W46)</f>
        <v>12</v>
      </c>
      <c r="Y46" s="1167">
        <v>4</v>
      </c>
      <c r="Z46" s="845">
        <v>4</v>
      </c>
      <c r="AA46" s="532">
        <f t="shared" ref="AA46" si="198">SUM(Y46,Z46)</f>
        <v>8</v>
      </c>
      <c r="AB46" s="849">
        <v>5</v>
      </c>
      <c r="AC46" s="845">
        <v>5</v>
      </c>
      <c r="AD46" s="531">
        <f t="shared" ref="AD46" si="199">SUM(AB46,AC46)</f>
        <v>10</v>
      </c>
      <c r="AE46" s="849">
        <f t="shared" si="179"/>
        <v>27</v>
      </c>
      <c r="AF46" s="845">
        <f t="shared" si="179"/>
        <v>28</v>
      </c>
      <c r="AG46" s="850">
        <f t="shared" si="179"/>
        <v>55</v>
      </c>
      <c r="AH46" s="851">
        <v>3</v>
      </c>
      <c r="AI46" s="845">
        <v>0</v>
      </c>
      <c r="AJ46" s="852">
        <f t="shared" si="180"/>
        <v>3</v>
      </c>
      <c r="AK46" s="281" t="s">
        <v>535</v>
      </c>
    </row>
    <row r="47" spans="1:37" ht="15.75" customHeight="1">
      <c r="A47" s="280"/>
      <c r="B47" s="281" t="s">
        <v>536</v>
      </c>
      <c r="C47" s="1164">
        <v>0</v>
      </c>
      <c r="D47" s="1165">
        <v>1</v>
      </c>
      <c r="E47" s="1165">
        <v>0</v>
      </c>
      <c r="F47" s="1166">
        <v>0</v>
      </c>
      <c r="G47" s="1166">
        <v>0</v>
      </c>
      <c r="H47" s="845">
        <v>0</v>
      </c>
      <c r="I47" s="532">
        <f t="shared" si="181"/>
        <v>1</v>
      </c>
      <c r="J47" s="506">
        <v>1</v>
      </c>
      <c r="K47" s="506">
        <v>1</v>
      </c>
      <c r="L47" s="533">
        <f t="shared" si="182"/>
        <v>3</v>
      </c>
      <c r="M47" s="1167">
        <v>0</v>
      </c>
      <c r="N47" s="845">
        <v>0</v>
      </c>
      <c r="O47" s="531">
        <f t="shared" si="2"/>
        <v>0</v>
      </c>
      <c r="P47" s="1167">
        <v>0</v>
      </c>
      <c r="Q47" s="845">
        <v>1</v>
      </c>
      <c r="R47" s="531">
        <f t="shared" si="183"/>
        <v>1</v>
      </c>
      <c r="S47" s="849">
        <v>0</v>
      </c>
      <c r="T47" s="845">
        <v>0</v>
      </c>
      <c r="U47" s="531">
        <f t="shared" ref="U47" si="200">SUM(S47,T47)</f>
        <v>0</v>
      </c>
      <c r="V47" s="849">
        <v>0</v>
      </c>
      <c r="W47" s="845">
        <v>0</v>
      </c>
      <c r="X47" s="531">
        <f t="shared" ref="X47" si="201">SUM(V47,W47)</f>
        <v>0</v>
      </c>
      <c r="Y47" s="1167">
        <v>1</v>
      </c>
      <c r="Z47" s="845">
        <v>2</v>
      </c>
      <c r="AA47" s="532">
        <f t="shared" ref="AA47" si="202">SUM(Y47,Z47)</f>
        <v>3</v>
      </c>
      <c r="AB47" s="849">
        <v>1</v>
      </c>
      <c r="AC47" s="845">
        <v>2</v>
      </c>
      <c r="AD47" s="531">
        <f t="shared" ref="AD47" si="203">SUM(AB47,AC47)</f>
        <v>3</v>
      </c>
      <c r="AE47" s="849">
        <f t="shared" si="179"/>
        <v>2</v>
      </c>
      <c r="AF47" s="845">
        <f t="shared" si="179"/>
        <v>5</v>
      </c>
      <c r="AG47" s="850">
        <f t="shared" si="179"/>
        <v>7</v>
      </c>
      <c r="AH47" s="851">
        <v>0</v>
      </c>
      <c r="AI47" s="845">
        <v>1</v>
      </c>
      <c r="AJ47" s="852">
        <f t="shared" si="180"/>
        <v>1</v>
      </c>
      <c r="AK47" s="281" t="s">
        <v>536</v>
      </c>
    </row>
    <row r="48" spans="1:37" ht="15.75" customHeight="1">
      <c r="A48" s="280"/>
      <c r="B48" s="281" t="s">
        <v>537</v>
      </c>
      <c r="C48" s="1164">
        <v>1</v>
      </c>
      <c r="D48" s="1165">
        <v>2</v>
      </c>
      <c r="E48" s="1165">
        <v>2</v>
      </c>
      <c r="F48" s="1166">
        <v>2</v>
      </c>
      <c r="G48" s="1166">
        <v>2</v>
      </c>
      <c r="H48" s="845">
        <v>2</v>
      </c>
      <c r="I48" s="532">
        <f t="shared" si="181"/>
        <v>11</v>
      </c>
      <c r="J48" s="506">
        <v>0</v>
      </c>
      <c r="K48" s="506">
        <v>3</v>
      </c>
      <c r="L48" s="533">
        <f t="shared" si="182"/>
        <v>14</v>
      </c>
      <c r="M48" s="1171">
        <v>22</v>
      </c>
      <c r="N48" s="845">
        <v>16</v>
      </c>
      <c r="O48" s="531">
        <f t="shared" si="2"/>
        <v>38</v>
      </c>
      <c r="P48" s="1167">
        <v>19</v>
      </c>
      <c r="Q48" s="845">
        <v>23</v>
      </c>
      <c r="R48" s="531">
        <f t="shared" si="183"/>
        <v>42</v>
      </c>
      <c r="S48" s="849">
        <v>26</v>
      </c>
      <c r="T48" s="845">
        <v>19</v>
      </c>
      <c r="U48" s="531">
        <f t="shared" ref="U48" si="204">SUM(S48,T48)</f>
        <v>45</v>
      </c>
      <c r="V48" s="849">
        <v>20</v>
      </c>
      <c r="W48" s="845">
        <v>17</v>
      </c>
      <c r="X48" s="531">
        <f t="shared" ref="X48" si="205">SUM(V48,W48)</f>
        <v>37</v>
      </c>
      <c r="Y48" s="1167">
        <v>22</v>
      </c>
      <c r="Z48" s="845">
        <v>19</v>
      </c>
      <c r="AA48" s="532">
        <f t="shared" ref="AA48" si="206">SUM(Y48,Z48)</f>
        <v>41</v>
      </c>
      <c r="AB48" s="849">
        <v>25</v>
      </c>
      <c r="AC48" s="845">
        <v>18</v>
      </c>
      <c r="AD48" s="531">
        <f t="shared" ref="AD48" si="207">SUM(AB48,AC48)</f>
        <v>43</v>
      </c>
      <c r="AE48" s="849">
        <f t="shared" si="179"/>
        <v>134</v>
      </c>
      <c r="AF48" s="845">
        <f t="shared" si="179"/>
        <v>112</v>
      </c>
      <c r="AG48" s="850">
        <f t="shared" si="179"/>
        <v>246</v>
      </c>
      <c r="AH48" s="851">
        <v>10</v>
      </c>
      <c r="AI48" s="845">
        <v>0</v>
      </c>
      <c r="AJ48" s="852">
        <f t="shared" si="180"/>
        <v>10</v>
      </c>
      <c r="AK48" s="281" t="s">
        <v>537</v>
      </c>
    </row>
    <row r="49" spans="1:37" ht="15.75" customHeight="1">
      <c r="A49" s="280"/>
      <c r="B49" s="281" t="s">
        <v>538</v>
      </c>
      <c r="C49" s="1164">
        <v>5</v>
      </c>
      <c r="D49" s="1165">
        <v>5</v>
      </c>
      <c r="E49" s="1165">
        <v>5</v>
      </c>
      <c r="F49" s="1166">
        <v>5</v>
      </c>
      <c r="G49" s="1166">
        <v>5</v>
      </c>
      <c r="H49" s="845">
        <v>5</v>
      </c>
      <c r="I49" s="532">
        <f t="shared" si="181"/>
        <v>30</v>
      </c>
      <c r="J49" s="506">
        <v>0</v>
      </c>
      <c r="K49" s="506">
        <v>13</v>
      </c>
      <c r="L49" s="533">
        <f t="shared" si="182"/>
        <v>43</v>
      </c>
      <c r="M49" s="1167">
        <v>80</v>
      </c>
      <c r="N49" s="845">
        <v>85</v>
      </c>
      <c r="O49" s="531">
        <f t="shared" si="2"/>
        <v>165</v>
      </c>
      <c r="P49" s="1167">
        <v>95</v>
      </c>
      <c r="Q49" s="845">
        <v>86</v>
      </c>
      <c r="R49" s="531">
        <f t="shared" si="183"/>
        <v>181</v>
      </c>
      <c r="S49" s="849">
        <v>89</v>
      </c>
      <c r="T49" s="845">
        <v>81</v>
      </c>
      <c r="U49" s="531">
        <f t="shared" ref="U49" si="208">SUM(S49,T49)</f>
        <v>170</v>
      </c>
      <c r="V49" s="849">
        <v>91</v>
      </c>
      <c r="W49" s="845">
        <v>72</v>
      </c>
      <c r="X49" s="531">
        <f t="shared" ref="X49" si="209">SUM(V49,W49)</f>
        <v>163</v>
      </c>
      <c r="Y49" s="1167">
        <v>86</v>
      </c>
      <c r="Z49" s="845">
        <v>70</v>
      </c>
      <c r="AA49" s="532">
        <f t="shared" ref="AA49" si="210">SUM(Y49,Z49)</f>
        <v>156</v>
      </c>
      <c r="AB49" s="849">
        <v>103</v>
      </c>
      <c r="AC49" s="845">
        <v>75</v>
      </c>
      <c r="AD49" s="531">
        <f t="shared" ref="AD49" si="211">SUM(AB49,AC49)</f>
        <v>178</v>
      </c>
      <c r="AE49" s="849">
        <f>SUM(M49,P49,S49,V49,Y49,AB49)</f>
        <v>544</v>
      </c>
      <c r="AF49" s="845">
        <f t="shared" si="179"/>
        <v>469</v>
      </c>
      <c r="AG49" s="850">
        <f t="shared" si="179"/>
        <v>1013</v>
      </c>
      <c r="AH49" s="851">
        <v>53</v>
      </c>
      <c r="AI49" s="845">
        <v>7</v>
      </c>
      <c r="AJ49" s="852">
        <f t="shared" si="180"/>
        <v>60</v>
      </c>
      <c r="AK49" s="281" t="s">
        <v>538</v>
      </c>
    </row>
    <row r="50" spans="1:37" ht="15.75" customHeight="1">
      <c r="A50" s="280"/>
      <c r="B50" s="281" t="s">
        <v>539</v>
      </c>
      <c r="C50" s="1164">
        <v>2</v>
      </c>
      <c r="D50" s="1165">
        <v>1</v>
      </c>
      <c r="E50" s="1165">
        <v>2</v>
      </c>
      <c r="F50" s="1166">
        <v>2</v>
      </c>
      <c r="G50" s="1166">
        <v>2</v>
      </c>
      <c r="H50" s="845">
        <v>2</v>
      </c>
      <c r="I50" s="532">
        <f t="shared" si="181"/>
        <v>11</v>
      </c>
      <c r="J50" s="506">
        <v>0</v>
      </c>
      <c r="K50" s="506">
        <v>5</v>
      </c>
      <c r="L50" s="533">
        <f t="shared" si="182"/>
        <v>16</v>
      </c>
      <c r="M50" s="1167">
        <v>28</v>
      </c>
      <c r="N50" s="845">
        <v>26</v>
      </c>
      <c r="O50" s="531">
        <f t="shared" si="2"/>
        <v>54</v>
      </c>
      <c r="P50" s="1167">
        <v>18</v>
      </c>
      <c r="Q50" s="845">
        <v>18</v>
      </c>
      <c r="R50" s="531">
        <f t="shared" si="183"/>
        <v>36</v>
      </c>
      <c r="S50" s="849">
        <v>27</v>
      </c>
      <c r="T50" s="845">
        <v>22</v>
      </c>
      <c r="U50" s="531">
        <f t="shared" ref="U50" si="212">SUM(S50,T50)</f>
        <v>49</v>
      </c>
      <c r="V50" s="849">
        <v>28</v>
      </c>
      <c r="W50" s="845">
        <v>28</v>
      </c>
      <c r="X50" s="531">
        <f t="shared" ref="X50" si="213">SUM(V50,W50)</f>
        <v>56</v>
      </c>
      <c r="Y50" s="1167">
        <v>20</v>
      </c>
      <c r="Z50" s="845">
        <v>31</v>
      </c>
      <c r="AA50" s="532">
        <f t="shared" ref="AA50" si="214">SUM(Y50,Z50)</f>
        <v>51</v>
      </c>
      <c r="AB50" s="849">
        <v>21</v>
      </c>
      <c r="AC50" s="845">
        <v>26</v>
      </c>
      <c r="AD50" s="531">
        <f t="shared" ref="AD50" si="215">SUM(AB50,AC50)</f>
        <v>47</v>
      </c>
      <c r="AE50" s="849">
        <f t="shared" si="179"/>
        <v>142</v>
      </c>
      <c r="AF50" s="845">
        <f t="shared" si="179"/>
        <v>151</v>
      </c>
      <c r="AG50" s="850">
        <f t="shared" si="179"/>
        <v>293</v>
      </c>
      <c r="AH50" s="851">
        <v>11</v>
      </c>
      <c r="AI50" s="845">
        <v>3</v>
      </c>
      <c r="AJ50" s="852">
        <f t="shared" si="180"/>
        <v>14</v>
      </c>
      <c r="AK50" s="281" t="s">
        <v>539</v>
      </c>
    </row>
    <row r="51" spans="1:37" ht="15.75" customHeight="1">
      <c r="A51" s="280"/>
      <c r="B51" s="281" t="s">
        <v>540</v>
      </c>
      <c r="C51" s="1164">
        <v>2</v>
      </c>
      <c r="D51" s="1165">
        <v>2</v>
      </c>
      <c r="E51" s="1165">
        <v>2</v>
      </c>
      <c r="F51" s="1166">
        <v>2</v>
      </c>
      <c r="G51" s="1166">
        <v>2</v>
      </c>
      <c r="H51" s="845">
        <v>2</v>
      </c>
      <c r="I51" s="532">
        <f t="shared" si="181"/>
        <v>12</v>
      </c>
      <c r="J51" s="506">
        <v>0</v>
      </c>
      <c r="K51" s="506">
        <v>5</v>
      </c>
      <c r="L51" s="533">
        <f t="shared" si="182"/>
        <v>17</v>
      </c>
      <c r="M51" s="1167">
        <v>23</v>
      </c>
      <c r="N51" s="845">
        <v>21</v>
      </c>
      <c r="O51" s="531">
        <f t="shared" si="2"/>
        <v>44</v>
      </c>
      <c r="P51" s="1167">
        <v>50</v>
      </c>
      <c r="Q51" s="845">
        <v>20</v>
      </c>
      <c r="R51" s="531">
        <f t="shared" si="183"/>
        <v>70</v>
      </c>
      <c r="S51" s="849">
        <v>24</v>
      </c>
      <c r="T51" s="845">
        <v>24</v>
      </c>
      <c r="U51" s="531">
        <f t="shared" ref="U51" si="216">SUM(S51,T51)</f>
        <v>48</v>
      </c>
      <c r="V51" s="849">
        <v>24</v>
      </c>
      <c r="W51" s="845">
        <v>33</v>
      </c>
      <c r="X51" s="531">
        <f t="shared" ref="X51" si="217">SUM(V51,W51)</f>
        <v>57</v>
      </c>
      <c r="Y51" s="1167">
        <v>21</v>
      </c>
      <c r="Z51" s="845">
        <v>37</v>
      </c>
      <c r="AA51" s="532">
        <f t="shared" ref="AA51" si="218">SUM(Y51,Z51)</f>
        <v>58</v>
      </c>
      <c r="AB51" s="849">
        <v>35</v>
      </c>
      <c r="AC51" s="845">
        <v>26</v>
      </c>
      <c r="AD51" s="531">
        <f t="shared" ref="AD51" si="219">SUM(AB51,AC51)</f>
        <v>61</v>
      </c>
      <c r="AE51" s="849">
        <f t="shared" si="179"/>
        <v>177</v>
      </c>
      <c r="AF51" s="845">
        <f t="shared" si="179"/>
        <v>161</v>
      </c>
      <c r="AG51" s="850">
        <f t="shared" si="179"/>
        <v>338</v>
      </c>
      <c r="AH51" s="851">
        <v>18</v>
      </c>
      <c r="AI51" s="845">
        <v>6</v>
      </c>
      <c r="AJ51" s="852">
        <f t="shared" si="180"/>
        <v>24</v>
      </c>
      <c r="AK51" s="281" t="s">
        <v>540</v>
      </c>
    </row>
    <row r="52" spans="1:37" ht="15.75" customHeight="1" thickBot="1">
      <c r="A52" s="290"/>
      <c r="B52" s="291" t="s">
        <v>541</v>
      </c>
      <c r="C52" s="1172">
        <v>0</v>
      </c>
      <c r="D52" s="1173">
        <v>0</v>
      </c>
      <c r="E52" s="1173">
        <v>0</v>
      </c>
      <c r="F52" s="1174">
        <v>0</v>
      </c>
      <c r="G52" s="1174">
        <v>0</v>
      </c>
      <c r="H52" s="865">
        <v>0</v>
      </c>
      <c r="I52" s="534">
        <f t="shared" si="181"/>
        <v>0</v>
      </c>
      <c r="J52" s="1175">
        <v>3</v>
      </c>
      <c r="K52" s="1175">
        <v>1</v>
      </c>
      <c r="L52" s="535">
        <f t="shared" si="182"/>
        <v>4</v>
      </c>
      <c r="M52" s="1176">
        <v>1</v>
      </c>
      <c r="N52" s="865">
        <v>2</v>
      </c>
      <c r="O52" s="866">
        <f t="shared" si="2"/>
        <v>3</v>
      </c>
      <c r="P52" s="1176">
        <v>2</v>
      </c>
      <c r="Q52" s="865">
        <v>3</v>
      </c>
      <c r="R52" s="866">
        <f t="shared" si="183"/>
        <v>5</v>
      </c>
      <c r="S52" s="867">
        <v>2</v>
      </c>
      <c r="T52" s="865">
        <v>3</v>
      </c>
      <c r="U52" s="866">
        <f t="shared" ref="U52" si="220">SUM(S52,T52)</f>
        <v>5</v>
      </c>
      <c r="V52" s="867">
        <v>2</v>
      </c>
      <c r="W52" s="865">
        <v>4</v>
      </c>
      <c r="X52" s="866">
        <f t="shared" ref="X52" si="221">SUM(V52,W52)</f>
        <v>6</v>
      </c>
      <c r="Y52" s="1176">
        <v>0</v>
      </c>
      <c r="Z52" s="865">
        <v>5</v>
      </c>
      <c r="AA52" s="534">
        <f t="shared" ref="AA52" si="222">SUM(Y52,Z52)</f>
        <v>5</v>
      </c>
      <c r="AB52" s="867">
        <v>7</v>
      </c>
      <c r="AC52" s="865">
        <v>1</v>
      </c>
      <c r="AD52" s="866">
        <f t="shared" ref="AD52" si="223">SUM(AB52,AC52)</f>
        <v>8</v>
      </c>
      <c r="AE52" s="867">
        <f t="shared" si="179"/>
        <v>14</v>
      </c>
      <c r="AF52" s="865">
        <f t="shared" si="179"/>
        <v>18</v>
      </c>
      <c r="AG52" s="868">
        <f t="shared" si="179"/>
        <v>32</v>
      </c>
      <c r="AH52" s="869">
        <v>1</v>
      </c>
      <c r="AI52" s="865">
        <v>1</v>
      </c>
      <c r="AJ52" s="870">
        <f t="shared" si="180"/>
        <v>2</v>
      </c>
      <c r="AK52" s="291" t="s">
        <v>541</v>
      </c>
    </row>
    <row r="53" spans="1:37" ht="15.75" customHeight="1">
      <c r="A53" s="280"/>
      <c r="B53" s="284" t="s">
        <v>542</v>
      </c>
      <c r="C53" s="1164">
        <v>1</v>
      </c>
      <c r="D53" s="1165">
        <v>1</v>
      </c>
      <c r="E53" s="1165">
        <v>1</v>
      </c>
      <c r="F53" s="1166">
        <v>1</v>
      </c>
      <c r="G53" s="1166">
        <v>1</v>
      </c>
      <c r="H53" s="845">
        <v>1</v>
      </c>
      <c r="I53" s="532">
        <f t="shared" si="181"/>
        <v>6</v>
      </c>
      <c r="J53" s="506">
        <v>0</v>
      </c>
      <c r="K53" s="506">
        <v>2</v>
      </c>
      <c r="L53" s="536">
        <f t="shared" si="182"/>
        <v>8</v>
      </c>
      <c r="M53" s="1167">
        <v>11</v>
      </c>
      <c r="N53" s="845">
        <v>10</v>
      </c>
      <c r="O53" s="531">
        <f t="shared" si="2"/>
        <v>21</v>
      </c>
      <c r="P53" s="1167">
        <v>6</v>
      </c>
      <c r="Q53" s="845">
        <v>15</v>
      </c>
      <c r="R53" s="531">
        <f t="shared" si="183"/>
        <v>21</v>
      </c>
      <c r="S53" s="849">
        <v>13</v>
      </c>
      <c r="T53" s="845">
        <v>6</v>
      </c>
      <c r="U53" s="531">
        <f t="shared" ref="U53" si="224">SUM(S53,T53)</f>
        <v>19</v>
      </c>
      <c r="V53" s="849">
        <v>11</v>
      </c>
      <c r="W53" s="845">
        <v>13</v>
      </c>
      <c r="X53" s="531">
        <f t="shared" ref="X53" si="225">SUM(V53,W53)</f>
        <v>24</v>
      </c>
      <c r="Y53" s="1167">
        <v>6</v>
      </c>
      <c r="Z53" s="845">
        <v>9</v>
      </c>
      <c r="AA53" s="532">
        <f t="shared" ref="AA53" si="226">SUM(Y53,Z53)</f>
        <v>15</v>
      </c>
      <c r="AB53" s="849">
        <v>9</v>
      </c>
      <c r="AC53" s="845">
        <v>8</v>
      </c>
      <c r="AD53" s="531">
        <f t="shared" ref="AD53" si="227">SUM(AB53,AC53)</f>
        <v>17</v>
      </c>
      <c r="AE53" s="849">
        <f t="shared" si="179"/>
        <v>56</v>
      </c>
      <c r="AF53" s="845">
        <f t="shared" si="179"/>
        <v>61</v>
      </c>
      <c r="AG53" s="850">
        <f t="shared" si="179"/>
        <v>117</v>
      </c>
      <c r="AH53" s="851">
        <v>5</v>
      </c>
      <c r="AI53" s="845">
        <v>1</v>
      </c>
      <c r="AJ53" s="852">
        <f t="shared" si="180"/>
        <v>6</v>
      </c>
      <c r="AK53" s="281" t="s">
        <v>542</v>
      </c>
    </row>
    <row r="54" spans="1:37" ht="15.75" customHeight="1">
      <c r="A54" s="280"/>
      <c r="B54" s="281" t="s">
        <v>543</v>
      </c>
      <c r="C54" s="1164">
        <v>2</v>
      </c>
      <c r="D54" s="1165">
        <v>2</v>
      </c>
      <c r="E54" s="1165">
        <v>2</v>
      </c>
      <c r="F54" s="1166">
        <v>2</v>
      </c>
      <c r="G54" s="1166">
        <v>2</v>
      </c>
      <c r="H54" s="845">
        <v>2</v>
      </c>
      <c r="I54" s="532">
        <f>SUM(C54:H54)</f>
        <v>12</v>
      </c>
      <c r="J54" s="506">
        <v>0</v>
      </c>
      <c r="K54" s="506">
        <v>2</v>
      </c>
      <c r="L54" s="533">
        <f>SUM(I54:K54)</f>
        <v>14</v>
      </c>
      <c r="M54" s="1167">
        <v>20</v>
      </c>
      <c r="N54" s="845">
        <v>23</v>
      </c>
      <c r="O54" s="531">
        <f>SUM(M54,N54)</f>
        <v>43</v>
      </c>
      <c r="P54" s="1167">
        <v>27</v>
      </c>
      <c r="Q54" s="845">
        <v>21</v>
      </c>
      <c r="R54" s="531">
        <f>SUM(P54,Q54)</f>
        <v>48</v>
      </c>
      <c r="S54" s="849">
        <v>29</v>
      </c>
      <c r="T54" s="845">
        <v>37</v>
      </c>
      <c r="U54" s="531">
        <f>SUM(S54,T54)</f>
        <v>66</v>
      </c>
      <c r="V54" s="849">
        <v>21</v>
      </c>
      <c r="W54" s="845">
        <v>21</v>
      </c>
      <c r="X54" s="531">
        <f>SUM(V54,W54)</f>
        <v>42</v>
      </c>
      <c r="Y54" s="1167">
        <v>29</v>
      </c>
      <c r="Z54" s="845">
        <v>30</v>
      </c>
      <c r="AA54" s="532">
        <f>SUM(Y54,Z54)</f>
        <v>59</v>
      </c>
      <c r="AB54" s="849">
        <v>25</v>
      </c>
      <c r="AC54" s="845">
        <v>26</v>
      </c>
      <c r="AD54" s="531">
        <f>SUM(AB54,AC54)</f>
        <v>51</v>
      </c>
      <c r="AE54" s="849">
        <f t="shared" si="179"/>
        <v>151</v>
      </c>
      <c r="AF54" s="845">
        <f t="shared" si="179"/>
        <v>158</v>
      </c>
      <c r="AG54" s="850">
        <f t="shared" si="179"/>
        <v>309</v>
      </c>
      <c r="AH54" s="851">
        <v>2</v>
      </c>
      <c r="AI54" s="845">
        <v>3</v>
      </c>
      <c r="AJ54" s="852">
        <f>SUM(AH54:AI54)</f>
        <v>5</v>
      </c>
      <c r="AK54" s="281" t="s">
        <v>543</v>
      </c>
    </row>
    <row r="55" spans="1:37" ht="15.75" customHeight="1">
      <c r="A55" s="280"/>
      <c r="B55" s="281" t="s">
        <v>544</v>
      </c>
      <c r="C55" s="1164">
        <v>2</v>
      </c>
      <c r="D55" s="1165">
        <v>3</v>
      </c>
      <c r="E55" s="1165">
        <v>2</v>
      </c>
      <c r="F55" s="1166">
        <v>2</v>
      </c>
      <c r="G55" s="1166">
        <v>3</v>
      </c>
      <c r="H55" s="845">
        <v>3</v>
      </c>
      <c r="I55" s="532">
        <f>SUM(C55:H55)</f>
        <v>15</v>
      </c>
      <c r="J55" s="506">
        <v>0</v>
      </c>
      <c r="K55" s="506">
        <v>7</v>
      </c>
      <c r="L55" s="533">
        <f>SUM(I55:K55)</f>
        <v>22</v>
      </c>
      <c r="M55" s="1171">
        <v>40</v>
      </c>
      <c r="N55" s="845">
        <v>35</v>
      </c>
      <c r="O55" s="850">
        <f>SUM(M55,N55)</f>
        <v>75</v>
      </c>
      <c r="P55" s="849">
        <v>33</v>
      </c>
      <c r="Q55" s="845">
        <v>47</v>
      </c>
      <c r="R55" s="531">
        <f>SUM(P55,Q55)</f>
        <v>80</v>
      </c>
      <c r="S55" s="849">
        <v>42</v>
      </c>
      <c r="T55" s="845">
        <v>28</v>
      </c>
      <c r="U55" s="531">
        <f>SUM(S55,T55)</f>
        <v>70</v>
      </c>
      <c r="V55" s="849">
        <v>33</v>
      </c>
      <c r="W55" s="845">
        <v>39</v>
      </c>
      <c r="X55" s="531">
        <f>SUM(V55,W55)</f>
        <v>72</v>
      </c>
      <c r="Y55" s="1167">
        <v>43</v>
      </c>
      <c r="Z55" s="845">
        <v>39</v>
      </c>
      <c r="AA55" s="532">
        <f>SUM(Y55,Z55)</f>
        <v>82</v>
      </c>
      <c r="AB55" s="849">
        <v>34</v>
      </c>
      <c r="AC55" s="845">
        <v>46</v>
      </c>
      <c r="AD55" s="531">
        <f>SUM(AB55,AC55)</f>
        <v>80</v>
      </c>
      <c r="AE55" s="849">
        <f t="shared" si="179"/>
        <v>225</v>
      </c>
      <c r="AF55" s="845">
        <f t="shared" si="179"/>
        <v>234</v>
      </c>
      <c r="AG55" s="850">
        <f t="shared" si="179"/>
        <v>459</v>
      </c>
      <c r="AH55" s="851">
        <v>19</v>
      </c>
      <c r="AI55" s="845">
        <v>8</v>
      </c>
      <c r="AJ55" s="852">
        <f>SUM(AH55:AI55)</f>
        <v>27</v>
      </c>
      <c r="AK55" s="281" t="s">
        <v>544</v>
      </c>
    </row>
    <row r="56" spans="1:37" ht="15.75" customHeight="1">
      <c r="A56" s="280"/>
      <c r="B56" s="281" t="s">
        <v>545</v>
      </c>
      <c r="C56" s="1164">
        <v>3</v>
      </c>
      <c r="D56" s="1165">
        <v>4</v>
      </c>
      <c r="E56" s="1165">
        <v>3</v>
      </c>
      <c r="F56" s="1166">
        <v>4</v>
      </c>
      <c r="G56" s="1166">
        <v>4</v>
      </c>
      <c r="H56" s="845">
        <v>4</v>
      </c>
      <c r="I56" s="532">
        <f t="shared" si="181"/>
        <v>22</v>
      </c>
      <c r="J56" s="506">
        <v>0</v>
      </c>
      <c r="K56" s="506">
        <v>9</v>
      </c>
      <c r="L56" s="533">
        <f t="shared" si="182"/>
        <v>31</v>
      </c>
      <c r="M56" s="1167">
        <v>59</v>
      </c>
      <c r="N56" s="845">
        <v>45</v>
      </c>
      <c r="O56" s="531">
        <f t="shared" si="2"/>
        <v>104</v>
      </c>
      <c r="P56" s="1167">
        <v>71</v>
      </c>
      <c r="Q56" s="845">
        <v>45</v>
      </c>
      <c r="R56" s="531">
        <f t="shared" ref="R56:R59" si="228">SUM(P56,Q56)</f>
        <v>116</v>
      </c>
      <c r="S56" s="849">
        <v>56</v>
      </c>
      <c r="T56" s="845">
        <v>60</v>
      </c>
      <c r="U56" s="531">
        <f t="shared" ref="U56" si="229">SUM(S56,T56)</f>
        <v>116</v>
      </c>
      <c r="V56" s="849">
        <v>55</v>
      </c>
      <c r="W56" s="845">
        <v>57</v>
      </c>
      <c r="X56" s="531">
        <f t="shared" ref="X56" si="230">SUM(V56,W56)</f>
        <v>112</v>
      </c>
      <c r="Y56" s="1167">
        <v>62</v>
      </c>
      <c r="Z56" s="845">
        <v>59</v>
      </c>
      <c r="AA56" s="532">
        <f t="shared" ref="AA56" si="231">SUM(Y56,Z56)</f>
        <v>121</v>
      </c>
      <c r="AB56" s="849">
        <v>61</v>
      </c>
      <c r="AC56" s="845">
        <v>82</v>
      </c>
      <c r="AD56" s="531">
        <f t="shared" ref="AD56" si="232">SUM(AB56,AC56)</f>
        <v>143</v>
      </c>
      <c r="AE56" s="849">
        <f t="shared" si="179"/>
        <v>364</v>
      </c>
      <c r="AF56" s="845">
        <f t="shared" si="179"/>
        <v>348</v>
      </c>
      <c r="AG56" s="850">
        <f t="shared" si="179"/>
        <v>712</v>
      </c>
      <c r="AH56" s="851">
        <v>35</v>
      </c>
      <c r="AI56" s="845">
        <v>12</v>
      </c>
      <c r="AJ56" s="852">
        <f t="shared" si="180"/>
        <v>47</v>
      </c>
      <c r="AK56" s="281" t="s">
        <v>545</v>
      </c>
    </row>
    <row r="57" spans="1:37" s="295" customFormat="1" ht="15.75" customHeight="1">
      <c r="A57" s="292"/>
      <c r="B57" s="293" t="s">
        <v>546</v>
      </c>
      <c r="C57" s="1177">
        <v>0</v>
      </c>
      <c r="D57" s="1178">
        <v>0</v>
      </c>
      <c r="E57" s="1178">
        <v>0</v>
      </c>
      <c r="F57" s="1179">
        <v>0</v>
      </c>
      <c r="G57" s="1179">
        <v>0</v>
      </c>
      <c r="H57" s="871">
        <v>0</v>
      </c>
      <c r="I57" s="537">
        <f t="shared" si="181"/>
        <v>0</v>
      </c>
      <c r="J57" s="1180">
        <v>0</v>
      </c>
      <c r="K57" s="1180">
        <v>0</v>
      </c>
      <c r="L57" s="538">
        <f t="shared" si="182"/>
        <v>0</v>
      </c>
      <c r="M57" s="1181">
        <v>0</v>
      </c>
      <c r="N57" s="871">
        <v>0</v>
      </c>
      <c r="O57" s="872">
        <f t="shared" si="2"/>
        <v>0</v>
      </c>
      <c r="P57" s="1181">
        <v>0</v>
      </c>
      <c r="Q57" s="871">
        <v>0</v>
      </c>
      <c r="R57" s="872">
        <f t="shared" si="228"/>
        <v>0</v>
      </c>
      <c r="S57" s="873">
        <v>0</v>
      </c>
      <c r="T57" s="871">
        <v>0</v>
      </c>
      <c r="U57" s="872">
        <f t="shared" ref="U57" si="233">SUM(S57,T57)</f>
        <v>0</v>
      </c>
      <c r="V57" s="873">
        <v>0</v>
      </c>
      <c r="W57" s="871">
        <v>0</v>
      </c>
      <c r="X57" s="872">
        <f t="shared" ref="X57" si="234">SUM(V57,W57)</f>
        <v>0</v>
      </c>
      <c r="Y57" s="1181">
        <v>0</v>
      </c>
      <c r="Z57" s="871">
        <v>0</v>
      </c>
      <c r="AA57" s="537">
        <f t="shared" ref="AA57" si="235">SUM(Y57,Z57)</f>
        <v>0</v>
      </c>
      <c r="AB57" s="873">
        <v>0</v>
      </c>
      <c r="AC57" s="871">
        <v>0</v>
      </c>
      <c r="AD57" s="872">
        <f t="shared" ref="AD57" si="236">SUM(AB57,AC57)</f>
        <v>0</v>
      </c>
      <c r="AE57" s="873">
        <f t="shared" si="179"/>
        <v>0</v>
      </c>
      <c r="AF57" s="871">
        <f t="shared" si="179"/>
        <v>0</v>
      </c>
      <c r="AG57" s="874">
        <f t="shared" si="179"/>
        <v>0</v>
      </c>
      <c r="AH57" s="875">
        <v>0</v>
      </c>
      <c r="AI57" s="871">
        <v>0</v>
      </c>
      <c r="AJ57" s="876">
        <f t="shared" si="180"/>
        <v>0</v>
      </c>
      <c r="AK57" s="294" t="s">
        <v>546</v>
      </c>
    </row>
    <row r="58" spans="1:37" ht="15.75" customHeight="1">
      <c r="A58" s="280"/>
      <c r="B58" s="296" t="s">
        <v>547</v>
      </c>
      <c r="C58" s="1164">
        <v>1</v>
      </c>
      <c r="D58" s="1165">
        <v>1</v>
      </c>
      <c r="E58" s="1165">
        <v>0</v>
      </c>
      <c r="F58" s="1166">
        <v>0</v>
      </c>
      <c r="G58" s="1166">
        <v>1</v>
      </c>
      <c r="H58" s="845">
        <v>1</v>
      </c>
      <c r="I58" s="532">
        <f t="shared" si="181"/>
        <v>4</v>
      </c>
      <c r="J58" s="506">
        <v>1</v>
      </c>
      <c r="K58" s="506">
        <v>3</v>
      </c>
      <c r="L58" s="533">
        <f t="shared" si="182"/>
        <v>8</v>
      </c>
      <c r="M58" s="1167">
        <v>5</v>
      </c>
      <c r="N58" s="845">
        <v>3</v>
      </c>
      <c r="O58" s="531">
        <f t="shared" si="2"/>
        <v>8</v>
      </c>
      <c r="P58" s="1167">
        <v>6</v>
      </c>
      <c r="Q58" s="845">
        <v>4</v>
      </c>
      <c r="R58" s="531">
        <f t="shared" si="228"/>
        <v>10</v>
      </c>
      <c r="S58" s="849">
        <v>5</v>
      </c>
      <c r="T58" s="845">
        <v>4</v>
      </c>
      <c r="U58" s="531">
        <f t="shared" ref="U58" si="237">SUM(S58,T58)</f>
        <v>9</v>
      </c>
      <c r="V58" s="849">
        <v>3</v>
      </c>
      <c r="W58" s="845">
        <v>3</v>
      </c>
      <c r="X58" s="531">
        <f t="shared" ref="X58" si="238">SUM(V58,W58)</f>
        <v>6</v>
      </c>
      <c r="Y58" s="1167">
        <v>7</v>
      </c>
      <c r="Z58" s="845">
        <v>3</v>
      </c>
      <c r="AA58" s="532">
        <f t="shared" ref="AA58" si="239">SUM(Y58,Z58)</f>
        <v>10</v>
      </c>
      <c r="AB58" s="849">
        <v>3</v>
      </c>
      <c r="AC58" s="845">
        <v>9</v>
      </c>
      <c r="AD58" s="531">
        <f t="shared" ref="AD58" si="240">SUM(AB58,AC58)</f>
        <v>12</v>
      </c>
      <c r="AE58" s="849">
        <f t="shared" si="179"/>
        <v>29</v>
      </c>
      <c r="AF58" s="845">
        <f t="shared" si="179"/>
        <v>26</v>
      </c>
      <c r="AG58" s="850">
        <f t="shared" si="179"/>
        <v>55</v>
      </c>
      <c r="AH58" s="851">
        <v>5</v>
      </c>
      <c r="AI58" s="845">
        <v>3</v>
      </c>
      <c r="AJ58" s="852">
        <f t="shared" si="180"/>
        <v>8</v>
      </c>
      <c r="AK58" s="296" t="s">
        <v>547</v>
      </c>
    </row>
    <row r="59" spans="1:37" ht="15.75" customHeight="1">
      <c r="A59" s="280"/>
      <c r="B59" s="281" t="s">
        <v>548</v>
      </c>
      <c r="C59" s="1164">
        <v>1</v>
      </c>
      <c r="D59" s="1165">
        <v>0</v>
      </c>
      <c r="E59" s="1165">
        <v>0</v>
      </c>
      <c r="F59" s="1166">
        <v>0</v>
      </c>
      <c r="G59" s="1166">
        <v>0</v>
      </c>
      <c r="H59" s="845">
        <v>1</v>
      </c>
      <c r="I59" s="532">
        <f t="shared" si="181"/>
        <v>2</v>
      </c>
      <c r="J59" s="506">
        <v>2</v>
      </c>
      <c r="K59" s="506">
        <v>2</v>
      </c>
      <c r="L59" s="533">
        <f t="shared" si="182"/>
        <v>6</v>
      </c>
      <c r="M59" s="1167">
        <v>4</v>
      </c>
      <c r="N59" s="845">
        <v>1</v>
      </c>
      <c r="O59" s="531">
        <f t="shared" si="2"/>
        <v>5</v>
      </c>
      <c r="P59" s="1167">
        <v>3</v>
      </c>
      <c r="Q59" s="845">
        <v>3</v>
      </c>
      <c r="R59" s="531">
        <f t="shared" si="228"/>
        <v>6</v>
      </c>
      <c r="S59" s="849">
        <v>1</v>
      </c>
      <c r="T59" s="845">
        <v>3</v>
      </c>
      <c r="U59" s="531">
        <f t="shared" ref="U59" si="241">SUM(S59,T59)</f>
        <v>4</v>
      </c>
      <c r="V59" s="849">
        <v>2</v>
      </c>
      <c r="W59" s="845">
        <v>4</v>
      </c>
      <c r="X59" s="531">
        <f t="shared" ref="X59" si="242">SUM(V59,W59)</f>
        <v>6</v>
      </c>
      <c r="Y59" s="1167">
        <v>2</v>
      </c>
      <c r="Z59" s="845">
        <v>6</v>
      </c>
      <c r="AA59" s="532">
        <f t="shared" ref="AA59" si="243">SUM(Y59,Z59)</f>
        <v>8</v>
      </c>
      <c r="AB59" s="849">
        <v>6</v>
      </c>
      <c r="AC59" s="845">
        <v>2</v>
      </c>
      <c r="AD59" s="531">
        <f t="shared" ref="AD59" si="244">SUM(AB59,AC59)</f>
        <v>8</v>
      </c>
      <c r="AE59" s="849">
        <f t="shared" si="179"/>
        <v>18</v>
      </c>
      <c r="AF59" s="845">
        <f t="shared" si="179"/>
        <v>19</v>
      </c>
      <c r="AG59" s="850">
        <f t="shared" si="179"/>
        <v>37</v>
      </c>
      <c r="AH59" s="851">
        <v>4</v>
      </c>
      <c r="AI59" s="845">
        <v>0</v>
      </c>
      <c r="AJ59" s="852">
        <f t="shared" si="180"/>
        <v>4</v>
      </c>
      <c r="AK59" s="281" t="s">
        <v>548</v>
      </c>
    </row>
    <row r="60" spans="1:37" ht="15.75" customHeight="1">
      <c r="A60" s="280"/>
      <c r="B60" s="281" t="s">
        <v>12</v>
      </c>
      <c r="C60" s="1164">
        <v>1</v>
      </c>
      <c r="D60" s="1165">
        <v>0</v>
      </c>
      <c r="E60" s="1165">
        <v>0</v>
      </c>
      <c r="F60" s="1166">
        <v>1</v>
      </c>
      <c r="G60" s="1166">
        <v>1</v>
      </c>
      <c r="H60" s="845">
        <v>1</v>
      </c>
      <c r="I60" s="532">
        <f t="shared" si="181"/>
        <v>4</v>
      </c>
      <c r="J60" s="506">
        <v>0</v>
      </c>
      <c r="K60" s="506">
        <v>3</v>
      </c>
      <c r="L60" s="533">
        <f t="shared" si="182"/>
        <v>7</v>
      </c>
      <c r="M60" s="1167">
        <v>6</v>
      </c>
      <c r="N60" s="845">
        <v>6</v>
      </c>
      <c r="O60" s="531">
        <f t="shared" si="2"/>
        <v>12</v>
      </c>
      <c r="P60" s="1167">
        <v>8</v>
      </c>
      <c r="Q60" s="845">
        <v>2</v>
      </c>
      <c r="R60" s="531">
        <f>SUM(P60,Q60)</f>
        <v>10</v>
      </c>
      <c r="S60" s="849">
        <v>2</v>
      </c>
      <c r="T60" s="845">
        <v>4</v>
      </c>
      <c r="U60" s="531">
        <f>SUM(S60,T60)</f>
        <v>6</v>
      </c>
      <c r="V60" s="849">
        <v>7</v>
      </c>
      <c r="W60" s="845">
        <v>9</v>
      </c>
      <c r="X60" s="531">
        <f t="shared" ref="X60" si="245">SUM(V60,W60)</f>
        <v>16</v>
      </c>
      <c r="Y60" s="1167">
        <v>6</v>
      </c>
      <c r="Z60" s="845">
        <v>9</v>
      </c>
      <c r="AA60" s="532">
        <f t="shared" ref="AA60" si="246">SUM(Y60,Z60)</f>
        <v>15</v>
      </c>
      <c r="AB60" s="849">
        <v>8</v>
      </c>
      <c r="AC60" s="845">
        <v>3</v>
      </c>
      <c r="AD60" s="531">
        <f t="shared" ref="AD60" si="247">SUM(AB60,AC60)</f>
        <v>11</v>
      </c>
      <c r="AE60" s="849">
        <f t="shared" si="179"/>
        <v>37</v>
      </c>
      <c r="AF60" s="845">
        <f t="shared" si="179"/>
        <v>33</v>
      </c>
      <c r="AG60" s="850">
        <f t="shared" si="179"/>
        <v>70</v>
      </c>
      <c r="AH60" s="851">
        <v>7</v>
      </c>
      <c r="AI60" s="845">
        <v>1</v>
      </c>
      <c r="AJ60" s="852">
        <f t="shared" si="180"/>
        <v>8</v>
      </c>
      <c r="AK60" s="281" t="s">
        <v>12</v>
      </c>
    </row>
    <row r="61" spans="1:37" ht="15.75" customHeight="1">
      <c r="A61" s="280"/>
      <c r="B61" s="296" t="s">
        <v>549</v>
      </c>
      <c r="C61" s="1164">
        <v>1</v>
      </c>
      <c r="D61" s="1165">
        <v>0</v>
      </c>
      <c r="E61" s="1165">
        <v>0</v>
      </c>
      <c r="F61" s="1166">
        <v>1</v>
      </c>
      <c r="G61" s="1166">
        <v>1</v>
      </c>
      <c r="H61" s="845">
        <v>1</v>
      </c>
      <c r="I61" s="532">
        <f t="shared" si="181"/>
        <v>4</v>
      </c>
      <c r="J61" s="506">
        <v>1</v>
      </c>
      <c r="K61" s="506">
        <v>2</v>
      </c>
      <c r="L61" s="533">
        <f t="shared" si="182"/>
        <v>7</v>
      </c>
      <c r="M61" s="1167">
        <v>0</v>
      </c>
      <c r="N61" s="845">
        <v>7</v>
      </c>
      <c r="O61" s="531">
        <f t="shared" si="2"/>
        <v>7</v>
      </c>
      <c r="P61" s="1167">
        <v>5</v>
      </c>
      <c r="Q61" s="845">
        <v>4</v>
      </c>
      <c r="R61" s="531">
        <f t="shared" ref="R61:R77" si="248">SUM(P61,Q61)</f>
        <v>9</v>
      </c>
      <c r="S61" s="849">
        <v>11</v>
      </c>
      <c r="T61" s="845">
        <v>1</v>
      </c>
      <c r="U61" s="531">
        <f t="shared" ref="U61" si="249">SUM(S61,T61)</f>
        <v>12</v>
      </c>
      <c r="V61" s="849">
        <v>8</v>
      </c>
      <c r="W61" s="845">
        <v>6</v>
      </c>
      <c r="X61" s="531">
        <f t="shared" ref="X61" si="250">SUM(V61,W61)</f>
        <v>14</v>
      </c>
      <c r="Y61" s="1167">
        <v>7</v>
      </c>
      <c r="Z61" s="845">
        <v>7</v>
      </c>
      <c r="AA61" s="532">
        <f t="shared" ref="AA61" si="251">SUM(Y61,Z61)</f>
        <v>14</v>
      </c>
      <c r="AB61" s="849">
        <v>2</v>
      </c>
      <c r="AC61" s="845">
        <v>5</v>
      </c>
      <c r="AD61" s="531">
        <f t="shared" ref="AD61" si="252">SUM(AB61,AC61)</f>
        <v>7</v>
      </c>
      <c r="AE61" s="849">
        <f t="shared" si="179"/>
        <v>33</v>
      </c>
      <c r="AF61" s="845">
        <f t="shared" si="179"/>
        <v>30</v>
      </c>
      <c r="AG61" s="850">
        <f t="shared" si="179"/>
        <v>63</v>
      </c>
      <c r="AH61" s="851">
        <v>1</v>
      </c>
      <c r="AI61" s="845">
        <v>0</v>
      </c>
      <c r="AJ61" s="852">
        <f t="shared" si="180"/>
        <v>1</v>
      </c>
      <c r="AK61" s="296" t="s">
        <v>549</v>
      </c>
    </row>
    <row r="62" spans="1:37" ht="15.75" customHeight="1">
      <c r="A62" s="280"/>
      <c r="B62" s="281" t="s">
        <v>550</v>
      </c>
      <c r="C62" s="1164">
        <v>1</v>
      </c>
      <c r="D62" s="1165">
        <v>1</v>
      </c>
      <c r="E62" s="1165">
        <v>1</v>
      </c>
      <c r="F62" s="1166">
        <v>1</v>
      </c>
      <c r="G62" s="1166">
        <v>1</v>
      </c>
      <c r="H62" s="845">
        <v>1</v>
      </c>
      <c r="I62" s="532">
        <f t="shared" si="181"/>
        <v>6</v>
      </c>
      <c r="J62" s="506">
        <v>0</v>
      </c>
      <c r="K62" s="506">
        <v>1</v>
      </c>
      <c r="L62" s="533">
        <f t="shared" si="182"/>
        <v>7</v>
      </c>
      <c r="M62" s="1167">
        <v>24</v>
      </c>
      <c r="N62" s="845">
        <v>25</v>
      </c>
      <c r="O62" s="531">
        <f t="shared" si="2"/>
        <v>49</v>
      </c>
      <c r="P62" s="1167">
        <v>18</v>
      </c>
      <c r="Q62" s="845">
        <v>16</v>
      </c>
      <c r="R62" s="531">
        <f t="shared" si="248"/>
        <v>34</v>
      </c>
      <c r="S62" s="849">
        <v>20</v>
      </c>
      <c r="T62" s="845">
        <v>15</v>
      </c>
      <c r="U62" s="531">
        <f t="shared" ref="U62" si="253">SUM(S62,T62)</f>
        <v>35</v>
      </c>
      <c r="V62" s="849">
        <v>29</v>
      </c>
      <c r="W62" s="845">
        <v>22</v>
      </c>
      <c r="X62" s="531">
        <f t="shared" ref="X62" si="254">SUM(V62,W62)</f>
        <v>51</v>
      </c>
      <c r="Y62" s="1167">
        <v>16</v>
      </c>
      <c r="Z62" s="845">
        <v>20</v>
      </c>
      <c r="AA62" s="532">
        <f t="shared" ref="AA62" si="255">SUM(Y62,Z62)</f>
        <v>36</v>
      </c>
      <c r="AB62" s="849">
        <v>26</v>
      </c>
      <c r="AC62" s="845">
        <v>19</v>
      </c>
      <c r="AD62" s="531">
        <f t="shared" ref="AD62" si="256">SUM(AB62,AC62)</f>
        <v>45</v>
      </c>
      <c r="AE62" s="849">
        <f t="shared" si="179"/>
        <v>133</v>
      </c>
      <c r="AF62" s="845">
        <f t="shared" si="179"/>
        <v>117</v>
      </c>
      <c r="AG62" s="850">
        <f t="shared" si="179"/>
        <v>250</v>
      </c>
      <c r="AH62" s="851">
        <v>13</v>
      </c>
      <c r="AI62" s="845">
        <v>5</v>
      </c>
      <c r="AJ62" s="852">
        <f t="shared" si="180"/>
        <v>18</v>
      </c>
      <c r="AK62" s="281" t="s">
        <v>550</v>
      </c>
    </row>
    <row r="63" spans="1:37" ht="15.75" customHeight="1">
      <c r="A63" s="280"/>
      <c r="B63" s="281" t="s">
        <v>551</v>
      </c>
      <c r="C63" s="1164">
        <v>2</v>
      </c>
      <c r="D63" s="1165">
        <v>1</v>
      </c>
      <c r="E63" s="1165">
        <v>1</v>
      </c>
      <c r="F63" s="1166">
        <v>2</v>
      </c>
      <c r="G63" s="1166">
        <v>1</v>
      </c>
      <c r="H63" s="845">
        <v>2</v>
      </c>
      <c r="I63" s="532">
        <f t="shared" si="181"/>
        <v>9</v>
      </c>
      <c r="J63" s="506">
        <v>0</v>
      </c>
      <c r="K63" s="506">
        <v>5</v>
      </c>
      <c r="L63" s="533">
        <f t="shared" si="182"/>
        <v>14</v>
      </c>
      <c r="M63" s="1167">
        <v>3</v>
      </c>
      <c r="N63" s="845">
        <v>4</v>
      </c>
      <c r="O63" s="531">
        <f t="shared" si="2"/>
        <v>7</v>
      </c>
      <c r="P63" s="1167">
        <v>3</v>
      </c>
      <c r="Q63" s="845">
        <v>0</v>
      </c>
      <c r="R63" s="531">
        <f t="shared" si="248"/>
        <v>3</v>
      </c>
      <c r="S63" s="849">
        <v>1</v>
      </c>
      <c r="T63" s="845">
        <v>2</v>
      </c>
      <c r="U63" s="531">
        <f t="shared" ref="U63" si="257">SUM(S63,T63)</f>
        <v>3</v>
      </c>
      <c r="V63" s="849">
        <v>2</v>
      </c>
      <c r="W63" s="845">
        <v>1</v>
      </c>
      <c r="X63" s="531">
        <f t="shared" ref="X63" si="258">SUM(V63,W63)</f>
        <v>3</v>
      </c>
      <c r="Y63" s="1167">
        <v>1</v>
      </c>
      <c r="Z63" s="845">
        <v>6</v>
      </c>
      <c r="AA63" s="532">
        <f t="shared" ref="AA63" si="259">SUM(Y63,Z63)</f>
        <v>7</v>
      </c>
      <c r="AB63" s="849">
        <v>3</v>
      </c>
      <c r="AC63" s="845">
        <v>2</v>
      </c>
      <c r="AD63" s="531">
        <f t="shared" ref="AD63" si="260">SUM(AB63,AC63)</f>
        <v>5</v>
      </c>
      <c r="AE63" s="849">
        <f t="shared" si="179"/>
        <v>13</v>
      </c>
      <c r="AF63" s="845">
        <f t="shared" si="179"/>
        <v>15</v>
      </c>
      <c r="AG63" s="850">
        <f t="shared" si="179"/>
        <v>28</v>
      </c>
      <c r="AH63" s="851">
        <v>0</v>
      </c>
      <c r="AI63" s="845">
        <v>0</v>
      </c>
      <c r="AJ63" s="852">
        <f t="shared" si="180"/>
        <v>0</v>
      </c>
      <c r="AK63" s="281" t="s">
        <v>551</v>
      </c>
    </row>
    <row r="64" spans="1:37" ht="15.75" customHeight="1">
      <c r="A64" s="280"/>
      <c r="B64" s="281" t="s">
        <v>552</v>
      </c>
      <c r="C64" s="1164">
        <v>1</v>
      </c>
      <c r="D64" s="1165">
        <v>1</v>
      </c>
      <c r="E64" s="1165">
        <v>0</v>
      </c>
      <c r="F64" s="1166">
        <v>0</v>
      </c>
      <c r="G64" s="1166">
        <v>0</v>
      </c>
      <c r="H64" s="845">
        <v>0</v>
      </c>
      <c r="I64" s="532">
        <f t="shared" si="181"/>
        <v>2</v>
      </c>
      <c r="J64" s="506">
        <v>2</v>
      </c>
      <c r="K64" s="506">
        <v>0</v>
      </c>
      <c r="L64" s="533">
        <f t="shared" si="182"/>
        <v>4</v>
      </c>
      <c r="M64" s="1167">
        <v>18</v>
      </c>
      <c r="N64" s="845">
        <v>20</v>
      </c>
      <c r="O64" s="531">
        <f t="shared" si="2"/>
        <v>38</v>
      </c>
      <c r="P64" s="1167">
        <v>18</v>
      </c>
      <c r="Q64" s="845">
        <v>13</v>
      </c>
      <c r="R64" s="531">
        <f t="shared" si="248"/>
        <v>31</v>
      </c>
      <c r="S64" s="849">
        <v>23</v>
      </c>
      <c r="T64" s="845">
        <v>22</v>
      </c>
      <c r="U64" s="531">
        <f t="shared" ref="U64" si="261">SUM(S64,T64)</f>
        <v>45</v>
      </c>
      <c r="V64" s="849">
        <v>24</v>
      </c>
      <c r="W64" s="845">
        <v>15</v>
      </c>
      <c r="X64" s="531">
        <f t="shared" ref="X64" si="262">SUM(V64,W64)</f>
        <v>39</v>
      </c>
      <c r="Y64" s="1167">
        <v>27</v>
      </c>
      <c r="Z64" s="845">
        <v>20</v>
      </c>
      <c r="AA64" s="532">
        <f t="shared" ref="AA64" si="263">SUM(Y64,Z64)</f>
        <v>47</v>
      </c>
      <c r="AB64" s="849">
        <v>20</v>
      </c>
      <c r="AC64" s="845">
        <v>16</v>
      </c>
      <c r="AD64" s="531">
        <f t="shared" ref="AD64" si="264">SUM(AB64,AC64)</f>
        <v>36</v>
      </c>
      <c r="AE64" s="849">
        <f t="shared" si="179"/>
        <v>130</v>
      </c>
      <c r="AF64" s="845">
        <f t="shared" si="179"/>
        <v>106</v>
      </c>
      <c r="AG64" s="850">
        <f t="shared" si="179"/>
        <v>236</v>
      </c>
      <c r="AH64" s="851">
        <v>8</v>
      </c>
      <c r="AI64" s="845">
        <v>3</v>
      </c>
      <c r="AJ64" s="852">
        <f t="shared" si="180"/>
        <v>11</v>
      </c>
      <c r="AK64" s="281" t="s">
        <v>552</v>
      </c>
    </row>
    <row r="65" spans="1:37" ht="15.75" customHeight="1">
      <c r="A65" s="280"/>
      <c r="B65" s="281" t="s">
        <v>553</v>
      </c>
      <c r="C65" s="1164">
        <v>2</v>
      </c>
      <c r="D65" s="1165">
        <v>1</v>
      </c>
      <c r="E65" s="1165">
        <v>2</v>
      </c>
      <c r="F65" s="1166">
        <v>2</v>
      </c>
      <c r="G65" s="1166">
        <v>2</v>
      </c>
      <c r="H65" s="845">
        <v>1</v>
      </c>
      <c r="I65" s="532">
        <f t="shared" si="181"/>
        <v>10</v>
      </c>
      <c r="J65" s="506">
        <v>0</v>
      </c>
      <c r="K65" s="506">
        <v>2</v>
      </c>
      <c r="L65" s="533">
        <f t="shared" si="182"/>
        <v>12</v>
      </c>
      <c r="M65" s="1167">
        <v>2</v>
      </c>
      <c r="N65" s="845">
        <v>3</v>
      </c>
      <c r="O65" s="531">
        <f t="shared" si="2"/>
        <v>5</v>
      </c>
      <c r="P65" s="1167">
        <v>5</v>
      </c>
      <c r="Q65" s="845">
        <v>2</v>
      </c>
      <c r="R65" s="531">
        <f t="shared" si="248"/>
        <v>7</v>
      </c>
      <c r="S65" s="849">
        <v>3</v>
      </c>
      <c r="T65" s="845">
        <v>1</v>
      </c>
      <c r="U65" s="531">
        <f t="shared" ref="U65" si="265">SUM(S65,T65)</f>
        <v>4</v>
      </c>
      <c r="V65" s="849">
        <v>9</v>
      </c>
      <c r="W65" s="845">
        <v>4</v>
      </c>
      <c r="X65" s="531">
        <f t="shared" ref="X65" si="266">SUM(V65,W65)</f>
        <v>13</v>
      </c>
      <c r="Y65" s="1167">
        <v>4</v>
      </c>
      <c r="Z65" s="845">
        <v>3</v>
      </c>
      <c r="AA65" s="532">
        <f t="shared" ref="AA65" si="267">SUM(Y65,Z65)</f>
        <v>7</v>
      </c>
      <c r="AB65" s="849">
        <v>3</v>
      </c>
      <c r="AC65" s="845">
        <v>1</v>
      </c>
      <c r="AD65" s="531">
        <f t="shared" ref="AD65" si="268">SUM(AB65,AC65)</f>
        <v>4</v>
      </c>
      <c r="AE65" s="849">
        <f t="shared" si="179"/>
        <v>26</v>
      </c>
      <c r="AF65" s="845">
        <f t="shared" si="179"/>
        <v>14</v>
      </c>
      <c r="AG65" s="850">
        <f t="shared" si="179"/>
        <v>40</v>
      </c>
      <c r="AH65" s="851">
        <v>2</v>
      </c>
      <c r="AI65" s="845">
        <v>1</v>
      </c>
      <c r="AJ65" s="852">
        <f t="shared" si="180"/>
        <v>3</v>
      </c>
      <c r="AK65" s="281" t="s">
        <v>553</v>
      </c>
    </row>
    <row r="66" spans="1:37" ht="15.75" customHeight="1">
      <c r="A66" s="280"/>
      <c r="B66" s="281" t="s">
        <v>554</v>
      </c>
      <c r="C66" s="1164">
        <v>1</v>
      </c>
      <c r="D66" s="1165">
        <v>0</v>
      </c>
      <c r="E66" s="1165">
        <v>0</v>
      </c>
      <c r="F66" s="1166">
        <v>1</v>
      </c>
      <c r="G66" s="1166">
        <v>0</v>
      </c>
      <c r="H66" s="845">
        <v>0</v>
      </c>
      <c r="I66" s="532">
        <f t="shared" si="181"/>
        <v>2</v>
      </c>
      <c r="J66" s="506">
        <v>2</v>
      </c>
      <c r="K66" s="506">
        <v>1</v>
      </c>
      <c r="L66" s="533">
        <f t="shared" si="182"/>
        <v>5</v>
      </c>
      <c r="M66" s="1167">
        <v>5</v>
      </c>
      <c r="N66" s="845">
        <v>3</v>
      </c>
      <c r="O66" s="531">
        <f t="shared" si="2"/>
        <v>8</v>
      </c>
      <c r="P66" s="1167">
        <v>8</v>
      </c>
      <c r="Q66" s="845">
        <v>2</v>
      </c>
      <c r="R66" s="531">
        <f t="shared" si="248"/>
        <v>10</v>
      </c>
      <c r="S66" s="849">
        <v>1</v>
      </c>
      <c r="T66" s="845">
        <v>7</v>
      </c>
      <c r="U66" s="531">
        <f t="shared" ref="U66:U100" si="269">SUM(S66,T66)</f>
        <v>8</v>
      </c>
      <c r="V66" s="849">
        <v>4</v>
      </c>
      <c r="W66" s="845">
        <v>4</v>
      </c>
      <c r="X66" s="531">
        <f t="shared" ref="X66:X100" si="270">SUM(V66,W66)</f>
        <v>8</v>
      </c>
      <c r="Y66" s="1167">
        <v>3</v>
      </c>
      <c r="Z66" s="845">
        <v>8</v>
      </c>
      <c r="AA66" s="532">
        <f t="shared" ref="AA66:AA100" si="271">SUM(Y66,Z66)</f>
        <v>11</v>
      </c>
      <c r="AB66" s="849">
        <v>6</v>
      </c>
      <c r="AC66" s="845">
        <v>6</v>
      </c>
      <c r="AD66" s="531">
        <f t="shared" ref="AD66:AD100" si="272">SUM(AB66,AC66)</f>
        <v>12</v>
      </c>
      <c r="AE66" s="849">
        <f t="shared" si="179"/>
        <v>27</v>
      </c>
      <c r="AF66" s="845">
        <f t="shared" si="179"/>
        <v>30</v>
      </c>
      <c r="AG66" s="850">
        <f t="shared" si="179"/>
        <v>57</v>
      </c>
      <c r="AH66" s="851">
        <v>1</v>
      </c>
      <c r="AI66" s="845">
        <v>0</v>
      </c>
      <c r="AJ66" s="852">
        <f t="shared" si="180"/>
        <v>1</v>
      </c>
      <c r="AK66" s="281" t="s">
        <v>554</v>
      </c>
    </row>
    <row r="67" spans="1:37" s="295" customFormat="1" ht="15.75" customHeight="1">
      <c r="A67" s="292"/>
      <c r="B67" s="297" t="s">
        <v>555</v>
      </c>
      <c r="C67" s="1177">
        <v>0</v>
      </c>
      <c r="D67" s="1178">
        <v>0</v>
      </c>
      <c r="E67" s="1178">
        <v>0</v>
      </c>
      <c r="F67" s="1179">
        <v>0</v>
      </c>
      <c r="G67" s="1179">
        <v>0</v>
      </c>
      <c r="H67" s="871">
        <v>0</v>
      </c>
      <c r="I67" s="537">
        <f>SUM(C67:H67)</f>
        <v>0</v>
      </c>
      <c r="J67" s="1180">
        <v>1</v>
      </c>
      <c r="K67" s="1180">
        <v>1</v>
      </c>
      <c r="L67" s="538">
        <f t="shared" si="182"/>
        <v>2</v>
      </c>
      <c r="M67" s="1181">
        <v>0</v>
      </c>
      <c r="N67" s="871">
        <v>0</v>
      </c>
      <c r="O67" s="872">
        <f t="shared" si="2"/>
        <v>0</v>
      </c>
      <c r="P67" s="1181">
        <v>0</v>
      </c>
      <c r="Q67" s="871">
        <v>0</v>
      </c>
      <c r="R67" s="872">
        <f t="shared" si="248"/>
        <v>0</v>
      </c>
      <c r="S67" s="873">
        <v>0</v>
      </c>
      <c r="T67" s="871">
        <v>0</v>
      </c>
      <c r="U67" s="872">
        <f t="shared" si="269"/>
        <v>0</v>
      </c>
      <c r="V67" s="873">
        <v>0</v>
      </c>
      <c r="W67" s="871">
        <v>0</v>
      </c>
      <c r="X67" s="872">
        <f t="shared" si="270"/>
        <v>0</v>
      </c>
      <c r="Y67" s="1181">
        <v>0</v>
      </c>
      <c r="Z67" s="871">
        <v>0</v>
      </c>
      <c r="AA67" s="537">
        <f t="shared" si="271"/>
        <v>0</v>
      </c>
      <c r="AB67" s="873">
        <v>0</v>
      </c>
      <c r="AC67" s="871">
        <v>0</v>
      </c>
      <c r="AD67" s="872">
        <f t="shared" si="272"/>
        <v>0</v>
      </c>
      <c r="AE67" s="873">
        <f t="shared" si="179"/>
        <v>0</v>
      </c>
      <c r="AF67" s="871">
        <f t="shared" si="179"/>
        <v>0</v>
      </c>
      <c r="AG67" s="874">
        <f t="shared" si="179"/>
        <v>0</v>
      </c>
      <c r="AH67" s="875">
        <v>0</v>
      </c>
      <c r="AI67" s="871">
        <v>0</v>
      </c>
      <c r="AJ67" s="876">
        <f t="shared" si="180"/>
        <v>0</v>
      </c>
      <c r="AK67" s="297" t="s">
        <v>555</v>
      </c>
    </row>
    <row r="68" spans="1:37" ht="15.75" customHeight="1">
      <c r="A68" s="280"/>
      <c r="B68" s="281" t="s">
        <v>556</v>
      </c>
      <c r="C68" s="1177">
        <v>1</v>
      </c>
      <c r="D68" s="1178">
        <v>1</v>
      </c>
      <c r="E68" s="1178">
        <v>1</v>
      </c>
      <c r="F68" s="1179">
        <v>1</v>
      </c>
      <c r="G68" s="1179">
        <v>1</v>
      </c>
      <c r="H68" s="871">
        <v>1</v>
      </c>
      <c r="I68" s="537">
        <f t="shared" ref="I68" si="273">SUM(C68:H68)</f>
        <v>6</v>
      </c>
      <c r="J68" s="1180">
        <v>0</v>
      </c>
      <c r="K68" s="1180">
        <v>0</v>
      </c>
      <c r="L68" s="538">
        <f t="shared" ref="L68" si="274">SUM(I68:K68)</f>
        <v>6</v>
      </c>
      <c r="M68" s="1167">
        <v>4</v>
      </c>
      <c r="N68" s="845">
        <v>4</v>
      </c>
      <c r="O68" s="531">
        <f t="shared" si="2"/>
        <v>8</v>
      </c>
      <c r="P68" s="1167">
        <v>6</v>
      </c>
      <c r="Q68" s="845">
        <v>3</v>
      </c>
      <c r="R68" s="531">
        <f t="shared" si="248"/>
        <v>9</v>
      </c>
      <c r="S68" s="849">
        <v>8</v>
      </c>
      <c r="T68" s="845">
        <v>6</v>
      </c>
      <c r="U68" s="531">
        <f t="shared" si="269"/>
        <v>14</v>
      </c>
      <c r="V68" s="849">
        <v>6</v>
      </c>
      <c r="W68" s="845">
        <v>4</v>
      </c>
      <c r="X68" s="531">
        <f t="shared" si="270"/>
        <v>10</v>
      </c>
      <c r="Y68" s="1167">
        <v>3</v>
      </c>
      <c r="Z68" s="845">
        <v>6</v>
      </c>
      <c r="AA68" s="532">
        <f t="shared" si="271"/>
        <v>9</v>
      </c>
      <c r="AB68" s="849">
        <v>2</v>
      </c>
      <c r="AC68" s="845">
        <v>8</v>
      </c>
      <c r="AD68" s="531">
        <f t="shared" si="272"/>
        <v>10</v>
      </c>
      <c r="AE68" s="849">
        <f t="shared" si="179"/>
        <v>29</v>
      </c>
      <c r="AF68" s="845">
        <f t="shared" si="179"/>
        <v>31</v>
      </c>
      <c r="AG68" s="850">
        <f t="shared" si="179"/>
        <v>60</v>
      </c>
      <c r="AH68" s="851">
        <v>0</v>
      </c>
      <c r="AI68" s="845">
        <v>0</v>
      </c>
      <c r="AJ68" s="852">
        <f t="shared" si="180"/>
        <v>0</v>
      </c>
      <c r="AK68" s="281" t="s">
        <v>556</v>
      </c>
    </row>
    <row r="69" spans="1:37" ht="15.75" customHeight="1">
      <c r="A69" s="280"/>
      <c r="B69" s="281" t="s">
        <v>557</v>
      </c>
      <c r="C69" s="1164">
        <v>1</v>
      </c>
      <c r="D69" s="1165">
        <v>0</v>
      </c>
      <c r="E69" s="1165">
        <v>0</v>
      </c>
      <c r="F69" s="1166">
        <v>0</v>
      </c>
      <c r="G69" s="1166">
        <v>0</v>
      </c>
      <c r="H69" s="845">
        <v>1</v>
      </c>
      <c r="I69" s="532">
        <f t="shared" si="181"/>
        <v>2</v>
      </c>
      <c r="J69" s="506">
        <v>0</v>
      </c>
      <c r="K69" s="506">
        <v>0</v>
      </c>
      <c r="L69" s="533">
        <f t="shared" si="182"/>
        <v>2</v>
      </c>
      <c r="M69" s="1167">
        <v>3</v>
      </c>
      <c r="N69" s="845">
        <v>2</v>
      </c>
      <c r="O69" s="531">
        <f t="shared" si="2"/>
        <v>5</v>
      </c>
      <c r="P69" s="1167">
        <v>0</v>
      </c>
      <c r="Q69" s="845">
        <v>5</v>
      </c>
      <c r="R69" s="531">
        <f t="shared" si="248"/>
        <v>5</v>
      </c>
      <c r="S69" s="849">
        <v>3</v>
      </c>
      <c r="T69" s="845">
        <v>6</v>
      </c>
      <c r="U69" s="531">
        <f t="shared" si="269"/>
        <v>9</v>
      </c>
      <c r="V69" s="849">
        <v>4</v>
      </c>
      <c r="W69" s="845">
        <v>7</v>
      </c>
      <c r="X69" s="531">
        <f t="shared" si="270"/>
        <v>11</v>
      </c>
      <c r="Y69" s="1167">
        <v>4</v>
      </c>
      <c r="Z69" s="845">
        <v>1</v>
      </c>
      <c r="AA69" s="532">
        <f t="shared" si="271"/>
        <v>5</v>
      </c>
      <c r="AB69" s="849">
        <v>10</v>
      </c>
      <c r="AC69" s="845">
        <v>2</v>
      </c>
      <c r="AD69" s="531">
        <f t="shared" si="272"/>
        <v>12</v>
      </c>
      <c r="AE69" s="849">
        <f t="shared" si="179"/>
        <v>24</v>
      </c>
      <c r="AF69" s="845">
        <f t="shared" si="179"/>
        <v>23</v>
      </c>
      <c r="AG69" s="850">
        <f t="shared" si="179"/>
        <v>47</v>
      </c>
      <c r="AH69" s="851">
        <v>2</v>
      </c>
      <c r="AI69" s="845">
        <v>0</v>
      </c>
      <c r="AJ69" s="852">
        <f t="shared" si="180"/>
        <v>2</v>
      </c>
      <c r="AK69" s="281" t="s">
        <v>557</v>
      </c>
    </row>
    <row r="70" spans="1:37" ht="15.75" customHeight="1">
      <c r="A70" s="280"/>
      <c r="B70" s="281" t="s">
        <v>558</v>
      </c>
      <c r="C70" s="1164">
        <v>1</v>
      </c>
      <c r="D70" s="1165">
        <v>1</v>
      </c>
      <c r="E70" s="1165">
        <v>1</v>
      </c>
      <c r="F70" s="1166">
        <v>1</v>
      </c>
      <c r="G70" s="1166">
        <v>1</v>
      </c>
      <c r="H70" s="845">
        <v>1</v>
      </c>
      <c r="I70" s="532">
        <f t="shared" si="181"/>
        <v>6</v>
      </c>
      <c r="J70" s="506">
        <v>2</v>
      </c>
      <c r="K70" s="506">
        <v>2</v>
      </c>
      <c r="L70" s="533">
        <f t="shared" si="182"/>
        <v>10</v>
      </c>
      <c r="M70" s="1167">
        <v>1</v>
      </c>
      <c r="N70" s="845">
        <v>8</v>
      </c>
      <c r="O70" s="531">
        <f t="shared" si="2"/>
        <v>9</v>
      </c>
      <c r="P70" s="1167">
        <v>5</v>
      </c>
      <c r="Q70" s="845">
        <v>4</v>
      </c>
      <c r="R70" s="531">
        <f t="shared" si="248"/>
        <v>9</v>
      </c>
      <c r="S70" s="849">
        <v>9</v>
      </c>
      <c r="T70" s="845">
        <v>8</v>
      </c>
      <c r="U70" s="531">
        <f t="shared" si="269"/>
        <v>17</v>
      </c>
      <c r="V70" s="849">
        <v>5</v>
      </c>
      <c r="W70" s="845">
        <v>9</v>
      </c>
      <c r="X70" s="531">
        <f t="shared" si="270"/>
        <v>14</v>
      </c>
      <c r="Y70" s="1167">
        <v>6</v>
      </c>
      <c r="Z70" s="845">
        <v>5</v>
      </c>
      <c r="AA70" s="532">
        <f t="shared" si="271"/>
        <v>11</v>
      </c>
      <c r="AB70" s="849">
        <v>9</v>
      </c>
      <c r="AC70" s="845">
        <v>8</v>
      </c>
      <c r="AD70" s="531">
        <f t="shared" si="272"/>
        <v>17</v>
      </c>
      <c r="AE70" s="849">
        <f t="shared" si="179"/>
        <v>35</v>
      </c>
      <c r="AF70" s="845">
        <f t="shared" si="179"/>
        <v>42</v>
      </c>
      <c r="AG70" s="850">
        <f t="shared" si="179"/>
        <v>77</v>
      </c>
      <c r="AH70" s="851">
        <v>5</v>
      </c>
      <c r="AI70" s="845">
        <v>1</v>
      </c>
      <c r="AJ70" s="852">
        <f t="shared" si="180"/>
        <v>6</v>
      </c>
      <c r="AK70" s="281" t="s">
        <v>558</v>
      </c>
    </row>
    <row r="71" spans="1:37" ht="15.75" customHeight="1">
      <c r="A71" s="280"/>
      <c r="B71" s="281" t="s">
        <v>559</v>
      </c>
      <c r="C71" s="1164">
        <v>0</v>
      </c>
      <c r="D71" s="1165">
        <v>0</v>
      </c>
      <c r="E71" s="1165">
        <v>0</v>
      </c>
      <c r="F71" s="1166">
        <v>0</v>
      </c>
      <c r="G71" s="1166">
        <v>0</v>
      </c>
      <c r="H71" s="845">
        <v>0</v>
      </c>
      <c r="I71" s="532">
        <f t="shared" si="181"/>
        <v>0</v>
      </c>
      <c r="J71" s="506">
        <v>0</v>
      </c>
      <c r="K71" s="506">
        <v>2</v>
      </c>
      <c r="L71" s="533">
        <f t="shared" si="182"/>
        <v>2</v>
      </c>
      <c r="M71" s="1167">
        <v>0</v>
      </c>
      <c r="N71" s="845">
        <v>1</v>
      </c>
      <c r="O71" s="531">
        <f t="shared" ref="O71:O100" si="275">SUM(M71,N71)</f>
        <v>1</v>
      </c>
      <c r="P71" s="1167">
        <v>2</v>
      </c>
      <c r="Q71" s="845">
        <v>0</v>
      </c>
      <c r="R71" s="531">
        <f t="shared" si="248"/>
        <v>2</v>
      </c>
      <c r="S71" s="849">
        <v>1</v>
      </c>
      <c r="T71" s="845">
        <v>1</v>
      </c>
      <c r="U71" s="531">
        <f t="shared" si="269"/>
        <v>2</v>
      </c>
      <c r="V71" s="849">
        <v>1</v>
      </c>
      <c r="W71" s="845">
        <v>0</v>
      </c>
      <c r="X71" s="531">
        <f t="shared" si="270"/>
        <v>1</v>
      </c>
      <c r="Y71" s="1167">
        <v>1</v>
      </c>
      <c r="Z71" s="845">
        <v>1</v>
      </c>
      <c r="AA71" s="532">
        <f t="shared" si="271"/>
        <v>2</v>
      </c>
      <c r="AB71" s="849">
        <v>2</v>
      </c>
      <c r="AC71" s="845">
        <v>1</v>
      </c>
      <c r="AD71" s="531">
        <f t="shared" si="272"/>
        <v>3</v>
      </c>
      <c r="AE71" s="849">
        <f t="shared" si="179"/>
        <v>7</v>
      </c>
      <c r="AF71" s="845">
        <f t="shared" si="179"/>
        <v>4</v>
      </c>
      <c r="AG71" s="850">
        <f t="shared" si="179"/>
        <v>11</v>
      </c>
      <c r="AH71" s="851">
        <v>0</v>
      </c>
      <c r="AI71" s="845">
        <v>0</v>
      </c>
      <c r="AJ71" s="852">
        <f t="shared" si="180"/>
        <v>0</v>
      </c>
      <c r="AK71" s="281" t="s">
        <v>559</v>
      </c>
    </row>
    <row r="72" spans="1:37" ht="15.75" customHeight="1">
      <c r="A72" s="280"/>
      <c r="B72" s="281" t="s">
        <v>560</v>
      </c>
      <c r="C72" s="1164">
        <v>0</v>
      </c>
      <c r="D72" s="1165">
        <v>0</v>
      </c>
      <c r="E72" s="1165">
        <v>0</v>
      </c>
      <c r="F72" s="1166">
        <v>0</v>
      </c>
      <c r="G72" s="1166">
        <v>0</v>
      </c>
      <c r="H72" s="845">
        <v>0</v>
      </c>
      <c r="I72" s="532">
        <f t="shared" si="181"/>
        <v>0</v>
      </c>
      <c r="J72" s="506">
        <v>3</v>
      </c>
      <c r="K72" s="506">
        <v>0</v>
      </c>
      <c r="L72" s="533">
        <f t="shared" ref="L72:L75" si="276">SUM(I72:K72)</f>
        <v>3</v>
      </c>
      <c r="M72" s="1167">
        <v>0</v>
      </c>
      <c r="N72" s="845">
        <v>0</v>
      </c>
      <c r="O72" s="531">
        <f t="shared" si="275"/>
        <v>0</v>
      </c>
      <c r="P72" s="1167">
        <v>0</v>
      </c>
      <c r="Q72" s="845">
        <v>2</v>
      </c>
      <c r="R72" s="531">
        <f t="shared" si="248"/>
        <v>2</v>
      </c>
      <c r="S72" s="849">
        <v>0</v>
      </c>
      <c r="T72" s="845">
        <v>1</v>
      </c>
      <c r="U72" s="531">
        <f t="shared" si="269"/>
        <v>1</v>
      </c>
      <c r="V72" s="849">
        <v>1</v>
      </c>
      <c r="W72" s="845">
        <v>0</v>
      </c>
      <c r="X72" s="531">
        <f t="shared" si="270"/>
        <v>1</v>
      </c>
      <c r="Y72" s="1167">
        <v>1</v>
      </c>
      <c r="Z72" s="845">
        <v>0</v>
      </c>
      <c r="AA72" s="532">
        <f t="shared" si="271"/>
        <v>1</v>
      </c>
      <c r="AB72" s="849">
        <v>0</v>
      </c>
      <c r="AC72" s="845">
        <v>0</v>
      </c>
      <c r="AD72" s="531">
        <f t="shared" si="272"/>
        <v>0</v>
      </c>
      <c r="AE72" s="849">
        <f t="shared" ref="AE72:AG87" si="277">SUM(M72,P72,S72,V72,Y72,AB72)</f>
        <v>2</v>
      </c>
      <c r="AF72" s="845">
        <f t="shared" si="277"/>
        <v>3</v>
      </c>
      <c r="AG72" s="850">
        <f t="shared" si="277"/>
        <v>5</v>
      </c>
      <c r="AH72" s="851">
        <v>0</v>
      </c>
      <c r="AI72" s="845">
        <v>0</v>
      </c>
      <c r="AJ72" s="852">
        <f t="shared" si="180"/>
        <v>0</v>
      </c>
      <c r="AK72" s="281" t="s">
        <v>560</v>
      </c>
    </row>
    <row r="73" spans="1:37" s="295" customFormat="1" ht="15.75" customHeight="1">
      <c r="A73" s="292"/>
      <c r="B73" s="297" t="s">
        <v>561</v>
      </c>
      <c r="C73" s="1177">
        <v>0</v>
      </c>
      <c r="D73" s="1178">
        <v>0</v>
      </c>
      <c r="E73" s="1178">
        <v>0</v>
      </c>
      <c r="F73" s="1179">
        <v>0</v>
      </c>
      <c r="G73" s="1179">
        <v>0</v>
      </c>
      <c r="H73" s="871">
        <v>0</v>
      </c>
      <c r="I73" s="537">
        <f t="shared" si="181"/>
        <v>0</v>
      </c>
      <c r="J73" s="1180">
        <v>2</v>
      </c>
      <c r="K73" s="1180">
        <v>0</v>
      </c>
      <c r="L73" s="538">
        <f t="shared" si="276"/>
        <v>2</v>
      </c>
      <c r="M73" s="1181">
        <v>0</v>
      </c>
      <c r="N73" s="871">
        <v>0</v>
      </c>
      <c r="O73" s="872">
        <f t="shared" si="275"/>
        <v>0</v>
      </c>
      <c r="P73" s="1181">
        <v>0</v>
      </c>
      <c r="Q73" s="871">
        <v>0</v>
      </c>
      <c r="R73" s="872">
        <f t="shared" si="248"/>
        <v>0</v>
      </c>
      <c r="S73" s="873">
        <v>0</v>
      </c>
      <c r="T73" s="871">
        <v>0</v>
      </c>
      <c r="U73" s="872">
        <f t="shared" si="269"/>
        <v>0</v>
      </c>
      <c r="V73" s="873">
        <v>0</v>
      </c>
      <c r="W73" s="871">
        <v>0</v>
      </c>
      <c r="X73" s="872">
        <f t="shared" si="270"/>
        <v>0</v>
      </c>
      <c r="Y73" s="1181">
        <v>0</v>
      </c>
      <c r="Z73" s="871">
        <v>0</v>
      </c>
      <c r="AA73" s="537">
        <f t="shared" si="271"/>
        <v>0</v>
      </c>
      <c r="AB73" s="873">
        <v>0</v>
      </c>
      <c r="AC73" s="871">
        <v>0</v>
      </c>
      <c r="AD73" s="872">
        <f t="shared" si="272"/>
        <v>0</v>
      </c>
      <c r="AE73" s="873">
        <f t="shared" si="277"/>
        <v>0</v>
      </c>
      <c r="AF73" s="871">
        <f t="shared" si="277"/>
        <v>0</v>
      </c>
      <c r="AG73" s="874">
        <f t="shared" si="277"/>
        <v>0</v>
      </c>
      <c r="AH73" s="875">
        <v>0</v>
      </c>
      <c r="AI73" s="871">
        <v>0</v>
      </c>
      <c r="AJ73" s="876">
        <f t="shared" si="180"/>
        <v>0</v>
      </c>
      <c r="AK73" s="297" t="s">
        <v>561</v>
      </c>
    </row>
    <row r="74" spans="1:37" ht="15.75" customHeight="1">
      <c r="A74" s="280"/>
      <c r="B74" s="281" t="s">
        <v>562</v>
      </c>
      <c r="C74" s="1164">
        <v>1</v>
      </c>
      <c r="D74" s="1165">
        <v>1</v>
      </c>
      <c r="E74" s="1165">
        <v>1</v>
      </c>
      <c r="F74" s="1166">
        <v>1</v>
      </c>
      <c r="G74" s="1166">
        <v>1</v>
      </c>
      <c r="H74" s="845">
        <v>1</v>
      </c>
      <c r="I74" s="532">
        <f t="shared" si="181"/>
        <v>6</v>
      </c>
      <c r="J74" s="506">
        <v>0</v>
      </c>
      <c r="K74" s="506">
        <v>0</v>
      </c>
      <c r="L74" s="533">
        <f t="shared" si="276"/>
        <v>6</v>
      </c>
      <c r="M74" s="1167">
        <v>8</v>
      </c>
      <c r="N74" s="845">
        <v>11</v>
      </c>
      <c r="O74" s="531">
        <f t="shared" si="275"/>
        <v>19</v>
      </c>
      <c r="P74" s="1167">
        <v>7</v>
      </c>
      <c r="Q74" s="845">
        <v>12</v>
      </c>
      <c r="R74" s="531">
        <f t="shared" si="248"/>
        <v>19</v>
      </c>
      <c r="S74" s="849">
        <v>7</v>
      </c>
      <c r="T74" s="845">
        <v>8</v>
      </c>
      <c r="U74" s="531">
        <f t="shared" si="269"/>
        <v>15</v>
      </c>
      <c r="V74" s="849">
        <v>4</v>
      </c>
      <c r="W74" s="845">
        <v>10</v>
      </c>
      <c r="X74" s="531">
        <f t="shared" si="270"/>
        <v>14</v>
      </c>
      <c r="Y74" s="1167">
        <v>7</v>
      </c>
      <c r="Z74" s="845">
        <v>16</v>
      </c>
      <c r="AA74" s="532">
        <f t="shared" si="271"/>
        <v>23</v>
      </c>
      <c r="AB74" s="849">
        <v>7</v>
      </c>
      <c r="AC74" s="845">
        <v>10</v>
      </c>
      <c r="AD74" s="531">
        <f t="shared" si="272"/>
        <v>17</v>
      </c>
      <c r="AE74" s="849">
        <f t="shared" si="277"/>
        <v>40</v>
      </c>
      <c r="AF74" s="845">
        <f t="shared" si="277"/>
        <v>67</v>
      </c>
      <c r="AG74" s="850">
        <f t="shared" si="277"/>
        <v>107</v>
      </c>
      <c r="AH74" s="851">
        <v>2</v>
      </c>
      <c r="AI74" s="845">
        <v>1</v>
      </c>
      <c r="AJ74" s="852">
        <f t="shared" si="180"/>
        <v>3</v>
      </c>
      <c r="AK74" s="281" t="s">
        <v>562</v>
      </c>
    </row>
    <row r="75" spans="1:37" ht="15.75" customHeight="1">
      <c r="A75" s="280"/>
      <c r="B75" s="281" t="s">
        <v>563</v>
      </c>
      <c r="C75" s="1164">
        <v>1</v>
      </c>
      <c r="D75" s="1165">
        <v>1</v>
      </c>
      <c r="E75" s="1165">
        <v>1</v>
      </c>
      <c r="F75" s="1166">
        <v>1</v>
      </c>
      <c r="G75" s="1166">
        <v>1</v>
      </c>
      <c r="H75" s="845">
        <v>1</v>
      </c>
      <c r="I75" s="532">
        <f t="shared" si="181"/>
        <v>6</v>
      </c>
      <c r="J75" s="506">
        <v>0</v>
      </c>
      <c r="K75" s="506">
        <v>1</v>
      </c>
      <c r="L75" s="533">
        <f t="shared" si="276"/>
        <v>7</v>
      </c>
      <c r="M75" s="1167">
        <v>14</v>
      </c>
      <c r="N75" s="845">
        <v>10</v>
      </c>
      <c r="O75" s="531">
        <f t="shared" si="275"/>
        <v>24</v>
      </c>
      <c r="P75" s="1167">
        <v>9</v>
      </c>
      <c r="Q75" s="845">
        <v>8</v>
      </c>
      <c r="R75" s="531">
        <f t="shared" si="248"/>
        <v>17</v>
      </c>
      <c r="S75" s="849">
        <v>13</v>
      </c>
      <c r="T75" s="845">
        <v>15</v>
      </c>
      <c r="U75" s="531">
        <f t="shared" si="269"/>
        <v>28</v>
      </c>
      <c r="V75" s="849">
        <v>9</v>
      </c>
      <c r="W75" s="845">
        <v>18</v>
      </c>
      <c r="X75" s="531">
        <f t="shared" si="270"/>
        <v>27</v>
      </c>
      <c r="Y75" s="1167">
        <v>13</v>
      </c>
      <c r="Z75" s="845">
        <v>11</v>
      </c>
      <c r="AA75" s="532">
        <f t="shared" si="271"/>
        <v>24</v>
      </c>
      <c r="AB75" s="849">
        <v>18</v>
      </c>
      <c r="AC75" s="845">
        <v>14</v>
      </c>
      <c r="AD75" s="531">
        <f t="shared" si="272"/>
        <v>32</v>
      </c>
      <c r="AE75" s="849">
        <f t="shared" si="277"/>
        <v>76</v>
      </c>
      <c r="AF75" s="845">
        <f t="shared" si="277"/>
        <v>76</v>
      </c>
      <c r="AG75" s="850">
        <f t="shared" si="277"/>
        <v>152</v>
      </c>
      <c r="AH75" s="851">
        <v>8</v>
      </c>
      <c r="AI75" s="845">
        <v>2</v>
      </c>
      <c r="AJ75" s="852">
        <f t="shared" si="180"/>
        <v>10</v>
      </c>
      <c r="AK75" s="281" t="s">
        <v>563</v>
      </c>
    </row>
    <row r="76" spans="1:37" ht="15.75" customHeight="1">
      <c r="A76" s="280"/>
      <c r="B76" s="281" t="s">
        <v>564</v>
      </c>
      <c r="C76" s="1164">
        <v>0</v>
      </c>
      <c r="D76" s="1165">
        <v>0</v>
      </c>
      <c r="E76" s="1165">
        <v>0</v>
      </c>
      <c r="F76" s="1166">
        <v>0</v>
      </c>
      <c r="G76" s="1166">
        <v>0</v>
      </c>
      <c r="H76" s="845">
        <v>0</v>
      </c>
      <c r="I76" s="532">
        <f t="shared" si="181"/>
        <v>0</v>
      </c>
      <c r="J76" s="506">
        <v>0</v>
      </c>
      <c r="K76" s="506">
        <v>4</v>
      </c>
      <c r="L76" s="533">
        <f t="shared" ref="L76:L77" si="278">SUM(I76:K76)</f>
        <v>4</v>
      </c>
      <c r="M76" s="1167">
        <v>1</v>
      </c>
      <c r="N76" s="845">
        <v>0</v>
      </c>
      <c r="O76" s="531">
        <f t="shared" si="275"/>
        <v>1</v>
      </c>
      <c r="P76" s="1167">
        <v>1</v>
      </c>
      <c r="Q76" s="845">
        <v>2</v>
      </c>
      <c r="R76" s="531">
        <f t="shared" si="248"/>
        <v>3</v>
      </c>
      <c r="S76" s="849">
        <v>0</v>
      </c>
      <c r="T76" s="845">
        <v>1</v>
      </c>
      <c r="U76" s="531">
        <f t="shared" si="269"/>
        <v>1</v>
      </c>
      <c r="V76" s="849">
        <v>0</v>
      </c>
      <c r="W76" s="845">
        <v>1</v>
      </c>
      <c r="X76" s="531">
        <f t="shared" si="270"/>
        <v>1</v>
      </c>
      <c r="Y76" s="1167">
        <v>1</v>
      </c>
      <c r="Z76" s="845">
        <v>0</v>
      </c>
      <c r="AA76" s="532">
        <f t="shared" si="271"/>
        <v>1</v>
      </c>
      <c r="AB76" s="849">
        <v>0</v>
      </c>
      <c r="AC76" s="845">
        <v>3</v>
      </c>
      <c r="AD76" s="531">
        <f t="shared" si="272"/>
        <v>3</v>
      </c>
      <c r="AE76" s="849">
        <f t="shared" si="277"/>
        <v>3</v>
      </c>
      <c r="AF76" s="845">
        <f t="shared" si="277"/>
        <v>7</v>
      </c>
      <c r="AG76" s="850">
        <f t="shared" si="277"/>
        <v>10</v>
      </c>
      <c r="AH76" s="851">
        <v>0</v>
      </c>
      <c r="AI76" s="845">
        <v>0</v>
      </c>
      <c r="AJ76" s="852">
        <f t="shared" si="180"/>
        <v>0</v>
      </c>
      <c r="AK76" s="281" t="s">
        <v>564</v>
      </c>
    </row>
    <row r="77" spans="1:37" ht="15.75" customHeight="1">
      <c r="A77" s="280"/>
      <c r="B77" s="281" t="s">
        <v>565</v>
      </c>
      <c r="C77" s="1164">
        <v>1</v>
      </c>
      <c r="D77" s="1165">
        <v>1</v>
      </c>
      <c r="E77" s="1165">
        <v>1</v>
      </c>
      <c r="F77" s="1166">
        <v>1</v>
      </c>
      <c r="G77" s="1166">
        <v>1</v>
      </c>
      <c r="H77" s="845">
        <v>1</v>
      </c>
      <c r="I77" s="532">
        <f t="shared" si="181"/>
        <v>6</v>
      </c>
      <c r="J77" s="506">
        <v>3</v>
      </c>
      <c r="K77" s="506">
        <v>0</v>
      </c>
      <c r="L77" s="533">
        <f t="shared" si="278"/>
        <v>9</v>
      </c>
      <c r="M77" s="1167">
        <v>6</v>
      </c>
      <c r="N77" s="845">
        <v>6</v>
      </c>
      <c r="O77" s="531">
        <f t="shared" si="275"/>
        <v>12</v>
      </c>
      <c r="P77" s="1167">
        <v>4</v>
      </c>
      <c r="Q77" s="845">
        <v>11</v>
      </c>
      <c r="R77" s="531">
        <f t="shared" si="248"/>
        <v>15</v>
      </c>
      <c r="S77" s="849">
        <v>9</v>
      </c>
      <c r="T77" s="845">
        <v>7</v>
      </c>
      <c r="U77" s="531">
        <f t="shared" si="269"/>
        <v>16</v>
      </c>
      <c r="V77" s="849">
        <v>8</v>
      </c>
      <c r="W77" s="845">
        <v>5</v>
      </c>
      <c r="X77" s="531">
        <f t="shared" si="270"/>
        <v>13</v>
      </c>
      <c r="Y77" s="1167">
        <v>11</v>
      </c>
      <c r="Z77" s="845">
        <v>7</v>
      </c>
      <c r="AA77" s="532">
        <f t="shared" si="271"/>
        <v>18</v>
      </c>
      <c r="AB77" s="849">
        <v>6</v>
      </c>
      <c r="AC77" s="845">
        <v>9</v>
      </c>
      <c r="AD77" s="531">
        <f t="shared" si="272"/>
        <v>15</v>
      </c>
      <c r="AE77" s="849">
        <f t="shared" si="277"/>
        <v>44</v>
      </c>
      <c r="AF77" s="845">
        <f t="shared" si="277"/>
        <v>45</v>
      </c>
      <c r="AG77" s="850">
        <f t="shared" si="277"/>
        <v>89</v>
      </c>
      <c r="AH77" s="851">
        <v>2</v>
      </c>
      <c r="AI77" s="845">
        <v>2</v>
      </c>
      <c r="AJ77" s="852">
        <f t="shared" si="180"/>
        <v>4</v>
      </c>
      <c r="AK77" s="281" t="s">
        <v>565</v>
      </c>
    </row>
    <row r="78" spans="1:37" ht="15.75" customHeight="1" thickBot="1">
      <c r="A78" s="298" t="s">
        <v>566</v>
      </c>
      <c r="B78" s="299"/>
      <c r="C78" s="539">
        <f t="shared" ref="C78:H78" si="279">SUM(C42:C77)</f>
        <v>45</v>
      </c>
      <c r="D78" s="540">
        <f t="shared" si="279"/>
        <v>40</v>
      </c>
      <c r="E78" s="540">
        <f t="shared" si="279"/>
        <v>37</v>
      </c>
      <c r="F78" s="541">
        <f t="shared" si="279"/>
        <v>43</v>
      </c>
      <c r="G78" s="541">
        <f t="shared" si="279"/>
        <v>42</v>
      </c>
      <c r="H78" s="542">
        <f t="shared" si="279"/>
        <v>44</v>
      </c>
      <c r="I78" s="543">
        <f>SUM(I42:I77)</f>
        <v>251</v>
      </c>
      <c r="J78" s="543">
        <f>SUM(J42:J77)</f>
        <v>25</v>
      </c>
      <c r="K78" s="543">
        <f>SUM(K42:K77)</f>
        <v>97</v>
      </c>
      <c r="L78" s="544">
        <f>SUM(I78:K78)</f>
        <v>373</v>
      </c>
      <c r="M78" s="877">
        <f>SUM(M42:M77)</f>
        <v>518</v>
      </c>
      <c r="N78" s="542">
        <f>SUM(N42:N77)</f>
        <v>486</v>
      </c>
      <c r="O78" s="543">
        <f t="shared" si="275"/>
        <v>1004</v>
      </c>
      <c r="P78" s="877">
        <f>SUM(P42:P77)</f>
        <v>542</v>
      </c>
      <c r="Q78" s="542">
        <f>SUM(Q42:Q77)</f>
        <v>495</v>
      </c>
      <c r="R78" s="543">
        <f t="shared" ref="R78:R100" si="280">SUM(P78,Q78)</f>
        <v>1037</v>
      </c>
      <c r="S78" s="878">
        <f>SUM(S42:S77)</f>
        <v>554</v>
      </c>
      <c r="T78" s="542">
        <f>SUM(T42:T77)</f>
        <v>505</v>
      </c>
      <c r="U78" s="879">
        <f t="shared" si="269"/>
        <v>1059</v>
      </c>
      <c r="V78" s="878">
        <f>SUM(V42:V77)</f>
        <v>536</v>
      </c>
      <c r="W78" s="542">
        <f>SUM(W42:W77)</f>
        <v>529</v>
      </c>
      <c r="X78" s="879">
        <f t="shared" si="270"/>
        <v>1065</v>
      </c>
      <c r="Y78" s="877">
        <f>SUM(Y42:Y77)</f>
        <v>525</v>
      </c>
      <c r="Z78" s="542">
        <f>SUM(Z42:Z77)</f>
        <v>564</v>
      </c>
      <c r="AA78" s="543">
        <f t="shared" si="271"/>
        <v>1089</v>
      </c>
      <c r="AB78" s="878">
        <f>SUM(AB42:AB77)</f>
        <v>584</v>
      </c>
      <c r="AC78" s="542">
        <f>SUM(AC42:AC77)</f>
        <v>557</v>
      </c>
      <c r="AD78" s="543">
        <f t="shared" si="272"/>
        <v>1141</v>
      </c>
      <c r="AE78" s="878">
        <f t="shared" si="277"/>
        <v>3259</v>
      </c>
      <c r="AF78" s="542">
        <f t="shared" si="277"/>
        <v>3136</v>
      </c>
      <c r="AG78" s="880">
        <f t="shared" si="277"/>
        <v>6395</v>
      </c>
      <c r="AH78" s="881">
        <f>SUM(AH42:AH77)</f>
        <v>275</v>
      </c>
      <c r="AI78" s="542">
        <f>SUM(AI42:AI77)</f>
        <v>82</v>
      </c>
      <c r="AJ78" s="882">
        <f>SUM(AJ42:AJ77)</f>
        <v>357</v>
      </c>
      <c r="AK78" s="299" t="s">
        <v>566</v>
      </c>
    </row>
    <row r="79" spans="1:37" ht="15.75" customHeight="1">
      <c r="A79" s="280" t="s">
        <v>567</v>
      </c>
      <c r="B79" s="281" t="s">
        <v>13</v>
      </c>
      <c r="C79" s="1164">
        <v>3</v>
      </c>
      <c r="D79" s="1165">
        <v>3</v>
      </c>
      <c r="E79" s="1165">
        <v>3</v>
      </c>
      <c r="F79" s="1166">
        <v>3</v>
      </c>
      <c r="G79" s="1166">
        <v>4</v>
      </c>
      <c r="H79" s="845">
        <v>4</v>
      </c>
      <c r="I79" s="532">
        <f>SUM(C79:H79)</f>
        <v>20</v>
      </c>
      <c r="J79" s="506">
        <v>0</v>
      </c>
      <c r="K79" s="506">
        <v>15</v>
      </c>
      <c r="L79" s="533">
        <f t="shared" ref="L79:L99" si="281">SUM(I79:K79)</f>
        <v>35</v>
      </c>
      <c r="M79" s="1163">
        <v>39</v>
      </c>
      <c r="N79" s="842">
        <v>59</v>
      </c>
      <c r="O79" s="843">
        <f t="shared" si="275"/>
        <v>98</v>
      </c>
      <c r="P79" s="1163">
        <v>53</v>
      </c>
      <c r="Q79" s="842">
        <v>52</v>
      </c>
      <c r="R79" s="843">
        <f t="shared" si="280"/>
        <v>105</v>
      </c>
      <c r="S79" s="844">
        <v>55</v>
      </c>
      <c r="T79" s="842">
        <v>44</v>
      </c>
      <c r="U79" s="843">
        <f t="shared" si="269"/>
        <v>99</v>
      </c>
      <c r="V79" s="844">
        <v>53</v>
      </c>
      <c r="W79" s="842">
        <v>54</v>
      </c>
      <c r="X79" s="843">
        <f t="shared" si="270"/>
        <v>107</v>
      </c>
      <c r="Y79" s="1163">
        <v>63</v>
      </c>
      <c r="Z79" s="842">
        <v>59</v>
      </c>
      <c r="AA79" s="529">
        <f t="shared" si="271"/>
        <v>122</v>
      </c>
      <c r="AB79" s="844">
        <v>62</v>
      </c>
      <c r="AC79" s="842">
        <v>56</v>
      </c>
      <c r="AD79" s="843">
        <f t="shared" si="272"/>
        <v>118</v>
      </c>
      <c r="AE79" s="849">
        <f>SUM(M79,P79,S79,V79,Y79,AB79)</f>
        <v>325</v>
      </c>
      <c r="AF79" s="845">
        <f t="shared" si="277"/>
        <v>324</v>
      </c>
      <c r="AG79" s="850">
        <f t="shared" si="277"/>
        <v>649</v>
      </c>
      <c r="AH79" s="851">
        <v>56</v>
      </c>
      <c r="AI79" s="845">
        <v>15</v>
      </c>
      <c r="AJ79" s="852">
        <f t="shared" ref="AJ79:AJ86" si="282">SUM(AH79:AI79)</f>
        <v>71</v>
      </c>
      <c r="AK79" s="281" t="s">
        <v>13</v>
      </c>
    </row>
    <row r="80" spans="1:37" ht="15.75" customHeight="1">
      <c r="A80" s="283">
        <v>8</v>
      </c>
      <c r="B80" s="281" t="s">
        <v>568</v>
      </c>
      <c r="C80" s="1164">
        <v>3</v>
      </c>
      <c r="D80" s="1165">
        <v>3</v>
      </c>
      <c r="E80" s="1165">
        <v>4</v>
      </c>
      <c r="F80" s="1166">
        <v>4</v>
      </c>
      <c r="G80" s="1166">
        <v>4</v>
      </c>
      <c r="H80" s="845">
        <v>4</v>
      </c>
      <c r="I80" s="532">
        <f t="shared" ref="I80:I85" si="283">SUM(C80:H80)</f>
        <v>22</v>
      </c>
      <c r="J80" s="506">
        <v>0</v>
      </c>
      <c r="K80" s="506">
        <v>15</v>
      </c>
      <c r="L80" s="533">
        <f t="shared" si="281"/>
        <v>37</v>
      </c>
      <c r="M80" s="1167">
        <v>61</v>
      </c>
      <c r="N80" s="845">
        <v>56</v>
      </c>
      <c r="O80" s="531">
        <f t="shared" si="275"/>
        <v>117</v>
      </c>
      <c r="P80" s="1167">
        <v>62</v>
      </c>
      <c r="Q80" s="845">
        <v>60</v>
      </c>
      <c r="R80" s="531">
        <f t="shared" si="280"/>
        <v>122</v>
      </c>
      <c r="S80" s="849">
        <v>60</v>
      </c>
      <c r="T80" s="845">
        <v>62</v>
      </c>
      <c r="U80" s="531">
        <f t="shared" si="269"/>
        <v>122</v>
      </c>
      <c r="V80" s="849">
        <v>63</v>
      </c>
      <c r="W80" s="845">
        <v>64</v>
      </c>
      <c r="X80" s="531">
        <f t="shared" si="270"/>
        <v>127</v>
      </c>
      <c r="Y80" s="1167">
        <v>70</v>
      </c>
      <c r="Z80" s="845">
        <v>50</v>
      </c>
      <c r="AA80" s="532">
        <f t="shared" si="271"/>
        <v>120</v>
      </c>
      <c r="AB80" s="849">
        <v>74</v>
      </c>
      <c r="AC80" s="845">
        <v>56</v>
      </c>
      <c r="AD80" s="531">
        <f t="shared" si="272"/>
        <v>130</v>
      </c>
      <c r="AE80" s="849">
        <f t="shared" si="277"/>
        <v>390</v>
      </c>
      <c r="AF80" s="845">
        <f t="shared" si="277"/>
        <v>348</v>
      </c>
      <c r="AG80" s="850">
        <f t="shared" si="277"/>
        <v>738</v>
      </c>
      <c r="AH80" s="851">
        <v>62</v>
      </c>
      <c r="AI80" s="845">
        <v>18</v>
      </c>
      <c r="AJ80" s="852">
        <f t="shared" si="282"/>
        <v>80</v>
      </c>
      <c r="AK80" s="281" t="s">
        <v>568</v>
      </c>
    </row>
    <row r="81" spans="1:37" ht="15.75" customHeight="1">
      <c r="A81" s="280"/>
      <c r="B81" s="281" t="s">
        <v>569</v>
      </c>
      <c r="C81" s="1164">
        <v>3</v>
      </c>
      <c r="D81" s="1165">
        <v>2</v>
      </c>
      <c r="E81" s="1165">
        <v>3</v>
      </c>
      <c r="F81" s="1166">
        <v>3</v>
      </c>
      <c r="G81" s="1166">
        <v>2</v>
      </c>
      <c r="H81" s="845">
        <v>2</v>
      </c>
      <c r="I81" s="532">
        <f t="shared" si="283"/>
        <v>15</v>
      </c>
      <c r="J81" s="506">
        <v>0</v>
      </c>
      <c r="K81" s="506">
        <v>11</v>
      </c>
      <c r="L81" s="533">
        <f t="shared" si="281"/>
        <v>26</v>
      </c>
      <c r="M81" s="1167">
        <v>46</v>
      </c>
      <c r="N81" s="845">
        <v>37</v>
      </c>
      <c r="O81" s="531">
        <f t="shared" si="275"/>
        <v>83</v>
      </c>
      <c r="P81" s="1167">
        <v>41</v>
      </c>
      <c r="Q81" s="845">
        <v>38</v>
      </c>
      <c r="R81" s="531">
        <f t="shared" si="280"/>
        <v>79</v>
      </c>
      <c r="S81" s="849">
        <v>46</v>
      </c>
      <c r="T81" s="845">
        <v>42</v>
      </c>
      <c r="U81" s="531">
        <f t="shared" si="269"/>
        <v>88</v>
      </c>
      <c r="V81" s="849">
        <v>45</v>
      </c>
      <c r="W81" s="845">
        <v>32</v>
      </c>
      <c r="X81" s="531">
        <f t="shared" si="270"/>
        <v>77</v>
      </c>
      <c r="Y81" s="1167">
        <v>31</v>
      </c>
      <c r="Z81" s="845">
        <v>39</v>
      </c>
      <c r="AA81" s="532">
        <f t="shared" si="271"/>
        <v>70</v>
      </c>
      <c r="AB81" s="849">
        <v>35</v>
      </c>
      <c r="AC81" s="845">
        <v>32</v>
      </c>
      <c r="AD81" s="531">
        <f t="shared" si="272"/>
        <v>67</v>
      </c>
      <c r="AE81" s="849">
        <f t="shared" si="277"/>
        <v>244</v>
      </c>
      <c r="AF81" s="845">
        <f t="shared" si="277"/>
        <v>220</v>
      </c>
      <c r="AG81" s="850">
        <f t="shared" si="277"/>
        <v>464</v>
      </c>
      <c r="AH81" s="851">
        <v>48</v>
      </c>
      <c r="AI81" s="845">
        <v>17</v>
      </c>
      <c r="AJ81" s="852">
        <f t="shared" si="282"/>
        <v>65</v>
      </c>
      <c r="AK81" s="281" t="s">
        <v>569</v>
      </c>
    </row>
    <row r="82" spans="1:37" ht="15.75" customHeight="1">
      <c r="A82" s="280"/>
      <c r="B82" s="281" t="s">
        <v>570</v>
      </c>
      <c r="C82" s="1164">
        <v>2</v>
      </c>
      <c r="D82" s="1165">
        <v>2</v>
      </c>
      <c r="E82" s="1165">
        <v>2</v>
      </c>
      <c r="F82" s="1166">
        <v>2</v>
      </c>
      <c r="G82" s="1166">
        <v>2</v>
      </c>
      <c r="H82" s="845">
        <v>2</v>
      </c>
      <c r="I82" s="532">
        <f t="shared" si="283"/>
        <v>12</v>
      </c>
      <c r="J82" s="506">
        <v>0</v>
      </c>
      <c r="K82" s="506">
        <v>7</v>
      </c>
      <c r="L82" s="533">
        <f t="shared" si="281"/>
        <v>19</v>
      </c>
      <c r="M82" s="1167">
        <v>22</v>
      </c>
      <c r="N82" s="845">
        <v>22</v>
      </c>
      <c r="O82" s="531">
        <f t="shared" si="275"/>
        <v>44</v>
      </c>
      <c r="P82" s="1167">
        <v>34</v>
      </c>
      <c r="Q82" s="845">
        <v>22</v>
      </c>
      <c r="R82" s="531">
        <f t="shared" si="280"/>
        <v>56</v>
      </c>
      <c r="S82" s="849">
        <v>26</v>
      </c>
      <c r="T82" s="845">
        <v>21</v>
      </c>
      <c r="U82" s="531">
        <f t="shared" si="269"/>
        <v>47</v>
      </c>
      <c r="V82" s="849">
        <v>25</v>
      </c>
      <c r="W82" s="845">
        <v>35</v>
      </c>
      <c r="X82" s="531">
        <f t="shared" si="270"/>
        <v>60</v>
      </c>
      <c r="Y82" s="1167">
        <v>43</v>
      </c>
      <c r="Z82" s="845">
        <v>32</v>
      </c>
      <c r="AA82" s="532">
        <f t="shared" si="271"/>
        <v>75</v>
      </c>
      <c r="AB82" s="849">
        <v>30</v>
      </c>
      <c r="AC82" s="845">
        <v>28</v>
      </c>
      <c r="AD82" s="531">
        <f t="shared" si="272"/>
        <v>58</v>
      </c>
      <c r="AE82" s="849">
        <f t="shared" si="277"/>
        <v>180</v>
      </c>
      <c r="AF82" s="845">
        <f t="shared" si="277"/>
        <v>160</v>
      </c>
      <c r="AG82" s="850">
        <f t="shared" si="277"/>
        <v>340</v>
      </c>
      <c r="AH82" s="851">
        <v>31</v>
      </c>
      <c r="AI82" s="845">
        <v>9</v>
      </c>
      <c r="AJ82" s="852">
        <f t="shared" si="282"/>
        <v>40</v>
      </c>
      <c r="AK82" s="281" t="s">
        <v>570</v>
      </c>
    </row>
    <row r="83" spans="1:37" ht="15.75" customHeight="1">
      <c r="A83" s="280"/>
      <c r="B83" s="281" t="s">
        <v>571</v>
      </c>
      <c r="C83" s="1164">
        <v>3</v>
      </c>
      <c r="D83" s="1165">
        <v>3</v>
      </c>
      <c r="E83" s="1165">
        <v>3</v>
      </c>
      <c r="F83" s="1166">
        <v>3</v>
      </c>
      <c r="G83" s="1166">
        <v>3</v>
      </c>
      <c r="H83" s="845">
        <v>3</v>
      </c>
      <c r="I83" s="532">
        <f t="shared" si="283"/>
        <v>18</v>
      </c>
      <c r="J83" s="506">
        <v>0</v>
      </c>
      <c r="K83" s="506">
        <v>8</v>
      </c>
      <c r="L83" s="533">
        <f t="shared" si="281"/>
        <v>26</v>
      </c>
      <c r="M83" s="1167">
        <v>50</v>
      </c>
      <c r="N83" s="845">
        <v>41</v>
      </c>
      <c r="O83" s="531">
        <f t="shared" si="275"/>
        <v>91</v>
      </c>
      <c r="P83" s="1167">
        <v>49</v>
      </c>
      <c r="Q83" s="845">
        <v>50</v>
      </c>
      <c r="R83" s="531">
        <f t="shared" si="280"/>
        <v>99</v>
      </c>
      <c r="S83" s="849">
        <v>48</v>
      </c>
      <c r="T83" s="845">
        <v>41</v>
      </c>
      <c r="U83" s="531">
        <f t="shared" si="269"/>
        <v>89</v>
      </c>
      <c r="V83" s="849">
        <v>43</v>
      </c>
      <c r="W83" s="845">
        <v>47</v>
      </c>
      <c r="X83" s="531">
        <f t="shared" si="270"/>
        <v>90</v>
      </c>
      <c r="Y83" s="1167">
        <v>51</v>
      </c>
      <c r="Z83" s="845">
        <v>38</v>
      </c>
      <c r="AA83" s="532">
        <f t="shared" si="271"/>
        <v>89</v>
      </c>
      <c r="AB83" s="849">
        <v>49</v>
      </c>
      <c r="AC83" s="845">
        <v>49</v>
      </c>
      <c r="AD83" s="531">
        <f t="shared" si="272"/>
        <v>98</v>
      </c>
      <c r="AE83" s="849">
        <f t="shared" si="277"/>
        <v>290</v>
      </c>
      <c r="AF83" s="845">
        <f t="shared" si="277"/>
        <v>266</v>
      </c>
      <c r="AG83" s="850">
        <f t="shared" si="277"/>
        <v>556</v>
      </c>
      <c r="AH83" s="851">
        <v>32</v>
      </c>
      <c r="AI83" s="845">
        <v>16</v>
      </c>
      <c r="AJ83" s="852">
        <f t="shared" si="282"/>
        <v>48</v>
      </c>
      <c r="AK83" s="281" t="s">
        <v>571</v>
      </c>
    </row>
    <row r="84" spans="1:37" ht="15.75" customHeight="1">
      <c r="A84" s="280"/>
      <c r="B84" s="281" t="s">
        <v>572</v>
      </c>
      <c r="C84" s="1164">
        <v>3</v>
      </c>
      <c r="D84" s="1165">
        <v>4</v>
      </c>
      <c r="E84" s="1165">
        <v>4</v>
      </c>
      <c r="F84" s="1166">
        <v>3</v>
      </c>
      <c r="G84" s="1166">
        <v>4</v>
      </c>
      <c r="H84" s="845">
        <v>4</v>
      </c>
      <c r="I84" s="532">
        <f t="shared" si="283"/>
        <v>22</v>
      </c>
      <c r="J84" s="506">
        <v>0</v>
      </c>
      <c r="K84" s="506">
        <v>15</v>
      </c>
      <c r="L84" s="533">
        <f t="shared" si="281"/>
        <v>37</v>
      </c>
      <c r="M84" s="1167">
        <v>64</v>
      </c>
      <c r="N84" s="845">
        <v>58</v>
      </c>
      <c r="O84" s="531">
        <f t="shared" si="275"/>
        <v>122</v>
      </c>
      <c r="P84" s="1167">
        <v>66</v>
      </c>
      <c r="Q84" s="845">
        <v>59</v>
      </c>
      <c r="R84" s="531">
        <f t="shared" si="280"/>
        <v>125</v>
      </c>
      <c r="S84" s="849">
        <v>73</v>
      </c>
      <c r="T84" s="845">
        <v>54</v>
      </c>
      <c r="U84" s="531">
        <f t="shared" si="269"/>
        <v>127</v>
      </c>
      <c r="V84" s="849">
        <v>62</v>
      </c>
      <c r="W84" s="845">
        <v>51</v>
      </c>
      <c r="X84" s="531">
        <f t="shared" si="270"/>
        <v>113</v>
      </c>
      <c r="Y84" s="1167">
        <v>57</v>
      </c>
      <c r="Z84" s="845">
        <v>60</v>
      </c>
      <c r="AA84" s="532">
        <f t="shared" si="271"/>
        <v>117</v>
      </c>
      <c r="AB84" s="849">
        <v>78</v>
      </c>
      <c r="AC84" s="845">
        <v>67</v>
      </c>
      <c r="AD84" s="531">
        <f t="shared" si="272"/>
        <v>145</v>
      </c>
      <c r="AE84" s="849">
        <f t="shared" si="277"/>
        <v>400</v>
      </c>
      <c r="AF84" s="845">
        <f t="shared" si="277"/>
        <v>349</v>
      </c>
      <c r="AG84" s="850">
        <f t="shared" si="277"/>
        <v>749</v>
      </c>
      <c r="AH84" s="851">
        <v>73</v>
      </c>
      <c r="AI84" s="845">
        <v>18</v>
      </c>
      <c r="AJ84" s="852">
        <f t="shared" si="282"/>
        <v>91</v>
      </c>
      <c r="AK84" s="281" t="s">
        <v>572</v>
      </c>
    </row>
    <row r="85" spans="1:37" ht="15.75" customHeight="1">
      <c r="A85" s="280"/>
      <c r="B85" s="281" t="s">
        <v>573</v>
      </c>
      <c r="C85" s="1164">
        <v>2</v>
      </c>
      <c r="D85" s="1165">
        <v>2</v>
      </c>
      <c r="E85" s="1165">
        <v>2</v>
      </c>
      <c r="F85" s="1166">
        <v>2</v>
      </c>
      <c r="G85" s="1166">
        <v>2</v>
      </c>
      <c r="H85" s="845">
        <v>2</v>
      </c>
      <c r="I85" s="532">
        <f t="shared" si="283"/>
        <v>12</v>
      </c>
      <c r="J85" s="506">
        <v>0</v>
      </c>
      <c r="K85" s="506">
        <v>9</v>
      </c>
      <c r="L85" s="533">
        <f t="shared" si="281"/>
        <v>21</v>
      </c>
      <c r="M85" s="1167">
        <v>33</v>
      </c>
      <c r="N85" s="845">
        <v>21</v>
      </c>
      <c r="O85" s="531">
        <f t="shared" si="275"/>
        <v>54</v>
      </c>
      <c r="P85" s="1167">
        <v>25</v>
      </c>
      <c r="Q85" s="845">
        <v>28</v>
      </c>
      <c r="R85" s="531">
        <f t="shared" si="280"/>
        <v>53</v>
      </c>
      <c r="S85" s="849">
        <v>40</v>
      </c>
      <c r="T85" s="845">
        <v>21</v>
      </c>
      <c r="U85" s="531">
        <f t="shared" si="269"/>
        <v>61</v>
      </c>
      <c r="V85" s="849">
        <v>30</v>
      </c>
      <c r="W85" s="845">
        <v>34</v>
      </c>
      <c r="X85" s="531">
        <f t="shared" si="270"/>
        <v>64</v>
      </c>
      <c r="Y85" s="1167">
        <v>34</v>
      </c>
      <c r="Z85" s="845">
        <v>31</v>
      </c>
      <c r="AA85" s="532">
        <f t="shared" si="271"/>
        <v>65</v>
      </c>
      <c r="AB85" s="849">
        <v>33</v>
      </c>
      <c r="AC85" s="845">
        <v>36</v>
      </c>
      <c r="AD85" s="531">
        <f t="shared" si="272"/>
        <v>69</v>
      </c>
      <c r="AE85" s="849">
        <f t="shared" si="277"/>
        <v>195</v>
      </c>
      <c r="AF85" s="845">
        <f t="shared" si="277"/>
        <v>171</v>
      </c>
      <c r="AG85" s="850">
        <f t="shared" si="277"/>
        <v>366</v>
      </c>
      <c r="AH85" s="851">
        <v>40</v>
      </c>
      <c r="AI85" s="845">
        <v>8</v>
      </c>
      <c r="AJ85" s="852">
        <f t="shared" si="282"/>
        <v>48</v>
      </c>
      <c r="AK85" s="281" t="s">
        <v>573</v>
      </c>
    </row>
    <row r="86" spans="1:37" ht="15.75" customHeight="1">
      <c r="A86" s="280"/>
      <c r="B86" s="281" t="s">
        <v>574</v>
      </c>
      <c r="C86" s="1164">
        <v>2</v>
      </c>
      <c r="D86" s="1165">
        <v>2</v>
      </c>
      <c r="E86" s="1165">
        <v>3</v>
      </c>
      <c r="F86" s="1166">
        <v>3</v>
      </c>
      <c r="G86" s="1166">
        <v>4</v>
      </c>
      <c r="H86" s="845">
        <v>4</v>
      </c>
      <c r="I86" s="532">
        <f>SUM(C86:H86)</f>
        <v>18</v>
      </c>
      <c r="J86" s="506">
        <v>0</v>
      </c>
      <c r="K86" s="506">
        <v>10</v>
      </c>
      <c r="L86" s="533">
        <f t="shared" si="281"/>
        <v>28</v>
      </c>
      <c r="M86" s="1182">
        <v>29</v>
      </c>
      <c r="N86" s="883">
        <v>35</v>
      </c>
      <c r="O86" s="884">
        <f t="shared" si="275"/>
        <v>64</v>
      </c>
      <c r="P86" s="1182">
        <v>40</v>
      </c>
      <c r="Q86" s="883">
        <v>39</v>
      </c>
      <c r="R86" s="884">
        <f t="shared" si="280"/>
        <v>79</v>
      </c>
      <c r="S86" s="885">
        <v>33</v>
      </c>
      <c r="T86" s="883">
        <v>59</v>
      </c>
      <c r="U86" s="884">
        <f t="shared" si="269"/>
        <v>92</v>
      </c>
      <c r="V86" s="885">
        <v>46</v>
      </c>
      <c r="W86" s="883">
        <v>57</v>
      </c>
      <c r="X86" s="884">
        <f t="shared" si="270"/>
        <v>103</v>
      </c>
      <c r="Y86" s="1182">
        <v>47</v>
      </c>
      <c r="Z86" s="883">
        <v>66</v>
      </c>
      <c r="AA86" s="545">
        <f t="shared" si="271"/>
        <v>113</v>
      </c>
      <c r="AB86" s="885">
        <v>67</v>
      </c>
      <c r="AC86" s="883">
        <v>60</v>
      </c>
      <c r="AD86" s="884">
        <f t="shared" si="272"/>
        <v>127</v>
      </c>
      <c r="AE86" s="849">
        <f t="shared" si="277"/>
        <v>262</v>
      </c>
      <c r="AF86" s="845">
        <f t="shared" si="277"/>
        <v>316</v>
      </c>
      <c r="AG86" s="850">
        <f t="shared" si="277"/>
        <v>578</v>
      </c>
      <c r="AH86" s="851">
        <v>36</v>
      </c>
      <c r="AI86" s="845">
        <v>19</v>
      </c>
      <c r="AJ86" s="852">
        <f t="shared" si="282"/>
        <v>55</v>
      </c>
      <c r="AK86" s="281" t="s">
        <v>574</v>
      </c>
    </row>
    <row r="87" spans="1:37" ht="15.75" customHeight="1" thickBot="1">
      <c r="A87" s="286" t="s">
        <v>575</v>
      </c>
      <c r="B87" s="287"/>
      <c r="C87" s="546">
        <f>SUM(C79:C86)</f>
        <v>21</v>
      </c>
      <c r="D87" s="547">
        <f t="shared" ref="D87:N87" si="284">SUM(D79:D86)</f>
        <v>21</v>
      </c>
      <c r="E87" s="547">
        <f t="shared" si="284"/>
        <v>24</v>
      </c>
      <c r="F87" s="548">
        <f t="shared" si="284"/>
        <v>23</v>
      </c>
      <c r="G87" s="548">
        <f t="shared" si="284"/>
        <v>25</v>
      </c>
      <c r="H87" s="549">
        <f t="shared" si="284"/>
        <v>25</v>
      </c>
      <c r="I87" s="550">
        <f t="shared" si="284"/>
        <v>139</v>
      </c>
      <c r="J87" s="550">
        <f t="shared" si="284"/>
        <v>0</v>
      </c>
      <c r="K87" s="550">
        <f t="shared" si="284"/>
        <v>90</v>
      </c>
      <c r="L87" s="551">
        <f>SUM(I87:K87)</f>
        <v>229</v>
      </c>
      <c r="M87" s="552">
        <f t="shared" si="284"/>
        <v>344</v>
      </c>
      <c r="N87" s="549">
        <f t="shared" si="284"/>
        <v>329</v>
      </c>
      <c r="O87" s="550">
        <f t="shared" si="275"/>
        <v>673</v>
      </c>
      <c r="P87" s="552">
        <f t="shared" ref="P87:Q87" si="285">SUM(P79:P86)</f>
        <v>370</v>
      </c>
      <c r="Q87" s="549">
        <f t="shared" si="285"/>
        <v>348</v>
      </c>
      <c r="R87" s="550">
        <f t="shared" si="280"/>
        <v>718</v>
      </c>
      <c r="S87" s="553">
        <f>SUM(S79:S86)</f>
        <v>381</v>
      </c>
      <c r="T87" s="549">
        <f>SUM(T79:T86)</f>
        <v>344</v>
      </c>
      <c r="U87" s="554">
        <f t="shared" si="269"/>
        <v>725</v>
      </c>
      <c r="V87" s="553">
        <f>SUM(V79:V86)</f>
        <v>367</v>
      </c>
      <c r="W87" s="549">
        <f>SUM(W79:W86)</f>
        <v>374</v>
      </c>
      <c r="X87" s="554">
        <f t="shared" si="270"/>
        <v>741</v>
      </c>
      <c r="Y87" s="552">
        <f>SUM(Y79:Y86)</f>
        <v>396</v>
      </c>
      <c r="Z87" s="549">
        <f>SUM(Z79:Z86)</f>
        <v>375</v>
      </c>
      <c r="AA87" s="550">
        <f t="shared" si="271"/>
        <v>771</v>
      </c>
      <c r="AB87" s="553">
        <f>SUM(AB79:AB86)</f>
        <v>428</v>
      </c>
      <c r="AC87" s="549">
        <f>SUM(AC79:AC86)</f>
        <v>384</v>
      </c>
      <c r="AD87" s="550">
        <f t="shared" si="272"/>
        <v>812</v>
      </c>
      <c r="AE87" s="553">
        <f t="shared" si="277"/>
        <v>2286</v>
      </c>
      <c r="AF87" s="549">
        <f t="shared" si="277"/>
        <v>2154</v>
      </c>
      <c r="AG87" s="555">
        <f t="shared" si="277"/>
        <v>4440</v>
      </c>
      <c r="AH87" s="886">
        <f>SUM(AH79:AH86)</f>
        <v>378</v>
      </c>
      <c r="AI87" s="549">
        <f>SUM(AI79:AI86)</f>
        <v>120</v>
      </c>
      <c r="AJ87" s="887">
        <f>SUM(AJ79:AJ86)</f>
        <v>498</v>
      </c>
      <c r="AK87" s="287" t="s">
        <v>575</v>
      </c>
    </row>
    <row r="88" spans="1:37" ht="15.75" customHeight="1">
      <c r="A88" s="288" t="s">
        <v>576</v>
      </c>
      <c r="B88" s="282" t="s">
        <v>14</v>
      </c>
      <c r="C88" s="1159">
        <v>3</v>
      </c>
      <c r="D88" s="1160">
        <v>3</v>
      </c>
      <c r="E88" s="1160">
        <v>3</v>
      </c>
      <c r="F88" s="1161">
        <v>3</v>
      </c>
      <c r="G88" s="1161">
        <v>3</v>
      </c>
      <c r="H88" s="842">
        <v>3</v>
      </c>
      <c r="I88" s="529">
        <f>SUM(C88:H88)</f>
        <v>18</v>
      </c>
      <c r="J88" s="1162">
        <v>0</v>
      </c>
      <c r="K88" s="1162">
        <v>8</v>
      </c>
      <c r="L88" s="530">
        <f t="shared" si="281"/>
        <v>26</v>
      </c>
      <c r="M88" s="1163">
        <v>42</v>
      </c>
      <c r="N88" s="842">
        <v>50</v>
      </c>
      <c r="O88" s="843">
        <f t="shared" si="275"/>
        <v>92</v>
      </c>
      <c r="P88" s="1163">
        <v>44</v>
      </c>
      <c r="Q88" s="842">
        <v>45</v>
      </c>
      <c r="R88" s="843">
        <f t="shared" si="280"/>
        <v>89</v>
      </c>
      <c r="S88" s="844">
        <v>47</v>
      </c>
      <c r="T88" s="842">
        <v>38</v>
      </c>
      <c r="U88" s="843">
        <f t="shared" si="269"/>
        <v>85</v>
      </c>
      <c r="V88" s="844">
        <v>44</v>
      </c>
      <c r="W88" s="842">
        <v>40</v>
      </c>
      <c r="X88" s="843">
        <f t="shared" si="270"/>
        <v>84</v>
      </c>
      <c r="Y88" s="1163">
        <v>49</v>
      </c>
      <c r="Z88" s="842">
        <v>50</v>
      </c>
      <c r="AA88" s="529">
        <f t="shared" si="271"/>
        <v>99</v>
      </c>
      <c r="AB88" s="844">
        <v>34</v>
      </c>
      <c r="AC88" s="842">
        <v>55</v>
      </c>
      <c r="AD88" s="843">
        <f t="shared" si="272"/>
        <v>89</v>
      </c>
      <c r="AE88" s="844">
        <f t="shared" ref="AE88:AG100" si="286">SUM(M88,P88,S88,V88,Y88,AB88)</f>
        <v>260</v>
      </c>
      <c r="AF88" s="842">
        <f t="shared" si="286"/>
        <v>278</v>
      </c>
      <c r="AG88" s="846">
        <f t="shared" si="286"/>
        <v>538</v>
      </c>
      <c r="AH88" s="847">
        <v>28</v>
      </c>
      <c r="AI88" s="842">
        <v>14</v>
      </c>
      <c r="AJ88" s="848">
        <f t="shared" ref="AJ88:AJ100" si="287">SUM(AH88:AI88)</f>
        <v>42</v>
      </c>
      <c r="AK88" s="300" t="s">
        <v>14</v>
      </c>
    </row>
    <row r="89" spans="1:37" ht="15.75" customHeight="1">
      <c r="A89" s="283">
        <v>13</v>
      </c>
      <c r="B89" s="281" t="s">
        <v>577</v>
      </c>
      <c r="C89" s="1164">
        <v>1</v>
      </c>
      <c r="D89" s="1165">
        <v>1</v>
      </c>
      <c r="E89" s="1165">
        <v>1</v>
      </c>
      <c r="F89" s="1166">
        <v>1</v>
      </c>
      <c r="G89" s="1166">
        <v>0</v>
      </c>
      <c r="H89" s="845">
        <v>0</v>
      </c>
      <c r="I89" s="532">
        <f t="shared" ref="I89:I100" si="288">SUM(C89:H89)</f>
        <v>4</v>
      </c>
      <c r="J89" s="506">
        <v>1</v>
      </c>
      <c r="K89" s="506">
        <v>2</v>
      </c>
      <c r="L89" s="533">
        <f t="shared" si="281"/>
        <v>7</v>
      </c>
      <c r="M89" s="1167">
        <v>6</v>
      </c>
      <c r="N89" s="845">
        <v>8</v>
      </c>
      <c r="O89" s="531">
        <f t="shared" si="275"/>
        <v>14</v>
      </c>
      <c r="P89" s="1167">
        <v>5</v>
      </c>
      <c r="Q89" s="845">
        <v>11</v>
      </c>
      <c r="R89" s="531">
        <f t="shared" si="280"/>
        <v>16</v>
      </c>
      <c r="S89" s="849">
        <v>7</v>
      </c>
      <c r="T89" s="845">
        <v>6</v>
      </c>
      <c r="U89" s="531">
        <f t="shared" si="269"/>
        <v>13</v>
      </c>
      <c r="V89" s="849">
        <v>7</v>
      </c>
      <c r="W89" s="845">
        <v>3</v>
      </c>
      <c r="X89" s="531">
        <f t="shared" si="270"/>
        <v>10</v>
      </c>
      <c r="Y89" s="1167">
        <v>3</v>
      </c>
      <c r="Z89" s="845">
        <v>4</v>
      </c>
      <c r="AA89" s="532">
        <f t="shared" si="271"/>
        <v>7</v>
      </c>
      <c r="AB89" s="849">
        <v>4</v>
      </c>
      <c r="AC89" s="845">
        <v>4</v>
      </c>
      <c r="AD89" s="531">
        <f t="shared" si="272"/>
        <v>8</v>
      </c>
      <c r="AE89" s="849">
        <f t="shared" si="286"/>
        <v>32</v>
      </c>
      <c r="AF89" s="845">
        <f t="shared" si="286"/>
        <v>36</v>
      </c>
      <c r="AG89" s="850">
        <f t="shared" si="286"/>
        <v>68</v>
      </c>
      <c r="AH89" s="851">
        <v>5</v>
      </c>
      <c r="AI89" s="845">
        <v>0</v>
      </c>
      <c r="AJ89" s="852">
        <f t="shared" si="287"/>
        <v>5</v>
      </c>
      <c r="AK89" s="301" t="s">
        <v>577</v>
      </c>
    </row>
    <row r="90" spans="1:37" ht="15.75" customHeight="1">
      <c r="A90" s="280"/>
      <c r="B90" s="281" t="s">
        <v>578</v>
      </c>
      <c r="C90" s="1164">
        <v>2</v>
      </c>
      <c r="D90" s="1165">
        <v>2</v>
      </c>
      <c r="E90" s="1165">
        <v>3</v>
      </c>
      <c r="F90" s="1166">
        <v>3</v>
      </c>
      <c r="G90" s="1166">
        <v>3</v>
      </c>
      <c r="H90" s="845">
        <v>3</v>
      </c>
      <c r="I90" s="532">
        <f t="shared" si="288"/>
        <v>16</v>
      </c>
      <c r="J90" s="506">
        <v>0</v>
      </c>
      <c r="K90" s="506">
        <v>7</v>
      </c>
      <c r="L90" s="533">
        <f t="shared" si="281"/>
        <v>23</v>
      </c>
      <c r="M90" s="1167">
        <v>36</v>
      </c>
      <c r="N90" s="845">
        <v>28</v>
      </c>
      <c r="O90" s="531">
        <f t="shared" si="275"/>
        <v>64</v>
      </c>
      <c r="P90" s="1167">
        <v>41</v>
      </c>
      <c r="Q90" s="845">
        <v>29</v>
      </c>
      <c r="R90" s="531">
        <f t="shared" si="280"/>
        <v>70</v>
      </c>
      <c r="S90" s="849">
        <v>52</v>
      </c>
      <c r="T90" s="845">
        <v>29</v>
      </c>
      <c r="U90" s="531">
        <f t="shared" si="269"/>
        <v>81</v>
      </c>
      <c r="V90" s="849">
        <v>55</v>
      </c>
      <c r="W90" s="845">
        <v>39</v>
      </c>
      <c r="X90" s="531">
        <f t="shared" si="270"/>
        <v>94</v>
      </c>
      <c r="Y90" s="1167">
        <v>45</v>
      </c>
      <c r="Z90" s="845">
        <v>33</v>
      </c>
      <c r="AA90" s="532">
        <f t="shared" si="271"/>
        <v>78</v>
      </c>
      <c r="AB90" s="849">
        <v>38</v>
      </c>
      <c r="AC90" s="845">
        <v>48</v>
      </c>
      <c r="AD90" s="531">
        <f t="shared" si="272"/>
        <v>86</v>
      </c>
      <c r="AE90" s="849">
        <f t="shared" si="286"/>
        <v>267</v>
      </c>
      <c r="AF90" s="845">
        <f t="shared" si="286"/>
        <v>206</v>
      </c>
      <c r="AG90" s="850">
        <f t="shared" si="286"/>
        <v>473</v>
      </c>
      <c r="AH90" s="851">
        <v>24</v>
      </c>
      <c r="AI90" s="845">
        <v>10</v>
      </c>
      <c r="AJ90" s="852">
        <f t="shared" si="287"/>
        <v>34</v>
      </c>
      <c r="AK90" s="301" t="s">
        <v>578</v>
      </c>
    </row>
    <row r="91" spans="1:37" ht="15.75" customHeight="1">
      <c r="A91" s="280"/>
      <c r="B91" s="281" t="s">
        <v>579</v>
      </c>
      <c r="C91" s="1164">
        <v>1</v>
      </c>
      <c r="D91" s="1165">
        <v>1</v>
      </c>
      <c r="E91" s="1165">
        <v>1</v>
      </c>
      <c r="F91" s="1166">
        <v>1</v>
      </c>
      <c r="G91" s="1166">
        <v>1</v>
      </c>
      <c r="H91" s="845">
        <v>1</v>
      </c>
      <c r="I91" s="532">
        <f t="shared" si="288"/>
        <v>6</v>
      </c>
      <c r="J91" s="506">
        <v>0</v>
      </c>
      <c r="K91" s="506">
        <v>2</v>
      </c>
      <c r="L91" s="533">
        <f t="shared" si="281"/>
        <v>8</v>
      </c>
      <c r="M91" s="1167">
        <v>10</v>
      </c>
      <c r="N91" s="845">
        <v>5</v>
      </c>
      <c r="O91" s="531">
        <f t="shared" si="275"/>
        <v>15</v>
      </c>
      <c r="P91" s="1167">
        <v>10</v>
      </c>
      <c r="Q91" s="845">
        <v>4</v>
      </c>
      <c r="R91" s="531">
        <f t="shared" si="280"/>
        <v>14</v>
      </c>
      <c r="S91" s="849">
        <v>8</v>
      </c>
      <c r="T91" s="845">
        <v>5</v>
      </c>
      <c r="U91" s="531">
        <f t="shared" si="269"/>
        <v>13</v>
      </c>
      <c r="V91" s="849">
        <v>3</v>
      </c>
      <c r="W91" s="845">
        <v>13</v>
      </c>
      <c r="X91" s="531">
        <f t="shared" si="270"/>
        <v>16</v>
      </c>
      <c r="Y91" s="1167">
        <v>9</v>
      </c>
      <c r="Z91" s="845">
        <v>6</v>
      </c>
      <c r="AA91" s="532">
        <f t="shared" si="271"/>
        <v>15</v>
      </c>
      <c r="AB91" s="849">
        <v>9</v>
      </c>
      <c r="AC91" s="845">
        <v>6</v>
      </c>
      <c r="AD91" s="531">
        <f t="shared" si="272"/>
        <v>15</v>
      </c>
      <c r="AE91" s="849">
        <f t="shared" si="286"/>
        <v>49</v>
      </c>
      <c r="AF91" s="845">
        <f t="shared" si="286"/>
        <v>39</v>
      </c>
      <c r="AG91" s="850">
        <f t="shared" si="286"/>
        <v>88</v>
      </c>
      <c r="AH91" s="851">
        <v>5</v>
      </c>
      <c r="AI91" s="845">
        <v>0</v>
      </c>
      <c r="AJ91" s="852">
        <f t="shared" si="287"/>
        <v>5</v>
      </c>
      <c r="AK91" s="301" t="s">
        <v>579</v>
      </c>
    </row>
    <row r="92" spans="1:37" ht="15.75" customHeight="1">
      <c r="A92" s="280"/>
      <c r="B92" s="281" t="s">
        <v>580</v>
      </c>
      <c r="C92" s="1164">
        <v>1</v>
      </c>
      <c r="D92" s="1165">
        <v>1</v>
      </c>
      <c r="E92" s="1165">
        <v>1</v>
      </c>
      <c r="F92" s="1166">
        <v>1</v>
      </c>
      <c r="G92" s="1166">
        <v>1</v>
      </c>
      <c r="H92" s="845">
        <v>1</v>
      </c>
      <c r="I92" s="532">
        <f t="shared" si="288"/>
        <v>6</v>
      </c>
      <c r="J92" s="506">
        <v>0</v>
      </c>
      <c r="K92" s="506">
        <v>2</v>
      </c>
      <c r="L92" s="533">
        <f t="shared" si="281"/>
        <v>8</v>
      </c>
      <c r="M92" s="1167">
        <v>8</v>
      </c>
      <c r="N92" s="845">
        <v>6</v>
      </c>
      <c r="O92" s="531">
        <f t="shared" si="275"/>
        <v>14</v>
      </c>
      <c r="P92" s="1167">
        <v>8</v>
      </c>
      <c r="Q92" s="845">
        <v>4</v>
      </c>
      <c r="R92" s="531">
        <f t="shared" si="280"/>
        <v>12</v>
      </c>
      <c r="S92" s="849">
        <v>7</v>
      </c>
      <c r="T92" s="845">
        <v>9</v>
      </c>
      <c r="U92" s="531">
        <f t="shared" si="269"/>
        <v>16</v>
      </c>
      <c r="V92" s="849">
        <v>5</v>
      </c>
      <c r="W92" s="845">
        <v>11</v>
      </c>
      <c r="X92" s="531">
        <f t="shared" si="270"/>
        <v>16</v>
      </c>
      <c r="Y92" s="1167">
        <v>11</v>
      </c>
      <c r="Z92" s="845">
        <v>13</v>
      </c>
      <c r="AA92" s="532">
        <f t="shared" si="271"/>
        <v>24</v>
      </c>
      <c r="AB92" s="849">
        <v>13</v>
      </c>
      <c r="AC92" s="845">
        <v>6</v>
      </c>
      <c r="AD92" s="531">
        <f t="shared" si="272"/>
        <v>19</v>
      </c>
      <c r="AE92" s="849">
        <f t="shared" si="286"/>
        <v>52</v>
      </c>
      <c r="AF92" s="845">
        <f t="shared" si="286"/>
        <v>49</v>
      </c>
      <c r="AG92" s="850">
        <f t="shared" si="286"/>
        <v>101</v>
      </c>
      <c r="AH92" s="851">
        <v>3</v>
      </c>
      <c r="AI92" s="845">
        <v>1</v>
      </c>
      <c r="AJ92" s="852">
        <f t="shared" si="287"/>
        <v>4</v>
      </c>
      <c r="AK92" s="301" t="s">
        <v>580</v>
      </c>
    </row>
    <row r="93" spans="1:37" ht="15.75" customHeight="1">
      <c r="A93" s="280"/>
      <c r="B93" s="281" t="s">
        <v>581</v>
      </c>
      <c r="C93" s="1164">
        <v>1</v>
      </c>
      <c r="D93" s="1165">
        <v>1</v>
      </c>
      <c r="E93" s="1165">
        <v>1</v>
      </c>
      <c r="F93" s="1166">
        <v>1</v>
      </c>
      <c r="G93" s="1166">
        <v>1</v>
      </c>
      <c r="H93" s="845">
        <v>1</v>
      </c>
      <c r="I93" s="532">
        <f>SUM(C93:H93)</f>
        <v>6</v>
      </c>
      <c r="J93" s="506">
        <v>0</v>
      </c>
      <c r="K93" s="506">
        <v>3</v>
      </c>
      <c r="L93" s="533">
        <f>SUM(I93:K93)</f>
        <v>9</v>
      </c>
      <c r="M93" s="1171">
        <v>11</v>
      </c>
      <c r="N93" s="845">
        <v>7</v>
      </c>
      <c r="O93" s="850">
        <f t="shared" si="275"/>
        <v>18</v>
      </c>
      <c r="P93" s="849">
        <v>3</v>
      </c>
      <c r="Q93" s="845">
        <v>10</v>
      </c>
      <c r="R93" s="531">
        <f t="shared" si="280"/>
        <v>13</v>
      </c>
      <c r="S93" s="849">
        <v>4</v>
      </c>
      <c r="T93" s="845">
        <v>7</v>
      </c>
      <c r="U93" s="531">
        <f t="shared" si="269"/>
        <v>11</v>
      </c>
      <c r="V93" s="849">
        <v>6</v>
      </c>
      <c r="W93" s="845">
        <v>9</v>
      </c>
      <c r="X93" s="531">
        <f t="shared" si="270"/>
        <v>15</v>
      </c>
      <c r="Y93" s="1167">
        <v>6</v>
      </c>
      <c r="Z93" s="845">
        <v>7</v>
      </c>
      <c r="AA93" s="532">
        <f t="shared" si="271"/>
        <v>13</v>
      </c>
      <c r="AB93" s="849">
        <v>4</v>
      </c>
      <c r="AC93" s="845">
        <v>7</v>
      </c>
      <c r="AD93" s="531">
        <f t="shared" si="272"/>
        <v>11</v>
      </c>
      <c r="AE93" s="849">
        <f t="shared" si="286"/>
        <v>34</v>
      </c>
      <c r="AF93" s="845">
        <f t="shared" si="286"/>
        <v>47</v>
      </c>
      <c r="AG93" s="850">
        <f t="shared" si="286"/>
        <v>81</v>
      </c>
      <c r="AH93" s="851">
        <v>6</v>
      </c>
      <c r="AI93" s="845">
        <v>6</v>
      </c>
      <c r="AJ93" s="852">
        <f t="shared" si="287"/>
        <v>12</v>
      </c>
      <c r="AK93" s="301" t="s">
        <v>581</v>
      </c>
    </row>
    <row r="94" spans="1:37" ht="15.75" customHeight="1">
      <c r="A94" s="280"/>
      <c r="B94" s="281" t="s">
        <v>582</v>
      </c>
      <c r="C94" s="1164">
        <v>1</v>
      </c>
      <c r="D94" s="1165">
        <v>1</v>
      </c>
      <c r="E94" s="1165">
        <v>1</v>
      </c>
      <c r="F94" s="1166">
        <v>1</v>
      </c>
      <c r="G94" s="1166">
        <v>1</v>
      </c>
      <c r="H94" s="845">
        <v>1</v>
      </c>
      <c r="I94" s="532">
        <f t="shared" si="288"/>
        <v>6</v>
      </c>
      <c r="J94" s="506">
        <v>0</v>
      </c>
      <c r="K94" s="506">
        <v>2</v>
      </c>
      <c r="L94" s="533">
        <f t="shared" si="281"/>
        <v>8</v>
      </c>
      <c r="M94" s="1167">
        <v>6</v>
      </c>
      <c r="N94" s="845">
        <v>6</v>
      </c>
      <c r="O94" s="531">
        <f t="shared" si="275"/>
        <v>12</v>
      </c>
      <c r="P94" s="1167">
        <v>4</v>
      </c>
      <c r="Q94" s="845">
        <v>11</v>
      </c>
      <c r="R94" s="531">
        <f t="shared" si="280"/>
        <v>15</v>
      </c>
      <c r="S94" s="849">
        <v>9</v>
      </c>
      <c r="T94" s="845">
        <v>7</v>
      </c>
      <c r="U94" s="531">
        <f t="shared" si="269"/>
        <v>16</v>
      </c>
      <c r="V94" s="849">
        <v>14</v>
      </c>
      <c r="W94" s="845">
        <v>13</v>
      </c>
      <c r="X94" s="531">
        <f t="shared" si="270"/>
        <v>27</v>
      </c>
      <c r="Y94" s="1167">
        <v>4</v>
      </c>
      <c r="Z94" s="845">
        <v>9</v>
      </c>
      <c r="AA94" s="532">
        <f t="shared" si="271"/>
        <v>13</v>
      </c>
      <c r="AB94" s="849">
        <v>13</v>
      </c>
      <c r="AC94" s="845">
        <v>9</v>
      </c>
      <c r="AD94" s="531">
        <f t="shared" si="272"/>
        <v>22</v>
      </c>
      <c r="AE94" s="849">
        <f t="shared" si="286"/>
        <v>50</v>
      </c>
      <c r="AF94" s="845">
        <f t="shared" si="286"/>
        <v>55</v>
      </c>
      <c r="AG94" s="850">
        <f t="shared" si="286"/>
        <v>105</v>
      </c>
      <c r="AH94" s="851">
        <v>5</v>
      </c>
      <c r="AI94" s="845">
        <v>0</v>
      </c>
      <c r="AJ94" s="852">
        <f t="shared" si="287"/>
        <v>5</v>
      </c>
      <c r="AK94" s="301" t="s">
        <v>582</v>
      </c>
    </row>
    <row r="95" spans="1:37" ht="15.75" customHeight="1" thickBot="1">
      <c r="A95" s="290"/>
      <c r="B95" s="291" t="s">
        <v>583</v>
      </c>
      <c r="C95" s="1172">
        <v>1</v>
      </c>
      <c r="D95" s="1183">
        <v>1</v>
      </c>
      <c r="E95" s="1183">
        <v>1</v>
      </c>
      <c r="F95" s="1174">
        <v>1</v>
      </c>
      <c r="G95" s="1174">
        <v>1</v>
      </c>
      <c r="H95" s="865">
        <v>1</v>
      </c>
      <c r="I95" s="534">
        <f t="shared" si="288"/>
        <v>6</v>
      </c>
      <c r="J95" s="1175">
        <v>0</v>
      </c>
      <c r="K95" s="1175">
        <v>2</v>
      </c>
      <c r="L95" s="535">
        <f t="shared" si="281"/>
        <v>8</v>
      </c>
      <c r="M95" s="1176">
        <v>12</v>
      </c>
      <c r="N95" s="865">
        <v>3</v>
      </c>
      <c r="O95" s="866">
        <f t="shared" si="275"/>
        <v>15</v>
      </c>
      <c r="P95" s="1176">
        <v>6</v>
      </c>
      <c r="Q95" s="865">
        <v>7</v>
      </c>
      <c r="R95" s="866">
        <f t="shared" si="280"/>
        <v>13</v>
      </c>
      <c r="S95" s="867">
        <v>7</v>
      </c>
      <c r="T95" s="865">
        <v>10</v>
      </c>
      <c r="U95" s="866">
        <f t="shared" si="269"/>
        <v>17</v>
      </c>
      <c r="V95" s="867">
        <v>11</v>
      </c>
      <c r="W95" s="865">
        <v>5</v>
      </c>
      <c r="X95" s="866">
        <f t="shared" si="270"/>
        <v>16</v>
      </c>
      <c r="Y95" s="1176">
        <v>13</v>
      </c>
      <c r="Z95" s="865">
        <v>8</v>
      </c>
      <c r="AA95" s="534">
        <f t="shared" si="271"/>
        <v>21</v>
      </c>
      <c r="AB95" s="867">
        <v>10</v>
      </c>
      <c r="AC95" s="865">
        <v>7</v>
      </c>
      <c r="AD95" s="866">
        <f t="shared" si="272"/>
        <v>17</v>
      </c>
      <c r="AE95" s="867">
        <f t="shared" si="286"/>
        <v>59</v>
      </c>
      <c r="AF95" s="865">
        <f t="shared" si="286"/>
        <v>40</v>
      </c>
      <c r="AG95" s="868">
        <f t="shared" si="286"/>
        <v>99</v>
      </c>
      <c r="AH95" s="869">
        <v>4</v>
      </c>
      <c r="AI95" s="865">
        <v>3</v>
      </c>
      <c r="AJ95" s="870">
        <f t="shared" si="287"/>
        <v>7</v>
      </c>
      <c r="AK95" s="302" t="s">
        <v>583</v>
      </c>
    </row>
    <row r="96" spans="1:37" ht="15.75" customHeight="1">
      <c r="A96" s="280"/>
      <c r="B96" s="284" t="s">
        <v>584</v>
      </c>
      <c r="C96" s="1164">
        <v>2</v>
      </c>
      <c r="D96" s="1165">
        <v>1</v>
      </c>
      <c r="E96" s="1165">
        <v>2</v>
      </c>
      <c r="F96" s="1166">
        <v>1</v>
      </c>
      <c r="G96" s="1166">
        <v>1</v>
      </c>
      <c r="H96" s="845">
        <v>2</v>
      </c>
      <c r="I96" s="531">
        <f t="shared" si="288"/>
        <v>9</v>
      </c>
      <c r="J96" s="506">
        <v>0</v>
      </c>
      <c r="K96" s="506">
        <v>5</v>
      </c>
      <c r="L96" s="533">
        <f>SUM(I96:K96)</f>
        <v>14</v>
      </c>
      <c r="M96" s="1167">
        <v>22</v>
      </c>
      <c r="N96" s="845">
        <v>20</v>
      </c>
      <c r="O96" s="531">
        <f t="shared" si="275"/>
        <v>42</v>
      </c>
      <c r="P96" s="1167">
        <v>14</v>
      </c>
      <c r="Q96" s="845">
        <v>15</v>
      </c>
      <c r="R96" s="531">
        <f t="shared" si="280"/>
        <v>29</v>
      </c>
      <c r="S96" s="849">
        <v>27</v>
      </c>
      <c r="T96" s="845">
        <v>16</v>
      </c>
      <c r="U96" s="531">
        <f t="shared" si="269"/>
        <v>43</v>
      </c>
      <c r="V96" s="849">
        <v>21</v>
      </c>
      <c r="W96" s="845">
        <v>17</v>
      </c>
      <c r="X96" s="531">
        <f t="shared" si="270"/>
        <v>38</v>
      </c>
      <c r="Y96" s="1167">
        <v>26</v>
      </c>
      <c r="Z96" s="845">
        <v>10</v>
      </c>
      <c r="AA96" s="532">
        <f t="shared" si="271"/>
        <v>36</v>
      </c>
      <c r="AB96" s="849">
        <v>26</v>
      </c>
      <c r="AC96" s="845">
        <v>18</v>
      </c>
      <c r="AD96" s="531">
        <f t="shared" si="272"/>
        <v>44</v>
      </c>
      <c r="AE96" s="849">
        <f t="shared" si="286"/>
        <v>136</v>
      </c>
      <c r="AF96" s="845">
        <f t="shared" si="286"/>
        <v>96</v>
      </c>
      <c r="AG96" s="850">
        <f t="shared" si="286"/>
        <v>232</v>
      </c>
      <c r="AH96" s="851">
        <v>11</v>
      </c>
      <c r="AI96" s="845">
        <v>5</v>
      </c>
      <c r="AJ96" s="852">
        <f t="shared" si="287"/>
        <v>16</v>
      </c>
      <c r="AK96" s="301" t="s">
        <v>584</v>
      </c>
    </row>
    <row r="97" spans="1:38" ht="15.75" customHeight="1">
      <c r="A97" s="280"/>
      <c r="B97" s="281" t="s">
        <v>585</v>
      </c>
      <c r="C97" s="1164">
        <v>2</v>
      </c>
      <c r="D97" s="1165">
        <v>2</v>
      </c>
      <c r="E97" s="1165">
        <v>2</v>
      </c>
      <c r="F97" s="1166">
        <v>2</v>
      </c>
      <c r="G97" s="1166">
        <v>2</v>
      </c>
      <c r="H97" s="845">
        <v>2</v>
      </c>
      <c r="I97" s="532">
        <f t="shared" si="288"/>
        <v>12</v>
      </c>
      <c r="J97" s="506">
        <v>0</v>
      </c>
      <c r="K97" s="506">
        <v>4</v>
      </c>
      <c r="L97" s="533">
        <f t="shared" si="281"/>
        <v>16</v>
      </c>
      <c r="M97" s="1167">
        <v>40</v>
      </c>
      <c r="N97" s="845">
        <v>31</v>
      </c>
      <c r="O97" s="531">
        <f t="shared" si="275"/>
        <v>71</v>
      </c>
      <c r="P97" s="1167">
        <v>32</v>
      </c>
      <c r="Q97" s="845">
        <v>32</v>
      </c>
      <c r="R97" s="531">
        <f t="shared" si="280"/>
        <v>64</v>
      </c>
      <c r="S97" s="849">
        <v>33</v>
      </c>
      <c r="T97" s="845">
        <v>33</v>
      </c>
      <c r="U97" s="531">
        <f t="shared" si="269"/>
        <v>66</v>
      </c>
      <c r="V97" s="849">
        <v>36</v>
      </c>
      <c r="W97" s="845">
        <v>32</v>
      </c>
      <c r="X97" s="531">
        <f t="shared" si="270"/>
        <v>68</v>
      </c>
      <c r="Y97" s="1167">
        <v>26</v>
      </c>
      <c r="Z97" s="845">
        <v>29</v>
      </c>
      <c r="AA97" s="532">
        <f t="shared" si="271"/>
        <v>55</v>
      </c>
      <c r="AB97" s="849">
        <v>32</v>
      </c>
      <c r="AC97" s="845">
        <v>25</v>
      </c>
      <c r="AD97" s="531">
        <f t="shared" si="272"/>
        <v>57</v>
      </c>
      <c r="AE97" s="849">
        <f t="shared" si="286"/>
        <v>199</v>
      </c>
      <c r="AF97" s="845">
        <f t="shared" si="286"/>
        <v>182</v>
      </c>
      <c r="AG97" s="850">
        <f>SUM(O97,R97,U97,X97,AA97,AD97)</f>
        <v>381</v>
      </c>
      <c r="AH97" s="851">
        <v>17</v>
      </c>
      <c r="AI97" s="845">
        <v>5</v>
      </c>
      <c r="AJ97" s="852">
        <f t="shared" si="287"/>
        <v>22</v>
      </c>
      <c r="AK97" s="301" t="s">
        <v>585</v>
      </c>
    </row>
    <row r="98" spans="1:38" ht="15.75" customHeight="1">
      <c r="A98" s="280"/>
      <c r="B98" s="281" t="s">
        <v>586</v>
      </c>
      <c r="C98" s="1164">
        <v>1</v>
      </c>
      <c r="D98" s="1165">
        <v>1</v>
      </c>
      <c r="E98" s="1165">
        <v>1</v>
      </c>
      <c r="F98" s="1166">
        <v>1</v>
      </c>
      <c r="G98" s="1166">
        <v>1</v>
      </c>
      <c r="H98" s="845">
        <v>1</v>
      </c>
      <c r="I98" s="532">
        <f t="shared" si="288"/>
        <v>6</v>
      </c>
      <c r="J98" s="506">
        <v>0</v>
      </c>
      <c r="K98" s="506">
        <v>3</v>
      </c>
      <c r="L98" s="533">
        <f t="shared" si="281"/>
        <v>9</v>
      </c>
      <c r="M98" s="1167">
        <v>6</v>
      </c>
      <c r="N98" s="845">
        <v>10</v>
      </c>
      <c r="O98" s="531">
        <f t="shared" si="275"/>
        <v>16</v>
      </c>
      <c r="P98" s="1167">
        <v>9</v>
      </c>
      <c r="Q98" s="845">
        <v>6</v>
      </c>
      <c r="R98" s="531">
        <f t="shared" si="280"/>
        <v>15</v>
      </c>
      <c r="S98" s="849">
        <v>9</v>
      </c>
      <c r="T98" s="845">
        <v>5</v>
      </c>
      <c r="U98" s="531">
        <f t="shared" si="269"/>
        <v>14</v>
      </c>
      <c r="V98" s="849">
        <v>10</v>
      </c>
      <c r="W98" s="845">
        <v>7</v>
      </c>
      <c r="X98" s="531">
        <f t="shared" si="270"/>
        <v>17</v>
      </c>
      <c r="Y98" s="1167">
        <v>12</v>
      </c>
      <c r="Z98" s="845">
        <v>11</v>
      </c>
      <c r="AA98" s="532">
        <f t="shared" si="271"/>
        <v>23</v>
      </c>
      <c r="AB98" s="849">
        <v>14</v>
      </c>
      <c r="AC98" s="845">
        <v>15</v>
      </c>
      <c r="AD98" s="531">
        <f t="shared" si="272"/>
        <v>29</v>
      </c>
      <c r="AE98" s="849">
        <f t="shared" si="286"/>
        <v>60</v>
      </c>
      <c r="AF98" s="845">
        <f t="shared" si="286"/>
        <v>54</v>
      </c>
      <c r="AG98" s="850">
        <f t="shared" si="286"/>
        <v>114</v>
      </c>
      <c r="AH98" s="851">
        <v>3</v>
      </c>
      <c r="AI98" s="845">
        <v>6</v>
      </c>
      <c r="AJ98" s="852">
        <f t="shared" si="287"/>
        <v>9</v>
      </c>
      <c r="AK98" s="301" t="s">
        <v>586</v>
      </c>
      <c r="AL98" s="771"/>
    </row>
    <row r="99" spans="1:38" ht="15.75" customHeight="1">
      <c r="A99" s="280"/>
      <c r="B99" s="281" t="s">
        <v>587</v>
      </c>
      <c r="C99" s="1164">
        <v>1</v>
      </c>
      <c r="D99" s="1165">
        <v>1</v>
      </c>
      <c r="E99" s="1165">
        <v>0</v>
      </c>
      <c r="F99" s="1166">
        <v>0</v>
      </c>
      <c r="G99" s="1166">
        <v>0</v>
      </c>
      <c r="H99" s="845">
        <v>0</v>
      </c>
      <c r="I99" s="532">
        <f t="shared" si="288"/>
        <v>2</v>
      </c>
      <c r="J99" s="506">
        <v>2</v>
      </c>
      <c r="K99" s="506">
        <v>2</v>
      </c>
      <c r="L99" s="533">
        <f t="shared" si="281"/>
        <v>6</v>
      </c>
      <c r="M99" s="1167">
        <v>1</v>
      </c>
      <c r="N99" s="845">
        <v>1</v>
      </c>
      <c r="O99" s="531">
        <f t="shared" si="275"/>
        <v>2</v>
      </c>
      <c r="P99" s="1167">
        <v>3</v>
      </c>
      <c r="Q99" s="845">
        <v>7</v>
      </c>
      <c r="R99" s="531">
        <f t="shared" si="280"/>
        <v>10</v>
      </c>
      <c r="S99" s="849">
        <v>3</v>
      </c>
      <c r="T99" s="845">
        <v>1</v>
      </c>
      <c r="U99" s="531">
        <f t="shared" si="269"/>
        <v>4</v>
      </c>
      <c r="V99" s="849">
        <v>4</v>
      </c>
      <c r="W99" s="845">
        <v>4</v>
      </c>
      <c r="X99" s="531">
        <f t="shared" si="270"/>
        <v>8</v>
      </c>
      <c r="Y99" s="1167">
        <v>1</v>
      </c>
      <c r="Z99" s="845">
        <v>4</v>
      </c>
      <c r="AA99" s="532">
        <f t="shared" si="271"/>
        <v>5</v>
      </c>
      <c r="AB99" s="849">
        <v>2</v>
      </c>
      <c r="AC99" s="845">
        <v>1</v>
      </c>
      <c r="AD99" s="531">
        <f t="shared" si="272"/>
        <v>3</v>
      </c>
      <c r="AE99" s="849">
        <f t="shared" si="286"/>
        <v>14</v>
      </c>
      <c r="AF99" s="845">
        <f t="shared" si="286"/>
        <v>18</v>
      </c>
      <c r="AG99" s="850">
        <f t="shared" si="286"/>
        <v>32</v>
      </c>
      <c r="AH99" s="851">
        <v>1</v>
      </c>
      <c r="AI99" s="845">
        <v>1</v>
      </c>
      <c r="AJ99" s="852">
        <f t="shared" si="287"/>
        <v>2</v>
      </c>
      <c r="AK99" s="301" t="s">
        <v>587</v>
      </c>
    </row>
    <row r="100" spans="1:38" ht="15.75" customHeight="1">
      <c r="A100" s="280"/>
      <c r="B100" s="281" t="s">
        <v>588</v>
      </c>
      <c r="C100" s="1164">
        <v>3</v>
      </c>
      <c r="D100" s="1165">
        <v>2</v>
      </c>
      <c r="E100" s="1165">
        <v>3</v>
      </c>
      <c r="F100" s="1166">
        <v>3</v>
      </c>
      <c r="G100" s="1166">
        <v>3</v>
      </c>
      <c r="H100" s="845">
        <v>3</v>
      </c>
      <c r="I100" s="532">
        <f t="shared" si="288"/>
        <v>17</v>
      </c>
      <c r="J100" s="506">
        <v>0</v>
      </c>
      <c r="K100" s="506">
        <v>7</v>
      </c>
      <c r="L100" s="533">
        <f>SUM(I100:K100)</f>
        <v>24</v>
      </c>
      <c r="M100" s="1167">
        <v>57</v>
      </c>
      <c r="N100" s="845">
        <v>48</v>
      </c>
      <c r="O100" s="531">
        <f t="shared" si="275"/>
        <v>105</v>
      </c>
      <c r="P100" s="1167">
        <v>40</v>
      </c>
      <c r="Q100" s="845">
        <v>34</v>
      </c>
      <c r="R100" s="531">
        <f t="shared" si="280"/>
        <v>74</v>
      </c>
      <c r="S100" s="849">
        <v>49</v>
      </c>
      <c r="T100" s="845">
        <v>49</v>
      </c>
      <c r="U100" s="531">
        <f t="shared" si="269"/>
        <v>98</v>
      </c>
      <c r="V100" s="849">
        <v>43</v>
      </c>
      <c r="W100" s="845">
        <v>55</v>
      </c>
      <c r="X100" s="531">
        <f t="shared" si="270"/>
        <v>98</v>
      </c>
      <c r="Y100" s="1167">
        <v>43</v>
      </c>
      <c r="Z100" s="845">
        <v>44</v>
      </c>
      <c r="AA100" s="532">
        <f t="shared" si="271"/>
        <v>87</v>
      </c>
      <c r="AB100" s="849">
        <v>50</v>
      </c>
      <c r="AC100" s="845">
        <v>45</v>
      </c>
      <c r="AD100" s="531">
        <f t="shared" si="272"/>
        <v>95</v>
      </c>
      <c r="AE100" s="849">
        <f t="shared" si="286"/>
        <v>282</v>
      </c>
      <c r="AF100" s="845">
        <f t="shared" si="286"/>
        <v>275</v>
      </c>
      <c r="AG100" s="850">
        <f t="shared" si="286"/>
        <v>557</v>
      </c>
      <c r="AH100" s="851">
        <v>27</v>
      </c>
      <c r="AI100" s="845">
        <v>8</v>
      </c>
      <c r="AJ100" s="852">
        <f t="shared" si="287"/>
        <v>35</v>
      </c>
      <c r="AK100" s="301" t="s">
        <v>588</v>
      </c>
    </row>
    <row r="101" spans="1:38" ht="15.75" customHeight="1" thickBot="1">
      <c r="A101" s="298" t="s">
        <v>589</v>
      </c>
      <c r="B101" s="299"/>
      <c r="C101" s="556">
        <f t="shared" ref="C101:K101" si="289">SUM(C88:C100)</f>
        <v>20</v>
      </c>
      <c r="D101" s="557">
        <f t="shared" si="289"/>
        <v>18</v>
      </c>
      <c r="E101" s="557">
        <f t="shared" si="289"/>
        <v>20</v>
      </c>
      <c r="F101" s="558">
        <f t="shared" si="289"/>
        <v>19</v>
      </c>
      <c r="G101" s="558">
        <f t="shared" si="289"/>
        <v>18</v>
      </c>
      <c r="H101" s="559">
        <f t="shared" si="289"/>
        <v>19</v>
      </c>
      <c r="I101" s="560">
        <f t="shared" si="289"/>
        <v>114</v>
      </c>
      <c r="J101" s="560">
        <f t="shared" si="289"/>
        <v>3</v>
      </c>
      <c r="K101" s="560">
        <f t="shared" si="289"/>
        <v>49</v>
      </c>
      <c r="L101" s="561">
        <f>SUM(I101:K101)</f>
        <v>166</v>
      </c>
      <c r="M101" s="562">
        <f t="shared" ref="M101:AJ101" si="290">SUM(M88:M100)</f>
        <v>257</v>
      </c>
      <c r="N101" s="559">
        <f t="shared" si="290"/>
        <v>223</v>
      </c>
      <c r="O101" s="560">
        <f t="shared" si="290"/>
        <v>480</v>
      </c>
      <c r="P101" s="562">
        <f t="shared" si="290"/>
        <v>219</v>
      </c>
      <c r="Q101" s="559">
        <f t="shared" si="290"/>
        <v>215</v>
      </c>
      <c r="R101" s="560">
        <f t="shared" si="290"/>
        <v>434</v>
      </c>
      <c r="S101" s="563">
        <f t="shared" si="290"/>
        <v>262</v>
      </c>
      <c r="T101" s="559">
        <f t="shared" si="290"/>
        <v>215</v>
      </c>
      <c r="U101" s="564">
        <f t="shared" si="290"/>
        <v>477</v>
      </c>
      <c r="V101" s="563">
        <f t="shared" si="290"/>
        <v>259</v>
      </c>
      <c r="W101" s="559">
        <f t="shared" si="290"/>
        <v>248</v>
      </c>
      <c r="X101" s="564">
        <f t="shared" si="290"/>
        <v>507</v>
      </c>
      <c r="Y101" s="562">
        <f t="shared" si="290"/>
        <v>248</v>
      </c>
      <c r="Z101" s="559">
        <f t="shared" si="290"/>
        <v>228</v>
      </c>
      <c r="AA101" s="560">
        <f t="shared" si="290"/>
        <v>476</v>
      </c>
      <c r="AB101" s="563">
        <f t="shared" si="290"/>
        <v>249</v>
      </c>
      <c r="AC101" s="559">
        <f t="shared" si="290"/>
        <v>246</v>
      </c>
      <c r="AD101" s="560">
        <f t="shared" si="290"/>
        <v>495</v>
      </c>
      <c r="AE101" s="563">
        <f t="shared" si="290"/>
        <v>1494</v>
      </c>
      <c r="AF101" s="559">
        <f t="shared" si="290"/>
        <v>1375</v>
      </c>
      <c r="AG101" s="565">
        <f t="shared" si="290"/>
        <v>2869</v>
      </c>
      <c r="AH101" s="888">
        <f t="shared" si="290"/>
        <v>139</v>
      </c>
      <c r="AI101" s="559">
        <f t="shared" si="290"/>
        <v>59</v>
      </c>
      <c r="AJ101" s="889">
        <f t="shared" si="290"/>
        <v>198</v>
      </c>
      <c r="AK101" s="303" t="s">
        <v>589</v>
      </c>
    </row>
    <row r="102" spans="1:38" ht="15.75" customHeight="1">
      <c r="A102" s="280" t="s">
        <v>590</v>
      </c>
      <c r="B102" s="281" t="s">
        <v>15</v>
      </c>
      <c r="C102" s="1164">
        <v>2</v>
      </c>
      <c r="D102" s="1165">
        <v>2</v>
      </c>
      <c r="E102" s="1165">
        <v>2</v>
      </c>
      <c r="F102" s="1166">
        <v>2</v>
      </c>
      <c r="G102" s="1166">
        <v>2</v>
      </c>
      <c r="H102" s="845">
        <v>2</v>
      </c>
      <c r="I102" s="532">
        <f t="shared" ref="I102:I115" si="291">SUM(C102:H102)</f>
        <v>12</v>
      </c>
      <c r="J102" s="506">
        <v>0</v>
      </c>
      <c r="K102" s="506">
        <v>4</v>
      </c>
      <c r="L102" s="533">
        <f>SUM(I102:K102)</f>
        <v>16</v>
      </c>
      <c r="M102" s="1163">
        <v>28</v>
      </c>
      <c r="N102" s="842">
        <v>22</v>
      </c>
      <c r="O102" s="529">
        <f t="shared" ref="O102:O143" si="292">SUM(M102,N102)</f>
        <v>50</v>
      </c>
      <c r="P102" s="1163">
        <v>28</v>
      </c>
      <c r="Q102" s="842">
        <v>27</v>
      </c>
      <c r="R102" s="529">
        <f t="shared" ref="R102:R120" si="293">SUM(P102,Q102)</f>
        <v>55</v>
      </c>
      <c r="S102" s="844">
        <v>26</v>
      </c>
      <c r="T102" s="842">
        <v>27</v>
      </c>
      <c r="U102" s="843">
        <f t="shared" ref="U102:U117" si="294">SUM(S102,T102)</f>
        <v>53</v>
      </c>
      <c r="V102" s="844">
        <v>29</v>
      </c>
      <c r="W102" s="842">
        <v>27</v>
      </c>
      <c r="X102" s="843">
        <f t="shared" ref="X102:X120" si="295">SUM(V102,W102)</f>
        <v>56</v>
      </c>
      <c r="Y102" s="1163">
        <v>19</v>
      </c>
      <c r="Z102" s="842">
        <v>38</v>
      </c>
      <c r="AA102" s="529">
        <f t="shared" ref="AA102:AA120" si="296">SUM(Y102,Z102)</f>
        <v>57</v>
      </c>
      <c r="AB102" s="844">
        <v>35</v>
      </c>
      <c r="AC102" s="842">
        <v>24</v>
      </c>
      <c r="AD102" s="529">
        <f t="shared" ref="AD102:AD116" si="297">SUM(AB102,AC102)</f>
        <v>59</v>
      </c>
      <c r="AE102" s="849">
        <f t="shared" ref="AE102:AG117" si="298">SUM(M102,P102,S102,V102,Y102,AB102)</f>
        <v>165</v>
      </c>
      <c r="AF102" s="845">
        <f t="shared" si="298"/>
        <v>165</v>
      </c>
      <c r="AG102" s="850">
        <f t="shared" si="298"/>
        <v>330</v>
      </c>
      <c r="AH102" s="851">
        <v>14</v>
      </c>
      <c r="AI102" s="845">
        <v>8</v>
      </c>
      <c r="AJ102" s="852">
        <f t="shared" ref="AJ102:AJ114" si="299">SUM(AH102,AI102)</f>
        <v>22</v>
      </c>
      <c r="AK102" s="301" t="s">
        <v>15</v>
      </c>
    </row>
    <row r="103" spans="1:38" ht="15.75" customHeight="1">
      <c r="A103" s="283">
        <v>14</v>
      </c>
      <c r="B103" s="281" t="s">
        <v>591</v>
      </c>
      <c r="C103" s="1164">
        <v>3</v>
      </c>
      <c r="D103" s="1165">
        <v>3</v>
      </c>
      <c r="E103" s="1165">
        <v>2</v>
      </c>
      <c r="F103" s="1166">
        <v>2</v>
      </c>
      <c r="G103" s="1166">
        <v>2</v>
      </c>
      <c r="H103" s="845">
        <v>3</v>
      </c>
      <c r="I103" s="532">
        <f t="shared" si="291"/>
        <v>15</v>
      </c>
      <c r="J103" s="506">
        <v>0</v>
      </c>
      <c r="K103" s="506">
        <v>6</v>
      </c>
      <c r="L103" s="533">
        <f t="shared" ref="L103:L115" si="300">SUM(I103:K103)</f>
        <v>21</v>
      </c>
      <c r="M103" s="1167">
        <v>54</v>
      </c>
      <c r="N103" s="845">
        <v>33</v>
      </c>
      <c r="O103" s="532">
        <f t="shared" si="292"/>
        <v>87</v>
      </c>
      <c r="P103" s="1167">
        <v>39</v>
      </c>
      <c r="Q103" s="845">
        <v>40</v>
      </c>
      <c r="R103" s="532">
        <f t="shared" si="293"/>
        <v>79</v>
      </c>
      <c r="S103" s="849">
        <v>26</v>
      </c>
      <c r="T103" s="845">
        <v>34</v>
      </c>
      <c r="U103" s="531">
        <f t="shared" si="294"/>
        <v>60</v>
      </c>
      <c r="V103" s="849">
        <v>29</v>
      </c>
      <c r="W103" s="845">
        <v>34</v>
      </c>
      <c r="X103" s="531">
        <f t="shared" si="295"/>
        <v>63</v>
      </c>
      <c r="Y103" s="1167">
        <v>37</v>
      </c>
      <c r="Z103" s="845">
        <v>38</v>
      </c>
      <c r="AA103" s="532">
        <f t="shared" si="296"/>
        <v>75</v>
      </c>
      <c r="AB103" s="849">
        <v>38</v>
      </c>
      <c r="AC103" s="845">
        <v>45</v>
      </c>
      <c r="AD103" s="532">
        <f t="shared" si="297"/>
        <v>83</v>
      </c>
      <c r="AE103" s="849">
        <f t="shared" si="298"/>
        <v>223</v>
      </c>
      <c r="AF103" s="845">
        <f t="shared" si="298"/>
        <v>224</v>
      </c>
      <c r="AG103" s="850">
        <f t="shared" si="298"/>
        <v>447</v>
      </c>
      <c r="AH103" s="851">
        <v>23</v>
      </c>
      <c r="AI103" s="845">
        <v>10</v>
      </c>
      <c r="AJ103" s="852">
        <f t="shared" si="299"/>
        <v>33</v>
      </c>
      <c r="AK103" s="301" t="s">
        <v>591</v>
      </c>
    </row>
    <row r="104" spans="1:38" ht="15.75" customHeight="1">
      <c r="A104" s="289" t="s">
        <v>532</v>
      </c>
      <c r="B104" s="281" t="s">
        <v>592</v>
      </c>
      <c r="C104" s="1164">
        <v>1</v>
      </c>
      <c r="D104" s="1165">
        <v>1</v>
      </c>
      <c r="E104" s="1165">
        <v>1</v>
      </c>
      <c r="F104" s="1166">
        <v>1</v>
      </c>
      <c r="G104" s="1166">
        <v>1</v>
      </c>
      <c r="H104" s="845">
        <v>1</v>
      </c>
      <c r="I104" s="532">
        <f t="shared" si="291"/>
        <v>6</v>
      </c>
      <c r="J104" s="506">
        <v>0</v>
      </c>
      <c r="K104" s="506">
        <v>2</v>
      </c>
      <c r="L104" s="533">
        <f t="shared" si="300"/>
        <v>8</v>
      </c>
      <c r="M104" s="1167">
        <v>6</v>
      </c>
      <c r="N104" s="845">
        <v>4</v>
      </c>
      <c r="O104" s="532">
        <f t="shared" si="292"/>
        <v>10</v>
      </c>
      <c r="P104" s="1167">
        <v>4</v>
      </c>
      <c r="Q104" s="845">
        <v>7</v>
      </c>
      <c r="R104" s="532">
        <f t="shared" si="293"/>
        <v>11</v>
      </c>
      <c r="S104" s="849">
        <v>10</v>
      </c>
      <c r="T104" s="845">
        <v>9</v>
      </c>
      <c r="U104" s="531">
        <f t="shared" si="294"/>
        <v>19</v>
      </c>
      <c r="V104" s="849">
        <v>5</v>
      </c>
      <c r="W104" s="845">
        <v>3</v>
      </c>
      <c r="X104" s="531">
        <f t="shared" si="295"/>
        <v>8</v>
      </c>
      <c r="Y104" s="1167">
        <v>11</v>
      </c>
      <c r="Z104" s="845">
        <v>7</v>
      </c>
      <c r="AA104" s="532">
        <f t="shared" si="296"/>
        <v>18</v>
      </c>
      <c r="AB104" s="849">
        <v>6</v>
      </c>
      <c r="AC104" s="845">
        <v>7</v>
      </c>
      <c r="AD104" s="532">
        <f t="shared" si="297"/>
        <v>13</v>
      </c>
      <c r="AE104" s="849">
        <f t="shared" si="298"/>
        <v>42</v>
      </c>
      <c r="AF104" s="845">
        <f t="shared" si="298"/>
        <v>37</v>
      </c>
      <c r="AG104" s="850">
        <f t="shared" si="298"/>
        <v>79</v>
      </c>
      <c r="AH104" s="851">
        <v>6</v>
      </c>
      <c r="AI104" s="845">
        <v>0</v>
      </c>
      <c r="AJ104" s="852">
        <f t="shared" si="299"/>
        <v>6</v>
      </c>
      <c r="AK104" s="301" t="s">
        <v>592</v>
      </c>
    </row>
    <row r="105" spans="1:38" ht="15.75" customHeight="1">
      <c r="A105" s="280"/>
      <c r="B105" s="281" t="s">
        <v>593</v>
      </c>
      <c r="C105" s="1164">
        <v>1</v>
      </c>
      <c r="D105" s="1165">
        <v>1</v>
      </c>
      <c r="E105" s="1165">
        <v>1</v>
      </c>
      <c r="F105" s="1166">
        <v>1</v>
      </c>
      <c r="G105" s="1166">
        <v>1</v>
      </c>
      <c r="H105" s="845">
        <v>1</v>
      </c>
      <c r="I105" s="532">
        <f t="shared" si="291"/>
        <v>6</v>
      </c>
      <c r="J105" s="506">
        <v>0</v>
      </c>
      <c r="K105" s="506">
        <v>3</v>
      </c>
      <c r="L105" s="533">
        <f t="shared" si="300"/>
        <v>9</v>
      </c>
      <c r="M105" s="1167">
        <v>7</v>
      </c>
      <c r="N105" s="845">
        <v>10</v>
      </c>
      <c r="O105" s="532">
        <f t="shared" si="292"/>
        <v>17</v>
      </c>
      <c r="P105" s="1167">
        <v>9</v>
      </c>
      <c r="Q105" s="845">
        <v>5</v>
      </c>
      <c r="R105" s="532">
        <f t="shared" si="293"/>
        <v>14</v>
      </c>
      <c r="S105" s="849">
        <v>7</v>
      </c>
      <c r="T105" s="845">
        <v>8</v>
      </c>
      <c r="U105" s="531">
        <f t="shared" si="294"/>
        <v>15</v>
      </c>
      <c r="V105" s="849">
        <v>7</v>
      </c>
      <c r="W105" s="845">
        <v>14</v>
      </c>
      <c r="X105" s="531">
        <f t="shared" si="295"/>
        <v>21</v>
      </c>
      <c r="Y105" s="1167">
        <v>11</v>
      </c>
      <c r="Z105" s="845">
        <v>9</v>
      </c>
      <c r="AA105" s="532">
        <f t="shared" si="296"/>
        <v>20</v>
      </c>
      <c r="AB105" s="849">
        <v>9</v>
      </c>
      <c r="AC105" s="845">
        <v>11</v>
      </c>
      <c r="AD105" s="532">
        <f t="shared" si="297"/>
        <v>20</v>
      </c>
      <c r="AE105" s="849">
        <f t="shared" si="298"/>
        <v>50</v>
      </c>
      <c r="AF105" s="845">
        <f t="shared" si="298"/>
        <v>57</v>
      </c>
      <c r="AG105" s="850">
        <f t="shared" si="298"/>
        <v>107</v>
      </c>
      <c r="AH105" s="851">
        <v>4</v>
      </c>
      <c r="AI105" s="845">
        <v>3</v>
      </c>
      <c r="AJ105" s="852">
        <f t="shared" si="299"/>
        <v>7</v>
      </c>
      <c r="AK105" s="301" t="s">
        <v>593</v>
      </c>
    </row>
    <row r="106" spans="1:38" ht="15.75" customHeight="1">
      <c r="A106" s="280"/>
      <c r="B106" s="281" t="s">
        <v>594</v>
      </c>
      <c r="C106" s="1164">
        <v>1</v>
      </c>
      <c r="D106" s="1165">
        <v>1</v>
      </c>
      <c r="E106" s="1165">
        <v>0</v>
      </c>
      <c r="F106" s="1166">
        <v>0</v>
      </c>
      <c r="G106" s="1166">
        <v>1</v>
      </c>
      <c r="H106" s="845">
        <v>1</v>
      </c>
      <c r="I106" s="532">
        <f t="shared" si="291"/>
        <v>4</v>
      </c>
      <c r="J106" s="506">
        <v>1</v>
      </c>
      <c r="K106" s="506">
        <v>2</v>
      </c>
      <c r="L106" s="533">
        <f t="shared" si="300"/>
        <v>7</v>
      </c>
      <c r="M106" s="1167">
        <v>4</v>
      </c>
      <c r="N106" s="845">
        <v>6</v>
      </c>
      <c r="O106" s="532">
        <f t="shared" si="292"/>
        <v>10</v>
      </c>
      <c r="P106" s="1167">
        <v>4</v>
      </c>
      <c r="Q106" s="845">
        <v>4</v>
      </c>
      <c r="R106" s="532">
        <f t="shared" si="293"/>
        <v>8</v>
      </c>
      <c r="S106" s="849">
        <v>6</v>
      </c>
      <c r="T106" s="845">
        <v>5</v>
      </c>
      <c r="U106" s="531">
        <f t="shared" si="294"/>
        <v>11</v>
      </c>
      <c r="V106" s="849">
        <v>3</v>
      </c>
      <c r="W106" s="845">
        <v>4</v>
      </c>
      <c r="X106" s="531">
        <f t="shared" si="295"/>
        <v>7</v>
      </c>
      <c r="Y106" s="1167">
        <v>8</v>
      </c>
      <c r="Z106" s="845">
        <v>6</v>
      </c>
      <c r="AA106" s="532">
        <f t="shared" si="296"/>
        <v>14</v>
      </c>
      <c r="AB106" s="849">
        <v>9</v>
      </c>
      <c r="AC106" s="845">
        <v>5</v>
      </c>
      <c r="AD106" s="532">
        <f t="shared" si="297"/>
        <v>14</v>
      </c>
      <c r="AE106" s="849">
        <f t="shared" si="298"/>
        <v>34</v>
      </c>
      <c r="AF106" s="845">
        <f t="shared" si="298"/>
        <v>30</v>
      </c>
      <c r="AG106" s="850">
        <f t="shared" si="298"/>
        <v>64</v>
      </c>
      <c r="AH106" s="851">
        <v>2</v>
      </c>
      <c r="AI106" s="845">
        <v>1</v>
      </c>
      <c r="AJ106" s="852">
        <f t="shared" si="299"/>
        <v>3</v>
      </c>
      <c r="AK106" s="301" t="s">
        <v>594</v>
      </c>
    </row>
    <row r="107" spans="1:38" ht="16.5" customHeight="1">
      <c r="A107" s="280"/>
      <c r="B107" s="281" t="s">
        <v>595</v>
      </c>
      <c r="C107" s="1164">
        <v>1</v>
      </c>
      <c r="D107" s="1165">
        <v>1</v>
      </c>
      <c r="E107" s="1165">
        <v>1</v>
      </c>
      <c r="F107" s="1166">
        <v>1</v>
      </c>
      <c r="G107" s="1166">
        <v>1</v>
      </c>
      <c r="H107" s="845">
        <v>1</v>
      </c>
      <c r="I107" s="532">
        <f t="shared" si="291"/>
        <v>6</v>
      </c>
      <c r="J107" s="506">
        <v>0</v>
      </c>
      <c r="K107" s="506">
        <v>3</v>
      </c>
      <c r="L107" s="533">
        <f t="shared" si="300"/>
        <v>9</v>
      </c>
      <c r="M107" s="1167">
        <v>9</v>
      </c>
      <c r="N107" s="845">
        <v>5</v>
      </c>
      <c r="O107" s="532">
        <f t="shared" si="292"/>
        <v>14</v>
      </c>
      <c r="P107" s="1167">
        <v>8</v>
      </c>
      <c r="Q107" s="845">
        <v>4</v>
      </c>
      <c r="R107" s="532">
        <f t="shared" si="293"/>
        <v>12</v>
      </c>
      <c r="S107" s="849">
        <v>6</v>
      </c>
      <c r="T107" s="845">
        <v>5</v>
      </c>
      <c r="U107" s="531">
        <f t="shared" si="294"/>
        <v>11</v>
      </c>
      <c r="V107" s="849">
        <v>5</v>
      </c>
      <c r="W107" s="845">
        <v>10</v>
      </c>
      <c r="X107" s="531">
        <f t="shared" si="295"/>
        <v>15</v>
      </c>
      <c r="Y107" s="1167">
        <v>8</v>
      </c>
      <c r="Z107" s="845">
        <v>8</v>
      </c>
      <c r="AA107" s="532">
        <f t="shared" si="296"/>
        <v>16</v>
      </c>
      <c r="AB107" s="849">
        <v>9</v>
      </c>
      <c r="AC107" s="845">
        <v>8</v>
      </c>
      <c r="AD107" s="532">
        <f t="shared" si="297"/>
        <v>17</v>
      </c>
      <c r="AE107" s="849">
        <f t="shared" si="298"/>
        <v>45</v>
      </c>
      <c r="AF107" s="845">
        <f t="shared" si="298"/>
        <v>40</v>
      </c>
      <c r="AG107" s="850">
        <f t="shared" si="298"/>
        <v>85</v>
      </c>
      <c r="AH107" s="851">
        <v>6</v>
      </c>
      <c r="AI107" s="845">
        <v>0</v>
      </c>
      <c r="AJ107" s="852">
        <f t="shared" si="299"/>
        <v>6</v>
      </c>
      <c r="AK107" s="301" t="s">
        <v>595</v>
      </c>
    </row>
    <row r="108" spans="1:38" ht="15.75" customHeight="1">
      <c r="A108" s="280"/>
      <c r="B108" s="281" t="s">
        <v>596</v>
      </c>
      <c r="C108" s="1164">
        <v>1</v>
      </c>
      <c r="D108" s="1165">
        <v>1</v>
      </c>
      <c r="E108" s="1165">
        <v>1</v>
      </c>
      <c r="F108" s="1166">
        <v>1</v>
      </c>
      <c r="G108" s="1166">
        <v>1</v>
      </c>
      <c r="H108" s="845">
        <v>1</v>
      </c>
      <c r="I108" s="532">
        <f t="shared" si="291"/>
        <v>6</v>
      </c>
      <c r="J108" s="506">
        <v>0</v>
      </c>
      <c r="K108" s="506">
        <v>2</v>
      </c>
      <c r="L108" s="533">
        <f t="shared" si="300"/>
        <v>8</v>
      </c>
      <c r="M108" s="1167">
        <v>11</v>
      </c>
      <c r="N108" s="845">
        <v>12</v>
      </c>
      <c r="O108" s="532">
        <f t="shared" si="292"/>
        <v>23</v>
      </c>
      <c r="P108" s="1167">
        <v>13</v>
      </c>
      <c r="Q108" s="845">
        <v>9</v>
      </c>
      <c r="R108" s="532">
        <f t="shared" si="293"/>
        <v>22</v>
      </c>
      <c r="S108" s="849">
        <v>12</v>
      </c>
      <c r="T108" s="845">
        <v>7</v>
      </c>
      <c r="U108" s="531">
        <f t="shared" si="294"/>
        <v>19</v>
      </c>
      <c r="V108" s="849">
        <v>11</v>
      </c>
      <c r="W108" s="845">
        <v>11</v>
      </c>
      <c r="X108" s="531">
        <f t="shared" si="295"/>
        <v>22</v>
      </c>
      <c r="Y108" s="1167">
        <v>15</v>
      </c>
      <c r="Z108" s="845">
        <v>15</v>
      </c>
      <c r="AA108" s="532">
        <f t="shared" si="296"/>
        <v>30</v>
      </c>
      <c r="AB108" s="849">
        <v>13</v>
      </c>
      <c r="AC108" s="845">
        <v>14</v>
      </c>
      <c r="AD108" s="532">
        <f t="shared" si="297"/>
        <v>27</v>
      </c>
      <c r="AE108" s="849">
        <f t="shared" si="298"/>
        <v>75</v>
      </c>
      <c r="AF108" s="845">
        <f t="shared" si="298"/>
        <v>68</v>
      </c>
      <c r="AG108" s="850">
        <f t="shared" si="298"/>
        <v>143</v>
      </c>
      <c r="AH108" s="851">
        <v>6</v>
      </c>
      <c r="AI108" s="845">
        <v>0</v>
      </c>
      <c r="AJ108" s="852">
        <f t="shared" si="299"/>
        <v>6</v>
      </c>
      <c r="AK108" s="301" t="s">
        <v>596</v>
      </c>
    </row>
    <row r="109" spans="1:38" ht="15.75" customHeight="1">
      <c r="A109" s="280"/>
      <c r="B109" s="281" t="s">
        <v>597</v>
      </c>
      <c r="C109" s="1164">
        <v>3</v>
      </c>
      <c r="D109" s="1165">
        <v>3</v>
      </c>
      <c r="E109" s="1165">
        <v>3</v>
      </c>
      <c r="F109" s="1166">
        <v>3</v>
      </c>
      <c r="G109" s="1166">
        <v>3</v>
      </c>
      <c r="H109" s="845">
        <v>3</v>
      </c>
      <c r="I109" s="532">
        <f t="shared" si="291"/>
        <v>18</v>
      </c>
      <c r="J109" s="506">
        <v>0</v>
      </c>
      <c r="K109" s="506">
        <v>10</v>
      </c>
      <c r="L109" s="533">
        <f t="shared" si="300"/>
        <v>28</v>
      </c>
      <c r="M109" s="1171">
        <v>43</v>
      </c>
      <c r="N109" s="845">
        <v>48</v>
      </c>
      <c r="O109" s="890">
        <f t="shared" si="292"/>
        <v>91</v>
      </c>
      <c r="P109" s="849">
        <v>56</v>
      </c>
      <c r="Q109" s="845">
        <v>59</v>
      </c>
      <c r="R109" s="532">
        <f t="shared" si="293"/>
        <v>115</v>
      </c>
      <c r="S109" s="849">
        <v>57</v>
      </c>
      <c r="T109" s="845">
        <v>50</v>
      </c>
      <c r="U109" s="531">
        <f t="shared" si="294"/>
        <v>107</v>
      </c>
      <c r="V109" s="849">
        <v>60</v>
      </c>
      <c r="W109" s="845">
        <v>37</v>
      </c>
      <c r="X109" s="531">
        <f t="shared" si="295"/>
        <v>97</v>
      </c>
      <c r="Y109" s="1167">
        <v>45</v>
      </c>
      <c r="Z109" s="845">
        <v>50</v>
      </c>
      <c r="AA109" s="532">
        <f t="shared" si="296"/>
        <v>95</v>
      </c>
      <c r="AB109" s="849">
        <v>55</v>
      </c>
      <c r="AC109" s="845">
        <v>51</v>
      </c>
      <c r="AD109" s="532">
        <f t="shared" si="297"/>
        <v>106</v>
      </c>
      <c r="AE109" s="849">
        <f t="shared" si="298"/>
        <v>316</v>
      </c>
      <c r="AF109" s="845">
        <f t="shared" si="298"/>
        <v>295</v>
      </c>
      <c r="AG109" s="850">
        <f t="shared" si="298"/>
        <v>611</v>
      </c>
      <c r="AH109" s="851">
        <v>40</v>
      </c>
      <c r="AI109" s="845">
        <v>14</v>
      </c>
      <c r="AJ109" s="852">
        <f t="shared" si="299"/>
        <v>54</v>
      </c>
      <c r="AK109" s="301" t="s">
        <v>597</v>
      </c>
    </row>
    <row r="110" spans="1:38" ht="15.75" customHeight="1">
      <c r="A110" s="280"/>
      <c r="B110" s="281" t="s">
        <v>598</v>
      </c>
      <c r="C110" s="1164">
        <v>1</v>
      </c>
      <c r="D110" s="1165">
        <v>1</v>
      </c>
      <c r="E110" s="1165">
        <v>1</v>
      </c>
      <c r="F110" s="1166">
        <v>1</v>
      </c>
      <c r="G110" s="1166">
        <v>1</v>
      </c>
      <c r="H110" s="845">
        <v>1</v>
      </c>
      <c r="I110" s="532">
        <f t="shared" si="291"/>
        <v>6</v>
      </c>
      <c r="J110" s="506">
        <v>0</v>
      </c>
      <c r="K110" s="506">
        <v>2</v>
      </c>
      <c r="L110" s="533">
        <f t="shared" si="300"/>
        <v>8</v>
      </c>
      <c r="M110" s="1167">
        <v>13</v>
      </c>
      <c r="N110" s="845">
        <v>15</v>
      </c>
      <c r="O110" s="532">
        <f t="shared" si="292"/>
        <v>28</v>
      </c>
      <c r="P110" s="1167">
        <v>17</v>
      </c>
      <c r="Q110" s="845">
        <v>11</v>
      </c>
      <c r="R110" s="532">
        <f t="shared" si="293"/>
        <v>28</v>
      </c>
      <c r="S110" s="849">
        <v>15</v>
      </c>
      <c r="T110" s="845">
        <v>20</v>
      </c>
      <c r="U110" s="531">
        <f t="shared" si="294"/>
        <v>35</v>
      </c>
      <c r="V110" s="849">
        <v>15</v>
      </c>
      <c r="W110" s="845">
        <v>14</v>
      </c>
      <c r="X110" s="531">
        <f t="shared" si="295"/>
        <v>29</v>
      </c>
      <c r="Y110" s="1167">
        <v>11</v>
      </c>
      <c r="Z110" s="845">
        <v>11</v>
      </c>
      <c r="AA110" s="532">
        <f t="shared" si="296"/>
        <v>22</v>
      </c>
      <c r="AB110" s="849">
        <v>14</v>
      </c>
      <c r="AC110" s="845">
        <v>19</v>
      </c>
      <c r="AD110" s="532">
        <f t="shared" si="297"/>
        <v>33</v>
      </c>
      <c r="AE110" s="849">
        <f t="shared" si="298"/>
        <v>85</v>
      </c>
      <c r="AF110" s="845">
        <f t="shared" si="298"/>
        <v>90</v>
      </c>
      <c r="AG110" s="850">
        <f t="shared" si="298"/>
        <v>175</v>
      </c>
      <c r="AH110" s="851">
        <v>7</v>
      </c>
      <c r="AI110" s="845">
        <v>3</v>
      </c>
      <c r="AJ110" s="852">
        <f t="shared" si="299"/>
        <v>10</v>
      </c>
      <c r="AK110" s="301" t="s">
        <v>598</v>
      </c>
    </row>
    <row r="111" spans="1:38" s="295" customFormat="1" ht="15.75" customHeight="1">
      <c r="A111" s="292"/>
      <c r="B111" s="297" t="s">
        <v>599</v>
      </c>
      <c r="C111" s="1177">
        <v>0</v>
      </c>
      <c r="D111" s="1178">
        <v>0</v>
      </c>
      <c r="E111" s="1178">
        <v>0</v>
      </c>
      <c r="F111" s="1179">
        <v>0</v>
      </c>
      <c r="G111" s="1179">
        <v>0</v>
      </c>
      <c r="H111" s="871">
        <v>0</v>
      </c>
      <c r="I111" s="537">
        <f t="shared" si="291"/>
        <v>0</v>
      </c>
      <c r="J111" s="1180">
        <v>1</v>
      </c>
      <c r="K111" s="1180">
        <v>0</v>
      </c>
      <c r="L111" s="538">
        <f t="shared" si="300"/>
        <v>1</v>
      </c>
      <c r="M111" s="1181">
        <v>1</v>
      </c>
      <c r="N111" s="871">
        <v>0</v>
      </c>
      <c r="O111" s="537">
        <f t="shared" si="292"/>
        <v>1</v>
      </c>
      <c r="P111" s="1181">
        <v>1</v>
      </c>
      <c r="Q111" s="871">
        <v>1</v>
      </c>
      <c r="R111" s="537">
        <f t="shared" si="293"/>
        <v>2</v>
      </c>
      <c r="S111" s="873">
        <v>0</v>
      </c>
      <c r="T111" s="871">
        <v>0</v>
      </c>
      <c r="U111" s="872">
        <f t="shared" si="294"/>
        <v>0</v>
      </c>
      <c r="V111" s="873">
        <v>0</v>
      </c>
      <c r="W111" s="871">
        <v>0</v>
      </c>
      <c r="X111" s="872">
        <f t="shared" si="295"/>
        <v>0</v>
      </c>
      <c r="Y111" s="1181">
        <v>0</v>
      </c>
      <c r="Z111" s="871">
        <v>0</v>
      </c>
      <c r="AA111" s="537">
        <f t="shared" si="296"/>
        <v>0</v>
      </c>
      <c r="AB111" s="873">
        <v>0</v>
      </c>
      <c r="AC111" s="871">
        <v>0</v>
      </c>
      <c r="AD111" s="537">
        <f t="shared" si="297"/>
        <v>0</v>
      </c>
      <c r="AE111" s="873">
        <f t="shared" si="298"/>
        <v>2</v>
      </c>
      <c r="AF111" s="871">
        <f t="shared" si="298"/>
        <v>1</v>
      </c>
      <c r="AG111" s="874">
        <f t="shared" si="298"/>
        <v>3</v>
      </c>
      <c r="AH111" s="875">
        <v>0</v>
      </c>
      <c r="AI111" s="871">
        <v>0</v>
      </c>
      <c r="AJ111" s="876">
        <f t="shared" si="299"/>
        <v>0</v>
      </c>
      <c r="AK111" s="304" t="s">
        <v>599</v>
      </c>
    </row>
    <row r="112" spans="1:38" s="295" customFormat="1" ht="15.75" customHeight="1">
      <c r="A112" s="292"/>
      <c r="B112" s="297" t="s">
        <v>600</v>
      </c>
      <c r="C112" s="1177">
        <v>0</v>
      </c>
      <c r="D112" s="1178">
        <v>0</v>
      </c>
      <c r="E112" s="1178">
        <v>0</v>
      </c>
      <c r="F112" s="1179">
        <v>0</v>
      </c>
      <c r="G112" s="1179">
        <v>0</v>
      </c>
      <c r="H112" s="871">
        <v>0</v>
      </c>
      <c r="I112" s="537">
        <f t="shared" si="291"/>
        <v>0</v>
      </c>
      <c r="J112" s="1180">
        <v>1</v>
      </c>
      <c r="K112" s="1180">
        <v>0</v>
      </c>
      <c r="L112" s="538">
        <f t="shared" si="300"/>
        <v>1</v>
      </c>
      <c r="M112" s="1181">
        <v>2</v>
      </c>
      <c r="N112" s="871">
        <v>0</v>
      </c>
      <c r="O112" s="537">
        <f t="shared" si="292"/>
        <v>2</v>
      </c>
      <c r="P112" s="1181">
        <v>1</v>
      </c>
      <c r="Q112" s="871">
        <v>3</v>
      </c>
      <c r="R112" s="537">
        <f t="shared" si="293"/>
        <v>4</v>
      </c>
      <c r="S112" s="873">
        <v>0</v>
      </c>
      <c r="T112" s="871">
        <v>0</v>
      </c>
      <c r="U112" s="872">
        <f t="shared" si="294"/>
        <v>0</v>
      </c>
      <c r="V112" s="873">
        <v>0</v>
      </c>
      <c r="W112" s="871">
        <v>0</v>
      </c>
      <c r="X112" s="872">
        <f t="shared" si="295"/>
        <v>0</v>
      </c>
      <c r="Y112" s="1181">
        <v>0</v>
      </c>
      <c r="Z112" s="871">
        <v>0</v>
      </c>
      <c r="AA112" s="537">
        <f t="shared" si="296"/>
        <v>0</v>
      </c>
      <c r="AB112" s="873">
        <v>0</v>
      </c>
      <c r="AC112" s="871">
        <v>0</v>
      </c>
      <c r="AD112" s="537">
        <f t="shared" si="297"/>
        <v>0</v>
      </c>
      <c r="AE112" s="873">
        <f t="shared" si="298"/>
        <v>3</v>
      </c>
      <c r="AF112" s="871">
        <f t="shared" si="298"/>
        <v>3</v>
      </c>
      <c r="AG112" s="874">
        <f t="shared" si="298"/>
        <v>6</v>
      </c>
      <c r="AH112" s="875">
        <v>0</v>
      </c>
      <c r="AI112" s="871">
        <v>0</v>
      </c>
      <c r="AJ112" s="876">
        <f t="shared" si="299"/>
        <v>0</v>
      </c>
      <c r="AK112" s="304" t="s">
        <v>600</v>
      </c>
    </row>
    <row r="113" spans="1:37" ht="15.75" customHeight="1">
      <c r="A113" s="280"/>
      <c r="B113" s="281" t="s">
        <v>601</v>
      </c>
      <c r="C113" s="1164">
        <v>1</v>
      </c>
      <c r="D113" s="1165">
        <v>1</v>
      </c>
      <c r="E113" s="1165">
        <v>1</v>
      </c>
      <c r="F113" s="1166">
        <v>1</v>
      </c>
      <c r="G113" s="1166">
        <v>2</v>
      </c>
      <c r="H113" s="845">
        <v>2</v>
      </c>
      <c r="I113" s="532">
        <f t="shared" si="291"/>
        <v>8</v>
      </c>
      <c r="J113" s="506">
        <v>0</v>
      </c>
      <c r="K113" s="506">
        <v>4</v>
      </c>
      <c r="L113" s="533">
        <f t="shared" si="300"/>
        <v>12</v>
      </c>
      <c r="M113" s="1167">
        <v>16</v>
      </c>
      <c r="N113" s="845">
        <v>13</v>
      </c>
      <c r="O113" s="532">
        <f t="shared" si="292"/>
        <v>29</v>
      </c>
      <c r="P113" s="1167">
        <v>11</v>
      </c>
      <c r="Q113" s="845">
        <v>17</v>
      </c>
      <c r="R113" s="532">
        <f t="shared" si="293"/>
        <v>28</v>
      </c>
      <c r="S113" s="849">
        <v>18</v>
      </c>
      <c r="T113" s="845">
        <v>20</v>
      </c>
      <c r="U113" s="531">
        <f t="shared" si="294"/>
        <v>38</v>
      </c>
      <c r="V113" s="849">
        <v>16</v>
      </c>
      <c r="W113" s="845">
        <v>22</v>
      </c>
      <c r="X113" s="531">
        <f t="shared" si="295"/>
        <v>38</v>
      </c>
      <c r="Y113" s="1167">
        <v>16</v>
      </c>
      <c r="Z113" s="845">
        <v>25</v>
      </c>
      <c r="AA113" s="532">
        <f t="shared" si="296"/>
        <v>41</v>
      </c>
      <c r="AB113" s="849">
        <v>18</v>
      </c>
      <c r="AC113" s="845">
        <v>27</v>
      </c>
      <c r="AD113" s="532">
        <f t="shared" si="297"/>
        <v>45</v>
      </c>
      <c r="AE113" s="849">
        <f t="shared" si="298"/>
        <v>95</v>
      </c>
      <c r="AF113" s="845">
        <f t="shared" si="298"/>
        <v>124</v>
      </c>
      <c r="AG113" s="850">
        <f t="shared" si="298"/>
        <v>219</v>
      </c>
      <c r="AH113" s="851">
        <v>5</v>
      </c>
      <c r="AI113" s="845">
        <v>7</v>
      </c>
      <c r="AJ113" s="852">
        <f>SUM(AH113,AI113)</f>
        <v>12</v>
      </c>
      <c r="AK113" s="301" t="s">
        <v>601</v>
      </c>
    </row>
    <row r="114" spans="1:37" s="295" customFormat="1" ht="15.75" customHeight="1">
      <c r="A114" s="292"/>
      <c r="B114" s="293" t="s">
        <v>602</v>
      </c>
      <c r="C114" s="1177">
        <v>1</v>
      </c>
      <c r="D114" s="1178">
        <v>1</v>
      </c>
      <c r="E114" s="1178">
        <v>0</v>
      </c>
      <c r="F114" s="1179">
        <v>0</v>
      </c>
      <c r="G114" s="1179">
        <v>0</v>
      </c>
      <c r="H114" s="871">
        <v>0</v>
      </c>
      <c r="I114" s="537">
        <f t="shared" si="291"/>
        <v>2</v>
      </c>
      <c r="J114" s="1180">
        <v>0</v>
      </c>
      <c r="K114" s="1180">
        <v>0</v>
      </c>
      <c r="L114" s="538">
        <f t="shared" si="300"/>
        <v>2</v>
      </c>
      <c r="M114" s="1181">
        <v>3</v>
      </c>
      <c r="N114" s="871">
        <v>3</v>
      </c>
      <c r="O114" s="537">
        <f t="shared" si="292"/>
        <v>6</v>
      </c>
      <c r="P114" s="1181">
        <v>3</v>
      </c>
      <c r="Q114" s="871">
        <v>4</v>
      </c>
      <c r="R114" s="537">
        <f t="shared" si="293"/>
        <v>7</v>
      </c>
      <c r="S114" s="873">
        <v>0</v>
      </c>
      <c r="T114" s="871">
        <v>0</v>
      </c>
      <c r="U114" s="872">
        <f t="shared" si="294"/>
        <v>0</v>
      </c>
      <c r="V114" s="873">
        <v>0</v>
      </c>
      <c r="W114" s="871">
        <v>0</v>
      </c>
      <c r="X114" s="872">
        <f t="shared" si="295"/>
        <v>0</v>
      </c>
      <c r="Y114" s="1181">
        <v>0</v>
      </c>
      <c r="Z114" s="871">
        <v>0</v>
      </c>
      <c r="AA114" s="537">
        <f t="shared" si="296"/>
        <v>0</v>
      </c>
      <c r="AB114" s="873">
        <v>0</v>
      </c>
      <c r="AC114" s="871">
        <v>0</v>
      </c>
      <c r="AD114" s="537">
        <f t="shared" si="297"/>
        <v>0</v>
      </c>
      <c r="AE114" s="873">
        <f t="shared" si="298"/>
        <v>6</v>
      </c>
      <c r="AF114" s="871">
        <f t="shared" si="298"/>
        <v>7</v>
      </c>
      <c r="AG114" s="874">
        <f t="shared" si="298"/>
        <v>13</v>
      </c>
      <c r="AH114" s="875">
        <v>0</v>
      </c>
      <c r="AI114" s="871">
        <v>0</v>
      </c>
      <c r="AJ114" s="876">
        <f t="shared" si="299"/>
        <v>0</v>
      </c>
      <c r="AK114" s="305" t="s">
        <v>602</v>
      </c>
    </row>
    <row r="115" spans="1:37" ht="15.75" customHeight="1">
      <c r="A115" s="280"/>
      <c r="B115" s="296" t="s">
        <v>603</v>
      </c>
      <c r="C115" s="1164">
        <v>2</v>
      </c>
      <c r="D115" s="1165">
        <v>2</v>
      </c>
      <c r="E115" s="1165">
        <v>2</v>
      </c>
      <c r="F115" s="1166">
        <v>2</v>
      </c>
      <c r="G115" s="1166">
        <v>2</v>
      </c>
      <c r="H115" s="845">
        <v>2</v>
      </c>
      <c r="I115" s="532">
        <f t="shared" si="291"/>
        <v>12</v>
      </c>
      <c r="J115" s="506">
        <v>0</v>
      </c>
      <c r="K115" s="506">
        <v>5</v>
      </c>
      <c r="L115" s="533">
        <f t="shared" si="300"/>
        <v>17</v>
      </c>
      <c r="M115" s="1167">
        <v>30</v>
      </c>
      <c r="N115" s="845">
        <v>24</v>
      </c>
      <c r="O115" s="532">
        <f>SUM(M115,N115)</f>
        <v>54</v>
      </c>
      <c r="P115" s="1167">
        <v>24</v>
      </c>
      <c r="Q115" s="845">
        <v>29</v>
      </c>
      <c r="R115" s="532">
        <f t="shared" si="293"/>
        <v>53</v>
      </c>
      <c r="S115" s="849">
        <v>28</v>
      </c>
      <c r="T115" s="845">
        <v>15</v>
      </c>
      <c r="U115" s="531">
        <f t="shared" si="294"/>
        <v>43</v>
      </c>
      <c r="V115" s="849">
        <v>36</v>
      </c>
      <c r="W115" s="845">
        <v>25</v>
      </c>
      <c r="X115" s="531">
        <f t="shared" si="295"/>
        <v>61</v>
      </c>
      <c r="Y115" s="1167">
        <v>27</v>
      </c>
      <c r="Z115" s="845">
        <v>23</v>
      </c>
      <c r="AA115" s="532">
        <f t="shared" si="296"/>
        <v>50</v>
      </c>
      <c r="AB115" s="849">
        <v>34</v>
      </c>
      <c r="AC115" s="845">
        <v>26</v>
      </c>
      <c r="AD115" s="532">
        <f t="shared" si="297"/>
        <v>60</v>
      </c>
      <c r="AE115" s="849">
        <f t="shared" si="298"/>
        <v>179</v>
      </c>
      <c r="AF115" s="845">
        <f t="shared" si="298"/>
        <v>142</v>
      </c>
      <c r="AG115" s="850">
        <f t="shared" si="298"/>
        <v>321</v>
      </c>
      <c r="AH115" s="851">
        <v>17</v>
      </c>
      <c r="AI115" s="845">
        <v>7</v>
      </c>
      <c r="AJ115" s="852">
        <f>SUM(AH115:AI115)</f>
        <v>24</v>
      </c>
      <c r="AK115" s="306" t="s">
        <v>603</v>
      </c>
    </row>
    <row r="116" spans="1:37" ht="15.75" customHeight="1" thickBot="1">
      <c r="A116" s="298" t="s">
        <v>604</v>
      </c>
      <c r="B116" s="299"/>
      <c r="C116" s="556">
        <f t="shared" ref="C116:H116" si="301">SUM(C102:C115)</f>
        <v>18</v>
      </c>
      <c r="D116" s="557">
        <f t="shared" si="301"/>
        <v>18</v>
      </c>
      <c r="E116" s="557">
        <f t="shared" si="301"/>
        <v>15</v>
      </c>
      <c r="F116" s="558">
        <f t="shared" si="301"/>
        <v>15</v>
      </c>
      <c r="G116" s="558">
        <f t="shared" si="301"/>
        <v>17</v>
      </c>
      <c r="H116" s="559">
        <f t="shared" si="301"/>
        <v>18</v>
      </c>
      <c r="I116" s="560">
        <f>SUM(I102:I115)</f>
        <v>101</v>
      </c>
      <c r="J116" s="560">
        <f>SUM(J102:J115)</f>
        <v>3</v>
      </c>
      <c r="K116" s="560">
        <f>SUM(K102:K115)</f>
        <v>43</v>
      </c>
      <c r="L116" s="561">
        <f>SUM(I116:K116)</f>
        <v>147</v>
      </c>
      <c r="M116" s="562">
        <f>SUM(M102:M115)</f>
        <v>227</v>
      </c>
      <c r="N116" s="559">
        <f>SUM(N102:N115)</f>
        <v>195</v>
      </c>
      <c r="O116" s="560">
        <f t="shared" si="292"/>
        <v>422</v>
      </c>
      <c r="P116" s="562">
        <f>SUM(P102:P115)</f>
        <v>218</v>
      </c>
      <c r="Q116" s="559">
        <f>SUM(Q102:Q115)</f>
        <v>220</v>
      </c>
      <c r="R116" s="560">
        <f t="shared" si="293"/>
        <v>438</v>
      </c>
      <c r="S116" s="563">
        <f>SUM(S102:S115)</f>
        <v>211</v>
      </c>
      <c r="T116" s="559">
        <f>SUM(T102:T115)</f>
        <v>200</v>
      </c>
      <c r="U116" s="564">
        <f t="shared" si="294"/>
        <v>411</v>
      </c>
      <c r="V116" s="563">
        <f>SUM(V102:V115)</f>
        <v>216</v>
      </c>
      <c r="W116" s="559">
        <f>SUM(W102:W115)</f>
        <v>201</v>
      </c>
      <c r="X116" s="564">
        <f t="shared" si="295"/>
        <v>417</v>
      </c>
      <c r="Y116" s="562">
        <f>SUM(Y102:Y115)</f>
        <v>208</v>
      </c>
      <c r="Z116" s="559">
        <f>SUM(Z102:Z115)</f>
        <v>230</v>
      </c>
      <c r="AA116" s="560">
        <f t="shared" si="296"/>
        <v>438</v>
      </c>
      <c r="AB116" s="563">
        <f>SUM(AB102:AB115)</f>
        <v>240</v>
      </c>
      <c r="AC116" s="559">
        <f>SUM(AC102:AC115)</f>
        <v>237</v>
      </c>
      <c r="AD116" s="560">
        <f t="shared" si="297"/>
        <v>477</v>
      </c>
      <c r="AE116" s="563">
        <f t="shared" si="298"/>
        <v>1320</v>
      </c>
      <c r="AF116" s="559">
        <f t="shared" si="298"/>
        <v>1283</v>
      </c>
      <c r="AG116" s="565">
        <f t="shared" ref="AG116:AG125" si="302">SUM(O116,R116,U116,X116,AA116,AD116)</f>
        <v>2603</v>
      </c>
      <c r="AH116" s="888">
        <f>SUM(AH102:AH115)</f>
        <v>130</v>
      </c>
      <c r="AI116" s="559">
        <f>SUM(AI102:AI115)</f>
        <v>53</v>
      </c>
      <c r="AJ116" s="889">
        <f>SUM(AJ102:AJ115)</f>
        <v>183</v>
      </c>
      <c r="AK116" s="303" t="s">
        <v>604</v>
      </c>
    </row>
    <row r="117" spans="1:37" ht="15.75" customHeight="1">
      <c r="A117" s="280" t="s">
        <v>605</v>
      </c>
      <c r="B117" s="281" t="s">
        <v>606</v>
      </c>
      <c r="C117" s="1164">
        <v>2</v>
      </c>
      <c r="D117" s="1165">
        <v>2</v>
      </c>
      <c r="E117" s="1165">
        <v>2</v>
      </c>
      <c r="F117" s="1166">
        <v>2</v>
      </c>
      <c r="G117" s="1166">
        <v>2</v>
      </c>
      <c r="H117" s="845">
        <v>2</v>
      </c>
      <c r="I117" s="532">
        <f t="shared" ref="I117:I124" si="303">SUM(C117:H117)</f>
        <v>12</v>
      </c>
      <c r="J117" s="506">
        <v>0</v>
      </c>
      <c r="K117" s="506">
        <v>3</v>
      </c>
      <c r="L117" s="533">
        <f t="shared" ref="L117:L143" si="304">SUM(I117:K117)</f>
        <v>15</v>
      </c>
      <c r="M117" s="1163">
        <v>23</v>
      </c>
      <c r="N117" s="842">
        <v>23</v>
      </c>
      <c r="O117" s="843">
        <f t="shared" si="292"/>
        <v>46</v>
      </c>
      <c r="P117" s="1163">
        <v>35</v>
      </c>
      <c r="Q117" s="842">
        <v>29</v>
      </c>
      <c r="R117" s="843">
        <f t="shared" si="293"/>
        <v>64</v>
      </c>
      <c r="S117" s="844">
        <v>30</v>
      </c>
      <c r="T117" s="842">
        <v>20</v>
      </c>
      <c r="U117" s="843">
        <f t="shared" si="294"/>
        <v>50</v>
      </c>
      <c r="V117" s="844">
        <v>26</v>
      </c>
      <c r="W117" s="842">
        <v>31</v>
      </c>
      <c r="X117" s="843">
        <f t="shared" si="295"/>
        <v>57</v>
      </c>
      <c r="Y117" s="1163">
        <v>20</v>
      </c>
      <c r="Z117" s="842">
        <v>25</v>
      </c>
      <c r="AA117" s="529">
        <f t="shared" si="296"/>
        <v>45</v>
      </c>
      <c r="AB117" s="844">
        <v>44</v>
      </c>
      <c r="AC117" s="842">
        <v>27</v>
      </c>
      <c r="AD117" s="843">
        <f t="shared" ref="AD117:AD141" si="305">SUM(AB117,AC117)</f>
        <v>71</v>
      </c>
      <c r="AE117" s="849">
        <f t="shared" si="298"/>
        <v>178</v>
      </c>
      <c r="AF117" s="845">
        <f t="shared" si="298"/>
        <v>155</v>
      </c>
      <c r="AG117" s="846">
        <f t="shared" si="302"/>
        <v>333</v>
      </c>
      <c r="AH117" s="851">
        <v>18</v>
      </c>
      <c r="AI117" s="845">
        <v>3</v>
      </c>
      <c r="AJ117" s="848">
        <f t="shared" ref="AJ117:AJ124" si="306">SUM(AH117:AI117)</f>
        <v>21</v>
      </c>
      <c r="AK117" s="301" t="s">
        <v>606</v>
      </c>
    </row>
    <row r="118" spans="1:37" ht="15.75" customHeight="1">
      <c r="A118" s="283">
        <v>8</v>
      </c>
      <c r="B118" s="281" t="s">
        <v>607</v>
      </c>
      <c r="C118" s="1164">
        <v>1</v>
      </c>
      <c r="D118" s="1165">
        <v>1</v>
      </c>
      <c r="E118" s="1165">
        <v>1</v>
      </c>
      <c r="F118" s="1166">
        <v>1</v>
      </c>
      <c r="G118" s="1166">
        <v>1</v>
      </c>
      <c r="H118" s="845">
        <v>1</v>
      </c>
      <c r="I118" s="532">
        <f t="shared" si="303"/>
        <v>6</v>
      </c>
      <c r="J118" s="506">
        <v>0</v>
      </c>
      <c r="K118" s="506">
        <v>2</v>
      </c>
      <c r="L118" s="533">
        <f t="shared" si="304"/>
        <v>8</v>
      </c>
      <c r="M118" s="1167">
        <v>9</v>
      </c>
      <c r="N118" s="845">
        <v>8</v>
      </c>
      <c r="O118" s="531">
        <f t="shared" si="292"/>
        <v>17</v>
      </c>
      <c r="P118" s="1167">
        <v>12</v>
      </c>
      <c r="Q118" s="845">
        <v>20</v>
      </c>
      <c r="R118" s="531">
        <f t="shared" si="293"/>
        <v>32</v>
      </c>
      <c r="S118" s="849">
        <v>15</v>
      </c>
      <c r="T118" s="845">
        <v>7</v>
      </c>
      <c r="U118" s="531">
        <f>SUM(S118,T118)</f>
        <v>22</v>
      </c>
      <c r="V118" s="849">
        <v>14</v>
      </c>
      <c r="W118" s="845">
        <v>13</v>
      </c>
      <c r="X118" s="531">
        <f t="shared" si="295"/>
        <v>27</v>
      </c>
      <c r="Y118" s="1167">
        <v>18</v>
      </c>
      <c r="Z118" s="845">
        <v>11</v>
      </c>
      <c r="AA118" s="532">
        <f t="shared" si="296"/>
        <v>29</v>
      </c>
      <c r="AB118" s="849">
        <v>10</v>
      </c>
      <c r="AC118" s="845">
        <v>15</v>
      </c>
      <c r="AD118" s="531">
        <f t="shared" si="305"/>
        <v>25</v>
      </c>
      <c r="AE118" s="849">
        <f t="shared" ref="AE118:AG133" si="307">SUM(M118,P118,S118,V118,Y118,AB118)</f>
        <v>78</v>
      </c>
      <c r="AF118" s="845">
        <f t="shared" si="307"/>
        <v>74</v>
      </c>
      <c r="AG118" s="850">
        <f t="shared" si="302"/>
        <v>152</v>
      </c>
      <c r="AH118" s="851">
        <v>6</v>
      </c>
      <c r="AI118" s="845">
        <v>1</v>
      </c>
      <c r="AJ118" s="852">
        <f t="shared" si="306"/>
        <v>7</v>
      </c>
      <c r="AK118" s="301" t="s">
        <v>607</v>
      </c>
    </row>
    <row r="119" spans="1:37" ht="15.75" customHeight="1">
      <c r="A119" s="289" t="s">
        <v>608</v>
      </c>
      <c r="B119" s="281" t="s">
        <v>609</v>
      </c>
      <c r="C119" s="1164">
        <v>1</v>
      </c>
      <c r="D119" s="1165">
        <v>1</v>
      </c>
      <c r="E119" s="1165">
        <v>1</v>
      </c>
      <c r="F119" s="1166">
        <v>1</v>
      </c>
      <c r="G119" s="1166">
        <v>1</v>
      </c>
      <c r="H119" s="845">
        <v>1</v>
      </c>
      <c r="I119" s="532">
        <f t="shared" si="303"/>
        <v>6</v>
      </c>
      <c r="J119" s="506">
        <v>0</v>
      </c>
      <c r="K119" s="506">
        <v>4</v>
      </c>
      <c r="L119" s="533">
        <f t="shared" si="304"/>
        <v>10</v>
      </c>
      <c r="M119" s="1167">
        <v>13</v>
      </c>
      <c r="N119" s="845">
        <v>11</v>
      </c>
      <c r="O119" s="531">
        <f t="shared" si="292"/>
        <v>24</v>
      </c>
      <c r="P119" s="1167">
        <v>10</v>
      </c>
      <c r="Q119" s="845">
        <v>12</v>
      </c>
      <c r="R119" s="531">
        <f t="shared" si="293"/>
        <v>22</v>
      </c>
      <c r="S119" s="849">
        <v>23</v>
      </c>
      <c r="T119" s="845">
        <v>11</v>
      </c>
      <c r="U119" s="531">
        <f t="shared" ref="U119:U120" si="308">SUM(S119,T119)</f>
        <v>34</v>
      </c>
      <c r="V119" s="849">
        <v>18</v>
      </c>
      <c r="W119" s="845">
        <v>19</v>
      </c>
      <c r="X119" s="531">
        <f t="shared" si="295"/>
        <v>37</v>
      </c>
      <c r="Y119" s="1167">
        <v>18</v>
      </c>
      <c r="Z119" s="845">
        <v>17</v>
      </c>
      <c r="AA119" s="532">
        <f t="shared" si="296"/>
        <v>35</v>
      </c>
      <c r="AB119" s="849">
        <v>18</v>
      </c>
      <c r="AC119" s="845">
        <v>22</v>
      </c>
      <c r="AD119" s="531">
        <f t="shared" si="305"/>
        <v>40</v>
      </c>
      <c r="AE119" s="849">
        <f t="shared" si="307"/>
        <v>100</v>
      </c>
      <c r="AF119" s="845">
        <f t="shared" si="307"/>
        <v>92</v>
      </c>
      <c r="AG119" s="850">
        <f t="shared" si="302"/>
        <v>192</v>
      </c>
      <c r="AH119" s="851">
        <v>12</v>
      </c>
      <c r="AI119" s="845">
        <v>6</v>
      </c>
      <c r="AJ119" s="852">
        <f t="shared" si="306"/>
        <v>18</v>
      </c>
      <c r="AK119" s="301" t="s">
        <v>609</v>
      </c>
    </row>
    <row r="120" spans="1:37" ht="15.75" customHeight="1">
      <c r="A120" s="280"/>
      <c r="B120" s="281" t="s">
        <v>610</v>
      </c>
      <c r="C120" s="1164">
        <v>1</v>
      </c>
      <c r="D120" s="1165">
        <v>1</v>
      </c>
      <c r="E120" s="1165">
        <v>1</v>
      </c>
      <c r="F120" s="1166">
        <v>1</v>
      </c>
      <c r="G120" s="1166">
        <v>1</v>
      </c>
      <c r="H120" s="845">
        <v>1</v>
      </c>
      <c r="I120" s="532">
        <f t="shared" si="303"/>
        <v>6</v>
      </c>
      <c r="J120" s="506">
        <v>0</v>
      </c>
      <c r="K120" s="506">
        <v>4</v>
      </c>
      <c r="L120" s="533">
        <f t="shared" si="304"/>
        <v>10</v>
      </c>
      <c r="M120" s="1167">
        <v>13</v>
      </c>
      <c r="N120" s="845">
        <v>11</v>
      </c>
      <c r="O120" s="531">
        <f t="shared" si="292"/>
        <v>24</v>
      </c>
      <c r="P120" s="1167">
        <v>9</v>
      </c>
      <c r="Q120" s="845">
        <v>9</v>
      </c>
      <c r="R120" s="531">
        <f t="shared" si="293"/>
        <v>18</v>
      </c>
      <c r="S120" s="849">
        <v>13</v>
      </c>
      <c r="T120" s="845">
        <v>4</v>
      </c>
      <c r="U120" s="531">
        <f t="shared" si="308"/>
        <v>17</v>
      </c>
      <c r="V120" s="849">
        <v>7</v>
      </c>
      <c r="W120" s="845">
        <v>15</v>
      </c>
      <c r="X120" s="531">
        <f t="shared" si="295"/>
        <v>22</v>
      </c>
      <c r="Y120" s="1167">
        <v>8</v>
      </c>
      <c r="Z120" s="845">
        <v>15</v>
      </c>
      <c r="AA120" s="532">
        <f t="shared" si="296"/>
        <v>23</v>
      </c>
      <c r="AB120" s="849">
        <v>10</v>
      </c>
      <c r="AC120" s="845">
        <v>11</v>
      </c>
      <c r="AD120" s="531">
        <f t="shared" si="305"/>
        <v>21</v>
      </c>
      <c r="AE120" s="849">
        <f t="shared" si="307"/>
        <v>60</v>
      </c>
      <c r="AF120" s="845">
        <f t="shared" si="307"/>
        <v>65</v>
      </c>
      <c r="AG120" s="850">
        <f t="shared" si="302"/>
        <v>125</v>
      </c>
      <c r="AH120" s="851">
        <v>7</v>
      </c>
      <c r="AI120" s="845">
        <v>6</v>
      </c>
      <c r="AJ120" s="852">
        <f t="shared" si="306"/>
        <v>13</v>
      </c>
      <c r="AK120" s="301" t="s">
        <v>610</v>
      </c>
    </row>
    <row r="121" spans="1:37" ht="15.75" customHeight="1">
      <c r="A121" s="280"/>
      <c r="B121" s="281" t="s">
        <v>611</v>
      </c>
      <c r="C121" s="1164">
        <v>1</v>
      </c>
      <c r="D121" s="1165">
        <v>1</v>
      </c>
      <c r="E121" s="1165">
        <v>1</v>
      </c>
      <c r="F121" s="1166">
        <v>1</v>
      </c>
      <c r="G121" s="1166">
        <v>1</v>
      </c>
      <c r="H121" s="845">
        <v>1</v>
      </c>
      <c r="I121" s="532">
        <f t="shared" si="303"/>
        <v>6</v>
      </c>
      <c r="J121" s="506">
        <v>0</v>
      </c>
      <c r="K121" s="506">
        <v>2</v>
      </c>
      <c r="L121" s="533">
        <f t="shared" si="304"/>
        <v>8</v>
      </c>
      <c r="M121" s="1167">
        <v>17</v>
      </c>
      <c r="N121" s="845">
        <v>19</v>
      </c>
      <c r="O121" s="531">
        <f t="shared" si="292"/>
        <v>36</v>
      </c>
      <c r="P121" s="1167">
        <v>14</v>
      </c>
      <c r="Q121" s="845">
        <v>10</v>
      </c>
      <c r="R121" s="531">
        <f t="shared" ref="R121:R143" si="309">SUM(P121,Q121)</f>
        <v>24</v>
      </c>
      <c r="S121" s="849">
        <v>20</v>
      </c>
      <c r="T121" s="845">
        <v>15</v>
      </c>
      <c r="U121" s="531">
        <f>SUM(S121,T121)</f>
        <v>35</v>
      </c>
      <c r="V121" s="849">
        <v>10</v>
      </c>
      <c r="W121" s="845">
        <v>8</v>
      </c>
      <c r="X121" s="531">
        <f t="shared" ref="X121:X143" si="310">SUM(V121,W121)</f>
        <v>18</v>
      </c>
      <c r="Y121" s="1167">
        <v>16</v>
      </c>
      <c r="Z121" s="845">
        <v>15</v>
      </c>
      <c r="AA121" s="532">
        <f t="shared" ref="AA121:AA143" si="311">SUM(Y121,Z121)</f>
        <v>31</v>
      </c>
      <c r="AB121" s="849">
        <v>12</v>
      </c>
      <c r="AC121" s="845">
        <v>13</v>
      </c>
      <c r="AD121" s="531">
        <f t="shared" si="305"/>
        <v>25</v>
      </c>
      <c r="AE121" s="849">
        <f>SUM(M121,P121,S121,V121,Y121,AB121)</f>
        <v>89</v>
      </c>
      <c r="AF121" s="845">
        <f>SUM(N121,Q121,T121,W121,Z121,AC121)</f>
        <v>80</v>
      </c>
      <c r="AG121" s="850">
        <f t="shared" si="302"/>
        <v>169</v>
      </c>
      <c r="AH121" s="851">
        <v>8</v>
      </c>
      <c r="AI121" s="845">
        <v>2</v>
      </c>
      <c r="AJ121" s="852">
        <f t="shared" si="306"/>
        <v>10</v>
      </c>
      <c r="AK121" s="301" t="s">
        <v>611</v>
      </c>
    </row>
    <row r="122" spans="1:37" ht="15.75" customHeight="1">
      <c r="A122" s="280"/>
      <c r="B122" s="281" t="s">
        <v>612</v>
      </c>
      <c r="C122" s="1164">
        <v>1</v>
      </c>
      <c r="D122" s="1165">
        <v>1</v>
      </c>
      <c r="E122" s="1165">
        <v>1</v>
      </c>
      <c r="F122" s="1166">
        <v>1</v>
      </c>
      <c r="G122" s="1166">
        <v>1</v>
      </c>
      <c r="H122" s="845">
        <v>1</v>
      </c>
      <c r="I122" s="532">
        <f t="shared" si="303"/>
        <v>6</v>
      </c>
      <c r="J122" s="506">
        <v>0</v>
      </c>
      <c r="K122" s="506">
        <v>2</v>
      </c>
      <c r="L122" s="533">
        <f t="shared" si="304"/>
        <v>8</v>
      </c>
      <c r="M122" s="1167">
        <v>7</v>
      </c>
      <c r="N122" s="845">
        <v>7</v>
      </c>
      <c r="O122" s="531">
        <f t="shared" si="292"/>
        <v>14</v>
      </c>
      <c r="P122" s="1167">
        <v>6</v>
      </c>
      <c r="Q122" s="845">
        <v>6</v>
      </c>
      <c r="R122" s="531">
        <f t="shared" si="309"/>
        <v>12</v>
      </c>
      <c r="S122" s="849">
        <v>7</v>
      </c>
      <c r="T122" s="845">
        <v>5</v>
      </c>
      <c r="U122" s="531">
        <f t="shared" ref="U122:U143" si="312">SUM(S122,T122)</f>
        <v>12</v>
      </c>
      <c r="V122" s="849">
        <v>12</v>
      </c>
      <c r="W122" s="845">
        <v>10</v>
      </c>
      <c r="X122" s="531">
        <f t="shared" si="310"/>
        <v>22</v>
      </c>
      <c r="Y122" s="1167">
        <v>14</v>
      </c>
      <c r="Z122" s="845">
        <v>9</v>
      </c>
      <c r="AA122" s="532">
        <f t="shared" si="311"/>
        <v>23</v>
      </c>
      <c r="AB122" s="849">
        <v>9</v>
      </c>
      <c r="AC122" s="845">
        <v>8</v>
      </c>
      <c r="AD122" s="531">
        <f t="shared" si="305"/>
        <v>17</v>
      </c>
      <c r="AE122" s="849">
        <f t="shared" si="307"/>
        <v>55</v>
      </c>
      <c r="AF122" s="845">
        <f>SUM(N122,Q122,T122,W122,Z122,AC122)</f>
        <v>45</v>
      </c>
      <c r="AG122" s="850">
        <f t="shared" si="302"/>
        <v>100</v>
      </c>
      <c r="AH122" s="851">
        <v>3</v>
      </c>
      <c r="AI122" s="845">
        <v>1</v>
      </c>
      <c r="AJ122" s="852">
        <f t="shared" si="306"/>
        <v>4</v>
      </c>
      <c r="AK122" s="301" t="s">
        <v>612</v>
      </c>
    </row>
    <row r="123" spans="1:37" s="295" customFormat="1" ht="15.75" customHeight="1">
      <c r="A123" s="292"/>
      <c r="B123" s="297" t="s">
        <v>613</v>
      </c>
      <c r="C123" s="1177">
        <v>1</v>
      </c>
      <c r="D123" s="1178">
        <v>1</v>
      </c>
      <c r="E123" s="1178">
        <v>0</v>
      </c>
      <c r="F123" s="1179">
        <v>0</v>
      </c>
      <c r="G123" s="1179">
        <v>0</v>
      </c>
      <c r="H123" s="871">
        <v>0</v>
      </c>
      <c r="I123" s="537">
        <f t="shared" si="303"/>
        <v>2</v>
      </c>
      <c r="J123" s="1180">
        <v>0</v>
      </c>
      <c r="K123" s="1180">
        <v>0</v>
      </c>
      <c r="L123" s="538">
        <f t="shared" si="304"/>
        <v>2</v>
      </c>
      <c r="M123" s="1181">
        <v>5</v>
      </c>
      <c r="N123" s="871">
        <v>1</v>
      </c>
      <c r="O123" s="872">
        <f t="shared" si="292"/>
        <v>6</v>
      </c>
      <c r="P123" s="1181">
        <v>3</v>
      </c>
      <c r="Q123" s="871">
        <v>3</v>
      </c>
      <c r="R123" s="872">
        <f t="shared" si="309"/>
        <v>6</v>
      </c>
      <c r="S123" s="873">
        <v>0</v>
      </c>
      <c r="T123" s="871">
        <v>0</v>
      </c>
      <c r="U123" s="872">
        <f t="shared" si="312"/>
        <v>0</v>
      </c>
      <c r="V123" s="873">
        <v>0</v>
      </c>
      <c r="W123" s="871">
        <v>0</v>
      </c>
      <c r="X123" s="872">
        <f t="shared" si="310"/>
        <v>0</v>
      </c>
      <c r="Y123" s="1181">
        <v>0</v>
      </c>
      <c r="Z123" s="871">
        <v>0</v>
      </c>
      <c r="AA123" s="537">
        <f t="shared" si="311"/>
        <v>0</v>
      </c>
      <c r="AB123" s="873">
        <v>0</v>
      </c>
      <c r="AC123" s="871">
        <v>0</v>
      </c>
      <c r="AD123" s="872">
        <f t="shared" si="305"/>
        <v>0</v>
      </c>
      <c r="AE123" s="873">
        <f>SUM(M123,P123,S123,V123,Y123,AB123)</f>
        <v>8</v>
      </c>
      <c r="AF123" s="871">
        <f t="shared" si="307"/>
        <v>4</v>
      </c>
      <c r="AG123" s="874">
        <f t="shared" si="302"/>
        <v>12</v>
      </c>
      <c r="AH123" s="875">
        <v>0</v>
      </c>
      <c r="AI123" s="871">
        <v>0</v>
      </c>
      <c r="AJ123" s="876">
        <f t="shared" si="306"/>
        <v>0</v>
      </c>
      <c r="AK123" s="304" t="s">
        <v>613</v>
      </c>
    </row>
    <row r="124" spans="1:37" ht="15.75" customHeight="1">
      <c r="A124" s="280"/>
      <c r="B124" s="281" t="s">
        <v>614</v>
      </c>
      <c r="C124" s="1164">
        <v>2</v>
      </c>
      <c r="D124" s="1165">
        <v>2</v>
      </c>
      <c r="E124" s="1165">
        <v>2</v>
      </c>
      <c r="F124" s="1166">
        <v>2</v>
      </c>
      <c r="G124" s="1166">
        <v>3</v>
      </c>
      <c r="H124" s="845">
        <v>2</v>
      </c>
      <c r="I124" s="532">
        <f t="shared" si="303"/>
        <v>13</v>
      </c>
      <c r="J124" s="506">
        <v>0</v>
      </c>
      <c r="K124" s="506">
        <v>4</v>
      </c>
      <c r="L124" s="533">
        <f t="shared" si="304"/>
        <v>17</v>
      </c>
      <c r="M124" s="1182">
        <v>34</v>
      </c>
      <c r="N124" s="883">
        <v>40</v>
      </c>
      <c r="O124" s="884">
        <f t="shared" si="292"/>
        <v>74</v>
      </c>
      <c r="P124" s="1182">
        <v>29</v>
      </c>
      <c r="Q124" s="883">
        <v>41</v>
      </c>
      <c r="R124" s="884">
        <f t="shared" si="309"/>
        <v>70</v>
      </c>
      <c r="S124" s="885">
        <v>34</v>
      </c>
      <c r="T124" s="883">
        <v>38</v>
      </c>
      <c r="U124" s="884">
        <f t="shared" si="312"/>
        <v>72</v>
      </c>
      <c r="V124" s="885">
        <v>31</v>
      </c>
      <c r="W124" s="883">
        <v>40</v>
      </c>
      <c r="X124" s="884">
        <f t="shared" si="310"/>
        <v>71</v>
      </c>
      <c r="Y124" s="1182">
        <v>48</v>
      </c>
      <c r="Z124" s="883">
        <v>38</v>
      </c>
      <c r="AA124" s="545">
        <f t="shared" si="311"/>
        <v>86</v>
      </c>
      <c r="AB124" s="885">
        <v>36</v>
      </c>
      <c r="AC124" s="883">
        <v>35</v>
      </c>
      <c r="AD124" s="884">
        <f t="shared" si="305"/>
        <v>71</v>
      </c>
      <c r="AE124" s="849">
        <f t="shared" si="307"/>
        <v>212</v>
      </c>
      <c r="AF124" s="845">
        <f t="shared" si="307"/>
        <v>232</v>
      </c>
      <c r="AG124" s="891">
        <f t="shared" si="302"/>
        <v>444</v>
      </c>
      <c r="AH124" s="851">
        <v>19</v>
      </c>
      <c r="AI124" s="845">
        <v>8</v>
      </c>
      <c r="AJ124" s="892">
        <f t="shared" si="306"/>
        <v>27</v>
      </c>
      <c r="AK124" s="301" t="s">
        <v>614</v>
      </c>
    </row>
    <row r="125" spans="1:37" ht="15.75" customHeight="1" thickBot="1">
      <c r="A125" s="298" t="s">
        <v>615</v>
      </c>
      <c r="B125" s="299"/>
      <c r="C125" s="556">
        <f t="shared" ref="C125:H125" si="313">SUM(C117:C124)</f>
        <v>10</v>
      </c>
      <c r="D125" s="557">
        <f t="shared" si="313"/>
        <v>10</v>
      </c>
      <c r="E125" s="557">
        <f t="shared" si="313"/>
        <v>9</v>
      </c>
      <c r="F125" s="558">
        <f t="shared" si="313"/>
        <v>9</v>
      </c>
      <c r="G125" s="558">
        <f t="shared" si="313"/>
        <v>10</v>
      </c>
      <c r="H125" s="559">
        <f t="shared" si="313"/>
        <v>9</v>
      </c>
      <c r="I125" s="560">
        <f t="shared" ref="I125:K125" si="314">SUM(I117:I124)</f>
        <v>57</v>
      </c>
      <c r="J125" s="560">
        <f t="shared" si="314"/>
        <v>0</v>
      </c>
      <c r="K125" s="560">
        <f t="shared" si="314"/>
        <v>21</v>
      </c>
      <c r="L125" s="561">
        <f t="shared" si="304"/>
        <v>78</v>
      </c>
      <c r="M125" s="562">
        <f>SUM(M117:M124)</f>
        <v>121</v>
      </c>
      <c r="N125" s="559">
        <f>SUM(N117:N124)</f>
        <v>120</v>
      </c>
      <c r="O125" s="560">
        <f>SUM(M125,N125)</f>
        <v>241</v>
      </c>
      <c r="P125" s="562">
        <f>SUM(P117:P124)</f>
        <v>118</v>
      </c>
      <c r="Q125" s="559">
        <f>SUM(Q117:Q124)</f>
        <v>130</v>
      </c>
      <c r="R125" s="560">
        <f>SUM(P125,Q125)</f>
        <v>248</v>
      </c>
      <c r="S125" s="563">
        <f>SUM(S117:S124)</f>
        <v>142</v>
      </c>
      <c r="T125" s="559">
        <f>SUM(T117:T124)</f>
        <v>100</v>
      </c>
      <c r="U125" s="564">
        <f>SUM(S125,T125)</f>
        <v>242</v>
      </c>
      <c r="V125" s="563">
        <f>SUM(V117:V124)</f>
        <v>118</v>
      </c>
      <c r="W125" s="559">
        <f>SUM(W117:W124)</f>
        <v>136</v>
      </c>
      <c r="X125" s="564">
        <f t="shared" si="310"/>
        <v>254</v>
      </c>
      <c r="Y125" s="562">
        <f>SUM(Y117:Y124)</f>
        <v>142</v>
      </c>
      <c r="Z125" s="559">
        <f>SUM(Z117:Z124)</f>
        <v>130</v>
      </c>
      <c r="AA125" s="560">
        <f t="shared" si="311"/>
        <v>272</v>
      </c>
      <c r="AB125" s="563">
        <f>SUM(AB117:AB124)</f>
        <v>139</v>
      </c>
      <c r="AC125" s="559">
        <f>SUM(AC117:AC124)</f>
        <v>131</v>
      </c>
      <c r="AD125" s="560">
        <f t="shared" si="305"/>
        <v>270</v>
      </c>
      <c r="AE125" s="563">
        <f t="shared" si="307"/>
        <v>780</v>
      </c>
      <c r="AF125" s="559">
        <f t="shared" si="307"/>
        <v>747</v>
      </c>
      <c r="AG125" s="565">
        <f t="shared" si="302"/>
        <v>1527</v>
      </c>
      <c r="AH125" s="888">
        <f>SUM(AH117:AH124)</f>
        <v>73</v>
      </c>
      <c r="AI125" s="559">
        <f>SUM(AI117:AI124)</f>
        <v>27</v>
      </c>
      <c r="AJ125" s="889">
        <f>SUM(AJ117:AJ124)</f>
        <v>100</v>
      </c>
      <c r="AK125" s="303" t="s">
        <v>615</v>
      </c>
    </row>
    <row r="126" spans="1:37" ht="15.75" customHeight="1">
      <c r="A126" s="280" t="s">
        <v>616</v>
      </c>
      <c r="B126" s="281" t="s">
        <v>617</v>
      </c>
      <c r="C126" s="1164">
        <v>3</v>
      </c>
      <c r="D126" s="1165">
        <v>3</v>
      </c>
      <c r="E126" s="1165">
        <v>2</v>
      </c>
      <c r="F126" s="1166">
        <v>2</v>
      </c>
      <c r="G126" s="1166">
        <v>2</v>
      </c>
      <c r="H126" s="845">
        <v>2</v>
      </c>
      <c r="I126" s="532">
        <f>SUM(C126:H126)</f>
        <v>14</v>
      </c>
      <c r="J126" s="506">
        <v>0</v>
      </c>
      <c r="K126" s="506">
        <v>11</v>
      </c>
      <c r="L126" s="533">
        <f t="shared" si="304"/>
        <v>25</v>
      </c>
      <c r="M126" s="1163">
        <v>46</v>
      </c>
      <c r="N126" s="842">
        <v>40</v>
      </c>
      <c r="O126" s="843">
        <f t="shared" si="292"/>
        <v>86</v>
      </c>
      <c r="P126" s="1163">
        <v>52</v>
      </c>
      <c r="Q126" s="842">
        <v>37</v>
      </c>
      <c r="R126" s="843">
        <f t="shared" si="309"/>
        <v>89</v>
      </c>
      <c r="S126" s="844">
        <v>41</v>
      </c>
      <c r="T126" s="842">
        <v>25</v>
      </c>
      <c r="U126" s="843">
        <f t="shared" si="312"/>
        <v>66</v>
      </c>
      <c r="V126" s="844">
        <v>30</v>
      </c>
      <c r="W126" s="842">
        <v>43</v>
      </c>
      <c r="X126" s="843">
        <f t="shared" si="310"/>
        <v>73</v>
      </c>
      <c r="Y126" s="1163">
        <v>40</v>
      </c>
      <c r="Z126" s="842">
        <v>40</v>
      </c>
      <c r="AA126" s="529">
        <f t="shared" si="311"/>
        <v>80</v>
      </c>
      <c r="AB126" s="844">
        <v>35</v>
      </c>
      <c r="AC126" s="842">
        <v>42</v>
      </c>
      <c r="AD126" s="529">
        <f t="shared" si="305"/>
        <v>77</v>
      </c>
      <c r="AE126" s="849">
        <f t="shared" si="307"/>
        <v>244</v>
      </c>
      <c r="AF126" s="845">
        <f t="shared" si="307"/>
        <v>227</v>
      </c>
      <c r="AG126" s="850">
        <f t="shared" si="307"/>
        <v>471</v>
      </c>
      <c r="AH126" s="851">
        <v>46</v>
      </c>
      <c r="AI126" s="845">
        <v>16</v>
      </c>
      <c r="AJ126" s="852">
        <f t="shared" ref="AJ126:AJ133" si="315">SUM(AH126:AI126)</f>
        <v>62</v>
      </c>
      <c r="AK126" s="301" t="s">
        <v>617</v>
      </c>
    </row>
    <row r="127" spans="1:37" ht="15.75" customHeight="1">
      <c r="A127" s="283">
        <v>8</v>
      </c>
      <c r="B127" s="281" t="s">
        <v>618</v>
      </c>
      <c r="C127" s="1164">
        <v>1</v>
      </c>
      <c r="D127" s="1165">
        <v>1</v>
      </c>
      <c r="E127" s="1165">
        <v>1</v>
      </c>
      <c r="F127" s="1166">
        <v>1</v>
      </c>
      <c r="G127" s="1166">
        <v>1</v>
      </c>
      <c r="H127" s="845">
        <v>1</v>
      </c>
      <c r="I127" s="532">
        <f t="shared" ref="I127:I133" si="316">SUM(C127:H127)</f>
        <v>6</v>
      </c>
      <c r="J127" s="506">
        <v>0</v>
      </c>
      <c r="K127" s="506">
        <v>2</v>
      </c>
      <c r="L127" s="533">
        <f t="shared" si="304"/>
        <v>8</v>
      </c>
      <c r="M127" s="1167">
        <v>4</v>
      </c>
      <c r="N127" s="845">
        <v>5</v>
      </c>
      <c r="O127" s="531">
        <f t="shared" si="292"/>
        <v>9</v>
      </c>
      <c r="P127" s="1167">
        <v>9</v>
      </c>
      <c r="Q127" s="845">
        <v>2</v>
      </c>
      <c r="R127" s="531">
        <f t="shared" si="309"/>
        <v>11</v>
      </c>
      <c r="S127" s="849">
        <v>1</v>
      </c>
      <c r="T127" s="845">
        <v>10</v>
      </c>
      <c r="U127" s="531">
        <f t="shared" si="312"/>
        <v>11</v>
      </c>
      <c r="V127" s="849">
        <v>3</v>
      </c>
      <c r="W127" s="845">
        <v>9</v>
      </c>
      <c r="X127" s="531">
        <f t="shared" si="310"/>
        <v>12</v>
      </c>
      <c r="Y127" s="1167">
        <v>6</v>
      </c>
      <c r="Z127" s="845">
        <v>9</v>
      </c>
      <c r="AA127" s="532">
        <f t="shared" si="311"/>
        <v>15</v>
      </c>
      <c r="AB127" s="849">
        <v>5</v>
      </c>
      <c r="AC127" s="845">
        <v>2</v>
      </c>
      <c r="AD127" s="532">
        <f t="shared" si="305"/>
        <v>7</v>
      </c>
      <c r="AE127" s="849">
        <f t="shared" si="307"/>
        <v>28</v>
      </c>
      <c r="AF127" s="845">
        <f t="shared" si="307"/>
        <v>37</v>
      </c>
      <c r="AG127" s="850">
        <f t="shared" si="307"/>
        <v>65</v>
      </c>
      <c r="AH127" s="851">
        <v>5</v>
      </c>
      <c r="AI127" s="845">
        <v>3</v>
      </c>
      <c r="AJ127" s="852">
        <f t="shared" si="315"/>
        <v>8</v>
      </c>
      <c r="AK127" s="301" t="s">
        <v>618</v>
      </c>
    </row>
    <row r="128" spans="1:37" ht="15.75" customHeight="1">
      <c r="A128" s="280"/>
      <c r="B128" s="281" t="s">
        <v>619</v>
      </c>
      <c r="C128" s="1164">
        <v>2</v>
      </c>
      <c r="D128" s="1165">
        <v>2</v>
      </c>
      <c r="E128" s="1165">
        <v>2</v>
      </c>
      <c r="F128" s="1166">
        <v>2</v>
      </c>
      <c r="G128" s="1166">
        <v>2</v>
      </c>
      <c r="H128" s="845">
        <v>2</v>
      </c>
      <c r="I128" s="532">
        <f t="shared" si="316"/>
        <v>12</v>
      </c>
      <c r="J128" s="506">
        <v>0</v>
      </c>
      <c r="K128" s="506">
        <v>7</v>
      </c>
      <c r="L128" s="533">
        <f t="shared" si="304"/>
        <v>19</v>
      </c>
      <c r="M128" s="1167">
        <v>27</v>
      </c>
      <c r="N128" s="845">
        <v>18</v>
      </c>
      <c r="O128" s="531">
        <f t="shared" si="292"/>
        <v>45</v>
      </c>
      <c r="P128" s="1167">
        <v>22</v>
      </c>
      <c r="Q128" s="845">
        <v>21</v>
      </c>
      <c r="R128" s="531">
        <f t="shared" si="309"/>
        <v>43</v>
      </c>
      <c r="S128" s="849">
        <v>32</v>
      </c>
      <c r="T128" s="845">
        <v>26</v>
      </c>
      <c r="U128" s="531">
        <f t="shared" si="312"/>
        <v>58</v>
      </c>
      <c r="V128" s="849">
        <v>27</v>
      </c>
      <c r="W128" s="845">
        <v>29</v>
      </c>
      <c r="X128" s="531">
        <f t="shared" si="310"/>
        <v>56</v>
      </c>
      <c r="Y128" s="1167">
        <v>29</v>
      </c>
      <c r="Z128" s="845">
        <v>21</v>
      </c>
      <c r="AA128" s="532">
        <f t="shared" si="311"/>
        <v>50</v>
      </c>
      <c r="AB128" s="849">
        <v>25</v>
      </c>
      <c r="AC128" s="845">
        <v>27</v>
      </c>
      <c r="AD128" s="532">
        <f t="shared" si="305"/>
        <v>52</v>
      </c>
      <c r="AE128" s="849">
        <f t="shared" si="307"/>
        <v>162</v>
      </c>
      <c r="AF128" s="845">
        <f t="shared" si="307"/>
        <v>142</v>
      </c>
      <c r="AG128" s="850">
        <f t="shared" si="307"/>
        <v>304</v>
      </c>
      <c r="AH128" s="851">
        <v>30</v>
      </c>
      <c r="AI128" s="845">
        <v>9</v>
      </c>
      <c r="AJ128" s="852">
        <f t="shared" si="315"/>
        <v>39</v>
      </c>
      <c r="AK128" s="301" t="s">
        <v>619</v>
      </c>
    </row>
    <row r="129" spans="1:37" ht="15.75" customHeight="1">
      <c r="A129" s="280"/>
      <c r="B129" s="281" t="s">
        <v>620</v>
      </c>
      <c r="C129" s="1164">
        <v>1</v>
      </c>
      <c r="D129" s="1165">
        <v>1</v>
      </c>
      <c r="E129" s="1165">
        <v>1</v>
      </c>
      <c r="F129" s="1166">
        <v>1</v>
      </c>
      <c r="G129" s="1166">
        <v>1</v>
      </c>
      <c r="H129" s="845">
        <v>1</v>
      </c>
      <c r="I129" s="532">
        <f t="shared" si="316"/>
        <v>6</v>
      </c>
      <c r="J129" s="506">
        <v>0</v>
      </c>
      <c r="K129" s="506">
        <v>5</v>
      </c>
      <c r="L129" s="533">
        <f t="shared" si="304"/>
        <v>11</v>
      </c>
      <c r="M129" s="1167">
        <v>16</v>
      </c>
      <c r="N129" s="845">
        <v>10</v>
      </c>
      <c r="O129" s="531">
        <f t="shared" si="292"/>
        <v>26</v>
      </c>
      <c r="P129" s="1167">
        <v>16</v>
      </c>
      <c r="Q129" s="845">
        <v>10</v>
      </c>
      <c r="R129" s="531">
        <f t="shared" si="309"/>
        <v>26</v>
      </c>
      <c r="S129" s="849">
        <v>13</v>
      </c>
      <c r="T129" s="845">
        <v>10</v>
      </c>
      <c r="U129" s="531">
        <f t="shared" si="312"/>
        <v>23</v>
      </c>
      <c r="V129" s="849">
        <v>17</v>
      </c>
      <c r="W129" s="845">
        <v>14</v>
      </c>
      <c r="X129" s="531">
        <f t="shared" si="310"/>
        <v>31</v>
      </c>
      <c r="Y129" s="1167">
        <v>14</v>
      </c>
      <c r="Z129" s="845">
        <v>17</v>
      </c>
      <c r="AA129" s="532">
        <f t="shared" si="311"/>
        <v>31</v>
      </c>
      <c r="AB129" s="849">
        <v>11</v>
      </c>
      <c r="AC129" s="845">
        <v>18</v>
      </c>
      <c r="AD129" s="532">
        <f t="shared" si="305"/>
        <v>29</v>
      </c>
      <c r="AE129" s="849">
        <f t="shared" si="307"/>
        <v>87</v>
      </c>
      <c r="AF129" s="845">
        <f t="shared" si="307"/>
        <v>79</v>
      </c>
      <c r="AG129" s="850">
        <f t="shared" si="307"/>
        <v>166</v>
      </c>
      <c r="AH129" s="851">
        <v>11</v>
      </c>
      <c r="AI129" s="845">
        <v>3</v>
      </c>
      <c r="AJ129" s="852">
        <f t="shared" si="315"/>
        <v>14</v>
      </c>
      <c r="AK129" s="301" t="s">
        <v>620</v>
      </c>
    </row>
    <row r="130" spans="1:37" ht="15.75" customHeight="1">
      <c r="A130" s="280"/>
      <c r="B130" s="281" t="s">
        <v>621</v>
      </c>
      <c r="C130" s="1164">
        <v>4</v>
      </c>
      <c r="D130" s="1165">
        <v>3</v>
      </c>
      <c r="E130" s="1165">
        <v>4</v>
      </c>
      <c r="F130" s="1166">
        <v>4</v>
      </c>
      <c r="G130" s="1166">
        <v>4</v>
      </c>
      <c r="H130" s="845">
        <v>4</v>
      </c>
      <c r="I130" s="532">
        <f t="shared" si="316"/>
        <v>23</v>
      </c>
      <c r="J130" s="506">
        <v>0</v>
      </c>
      <c r="K130" s="506">
        <v>10</v>
      </c>
      <c r="L130" s="533">
        <f t="shared" si="304"/>
        <v>33</v>
      </c>
      <c r="M130" s="1167">
        <v>64</v>
      </c>
      <c r="N130" s="845">
        <v>51</v>
      </c>
      <c r="O130" s="531">
        <f t="shared" si="292"/>
        <v>115</v>
      </c>
      <c r="P130" s="1167">
        <v>53</v>
      </c>
      <c r="Q130" s="845">
        <v>59</v>
      </c>
      <c r="R130" s="531">
        <f t="shared" si="309"/>
        <v>112</v>
      </c>
      <c r="S130" s="849">
        <v>57</v>
      </c>
      <c r="T130" s="845">
        <v>53</v>
      </c>
      <c r="U130" s="531">
        <f t="shared" si="312"/>
        <v>110</v>
      </c>
      <c r="V130" s="849">
        <v>63</v>
      </c>
      <c r="W130" s="845">
        <v>71</v>
      </c>
      <c r="X130" s="531">
        <f t="shared" si="310"/>
        <v>134</v>
      </c>
      <c r="Y130" s="1167">
        <v>62</v>
      </c>
      <c r="Z130" s="845">
        <v>56</v>
      </c>
      <c r="AA130" s="532">
        <f t="shared" si="311"/>
        <v>118</v>
      </c>
      <c r="AB130" s="849">
        <v>59</v>
      </c>
      <c r="AC130" s="845">
        <v>62</v>
      </c>
      <c r="AD130" s="532">
        <f t="shared" si="305"/>
        <v>121</v>
      </c>
      <c r="AE130" s="849">
        <f t="shared" si="307"/>
        <v>358</v>
      </c>
      <c r="AF130" s="845">
        <f t="shared" si="307"/>
        <v>352</v>
      </c>
      <c r="AG130" s="850">
        <f t="shared" si="307"/>
        <v>710</v>
      </c>
      <c r="AH130" s="851">
        <v>32</v>
      </c>
      <c r="AI130" s="845">
        <v>15</v>
      </c>
      <c r="AJ130" s="852">
        <f t="shared" si="315"/>
        <v>47</v>
      </c>
      <c r="AK130" s="301" t="s">
        <v>621</v>
      </c>
    </row>
    <row r="131" spans="1:37" ht="15.75" customHeight="1">
      <c r="A131" s="280"/>
      <c r="B131" s="281" t="s">
        <v>16</v>
      </c>
      <c r="C131" s="1164">
        <v>2</v>
      </c>
      <c r="D131" s="1165">
        <v>2</v>
      </c>
      <c r="E131" s="1165">
        <v>2</v>
      </c>
      <c r="F131" s="1166">
        <v>2</v>
      </c>
      <c r="G131" s="1166">
        <v>2</v>
      </c>
      <c r="H131" s="845">
        <v>2</v>
      </c>
      <c r="I131" s="532">
        <f t="shared" si="316"/>
        <v>12</v>
      </c>
      <c r="J131" s="506">
        <v>0</v>
      </c>
      <c r="K131" s="506">
        <v>9</v>
      </c>
      <c r="L131" s="533">
        <f t="shared" si="304"/>
        <v>21</v>
      </c>
      <c r="M131" s="1167">
        <v>39</v>
      </c>
      <c r="N131" s="845">
        <v>32</v>
      </c>
      <c r="O131" s="531">
        <f t="shared" si="292"/>
        <v>71</v>
      </c>
      <c r="P131" s="1167">
        <v>36</v>
      </c>
      <c r="Q131" s="845">
        <v>39</v>
      </c>
      <c r="R131" s="531">
        <f t="shared" si="309"/>
        <v>75</v>
      </c>
      <c r="S131" s="849">
        <v>45</v>
      </c>
      <c r="T131" s="845">
        <v>33</v>
      </c>
      <c r="U131" s="531">
        <f t="shared" si="312"/>
        <v>78</v>
      </c>
      <c r="V131" s="849">
        <v>28</v>
      </c>
      <c r="W131" s="845">
        <v>26</v>
      </c>
      <c r="X131" s="531">
        <f t="shared" si="310"/>
        <v>54</v>
      </c>
      <c r="Y131" s="1167">
        <v>37</v>
      </c>
      <c r="Z131" s="845">
        <v>32</v>
      </c>
      <c r="AA131" s="532">
        <f t="shared" si="311"/>
        <v>69</v>
      </c>
      <c r="AB131" s="849">
        <v>33</v>
      </c>
      <c r="AC131" s="845">
        <v>27</v>
      </c>
      <c r="AD131" s="532">
        <f t="shared" si="305"/>
        <v>60</v>
      </c>
      <c r="AE131" s="849">
        <f t="shared" si="307"/>
        <v>218</v>
      </c>
      <c r="AF131" s="845">
        <f t="shared" si="307"/>
        <v>189</v>
      </c>
      <c r="AG131" s="850">
        <f t="shared" si="307"/>
        <v>407</v>
      </c>
      <c r="AH131" s="851">
        <v>39</v>
      </c>
      <c r="AI131" s="845">
        <v>13</v>
      </c>
      <c r="AJ131" s="852">
        <f t="shared" si="315"/>
        <v>52</v>
      </c>
      <c r="AK131" s="301" t="s">
        <v>16</v>
      </c>
    </row>
    <row r="132" spans="1:37" ht="15.75" customHeight="1">
      <c r="A132" s="280"/>
      <c r="B132" s="281" t="s">
        <v>622</v>
      </c>
      <c r="C132" s="1164">
        <v>1</v>
      </c>
      <c r="D132" s="1165">
        <v>1</v>
      </c>
      <c r="E132" s="1165">
        <v>1</v>
      </c>
      <c r="F132" s="1166">
        <v>1</v>
      </c>
      <c r="G132" s="1166">
        <v>1</v>
      </c>
      <c r="H132" s="845">
        <v>1</v>
      </c>
      <c r="I132" s="532">
        <f t="shared" si="316"/>
        <v>6</v>
      </c>
      <c r="J132" s="506">
        <v>0</v>
      </c>
      <c r="K132" s="506">
        <v>4</v>
      </c>
      <c r="L132" s="533">
        <f t="shared" si="304"/>
        <v>10</v>
      </c>
      <c r="M132" s="1167">
        <v>10</v>
      </c>
      <c r="N132" s="845">
        <v>9</v>
      </c>
      <c r="O132" s="531">
        <f t="shared" si="292"/>
        <v>19</v>
      </c>
      <c r="P132" s="1167">
        <v>6</v>
      </c>
      <c r="Q132" s="845">
        <v>7</v>
      </c>
      <c r="R132" s="531">
        <f t="shared" si="309"/>
        <v>13</v>
      </c>
      <c r="S132" s="849">
        <v>9</v>
      </c>
      <c r="T132" s="845">
        <v>8</v>
      </c>
      <c r="U132" s="531">
        <f t="shared" si="312"/>
        <v>17</v>
      </c>
      <c r="V132" s="849">
        <v>7</v>
      </c>
      <c r="W132" s="845">
        <v>12</v>
      </c>
      <c r="X132" s="531">
        <f t="shared" si="310"/>
        <v>19</v>
      </c>
      <c r="Y132" s="1167">
        <v>11</v>
      </c>
      <c r="Z132" s="845">
        <v>9</v>
      </c>
      <c r="AA132" s="532">
        <f t="shared" si="311"/>
        <v>20</v>
      </c>
      <c r="AB132" s="849">
        <v>11</v>
      </c>
      <c r="AC132" s="845">
        <v>13</v>
      </c>
      <c r="AD132" s="532">
        <f t="shared" si="305"/>
        <v>24</v>
      </c>
      <c r="AE132" s="849">
        <f t="shared" si="307"/>
        <v>54</v>
      </c>
      <c r="AF132" s="845">
        <f t="shared" si="307"/>
        <v>58</v>
      </c>
      <c r="AG132" s="850">
        <f t="shared" si="307"/>
        <v>112</v>
      </c>
      <c r="AH132" s="851">
        <v>14</v>
      </c>
      <c r="AI132" s="845">
        <v>3</v>
      </c>
      <c r="AJ132" s="852">
        <f t="shared" si="315"/>
        <v>17</v>
      </c>
      <c r="AK132" s="301" t="s">
        <v>622</v>
      </c>
    </row>
    <row r="133" spans="1:37" ht="15.75" customHeight="1">
      <c r="A133" s="280"/>
      <c r="B133" s="281" t="s">
        <v>623</v>
      </c>
      <c r="C133" s="1164">
        <v>2</v>
      </c>
      <c r="D133" s="1165">
        <v>1</v>
      </c>
      <c r="E133" s="1165">
        <v>2</v>
      </c>
      <c r="F133" s="1166">
        <v>1</v>
      </c>
      <c r="G133" s="1166">
        <v>2</v>
      </c>
      <c r="H133" s="845">
        <v>1</v>
      </c>
      <c r="I133" s="532">
        <f t="shared" si="316"/>
        <v>9</v>
      </c>
      <c r="J133" s="506">
        <v>0</v>
      </c>
      <c r="K133" s="506">
        <v>4</v>
      </c>
      <c r="L133" s="533">
        <f t="shared" si="304"/>
        <v>13</v>
      </c>
      <c r="M133" s="1182">
        <v>20</v>
      </c>
      <c r="N133" s="883">
        <v>20</v>
      </c>
      <c r="O133" s="884">
        <f t="shared" si="292"/>
        <v>40</v>
      </c>
      <c r="P133" s="1182">
        <v>11</v>
      </c>
      <c r="Q133" s="883">
        <v>22</v>
      </c>
      <c r="R133" s="884">
        <f t="shared" si="309"/>
        <v>33</v>
      </c>
      <c r="S133" s="885">
        <v>18</v>
      </c>
      <c r="T133" s="883">
        <v>22</v>
      </c>
      <c r="U133" s="884">
        <f t="shared" si="312"/>
        <v>40</v>
      </c>
      <c r="V133" s="885">
        <v>14</v>
      </c>
      <c r="W133" s="883">
        <v>16</v>
      </c>
      <c r="X133" s="884">
        <f t="shared" si="310"/>
        <v>30</v>
      </c>
      <c r="Y133" s="1182">
        <v>21</v>
      </c>
      <c r="Z133" s="883">
        <v>25</v>
      </c>
      <c r="AA133" s="545">
        <f t="shared" si="311"/>
        <v>46</v>
      </c>
      <c r="AB133" s="885">
        <v>22</v>
      </c>
      <c r="AC133" s="883">
        <v>12</v>
      </c>
      <c r="AD133" s="545">
        <f t="shared" si="305"/>
        <v>34</v>
      </c>
      <c r="AE133" s="849">
        <f t="shared" si="307"/>
        <v>106</v>
      </c>
      <c r="AF133" s="845">
        <f t="shared" si="307"/>
        <v>117</v>
      </c>
      <c r="AG133" s="850">
        <f t="shared" si="307"/>
        <v>223</v>
      </c>
      <c r="AH133" s="851">
        <v>15</v>
      </c>
      <c r="AI133" s="845">
        <v>11</v>
      </c>
      <c r="AJ133" s="852">
        <f t="shared" si="315"/>
        <v>26</v>
      </c>
      <c r="AK133" s="301" t="s">
        <v>623</v>
      </c>
    </row>
    <row r="134" spans="1:37" ht="15.75" customHeight="1" thickBot="1">
      <c r="A134" s="298" t="s">
        <v>624</v>
      </c>
      <c r="B134" s="299"/>
      <c r="C134" s="556">
        <f>SUM(C126:C133)</f>
        <v>16</v>
      </c>
      <c r="D134" s="557">
        <f t="shared" ref="D134:N134" si="317">SUM(D126:D133)</f>
        <v>14</v>
      </c>
      <c r="E134" s="557">
        <f t="shared" si="317"/>
        <v>15</v>
      </c>
      <c r="F134" s="558">
        <f t="shared" si="317"/>
        <v>14</v>
      </c>
      <c r="G134" s="558">
        <f t="shared" si="317"/>
        <v>15</v>
      </c>
      <c r="H134" s="559">
        <f t="shared" si="317"/>
        <v>14</v>
      </c>
      <c r="I134" s="560">
        <f t="shared" si="317"/>
        <v>88</v>
      </c>
      <c r="J134" s="560">
        <f t="shared" si="317"/>
        <v>0</v>
      </c>
      <c r="K134" s="560">
        <f t="shared" si="317"/>
        <v>52</v>
      </c>
      <c r="L134" s="561">
        <f t="shared" si="304"/>
        <v>140</v>
      </c>
      <c r="M134" s="562">
        <f t="shared" si="317"/>
        <v>226</v>
      </c>
      <c r="N134" s="559">
        <f t="shared" si="317"/>
        <v>185</v>
      </c>
      <c r="O134" s="560">
        <f t="shared" si="292"/>
        <v>411</v>
      </c>
      <c r="P134" s="562">
        <f t="shared" ref="P134:Q134" si="318">SUM(P126:P133)</f>
        <v>205</v>
      </c>
      <c r="Q134" s="559">
        <f t="shared" si="318"/>
        <v>197</v>
      </c>
      <c r="R134" s="560">
        <f t="shared" si="309"/>
        <v>402</v>
      </c>
      <c r="S134" s="563">
        <f t="shared" ref="S134:T134" si="319">SUM(S126:S133)</f>
        <v>216</v>
      </c>
      <c r="T134" s="559">
        <f t="shared" si="319"/>
        <v>187</v>
      </c>
      <c r="U134" s="564">
        <f t="shared" si="312"/>
        <v>403</v>
      </c>
      <c r="V134" s="565">
        <f t="shared" ref="V134:W134" si="320">SUM(V126:V133)</f>
        <v>189</v>
      </c>
      <c r="W134" s="559">
        <f t="shared" si="320"/>
        <v>220</v>
      </c>
      <c r="X134" s="564">
        <f t="shared" si="310"/>
        <v>409</v>
      </c>
      <c r="Y134" s="562">
        <f t="shared" ref="Y134:Z134" si="321">SUM(Y126:Y133)</f>
        <v>220</v>
      </c>
      <c r="Z134" s="559">
        <f t="shared" si="321"/>
        <v>209</v>
      </c>
      <c r="AA134" s="560">
        <f t="shared" si="311"/>
        <v>429</v>
      </c>
      <c r="AB134" s="565">
        <f t="shared" ref="AB134:AC134" si="322">SUM(AB126:AB133)</f>
        <v>201</v>
      </c>
      <c r="AC134" s="559">
        <f t="shared" si="322"/>
        <v>203</v>
      </c>
      <c r="AD134" s="560">
        <f t="shared" si="305"/>
        <v>404</v>
      </c>
      <c r="AE134" s="563">
        <f t="shared" ref="AE134:AG143" si="323">SUM(M134,P134,S134,V134,Y134,AB134)</f>
        <v>1257</v>
      </c>
      <c r="AF134" s="559">
        <f t="shared" si="323"/>
        <v>1201</v>
      </c>
      <c r="AG134" s="565">
        <f t="shared" si="323"/>
        <v>2458</v>
      </c>
      <c r="AH134" s="888">
        <f>SUM(AH126:AH133)</f>
        <v>192</v>
      </c>
      <c r="AI134" s="559">
        <f>SUM(AI126:AI133)</f>
        <v>73</v>
      </c>
      <c r="AJ134" s="889">
        <f>SUM(AJ126:AJ133)</f>
        <v>265</v>
      </c>
      <c r="AK134" s="303" t="s">
        <v>624</v>
      </c>
    </row>
    <row r="135" spans="1:37" ht="15.75" customHeight="1">
      <c r="A135" s="280" t="s">
        <v>625</v>
      </c>
      <c r="B135" s="281" t="s">
        <v>626</v>
      </c>
      <c r="C135" s="1164">
        <v>3</v>
      </c>
      <c r="D135" s="1165">
        <v>3</v>
      </c>
      <c r="E135" s="1165">
        <v>2</v>
      </c>
      <c r="F135" s="1166">
        <v>3</v>
      </c>
      <c r="G135" s="1166">
        <v>2</v>
      </c>
      <c r="H135" s="845">
        <v>3</v>
      </c>
      <c r="I135" s="532">
        <f>SUM(C135:H135)</f>
        <v>16</v>
      </c>
      <c r="J135" s="506">
        <v>0</v>
      </c>
      <c r="K135" s="506">
        <v>4</v>
      </c>
      <c r="L135" s="533">
        <f t="shared" si="304"/>
        <v>20</v>
      </c>
      <c r="M135" s="1163">
        <v>39</v>
      </c>
      <c r="N135" s="842">
        <v>40</v>
      </c>
      <c r="O135" s="843">
        <f t="shared" si="292"/>
        <v>79</v>
      </c>
      <c r="P135" s="1163">
        <v>42</v>
      </c>
      <c r="Q135" s="842">
        <v>38</v>
      </c>
      <c r="R135" s="843">
        <f t="shared" si="309"/>
        <v>80</v>
      </c>
      <c r="S135" s="844">
        <v>37</v>
      </c>
      <c r="T135" s="842">
        <v>33</v>
      </c>
      <c r="U135" s="843">
        <f t="shared" si="312"/>
        <v>70</v>
      </c>
      <c r="V135" s="844">
        <v>44</v>
      </c>
      <c r="W135" s="842">
        <v>44</v>
      </c>
      <c r="X135" s="843">
        <f t="shared" si="310"/>
        <v>88</v>
      </c>
      <c r="Y135" s="1163">
        <v>27</v>
      </c>
      <c r="Z135" s="842">
        <v>37</v>
      </c>
      <c r="AA135" s="529">
        <f t="shared" si="311"/>
        <v>64</v>
      </c>
      <c r="AB135" s="844">
        <v>41</v>
      </c>
      <c r="AC135" s="842">
        <v>43</v>
      </c>
      <c r="AD135" s="529">
        <f t="shared" si="305"/>
        <v>84</v>
      </c>
      <c r="AE135" s="849">
        <f t="shared" si="323"/>
        <v>230</v>
      </c>
      <c r="AF135" s="845">
        <f t="shared" si="323"/>
        <v>235</v>
      </c>
      <c r="AG135" s="850">
        <f t="shared" si="323"/>
        <v>465</v>
      </c>
      <c r="AH135" s="851">
        <v>17</v>
      </c>
      <c r="AI135" s="845">
        <v>6</v>
      </c>
      <c r="AJ135" s="852">
        <f t="shared" ref="AJ135:AJ143" si="324">SUM(AH135:AI135)</f>
        <v>23</v>
      </c>
      <c r="AK135" s="301" t="s">
        <v>627</v>
      </c>
    </row>
    <row r="136" spans="1:37" ht="15.75" customHeight="1">
      <c r="A136" s="283">
        <v>9</v>
      </c>
      <c r="B136" s="281" t="s">
        <v>628</v>
      </c>
      <c r="C136" s="1164">
        <v>0</v>
      </c>
      <c r="D136" s="1165">
        <v>0</v>
      </c>
      <c r="E136" s="1165">
        <v>0</v>
      </c>
      <c r="F136" s="1166">
        <v>0</v>
      </c>
      <c r="G136" s="1166">
        <v>0</v>
      </c>
      <c r="H136" s="845">
        <v>0</v>
      </c>
      <c r="I136" s="532">
        <f t="shared" ref="I136:I143" si="325">SUM(C136:H136)</f>
        <v>0</v>
      </c>
      <c r="J136" s="506">
        <v>3</v>
      </c>
      <c r="K136" s="506">
        <v>1</v>
      </c>
      <c r="L136" s="533">
        <f t="shared" si="304"/>
        <v>4</v>
      </c>
      <c r="M136" s="1167">
        <v>1</v>
      </c>
      <c r="N136" s="845">
        <v>2</v>
      </c>
      <c r="O136" s="531">
        <f t="shared" si="292"/>
        <v>3</v>
      </c>
      <c r="P136" s="1167">
        <v>2</v>
      </c>
      <c r="Q136" s="845">
        <v>1</v>
      </c>
      <c r="R136" s="531">
        <f t="shared" si="309"/>
        <v>3</v>
      </c>
      <c r="S136" s="849">
        <v>2</v>
      </c>
      <c r="T136" s="845">
        <v>0</v>
      </c>
      <c r="U136" s="531">
        <f t="shared" si="312"/>
        <v>2</v>
      </c>
      <c r="V136" s="849">
        <v>3</v>
      </c>
      <c r="W136" s="845">
        <v>3</v>
      </c>
      <c r="X136" s="531">
        <f t="shared" si="310"/>
        <v>6</v>
      </c>
      <c r="Y136" s="1167">
        <v>2</v>
      </c>
      <c r="Z136" s="845">
        <v>2</v>
      </c>
      <c r="AA136" s="532">
        <f t="shared" si="311"/>
        <v>4</v>
      </c>
      <c r="AB136" s="849">
        <v>3</v>
      </c>
      <c r="AC136" s="845">
        <v>1</v>
      </c>
      <c r="AD136" s="532">
        <f t="shared" si="305"/>
        <v>4</v>
      </c>
      <c r="AE136" s="849">
        <f t="shared" si="323"/>
        <v>13</v>
      </c>
      <c r="AF136" s="845">
        <f t="shared" si="323"/>
        <v>9</v>
      </c>
      <c r="AG136" s="850">
        <f t="shared" si="323"/>
        <v>22</v>
      </c>
      <c r="AH136" s="851">
        <v>1</v>
      </c>
      <c r="AI136" s="845">
        <v>0</v>
      </c>
      <c r="AJ136" s="852">
        <f t="shared" si="324"/>
        <v>1</v>
      </c>
      <c r="AK136" s="301" t="s">
        <v>628</v>
      </c>
    </row>
    <row r="137" spans="1:37" ht="15.75" customHeight="1">
      <c r="A137" s="289" t="s">
        <v>608</v>
      </c>
      <c r="B137" s="281" t="s">
        <v>629</v>
      </c>
      <c r="C137" s="1164">
        <v>1</v>
      </c>
      <c r="D137" s="1165">
        <v>1</v>
      </c>
      <c r="E137" s="1165">
        <v>1</v>
      </c>
      <c r="F137" s="1166">
        <v>1</v>
      </c>
      <c r="G137" s="1166">
        <v>1</v>
      </c>
      <c r="H137" s="845">
        <v>1</v>
      </c>
      <c r="I137" s="532">
        <f t="shared" si="325"/>
        <v>6</v>
      </c>
      <c r="J137" s="506">
        <v>0</v>
      </c>
      <c r="K137" s="506">
        <v>3</v>
      </c>
      <c r="L137" s="533">
        <f t="shared" si="304"/>
        <v>9</v>
      </c>
      <c r="M137" s="1167">
        <v>2</v>
      </c>
      <c r="N137" s="845">
        <v>9</v>
      </c>
      <c r="O137" s="531">
        <f t="shared" si="292"/>
        <v>11</v>
      </c>
      <c r="P137" s="1167">
        <v>4</v>
      </c>
      <c r="Q137" s="845">
        <v>7</v>
      </c>
      <c r="R137" s="531">
        <f t="shared" si="309"/>
        <v>11</v>
      </c>
      <c r="S137" s="849">
        <v>3</v>
      </c>
      <c r="T137" s="845">
        <v>9</v>
      </c>
      <c r="U137" s="531">
        <f t="shared" si="312"/>
        <v>12</v>
      </c>
      <c r="V137" s="849">
        <v>5</v>
      </c>
      <c r="W137" s="845">
        <v>5</v>
      </c>
      <c r="X137" s="531">
        <f t="shared" si="310"/>
        <v>10</v>
      </c>
      <c r="Y137" s="1167">
        <v>10</v>
      </c>
      <c r="Z137" s="845">
        <v>4</v>
      </c>
      <c r="AA137" s="532">
        <f t="shared" si="311"/>
        <v>14</v>
      </c>
      <c r="AB137" s="849">
        <v>10</v>
      </c>
      <c r="AC137" s="845">
        <v>4</v>
      </c>
      <c r="AD137" s="532">
        <f t="shared" si="305"/>
        <v>14</v>
      </c>
      <c r="AE137" s="849">
        <f t="shared" si="323"/>
        <v>34</v>
      </c>
      <c r="AF137" s="845">
        <f t="shared" si="323"/>
        <v>38</v>
      </c>
      <c r="AG137" s="850">
        <f t="shared" si="323"/>
        <v>72</v>
      </c>
      <c r="AH137" s="851">
        <v>4</v>
      </c>
      <c r="AI137" s="845">
        <v>1</v>
      </c>
      <c r="AJ137" s="852">
        <f t="shared" si="324"/>
        <v>5</v>
      </c>
      <c r="AK137" s="301" t="s">
        <v>629</v>
      </c>
    </row>
    <row r="138" spans="1:37" ht="15.75" customHeight="1">
      <c r="A138" s="280"/>
      <c r="B138" s="284" t="s">
        <v>630</v>
      </c>
      <c r="C138" s="1164">
        <v>1</v>
      </c>
      <c r="D138" s="1165">
        <v>1</v>
      </c>
      <c r="E138" s="1165">
        <v>1</v>
      </c>
      <c r="F138" s="1166">
        <v>1</v>
      </c>
      <c r="G138" s="1166">
        <v>1</v>
      </c>
      <c r="H138" s="845">
        <v>1</v>
      </c>
      <c r="I138" s="531">
        <f t="shared" si="325"/>
        <v>6</v>
      </c>
      <c r="J138" s="506">
        <v>0</v>
      </c>
      <c r="K138" s="506">
        <v>2</v>
      </c>
      <c r="L138" s="533">
        <f t="shared" si="304"/>
        <v>8</v>
      </c>
      <c r="M138" s="1167">
        <v>9</v>
      </c>
      <c r="N138" s="845">
        <v>8</v>
      </c>
      <c r="O138" s="531">
        <f t="shared" si="292"/>
        <v>17</v>
      </c>
      <c r="P138" s="1167">
        <v>20</v>
      </c>
      <c r="Q138" s="845">
        <v>8</v>
      </c>
      <c r="R138" s="531">
        <f t="shared" si="309"/>
        <v>28</v>
      </c>
      <c r="S138" s="849">
        <v>14</v>
      </c>
      <c r="T138" s="845">
        <v>9</v>
      </c>
      <c r="U138" s="531">
        <f t="shared" si="312"/>
        <v>23</v>
      </c>
      <c r="V138" s="849">
        <v>14</v>
      </c>
      <c r="W138" s="845">
        <v>18</v>
      </c>
      <c r="X138" s="531">
        <f t="shared" si="310"/>
        <v>32</v>
      </c>
      <c r="Y138" s="1167">
        <v>12</v>
      </c>
      <c r="Z138" s="845">
        <v>11</v>
      </c>
      <c r="AA138" s="532">
        <f t="shared" si="311"/>
        <v>23</v>
      </c>
      <c r="AB138" s="849">
        <v>11</v>
      </c>
      <c r="AC138" s="845">
        <v>14</v>
      </c>
      <c r="AD138" s="532">
        <f t="shared" si="305"/>
        <v>25</v>
      </c>
      <c r="AE138" s="849">
        <f t="shared" si="323"/>
        <v>80</v>
      </c>
      <c r="AF138" s="845">
        <f t="shared" si="323"/>
        <v>68</v>
      </c>
      <c r="AG138" s="850">
        <f t="shared" si="323"/>
        <v>148</v>
      </c>
      <c r="AH138" s="851">
        <v>6</v>
      </c>
      <c r="AI138" s="845">
        <v>2</v>
      </c>
      <c r="AJ138" s="852">
        <f t="shared" si="324"/>
        <v>8</v>
      </c>
      <c r="AK138" s="301" t="s">
        <v>630</v>
      </c>
    </row>
    <row r="139" spans="1:37" ht="15.75" customHeight="1">
      <c r="A139" s="280"/>
      <c r="B139" s="281" t="s">
        <v>631</v>
      </c>
      <c r="C139" s="1164">
        <v>1</v>
      </c>
      <c r="D139" s="1165">
        <v>1</v>
      </c>
      <c r="E139" s="1165">
        <v>1</v>
      </c>
      <c r="F139" s="1166">
        <v>1</v>
      </c>
      <c r="G139" s="1166">
        <v>1</v>
      </c>
      <c r="H139" s="845">
        <v>1</v>
      </c>
      <c r="I139" s="532">
        <f t="shared" si="325"/>
        <v>6</v>
      </c>
      <c r="J139" s="506">
        <v>0</v>
      </c>
      <c r="K139" s="506">
        <v>2</v>
      </c>
      <c r="L139" s="533">
        <f t="shared" si="304"/>
        <v>8</v>
      </c>
      <c r="M139" s="1167">
        <v>9</v>
      </c>
      <c r="N139" s="845">
        <v>10</v>
      </c>
      <c r="O139" s="531">
        <f t="shared" si="292"/>
        <v>19</v>
      </c>
      <c r="P139" s="1167">
        <v>14</v>
      </c>
      <c r="Q139" s="845">
        <v>14</v>
      </c>
      <c r="R139" s="531">
        <f t="shared" si="309"/>
        <v>28</v>
      </c>
      <c r="S139" s="849">
        <v>8</v>
      </c>
      <c r="T139" s="845">
        <v>14</v>
      </c>
      <c r="U139" s="531">
        <f t="shared" si="312"/>
        <v>22</v>
      </c>
      <c r="V139" s="849">
        <v>19</v>
      </c>
      <c r="W139" s="845">
        <v>16</v>
      </c>
      <c r="X139" s="531">
        <f t="shared" si="310"/>
        <v>35</v>
      </c>
      <c r="Y139" s="1167">
        <v>19</v>
      </c>
      <c r="Z139" s="845">
        <v>18</v>
      </c>
      <c r="AA139" s="532">
        <f t="shared" si="311"/>
        <v>37</v>
      </c>
      <c r="AB139" s="849">
        <v>13</v>
      </c>
      <c r="AC139" s="845">
        <v>18</v>
      </c>
      <c r="AD139" s="532">
        <f t="shared" si="305"/>
        <v>31</v>
      </c>
      <c r="AE139" s="849">
        <f t="shared" si="323"/>
        <v>82</v>
      </c>
      <c r="AF139" s="845">
        <f t="shared" si="323"/>
        <v>90</v>
      </c>
      <c r="AG139" s="850">
        <f t="shared" si="323"/>
        <v>172</v>
      </c>
      <c r="AH139" s="851">
        <v>11</v>
      </c>
      <c r="AI139" s="845">
        <v>2</v>
      </c>
      <c r="AJ139" s="852">
        <f t="shared" si="324"/>
        <v>13</v>
      </c>
      <c r="AK139" s="301" t="s">
        <v>631</v>
      </c>
    </row>
    <row r="140" spans="1:37" s="295" customFormat="1" ht="15.75" customHeight="1" thickBot="1">
      <c r="A140" s="307"/>
      <c r="B140" s="308" t="s">
        <v>632</v>
      </c>
      <c r="C140" s="1184">
        <v>0</v>
      </c>
      <c r="D140" s="1185">
        <v>0</v>
      </c>
      <c r="E140" s="1185">
        <v>0</v>
      </c>
      <c r="F140" s="1186">
        <v>0</v>
      </c>
      <c r="G140" s="1186">
        <v>0</v>
      </c>
      <c r="H140" s="893">
        <v>0</v>
      </c>
      <c r="I140" s="566">
        <f t="shared" si="325"/>
        <v>0</v>
      </c>
      <c r="J140" s="1187">
        <v>1</v>
      </c>
      <c r="K140" s="1187">
        <v>0</v>
      </c>
      <c r="L140" s="567">
        <f t="shared" si="304"/>
        <v>1</v>
      </c>
      <c r="M140" s="1188">
        <v>2</v>
      </c>
      <c r="N140" s="893">
        <v>0</v>
      </c>
      <c r="O140" s="894">
        <f t="shared" si="292"/>
        <v>2</v>
      </c>
      <c r="P140" s="1188">
        <v>0</v>
      </c>
      <c r="Q140" s="893">
        <v>3</v>
      </c>
      <c r="R140" s="894">
        <f t="shared" si="309"/>
        <v>3</v>
      </c>
      <c r="S140" s="895">
        <v>0</v>
      </c>
      <c r="T140" s="893">
        <v>0</v>
      </c>
      <c r="U140" s="894">
        <f t="shared" si="312"/>
        <v>0</v>
      </c>
      <c r="V140" s="895">
        <v>0</v>
      </c>
      <c r="W140" s="893">
        <v>0</v>
      </c>
      <c r="X140" s="894">
        <f t="shared" si="310"/>
        <v>0</v>
      </c>
      <c r="Y140" s="1188">
        <v>0</v>
      </c>
      <c r="Z140" s="893">
        <v>0</v>
      </c>
      <c r="AA140" s="566">
        <f t="shared" si="311"/>
        <v>0</v>
      </c>
      <c r="AB140" s="895">
        <v>0</v>
      </c>
      <c r="AC140" s="893">
        <v>0</v>
      </c>
      <c r="AD140" s="566">
        <f t="shared" si="305"/>
        <v>0</v>
      </c>
      <c r="AE140" s="895">
        <f t="shared" si="323"/>
        <v>2</v>
      </c>
      <c r="AF140" s="893">
        <f t="shared" si="323"/>
        <v>3</v>
      </c>
      <c r="AG140" s="896">
        <f t="shared" si="323"/>
        <v>5</v>
      </c>
      <c r="AH140" s="897">
        <v>0</v>
      </c>
      <c r="AI140" s="893">
        <v>0</v>
      </c>
      <c r="AJ140" s="898">
        <f t="shared" si="324"/>
        <v>0</v>
      </c>
      <c r="AK140" s="309" t="s">
        <v>632</v>
      </c>
    </row>
    <row r="141" spans="1:37" ht="15.75" customHeight="1">
      <c r="A141" s="280"/>
      <c r="B141" s="281" t="s">
        <v>633</v>
      </c>
      <c r="C141" s="1164">
        <v>1</v>
      </c>
      <c r="D141" s="1165">
        <v>1</v>
      </c>
      <c r="E141" s="1165">
        <v>1</v>
      </c>
      <c r="F141" s="1166">
        <v>1</v>
      </c>
      <c r="G141" s="1166">
        <v>1</v>
      </c>
      <c r="H141" s="845">
        <v>1</v>
      </c>
      <c r="I141" s="531">
        <f t="shared" si="325"/>
        <v>6</v>
      </c>
      <c r="J141" s="506">
        <v>0</v>
      </c>
      <c r="K141" s="506">
        <v>2</v>
      </c>
      <c r="L141" s="533">
        <f t="shared" si="304"/>
        <v>8</v>
      </c>
      <c r="M141" s="1167">
        <v>12</v>
      </c>
      <c r="N141" s="845">
        <v>18</v>
      </c>
      <c r="O141" s="531">
        <f t="shared" si="292"/>
        <v>30</v>
      </c>
      <c r="P141" s="1167">
        <v>17</v>
      </c>
      <c r="Q141" s="845">
        <v>12</v>
      </c>
      <c r="R141" s="531">
        <f t="shared" si="309"/>
        <v>29</v>
      </c>
      <c r="S141" s="849">
        <v>16</v>
      </c>
      <c r="T141" s="845">
        <v>12</v>
      </c>
      <c r="U141" s="531">
        <f t="shared" si="312"/>
        <v>28</v>
      </c>
      <c r="V141" s="849">
        <v>15</v>
      </c>
      <c r="W141" s="845">
        <v>13</v>
      </c>
      <c r="X141" s="531">
        <f t="shared" si="310"/>
        <v>28</v>
      </c>
      <c r="Y141" s="1167">
        <v>17</v>
      </c>
      <c r="Z141" s="845">
        <v>18</v>
      </c>
      <c r="AA141" s="532">
        <f t="shared" si="311"/>
        <v>35</v>
      </c>
      <c r="AB141" s="849">
        <v>13</v>
      </c>
      <c r="AC141" s="845">
        <v>12</v>
      </c>
      <c r="AD141" s="532">
        <f t="shared" si="305"/>
        <v>25</v>
      </c>
      <c r="AE141" s="849">
        <f t="shared" si="323"/>
        <v>90</v>
      </c>
      <c r="AF141" s="845">
        <f t="shared" si="323"/>
        <v>85</v>
      </c>
      <c r="AG141" s="850">
        <f t="shared" si="323"/>
        <v>175</v>
      </c>
      <c r="AH141" s="851">
        <v>2</v>
      </c>
      <c r="AI141" s="845">
        <v>0</v>
      </c>
      <c r="AJ141" s="852">
        <f t="shared" si="324"/>
        <v>2</v>
      </c>
      <c r="AK141" s="301" t="s">
        <v>633</v>
      </c>
    </row>
    <row r="142" spans="1:37" ht="15.75" customHeight="1">
      <c r="A142" s="280"/>
      <c r="B142" s="281" t="s">
        <v>634</v>
      </c>
      <c r="C142" s="1164">
        <v>1</v>
      </c>
      <c r="D142" s="1165">
        <v>1</v>
      </c>
      <c r="E142" s="1165">
        <v>1</v>
      </c>
      <c r="F142" s="1166">
        <v>1</v>
      </c>
      <c r="G142" s="1166">
        <v>1</v>
      </c>
      <c r="H142" s="845">
        <v>1</v>
      </c>
      <c r="I142" s="532">
        <f t="shared" si="325"/>
        <v>6</v>
      </c>
      <c r="J142" s="506">
        <v>0</v>
      </c>
      <c r="K142" s="506">
        <v>3</v>
      </c>
      <c r="L142" s="533">
        <f t="shared" si="304"/>
        <v>9</v>
      </c>
      <c r="M142" s="1167">
        <v>13</v>
      </c>
      <c r="N142" s="845">
        <v>4</v>
      </c>
      <c r="O142" s="531">
        <f t="shared" si="292"/>
        <v>17</v>
      </c>
      <c r="P142" s="1167">
        <v>4</v>
      </c>
      <c r="Q142" s="845">
        <v>9</v>
      </c>
      <c r="R142" s="531">
        <f t="shared" si="309"/>
        <v>13</v>
      </c>
      <c r="S142" s="849">
        <v>5</v>
      </c>
      <c r="T142" s="845">
        <v>11</v>
      </c>
      <c r="U142" s="531">
        <f t="shared" si="312"/>
        <v>16</v>
      </c>
      <c r="V142" s="849">
        <v>12</v>
      </c>
      <c r="W142" s="845">
        <v>8</v>
      </c>
      <c r="X142" s="531">
        <f t="shared" si="310"/>
        <v>20</v>
      </c>
      <c r="Y142" s="1167">
        <v>12</v>
      </c>
      <c r="Z142" s="845">
        <v>12</v>
      </c>
      <c r="AA142" s="532">
        <f t="shared" si="311"/>
        <v>24</v>
      </c>
      <c r="AB142" s="849">
        <v>10</v>
      </c>
      <c r="AC142" s="845">
        <v>10</v>
      </c>
      <c r="AD142" s="532">
        <f>SUM(AB142,AC142)</f>
        <v>20</v>
      </c>
      <c r="AE142" s="849">
        <f t="shared" si="323"/>
        <v>56</v>
      </c>
      <c r="AF142" s="845">
        <f t="shared" si="323"/>
        <v>54</v>
      </c>
      <c r="AG142" s="850">
        <f t="shared" si="323"/>
        <v>110</v>
      </c>
      <c r="AH142" s="851">
        <v>10</v>
      </c>
      <c r="AI142" s="845">
        <v>2</v>
      </c>
      <c r="AJ142" s="852">
        <f t="shared" si="324"/>
        <v>12</v>
      </c>
      <c r="AK142" s="301" t="s">
        <v>634</v>
      </c>
    </row>
    <row r="143" spans="1:37" ht="15.75" customHeight="1">
      <c r="A143" s="280"/>
      <c r="B143" s="281" t="s">
        <v>635</v>
      </c>
      <c r="C143" s="1164">
        <v>1</v>
      </c>
      <c r="D143" s="1165">
        <v>1</v>
      </c>
      <c r="E143" s="1165">
        <v>1</v>
      </c>
      <c r="F143" s="1166">
        <v>1</v>
      </c>
      <c r="G143" s="1166">
        <v>1</v>
      </c>
      <c r="H143" s="845">
        <v>1</v>
      </c>
      <c r="I143" s="532">
        <f t="shared" si="325"/>
        <v>6</v>
      </c>
      <c r="J143" s="506">
        <v>0</v>
      </c>
      <c r="K143" s="506">
        <v>2</v>
      </c>
      <c r="L143" s="533">
        <f t="shared" si="304"/>
        <v>8</v>
      </c>
      <c r="M143" s="1167">
        <v>11</v>
      </c>
      <c r="N143" s="845">
        <v>12</v>
      </c>
      <c r="O143" s="531">
        <f t="shared" si="292"/>
        <v>23</v>
      </c>
      <c r="P143" s="1167">
        <v>9</v>
      </c>
      <c r="Q143" s="845">
        <v>6</v>
      </c>
      <c r="R143" s="531">
        <f t="shared" si="309"/>
        <v>15</v>
      </c>
      <c r="S143" s="849">
        <v>6</v>
      </c>
      <c r="T143" s="845">
        <v>15</v>
      </c>
      <c r="U143" s="531">
        <f t="shared" si="312"/>
        <v>21</v>
      </c>
      <c r="V143" s="849">
        <v>7</v>
      </c>
      <c r="W143" s="845">
        <v>8</v>
      </c>
      <c r="X143" s="531">
        <f t="shared" si="310"/>
        <v>15</v>
      </c>
      <c r="Y143" s="1167">
        <v>11</v>
      </c>
      <c r="Z143" s="845">
        <v>13</v>
      </c>
      <c r="AA143" s="532">
        <f t="shared" si="311"/>
        <v>24</v>
      </c>
      <c r="AB143" s="849">
        <v>9</v>
      </c>
      <c r="AC143" s="845">
        <v>13</v>
      </c>
      <c r="AD143" s="532">
        <f>SUM(AB143,AC143)</f>
        <v>22</v>
      </c>
      <c r="AE143" s="849">
        <f t="shared" si="323"/>
        <v>53</v>
      </c>
      <c r="AF143" s="845">
        <f>SUM(N143,Q143,T143,W143,Z143,AC143)</f>
        <v>67</v>
      </c>
      <c r="AG143" s="850">
        <f t="shared" si="323"/>
        <v>120</v>
      </c>
      <c r="AH143" s="851">
        <v>5</v>
      </c>
      <c r="AI143" s="845">
        <v>2</v>
      </c>
      <c r="AJ143" s="852">
        <f t="shared" si="324"/>
        <v>7</v>
      </c>
      <c r="AK143" s="301" t="s">
        <v>635</v>
      </c>
    </row>
    <row r="144" spans="1:37" ht="15.75" customHeight="1" thickBot="1">
      <c r="A144" s="298" t="s">
        <v>636</v>
      </c>
      <c r="B144" s="299"/>
      <c r="C144" s="556">
        <f t="shared" ref="C144:AJ144" si="326">SUM(C135:C143)</f>
        <v>9</v>
      </c>
      <c r="D144" s="557">
        <f t="shared" si="326"/>
        <v>9</v>
      </c>
      <c r="E144" s="557">
        <f t="shared" si="326"/>
        <v>8</v>
      </c>
      <c r="F144" s="558">
        <f t="shared" si="326"/>
        <v>9</v>
      </c>
      <c r="G144" s="558">
        <f t="shared" si="326"/>
        <v>8</v>
      </c>
      <c r="H144" s="559">
        <f t="shared" si="326"/>
        <v>9</v>
      </c>
      <c r="I144" s="560">
        <f t="shared" si="326"/>
        <v>52</v>
      </c>
      <c r="J144" s="560">
        <f t="shared" si="326"/>
        <v>4</v>
      </c>
      <c r="K144" s="560">
        <f t="shared" si="326"/>
        <v>19</v>
      </c>
      <c r="L144" s="561">
        <f t="shared" si="326"/>
        <v>75</v>
      </c>
      <c r="M144" s="562">
        <f t="shared" si="326"/>
        <v>98</v>
      </c>
      <c r="N144" s="559">
        <f t="shared" si="326"/>
        <v>103</v>
      </c>
      <c r="O144" s="560">
        <f t="shared" si="326"/>
        <v>201</v>
      </c>
      <c r="P144" s="562">
        <f t="shared" ref="P144:AD144" si="327">SUM(P135:P143)</f>
        <v>112</v>
      </c>
      <c r="Q144" s="559">
        <f t="shared" si="327"/>
        <v>98</v>
      </c>
      <c r="R144" s="560">
        <f t="shared" si="327"/>
        <v>210</v>
      </c>
      <c r="S144" s="563">
        <f t="shared" si="327"/>
        <v>91</v>
      </c>
      <c r="T144" s="559">
        <f t="shared" si="327"/>
        <v>103</v>
      </c>
      <c r="U144" s="564">
        <f t="shared" si="327"/>
        <v>194</v>
      </c>
      <c r="V144" s="563">
        <f t="shared" si="327"/>
        <v>119</v>
      </c>
      <c r="W144" s="559">
        <f t="shared" si="327"/>
        <v>115</v>
      </c>
      <c r="X144" s="564">
        <f t="shared" si="327"/>
        <v>234</v>
      </c>
      <c r="Y144" s="562">
        <f t="shared" si="327"/>
        <v>110</v>
      </c>
      <c r="Z144" s="559">
        <f t="shared" si="327"/>
        <v>115</v>
      </c>
      <c r="AA144" s="560">
        <f t="shared" si="327"/>
        <v>225</v>
      </c>
      <c r="AB144" s="563">
        <f t="shared" si="327"/>
        <v>110</v>
      </c>
      <c r="AC144" s="559">
        <f t="shared" si="327"/>
        <v>115</v>
      </c>
      <c r="AD144" s="560">
        <f t="shared" si="327"/>
        <v>225</v>
      </c>
      <c r="AE144" s="563">
        <f t="shared" si="326"/>
        <v>640</v>
      </c>
      <c r="AF144" s="559">
        <f t="shared" si="326"/>
        <v>649</v>
      </c>
      <c r="AG144" s="565">
        <f t="shared" si="326"/>
        <v>1289</v>
      </c>
      <c r="AH144" s="888">
        <f t="shared" si="326"/>
        <v>56</v>
      </c>
      <c r="AI144" s="559">
        <f t="shared" si="326"/>
        <v>15</v>
      </c>
      <c r="AJ144" s="889">
        <f t="shared" si="326"/>
        <v>71</v>
      </c>
      <c r="AK144" s="303" t="s">
        <v>636</v>
      </c>
    </row>
    <row r="145" spans="1:37" ht="15.75" customHeight="1">
      <c r="A145" s="280" t="s">
        <v>637</v>
      </c>
      <c r="B145" s="281" t="s">
        <v>17</v>
      </c>
      <c r="C145" s="1164">
        <v>3</v>
      </c>
      <c r="D145" s="1165">
        <v>3</v>
      </c>
      <c r="E145" s="1165">
        <v>3</v>
      </c>
      <c r="F145" s="1166">
        <v>3</v>
      </c>
      <c r="G145" s="1166">
        <v>3</v>
      </c>
      <c r="H145" s="845">
        <v>3</v>
      </c>
      <c r="I145" s="532">
        <f>SUM(C145:H145)</f>
        <v>18</v>
      </c>
      <c r="J145" s="506">
        <v>0</v>
      </c>
      <c r="K145" s="506">
        <v>7</v>
      </c>
      <c r="L145" s="533">
        <f t="shared" ref="L145:L184" si="328">SUM(I145:K145)</f>
        <v>25</v>
      </c>
      <c r="M145" s="1163">
        <v>50</v>
      </c>
      <c r="N145" s="842">
        <v>46</v>
      </c>
      <c r="O145" s="843">
        <f t="shared" ref="O145:O184" si="329">SUM(M145,N145)</f>
        <v>96</v>
      </c>
      <c r="P145" s="1163">
        <v>57</v>
      </c>
      <c r="Q145" s="842">
        <v>44</v>
      </c>
      <c r="R145" s="843">
        <f t="shared" ref="R145:R184" si="330">SUM(P145,Q145)</f>
        <v>101</v>
      </c>
      <c r="S145" s="844">
        <v>45</v>
      </c>
      <c r="T145" s="842">
        <v>46</v>
      </c>
      <c r="U145" s="843">
        <f t="shared" ref="U145:U184" si="331">SUM(S145,T145)</f>
        <v>91</v>
      </c>
      <c r="V145" s="844">
        <v>43</v>
      </c>
      <c r="W145" s="842">
        <v>66</v>
      </c>
      <c r="X145" s="843">
        <f t="shared" ref="X145:X184" si="332">SUM(V145,W145)</f>
        <v>109</v>
      </c>
      <c r="Y145" s="1163">
        <v>54</v>
      </c>
      <c r="Z145" s="842">
        <v>48</v>
      </c>
      <c r="AA145" s="529">
        <f t="shared" ref="AA145:AA184" si="333">SUM(Y145,Z145)</f>
        <v>102</v>
      </c>
      <c r="AB145" s="844">
        <v>46</v>
      </c>
      <c r="AC145" s="842">
        <v>55</v>
      </c>
      <c r="AD145" s="529">
        <f t="shared" ref="AD145:AD147" si="334">SUM(AB145,AC145)</f>
        <v>101</v>
      </c>
      <c r="AE145" s="849">
        <f t="shared" ref="AE145:AG160" si="335">SUM(M145,P145,S145,V145,Y145,AB145)</f>
        <v>295</v>
      </c>
      <c r="AF145" s="845">
        <f t="shared" si="335"/>
        <v>305</v>
      </c>
      <c r="AG145" s="850">
        <f t="shared" si="335"/>
        <v>600</v>
      </c>
      <c r="AH145" s="851">
        <v>27</v>
      </c>
      <c r="AI145" s="845">
        <v>15</v>
      </c>
      <c r="AJ145" s="852">
        <f t="shared" ref="AJ145:AJ151" si="336">SUM(AH145:AI145)</f>
        <v>42</v>
      </c>
      <c r="AK145" s="301" t="s">
        <v>17</v>
      </c>
    </row>
    <row r="146" spans="1:37" ht="15.75" customHeight="1">
      <c r="A146" s="283">
        <v>7</v>
      </c>
      <c r="B146" s="281" t="s">
        <v>638</v>
      </c>
      <c r="C146" s="1164">
        <v>1</v>
      </c>
      <c r="D146" s="1165">
        <v>1</v>
      </c>
      <c r="E146" s="1165">
        <v>1</v>
      </c>
      <c r="F146" s="1166">
        <v>1</v>
      </c>
      <c r="G146" s="1166">
        <v>1</v>
      </c>
      <c r="H146" s="845">
        <v>1</v>
      </c>
      <c r="I146" s="532">
        <f t="shared" ref="I146:I151" si="337">SUM(C146:H146)</f>
        <v>6</v>
      </c>
      <c r="J146" s="506">
        <v>0</v>
      </c>
      <c r="K146" s="506">
        <v>4</v>
      </c>
      <c r="L146" s="533">
        <f t="shared" si="328"/>
        <v>10</v>
      </c>
      <c r="M146" s="1167">
        <v>12</v>
      </c>
      <c r="N146" s="845">
        <v>12</v>
      </c>
      <c r="O146" s="531">
        <f t="shared" si="329"/>
        <v>24</v>
      </c>
      <c r="P146" s="1167">
        <v>19</v>
      </c>
      <c r="Q146" s="845">
        <v>9</v>
      </c>
      <c r="R146" s="531">
        <f t="shared" si="330"/>
        <v>28</v>
      </c>
      <c r="S146" s="849">
        <v>15</v>
      </c>
      <c r="T146" s="845">
        <v>15</v>
      </c>
      <c r="U146" s="531">
        <f t="shared" si="331"/>
        <v>30</v>
      </c>
      <c r="V146" s="849">
        <v>12</v>
      </c>
      <c r="W146" s="845">
        <v>15</v>
      </c>
      <c r="X146" s="531">
        <f t="shared" si="332"/>
        <v>27</v>
      </c>
      <c r="Y146" s="1167">
        <v>13</v>
      </c>
      <c r="Z146" s="845">
        <v>18</v>
      </c>
      <c r="AA146" s="532">
        <f t="shared" si="333"/>
        <v>31</v>
      </c>
      <c r="AB146" s="849">
        <v>15</v>
      </c>
      <c r="AC146" s="845">
        <v>17</v>
      </c>
      <c r="AD146" s="532">
        <f t="shared" si="334"/>
        <v>32</v>
      </c>
      <c r="AE146" s="849">
        <f t="shared" si="335"/>
        <v>86</v>
      </c>
      <c r="AF146" s="845">
        <f t="shared" si="335"/>
        <v>86</v>
      </c>
      <c r="AG146" s="850">
        <f t="shared" si="335"/>
        <v>172</v>
      </c>
      <c r="AH146" s="851">
        <v>18</v>
      </c>
      <c r="AI146" s="845">
        <v>3</v>
      </c>
      <c r="AJ146" s="852">
        <f t="shared" si="336"/>
        <v>21</v>
      </c>
      <c r="AK146" s="301" t="s">
        <v>638</v>
      </c>
    </row>
    <row r="147" spans="1:37" ht="15.75" customHeight="1">
      <c r="A147" s="280"/>
      <c r="B147" s="281" t="s">
        <v>639</v>
      </c>
      <c r="C147" s="1164">
        <v>1</v>
      </c>
      <c r="D147" s="1165">
        <v>1</v>
      </c>
      <c r="E147" s="1165">
        <v>1</v>
      </c>
      <c r="F147" s="1166">
        <v>1</v>
      </c>
      <c r="G147" s="1166">
        <v>2</v>
      </c>
      <c r="H147" s="845">
        <v>1</v>
      </c>
      <c r="I147" s="532">
        <f t="shared" si="337"/>
        <v>7</v>
      </c>
      <c r="J147" s="506">
        <v>0</v>
      </c>
      <c r="K147" s="506">
        <v>4</v>
      </c>
      <c r="L147" s="533">
        <f t="shared" si="328"/>
        <v>11</v>
      </c>
      <c r="M147" s="1167">
        <v>17</v>
      </c>
      <c r="N147" s="845">
        <v>16</v>
      </c>
      <c r="O147" s="531">
        <f t="shared" si="329"/>
        <v>33</v>
      </c>
      <c r="P147" s="1167">
        <v>20</v>
      </c>
      <c r="Q147" s="845">
        <v>17</v>
      </c>
      <c r="R147" s="531">
        <f t="shared" si="330"/>
        <v>37</v>
      </c>
      <c r="S147" s="849">
        <v>19</v>
      </c>
      <c r="T147" s="845">
        <v>12</v>
      </c>
      <c r="U147" s="531">
        <f t="shared" si="331"/>
        <v>31</v>
      </c>
      <c r="V147" s="849">
        <v>22</v>
      </c>
      <c r="W147" s="845">
        <v>13</v>
      </c>
      <c r="X147" s="531">
        <f t="shared" si="332"/>
        <v>35</v>
      </c>
      <c r="Y147" s="1167">
        <v>23</v>
      </c>
      <c r="Z147" s="845">
        <v>20</v>
      </c>
      <c r="AA147" s="532">
        <f t="shared" si="333"/>
        <v>43</v>
      </c>
      <c r="AB147" s="849">
        <v>16</v>
      </c>
      <c r="AC147" s="845">
        <v>19</v>
      </c>
      <c r="AD147" s="532">
        <f t="shared" si="334"/>
        <v>35</v>
      </c>
      <c r="AE147" s="849">
        <f t="shared" si="335"/>
        <v>117</v>
      </c>
      <c r="AF147" s="845">
        <f t="shared" si="335"/>
        <v>97</v>
      </c>
      <c r="AG147" s="850">
        <f t="shared" si="335"/>
        <v>214</v>
      </c>
      <c r="AH147" s="851">
        <v>16</v>
      </c>
      <c r="AI147" s="845">
        <v>5</v>
      </c>
      <c r="AJ147" s="852">
        <f t="shared" si="336"/>
        <v>21</v>
      </c>
      <c r="AK147" s="301" t="s">
        <v>639</v>
      </c>
    </row>
    <row r="148" spans="1:37" ht="15.75" customHeight="1">
      <c r="A148" s="280"/>
      <c r="B148" s="281" t="s">
        <v>640</v>
      </c>
      <c r="C148" s="1164">
        <v>1</v>
      </c>
      <c r="D148" s="1165">
        <v>1</v>
      </c>
      <c r="E148" s="1165">
        <v>1</v>
      </c>
      <c r="F148" s="1166">
        <v>1</v>
      </c>
      <c r="G148" s="1166">
        <v>1</v>
      </c>
      <c r="H148" s="845">
        <v>1</v>
      </c>
      <c r="I148" s="532">
        <f t="shared" si="337"/>
        <v>6</v>
      </c>
      <c r="J148" s="506">
        <v>0</v>
      </c>
      <c r="K148" s="506">
        <v>3</v>
      </c>
      <c r="L148" s="533">
        <f t="shared" si="328"/>
        <v>9</v>
      </c>
      <c r="M148" s="1167">
        <v>8</v>
      </c>
      <c r="N148" s="845">
        <v>12</v>
      </c>
      <c r="O148" s="531">
        <f t="shared" si="329"/>
        <v>20</v>
      </c>
      <c r="P148" s="1167">
        <v>11</v>
      </c>
      <c r="Q148" s="845">
        <v>15</v>
      </c>
      <c r="R148" s="531">
        <f t="shared" si="330"/>
        <v>26</v>
      </c>
      <c r="S148" s="849">
        <v>5</v>
      </c>
      <c r="T148" s="845">
        <v>7</v>
      </c>
      <c r="U148" s="531">
        <f t="shared" si="331"/>
        <v>12</v>
      </c>
      <c r="V148" s="849">
        <v>15</v>
      </c>
      <c r="W148" s="845">
        <v>9</v>
      </c>
      <c r="X148" s="531">
        <f t="shared" si="332"/>
        <v>24</v>
      </c>
      <c r="Y148" s="1167">
        <v>5</v>
      </c>
      <c r="Z148" s="845">
        <v>7</v>
      </c>
      <c r="AA148" s="532">
        <f t="shared" si="333"/>
        <v>12</v>
      </c>
      <c r="AB148" s="849">
        <v>9</v>
      </c>
      <c r="AC148" s="845">
        <v>12</v>
      </c>
      <c r="AD148" s="532">
        <f>SUM(AB148,AC148)</f>
        <v>21</v>
      </c>
      <c r="AE148" s="849">
        <f t="shared" si="335"/>
        <v>53</v>
      </c>
      <c r="AF148" s="845">
        <f t="shared" si="335"/>
        <v>62</v>
      </c>
      <c r="AG148" s="850">
        <f t="shared" si="335"/>
        <v>115</v>
      </c>
      <c r="AH148" s="851">
        <v>9</v>
      </c>
      <c r="AI148" s="845">
        <v>5</v>
      </c>
      <c r="AJ148" s="852">
        <f t="shared" si="336"/>
        <v>14</v>
      </c>
      <c r="AK148" s="301" t="s">
        <v>640</v>
      </c>
    </row>
    <row r="149" spans="1:37" ht="15.75" customHeight="1">
      <c r="A149" s="280"/>
      <c r="B149" s="281" t="s">
        <v>641</v>
      </c>
      <c r="C149" s="1164">
        <v>1</v>
      </c>
      <c r="D149" s="1165">
        <v>1</v>
      </c>
      <c r="E149" s="1165">
        <v>1</v>
      </c>
      <c r="F149" s="1166">
        <v>1</v>
      </c>
      <c r="G149" s="1166">
        <v>1</v>
      </c>
      <c r="H149" s="845">
        <v>1</v>
      </c>
      <c r="I149" s="532">
        <f t="shared" si="337"/>
        <v>6</v>
      </c>
      <c r="J149" s="506">
        <v>0</v>
      </c>
      <c r="K149" s="506">
        <v>3</v>
      </c>
      <c r="L149" s="533">
        <f t="shared" si="328"/>
        <v>9</v>
      </c>
      <c r="M149" s="1167">
        <v>22</v>
      </c>
      <c r="N149" s="845">
        <v>13</v>
      </c>
      <c r="O149" s="531">
        <f t="shared" si="329"/>
        <v>35</v>
      </c>
      <c r="P149" s="1167">
        <v>12</v>
      </c>
      <c r="Q149" s="845">
        <v>17</v>
      </c>
      <c r="R149" s="531">
        <f t="shared" si="330"/>
        <v>29</v>
      </c>
      <c r="S149" s="849">
        <v>18</v>
      </c>
      <c r="T149" s="845">
        <v>13</v>
      </c>
      <c r="U149" s="531">
        <f t="shared" si="331"/>
        <v>31</v>
      </c>
      <c r="V149" s="849">
        <v>15</v>
      </c>
      <c r="W149" s="845">
        <v>18</v>
      </c>
      <c r="X149" s="531">
        <f t="shared" si="332"/>
        <v>33</v>
      </c>
      <c r="Y149" s="1167">
        <v>20</v>
      </c>
      <c r="Z149" s="845">
        <v>15</v>
      </c>
      <c r="AA149" s="532">
        <f t="shared" si="333"/>
        <v>35</v>
      </c>
      <c r="AB149" s="849">
        <v>22</v>
      </c>
      <c r="AC149" s="845">
        <v>11</v>
      </c>
      <c r="AD149" s="532">
        <f t="shared" ref="AD149:AD184" si="338">SUM(AB149,AC149)</f>
        <v>33</v>
      </c>
      <c r="AE149" s="849">
        <f t="shared" si="335"/>
        <v>109</v>
      </c>
      <c r="AF149" s="845">
        <f t="shared" si="335"/>
        <v>87</v>
      </c>
      <c r="AG149" s="850">
        <f t="shared" si="335"/>
        <v>196</v>
      </c>
      <c r="AH149" s="851">
        <v>11</v>
      </c>
      <c r="AI149" s="845">
        <v>4</v>
      </c>
      <c r="AJ149" s="852">
        <f t="shared" si="336"/>
        <v>15</v>
      </c>
      <c r="AK149" s="301" t="s">
        <v>641</v>
      </c>
    </row>
    <row r="150" spans="1:37" ht="15.75" customHeight="1">
      <c r="A150" s="280"/>
      <c r="B150" s="281" t="s">
        <v>642</v>
      </c>
      <c r="C150" s="1164">
        <v>1</v>
      </c>
      <c r="D150" s="1165">
        <v>1</v>
      </c>
      <c r="E150" s="1165">
        <v>1</v>
      </c>
      <c r="F150" s="1166">
        <v>1</v>
      </c>
      <c r="G150" s="1166">
        <v>2</v>
      </c>
      <c r="H150" s="845">
        <v>1</v>
      </c>
      <c r="I150" s="532">
        <f t="shared" si="337"/>
        <v>7</v>
      </c>
      <c r="J150" s="506">
        <v>0</v>
      </c>
      <c r="K150" s="506">
        <v>4</v>
      </c>
      <c r="L150" s="533">
        <f t="shared" si="328"/>
        <v>11</v>
      </c>
      <c r="M150" s="1167">
        <v>25</v>
      </c>
      <c r="N150" s="845">
        <v>11</v>
      </c>
      <c r="O150" s="531">
        <f t="shared" si="329"/>
        <v>36</v>
      </c>
      <c r="P150" s="1167">
        <v>15</v>
      </c>
      <c r="Q150" s="845">
        <v>21</v>
      </c>
      <c r="R150" s="531">
        <f t="shared" si="330"/>
        <v>36</v>
      </c>
      <c r="S150" s="849">
        <v>14</v>
      </c>
      <c r="T150" s="845">
        <v>19</v>
      </c>
      <c r="U150" s="531">
        <f t="shared" si="331"/>
        <v>33</v>
      </c>
      <c r="V150" s="849">
        <v>18</v>
      </c>
      <c r="W150" s="845">
        <v>16</v>
      </c>
      <c r="X150" s="531">
        <f t="shared" si="332"/>
        <v>34</v>
      </c>
      <c r="Y150" s="1167">
        <v>22</v>
      </c>
      <c r="Z150" s="845">
        <v>19</v>
      </c>
      <c r="AA150" s="532">
        <f t="shared" si="333"/>
        <v>41</v>
      </c>
      <c r="AB150" s="849">
        <v>18</v>
      </c>
      <c r="AC150" s="845">
        <v>13</v>
      </c>
      <c r="AD150" s="532">
        <f t="shared" si="338"/>
        <v>31</v>
      </c>
      <c r="AE150" s="849">
        <f t="shared" si="335"/>
        <v>112</v>
      </c>
      <c r="AF150" s="845">
        <f t="shared" si="335"/>
        <v>99</v>
      </c>
      <c r="AG150" s="850">
        <f t="shared" si="335"/>
        <v>211</v>
      </c>
      <c r="AH150" s="851">
        <v>11</v>
      </c>
      <c r="AI150" s="845">
        <v>6</v>
      </c>
      <c r="AJ150" s="852">
        <f t="shared" si="336"/>
        <v>17</v>
      </c>
      <c r="AK150" s="301" t="s">
        <v>642</v>
      </c>
    </row>
    <row r="151" spans="1:37" ht="15.75" customHeight="1">
      <c r="A151" s="280"/>
      <c r="B151" s="281" t="s">
        <v>643</v>
      </c>
      <c r="C151" s="1164">
        <v>1</v>
      </c>
      <c r="D151" s="1165">
        <v>0</v>
      </c>
      <c r="E151" s="1165">
        <v>0</v>
      </c>
      <c r="F151" s="1166">
        <v>0</v>
      </c>
      <c r="G151" s="1166">
        <v>1</v>
      </c>
      <c r="H151" s="845">
        <v>1</v>
      </c>
      <c r="I151" s="532">
        <f t="shared" si="337"/>
        <v>3</v>
      </c>
      <c r="J151" s="506">
        <v>1</v>
      </c>
      <c r="K151" s="506">
        <v>2</v>
      </c>
      <c r="L151" s="533">
        <f t="shared" si="328"/>
        <v>6</v>
      </c>
      <c r="M151" s="1182">
        <v>1</v>
      </c>
      <c r="N151" s="883">
        <v>0</v>
      </c>
      <c r="O151" s="884">
        <f t="shared" si="329"/>
        <v>1</v>
      </c>
      <c r="P151" s="1182">
        <v>0</v>
      </c>
      <c r="Q151" s="883">
        <v>0</v>
      </c>
      <c r="R151" s="884">
        <f t="shared" si="330"/>
        <v>0</v>
      </c>
      <c r="S151" s="885">
        <v>0</v>
      </c>
      <c r="T151" s="883">
        <v>5</v>
      </c>
      <c r="U151" s="884">
        <f t="shared" si="331"/>
        <v>5</v>
      </c>
      <c r="V151" s="885">
        <v>4</v>
      </c>
      <c r="W151" s="883">
        <v>2</v>
      </c>
      <c r="X151" s="884">
        <f t="shared" si="332"/>
        <v>6</v>
      </c>
      <c r="Y151" s="1182">
        <v>5</v>
      </c>
      <c r="Z151" s="883">
        <v>8</v>
      </c>
      <c r="AA151" s="545">
        <f t="shared" si="333"/>
        <v>13</v>
      </c>
      <c r="AB151" s="885">
        <v>4</v>
      </c>
      <c r="AC151" s="883">
        <v>3</v>
      </c>
      <c r="AD151" s="545">
        <f t="shared" si="338"/>
        <v>7</v>
      </c>
      <c r="AE151" s="849">
        <f t="shared" si="335"/>
        <v>14</v>
      </c>
      <c r="AF151" s="845">
        <f t="shared" si="335"/>
        <v>18</v>
      </c>
      <c r="AG151" s="850">
        <f t="shared" si="335"/>
        <v>32</v>
      </c>
      <c r="AH151" s="851">
        <v>4</v>
      </c>
      <c r="AI151" s="845">
        <v>0</v>
      </c>
      <c r="AJ151" s="852">
        <f t="shared" si="336"/>
        <v>4</v>
      </c>
      <c r="AK151" s="301" t="s">
        <v>643</v>
      </c>
    </row>
    <row r="152" spans="1:37" ht="15.75" customHeight="1" thickBot="1">
      <c r="A152" s="298" t="s">
        <v>644</v>
      </c>
      <c r="B152" s="299"/>
      <c r="C152" s="556">
        <f>SUM(C145:C151)</f>
        <v>9</v>
      </c>
      <c r="D152" s="557">
        <f t="shared" ref="D152:N152" si="339">SUM(D145:D151)</f>
        <v>8</v>
      </c>
      <c r="E152" s="557">
        <f t="shared" si="339"/>
        <v>8</v>
      </c>
      <c r="F152" s="558">
        <f t="shared" si="339"/>
        <v>8</v>
      </c>
      <c r="G152" s="558">
        <f t="shared" si="339"/>
        <v>11</v>
      </c>
      <c r="H152" s="559">
        <f t="shared" si="339"/>
        <v>9</v>
      </c>
      <c r="I152" s="560">
        <f t="shared" si="339"/>
        <v>53</v>
      </c>
      <c r="J152" s="560">
        <f t="shared" si="339"/>
        <v>1</v>
      </c>
      <c r="K152" s="560">
        <f t="shared" si="339"/>
        <v>27</v>
      </c>
      <c r="L152" s="561">
        <f t="shared" si="328"/>
        <v>81</v>
      </c>
      <c r="M152" s="562">
        <f t="shared" si="339"/>
        <v>135</v>
      </c>
      <c r="N152" s="559">
        <f t="shared" si="339"/>
        <v>110</v>
      </c>
      <c r="O152" s="560">
        <f t="shared" si="329"/>
        <v>245</v>
      </c>
      <c r="P152" s="562">
        <f t="shared" ref="P152:Q152" si="340">SUM(P145:P151)</f>
        <v>134</v>
      </c>
      <c r="Q152" s="559">
        <f t="shared" si="340"/>
        <v>123</v>
      </c>
      <c r="R152" s="560">
        <f t="shared" si="330"/>
        <v>257</v>
      </c>
      <c r="S152" s="563">
        <f t="shared" ref="S152:T152" si="341">SUM(S145:S151)</f>
        <v>116</v>
      </c>
      <c r="T152" s="559">
        <f t="shared" si="341"/>
        <v>117</v>
      </c>
      <c r="U152" s="564">
        <f t="shared" si="331"/>
        <v>233</v>
      </c>
      <c r="V152" s="563">
        <f t="shared" ref="V152:W152" si="342">SUM(V145:V151)</f>
        <v>129</v>
      </c>
      <c r="W152" s="559">
        <f t="shared" si="342"/>
        <v>139</v>
      </c>
      <c r="X152" s="564">
        <f t="shared" si="332"/>
        <v>268</v>
      </c>
      <c r="Y152" s="562">
        <f t="shared" ref="Y152:Z152" si="343">SUM(Y145:Y151)</f>
        <v>142</v>
      </c>
      <c r="Z152" s="559">
        <f t="shared" si="343"/>
        <v>135</v>
      </c>
      <c r="AA152" s="560">
        <f t="shared" si="333"/>
        <v>277</v>
      </c>
      <c r="AB152" s="563">
        <f t="shared" ref="AB152:AC152" si="344">SUM(AB145:AB151)</f>
        <v>130</v>
      </c>
      <c r="AC152" s="559">
        <f t="shared" si="344"/>
        <v>130</v>
      </c>
      <c r="AD152" s="560">
        <f t="shared" si="338"/>
        <v>260</v>
      </c>
      <c r="AE152" s="563">
        <f t="shared" si="335"/>
        <v>786</v>
      </c>
      <c r="AF152" s="559">
        <f t="shared" si="335"/>
        <v>754</v>
      </c>
      <c r="AG152" s="565">
        <f t="shared" si="335"/>
        <v>1540</v>
      </c>
      <c r="AH152" s="888">
        <f>SUM(AH145:AH151)</f>
        <v>96</v>
      </c>
      <c r="AI152" s="559">
        <f>SUM(AI145:AI151)</f>
        <v>38</v>
      </c>
      <c r="AJ152" s="889">
        <f>SUM(AJ145:AJ151)</f>
        <v>134</v>
      </c>
      <c r="AK152" s="303" t="s">
        <v>644</v>
      </c>
    </row>
    <row r="153" spans="1:37" ht="15.75" customHeight="1">
      <c r="A153" s="310" t="s">
        <v>645</v>
      </c>
      <c r="B153" s="281" t="s">
        <v>646</v>
      </c>
      <c r="C153" s="1164">
        <v>3</v>
      </c>
      <c r="D153" s="1165">
        <v>3</v>
      </c>
      <c r="E153" s="1165">
        <v>3</v>
      </c>
      <c r="F153" s="1166">
        <v>3</v>
      </c>
      <c r="G153" s="1166">
        <v>3</v>
      </c>
      <c r="H153" s="845">
        <v>3</v>
      </c>
      <c r="I153" s="532">
        <f>SUM(C153:H153)</f>
        <v>18</v>
      </c>
      <c r="J153" s="506">
        <v>0</v>
      </c>
      <c r="K153" s="506">
        <v>9</v>
      </c>
      <c r="L153" s="533">
        <f t="shared" si="328"/>
        <v>27</v>
      </c>
      <c r="M153" s="1163">
        <v>61</v>
      </c>
      <c r="N153" s="842">
        <v>40</v>
      </c>
      <c r="O153" s="843">
        <f t="shared" si="329"/>
        <v>101</v>
      </c>
      <c r="P153" s="1163">
        <v>48</v>
      </c>
      <c r="Q153" s="842">
        <v>61</v>
      </c>
      <c r="R153" s="843">
        <f t="shared" si="330"/>
        <v>109</v>
      </c>
      <c r="S153" s="844">
        <v>51</v>
      </c>
      <c r="T153" s="842">
        <v>45</v>
      </c>
      <c r="U153" s="843">
        <f t="shared" si="331"/>
        <v>96</v>
      </c>
      <c r="V153" s="844">
        <v>54</v>
      </c>
      <c r="W153" s="842">
        <v>56</v>
      </c>
      <c r="X153" s="843">
        <f t="shared" si="332"/>
        <v>110</v>
      </c>
      <c r="Y153" s="1163">
        <v>52</v>
      </c>
      <c r="Z153" s="842">
        <v>44</v>
      </c>
      <c r="AA153" s="529">
        <f t="shared" si="333"/>
        <v>96</v>
      </c>
      <c r="AB153" s="844">
        <v>63</v>
      </c>
      <c r="AC153" s="842">
        <v>48</v>
      </c>
      <c r="AD153" s="529">
        <f t="shared" si="338"/>
        <v>111</v>
      </c>
      <c r="AE153" s="849">
        <f t="shared" si="335"/>
        <v>329</v>
      </c>
      <c r="AF153" s="845">
        <f t="shared" si="335"/>
        <v>294</v>
      </c>
      <c r="AG153" s="850">
        <f t="shared" si="335"/>
        <v>623</v>
      </c>
      <c r="AH153" s="851">
        <v>35</v>
      </c>
      <c r="AI153" s="845">
        <v>16</v>
      </c>
      <c r="AJ153" s="852">
        <f t="shared" ref="AJ153:AJ154" si="345">SUM(AH153:AI153)</f>
        <v>51</v>
      </c>
      <c r="AK153" s="301" t="s">
        <v>646</v>
      </c>
    </row>
    <row r="154" spans="1:37" ht="15.75" customHeight="1">
      <c r="A154" s="283">
        <v>2</v>
      </c>
      <c r="B154" s="281" t="s">
        <v>647</v>
      </c>
      <c r="C154" s="1164">
        <v>2</v>
      </c>
      <c r="D154" s="1165">
        <v>2</v>
      </c>
      <c r="E154" s="1165">
        <v>1</v>
      </c>
      <c r="F154" s="1166">
        <v>2</v>
      </c>
      <c r="G154" s="1166">
        <v>2</v>
      </c>
      <c r="H154" s="845">
        <v>2</v>
      </c>
      <c r="I154" s="532">
        <f>SUM(C154:H154)</f>
        <v>11</v>
      </c>
      <c r="J154" s="506">
        <v>0</v>
      </c>
      <c r="K154" s="506">
        <v>9</v>
      </c>
      <c r="L154" s="533">
        <f t="shared" si="328"/>
        <v>20</v>
      </c>
      <c r="M154" s="1182">
        <v>33</v>
      </c>
      <c r="N154" s="883">
        <v>25</v>
      </c>
      <c r="O154" s="884">
        <f t="shared" si="329"/>
        <v>58</v>
      </c>
      <c r="P154" s="1182">
        <v>24</v>
      </c>
      <c r="Q154" s="883">
        <v>27</v>
      </c>
      <c r="R154" s="884">
        <f t="shared" si="330"/>
        <v>51</v>
      </c>
      <c r="S154" s="885">
        <v>20</v>
      </c>
      <c r="T154" s="883">
        <v>21</v>
      </c>
      <c r="U154" s="884">
        <f t="shared" si="331"/>
        <v>41</v>
      </c>
      <c r="V154" s="885">
        <v>34</v>
      </c>
      <c r="W154" s="883">
        <v>31</v>
      </c>
      <c r="X154" s="884">
        <f t="shared" si="332"/>
        <v>65</v>
      </c>
      <c r="Y154" s="1182">
        <v>27</v>
      </c>
      <c r="Z154" s="883">
        <v>23</v>
      </c>
      <c r="AA154" s="545">
        <f t="shared" si="333"/>
        <v>50</v>
      </c>
      <c r="AB154" s="885">
        <v>33</v>
      </c>
      <c r="AC154" s="883">
        <v>30</v>
      </c>
      <c r="AD154" s="545">
        <f t="shared" si="338"/>
        <v>63</v>
      </c>
      <c r="AE154" s="849">
        <f t="shared" si="335"/>
        <v>171</v>
      </c>
      <c r="AF154" s="845">
        <f t="shared" si="335"/>
        <v>157</v>
      </c>
      <c r="AG154" s="850">
        <f t="shared" si="335"/>
        <v>328</v>
      </c>
      <c r="AH154" s="851">
        <v>33</v>
      </c>
      <c r="AI154" s="845">
        <v>13</v>
      </c>
      <c r="AJ154" s="852">
        <f t="shared" si="345"/>
        <v>46</v>
      </c>
      <c r="AK154" s="301" t="s">
        <v>648</v>
      </c>
    </row>
    <row r="155" spans="1:37" ht="15.75" customHeight="1" thickBot="1">
      <c r="A155" s="298" t="s">
        <v>649</v>
      </c>
      <c r="B155" s="299"/>
      <c r="C155" s="556">
        <f>SUM(C153,C154)</f>
        <v>5</v>
      </c>
      <c r="D155" s="557">
        <f t="shared" ref="D155:N155" si="346">SUM(D153,D154)</f>
        <v>5</v>
      </c>
      <c r="E155" s="557">
        <f t="shared" si="346"/>
        <v>4</v>
      </c>
      <c r="F155" s="558">
        <f t="shared" si="346"/>
        <v>5</v>
      </c>
      <c r="G155" s="558">
        <f t="shared" si="346"/>
        <v>5</v>
      </c>
      <c r="H155" s="559">
        <f t="shared" si="346"/>
        <v>5</v>
      </c>
      <c r="I155" s="560">
        <f t="shared" si="346"/>
        <v>29</v>
      </c>
      <c r="J155" s="560">
        <f t="shared" si="346"/>
        <v>0</v>
      </c>
      <c r="K155" s="560">
        <f t="shared" si="346"/>
        <v>18</v>
      </c>
      <c r="L155" s="561">
        <f t="shared" si="328"/>
        <v>47</v>
      </c>
      <c r="M155" s="562">
        <f t="shared" si="346"/>
        <v>94</v>
      </c>
      <c r="N155" s="559">
        <f t="shared" si="346"/>
        <v>65</v>
      </c>
      <c r="O155" s="560">
        <f t="shared" si="329"/>
        <v>159</v>
      </c>
      <c r="P155" s="562">
        <f t="shared" ref="P155:Q155" si="347">SUM(P153,P154)</f>
        <v>72</v>
      </c>
      <c r="Q155" s="559">
        <f t="shared" si="347"/>
        <v>88</v>
      </c>
      <c r="R155" s="560">
        <f t="shared" si="330"/>
        <v>160</v>
      </c>
      <c r="S155" s="563">
        <f t="shared" ref="S155:T155" si="348">SUM(S153,S154)</f>
        <v>71</v>
      </c>
      <c r="T155" s="559">
        <f t="shared" si="348"/>
        <v>66</v>
      </c>
      <c r="U155" s="564">
        <f t="shared" si="331"/>
        <v>137</v>
      </c>
      <c r="V155" s="563">
        <f t="shared" ref="V155:W155" si="349">SUM(V153,V154)</f>
        <v>88</v>
      </c>
      <c r="W155" s="559">
        <f t="shared" si="349"/>
        <v>87</v>
      </c>
      <c r="X155" s="564">
        <f t="shared" si="332"/>
        <v>175</v>
      </c>
      <c r="Y155" s="562">
        <f t="shared" ref="Y155:Z155" si="350">SUM(Y153,Y154)</f>
        <v>79</v>
      </c>
      <c r="Z155" s="559">
        <f t="shared" si="350"/>
        <v>67</v>
      </c>
      <c r="AA155" s="560">
        <f t="shared" si="333"/>
        <v>146</v>
      </c>
      <c r="AB155" s="563">
        <f t="shared" ref="AB155:AC155" si="351">SUM(AB153,AB154)</f>
        <v>96</v>
      </c>
      <c r="AC155" s="559">
        <f t="shared" si="351"/>
        <v>78</v>
      </c>
      <c r="AD155" s="560">
        <f t="shared" si="338"/>
        <v>174</v>
      </c>
      <c r="AE155" s="563">
        <f t="shared" si="335"/>
        <v>500</v>
      </c>
      <c r="AF155" s="559">
        <f t="shared" si="335"/>
        <v>451</v>
      </c>
      <c r="AG155" s="565">
        <f t="shared" si="335"/>
        <v>951</v>
      </c>
      <c r="AH155" s="888">
        <f>SUM(AH153:AH154)</f>
        <v>68</v>
      </c>
      <c r="AI155" s="559">
        <f>SUM(AI153:AI154)</f>
        <v>29</v>
      </c>
      <c r="AJ155" s="889">
        <f>SUM(AJ153:AJ154)</f>
        <v>97</v>
      </c>
      <c r="AK155" s="303" t="s">
        <v>649</v>
      </c>
    </row>
    <row r="156" spans="1:37" ht="15.75" customHeight="1">
      <c r="A156" s="280" t="s">
        <v>650</v>
      </c>
      <c r="B156" s="281" t="s">
        <v>651</v>
      </c>
      <c r="C156" s="1164">
        <v>3</v>
      </c>
      <c r="D156" s="1165">
        <v>4</v>
      </c>
      <c r="E156" s="1165">
        <v>4</v>
      </c>
      <c r="F156" s="1166">
        <v>4</v>
      </c>
      <c r="G156" s="1166">
        <v>4</v>
      </c>
      <c r="H156" s="845">
        <v>4</v>
      </c>
      <c r="I156" s="532">
        <f>SUM(C156:H156)</f>
        <v>23</v>
      </c>
      <c r="J156" s="506">
        <v>0</v>
      </c>
      <c r="K156" s="506">
        <v>12</v>
      </c>
      <c r="L156" s="533">
        <f t="shared" si="328"/>
        <v>35</v>
      </c>
      <c r="M156" s="1163">
        <v>60</v>
      </c>
      <c r="N156" s="842">
        <v>54</v>
      </c>
      <c r="O156" s="843">
        <f t="shared" si="329"/>
        <v>114</v>
      </c>
      <c r="P156" s="1163">
        <v>84</v>
      </c>
      <c r="Q156" s="842">
        <v>64</v>
      </c>
      <c r="R156" s="843">
        <f t="shared" si="330"/>
        <v>148</v>
      </c>
      <c r="S156" s="844">
        <v>69</v>
      </c>
      <c r="T156" s="842">
        <v>60</v>
      </c>
      <c r="U156" s="843">
        <f t="shared" si="331"/>
        <v>129</v>
      </c>
      <c r="V156" s="844">
        <v>51</v>
      </c>
      <c r="W156" s="842">
        <v>69</v>
      </c>
      <c r="X156" s="843">
        <f t="shared" si="332"/>
        <v>120</v>
      </c>
      <c r="Y156" s="1163">
        <v>61</v>
      </c>
      <c r="Z156" s="842">
        <v>63</v>
      </c>
      <c r="AA156" s="529">
        <f t="shared" si="333"/>
        <v>124</v>
      </c>
      <c r="AB156" s="844">
        <v>62</v>
      </c>
      <c r="AC156" s="842">
        <v>52</v>
      </c>
      <c r="AD156" s="529">
        <f t="shared" si="338"/>
        <v>114</v>
      </c>
      <c r="AE156" s="849">
        <f t="shared" si="335"/>
        <v>387</v>
      </c>
      <c r="AF156" s="845">
        <f t="shared" si="335"/>
        <v>362</v>
      </c>
      <c r="AG156" s="850">
        <f t="shared" si="335"/>
        <v>749</v>
      </c>
      <c r="AH156" s="851">
        <v>52</v>
      </c>
      <c r="AI156" s="845">
        <v>24</v>
      </c>
      <c r="AJ156" s="852">
        <f t="shared" ref="AJ156:AJ157" si="352">SUM(AH156:AI156)</f>
        <v>76</v>
      </c>
      <c r="AK156" s="301" t="s">
        <v>651</v>
      </c>
    </row>
    <row r="157" spans="1:37" ht="15.75" customHeight="1">
      <c r="A157" s="283">
        <v>2</v>
      </c>
      <c r="B157" s="311" t="s">
        <v>652</v>
      </c>
      <c r="C157" s="1189">
        <v>2</v>
      </c>
      <c r="D157" s="1190">
        <v>2</v>
      </c>
      <c r="E157" s="1190">
        <v>1</v>
      </c>
      <c r="F157" s="1191">
        <v>1</v>
      </c>
      <c r="G157" s="1191">
        <v>1</v>
      </c>
      <c r="H157" s="883">
        <v>2</v>
      </c>
      <c r="I157" s="545">
        <f>SUM(C157:H157)</f>
        <v>9</v>
      </c>
      <c r="J157" s="1192">
        <v>0</v>
      </c>
      <c r="K157" s="1192">
        <v>6</v>
      </c>
      <c r="L157" s="568">
        <f t="shared" si="328"/>
        <v>15</v>
      </c>
      <c r="M157" s="1182">
        <v>25</v>
      </c>
      <c r="N157" s="883">
        <v>20</v>
      </c>
      <c r="O157" s="884">
        <f t="shared" si="329"/>
        <v>45</v>
      </c>
      <c r="P157" s="1182">
        <v>27</v>
      </c>
      <c r="Q157" s="883">
        <v>20</v>
      </c>
      <c r="R157" s="884">
        <f t="shared" si="330"/>
        <v>47</v>
      </c>
      <c r="S157" s="885">
        <v>16</v>
      </c>
      <c r="T157" s="883">
        <v>17</v>
      </c>
      <c r="U157" s="884">
        <f t="shared" si="331"/>
        <v>33</v>
      </c>
      <c r="V157" s="885">
        <v>12</v>
      </c>
      <c r="W157" s="883">
        <v>17</v>
      </c>
      <c r="X157" s="884">
        <f t="shared" si="332"/>
        <v>29</v>
      </c>
      <c r="Y157" s="1182">
        <v>20</v>
      </c>
      <c r="Z157" s="883">
        <v>14</v>
      </c>
      <c r="AA157" s="545">
        <f t="shared" si="333"/>
        <v>34</v>
      </c>
      <c r="AB157" s="885">
        <v>24</v>
      </c>
      <c r="AC157" s="883">
        <v>21</v>
      </c>
      <c r="AD157" s="545">
        <f t="shared" si="338"/>
        <v>45</v>
      </c>
      <c r="AE157" s="885">
        <f t="shared" si="335"/>
        <v>124</v>
      </c>
      <c r="AF157" s="883">
        <f t="shared" si="335"/>
        <v>109</v>
      </c>
      <c r="AG157" s="891">
        <f t="shared" si="335"/>
        <v>233</v>
      </c>
      <c r="AH157" s="899">
        <v>24</v>
      </c>
      <c r="AI157" s="883">
        <v>11</v>
      </c>
      <c r="AJ157" s="892">
        <f t="shared" si="352"/>
        <v>35</v>
      </c>
      <c r="AK157" s="312" t="s">
        <v>652</v>
      </c>
    </row>
    <row r="158" spans="1:37" ht="15.75" customHeight="1">
      <c r="A158" s="313"/>
      <c r="B158" s="314" t="s">
        <v>653</v>
      </c>
      <c r="C158" s="569">
        <f>SUM(C156,C157)</f>
        <v>5</v>
      </c>
      <c r="D158" s="570">
        <f t="shared" ref="D158:N158" si="353">SUM(D156,D157)</f>
        <v>6</v>
      </c>
      <c r="E158" s="570">
        <f t="shared" si="353"/>
        <v>5</v>
      </c>
      <c r="F158" s="571">
        <f t="shared" si="353"/>
        <v>5</v>
      </c>
      <c r="G158" s="571">
        <f t="shared" si="353"/>
        <v>5</v>
      </c>
      <c r="H158" s="572">
        <f t="shared" si="353"/>
        <v>6</v>
      </c>
      <c r="I158" s="573">
        <f t="shared" si="353"/>
        <v>32</v>
      </c>
      <c r="J158" s="573">
        <f t="shared" si="353"/>
        <v>0</v>
      </c>
      <c r="K158" s="573">
        <f t="shared" si="353"/>
        <v>18</v>
      </c>
      <c r="L158" s="574">
        <f t="shared" si="328"/>
        <v>50</v>
      </c>
      <c r="M158" s="552">
        <f t="shared" si="353"/>
        <v>85</v>
      </c>
      <c r="N158" s="549">
        <f t="shared" si="353"/>
        <v>74</v>
      </c>
      <c r="O158" s="550">
        <f t="shared" si="329"/>
        <v>159</v>
      </c>
      <c r="P158" s="552">
        <f t="shared" ref="P158:Q158" si="354">SUM(P156,P157)</f>
        <v>111</v>
      </c>
      <c r="Q158" s="549">
        <f t="shared" si="354"/>
        <v>84</v>
      </c>
      <c r="R158" s="550">
        <f t="shared" si="330"/>
        <v>195</v>
      </c>
      <c r="S158" s="553">
        <f t="shared" ref="S158:T158" si="355">SUM(S156,S157)</f>
        <v>85</v>
      </c>
      <c r="T158" s="549">
        <f t="shared" si="355"/>
        <v>77</v>
      </c>
      <c r="U158" s="554">
        <f t="shared" si="331"/>
        <v>162</v>
      </c>
      <c r="V158" s="553">
        <f t="shared" ref="V158:W158" si="356">SUM(V156,V157)</f>
        <v>63</v>
      </c>
      <c r="W158" s="549">
        <f t="shared" si="356"/>
        <v>86</v>
      </c>
      <c r="X158" s="554">
        <f t="shared" si="332"/>
        <v>149</v>
      </c>
      <c r="Y158" s="552">
        <f t="shared" ref="Y158:Z158" si="357">SUM(Y156,Y157)</f>
        <v>81</v>
      </c>
      <c r="Z158" s="549">
        <f t="shared" si="357"/>
        <v>77</v>
      </c>
      <c r="AA158" s="550">
        <f t="shared" si="333"/>
        <v>158</v>
      </c>
      <c r="AB158" s="553">
        <f t="shared" ref="AB158:AC158" si="358">SUM(AB156,AB157)</f>
        <v>86</v>
      </c>
      <c r="AC158" s="549">
        <f t="shared" si="358"/>
        <v>73</v>
      </c>
      <c r="AD158" s="550">
        <f t="shared" si="338"/>
        <v>159</v>
      </c>
      <c r="AE158" s="575">
        <f t="shared" si="335"/>
        <v>511</v>
      </c>
      <c r="AF158" s="572">
        <f t="shared" si="335"/>
        <v>471</v>
      </c>
      <c r="AG158" s="576">
        <f t="shared" si="335"/>
        <v>982</v>
      </c>
      <c r="AH158" s="900">
        <f>SUM(AH156:AH157)</f>
        <v>76</v>
      </c>
      <c r="AI158" s="572">
        <f>SUM(AI156:AI157)</f>
        <v>35</v>
      </c>
      <c r="AJ158" s="901">
        <f>SUM(AJ156:AJ157)</f>
        <v>111</v>
      </c>
      <c r="AK158" s="315" t="s">
        <v>653</v>
      </c>
    </row>
    <row r="159" spans="1:37" ht="15.75" customHeight="1">
      <c r="A159" s="313" t="s">
        <v>654</v>
      </c>
      <c r="B159" s="316" t="s">
        <v>655</v>
      </c>
      <c r="C159" s="1193">
        <v>3</v>
      </c>
      <c r="D159" s="1194">
        <v>3</v>
      </c>
      <c r="E159" s="1194">
        <v>3</v>
      </c>
      <c r="F159" s="1195">
        <v>3</v>
      </c>
      <c r="G159" s="1195">
        <v>3</v>
      </c>
      <c r="H159" s="902">
        <v>4</v>
      </c>
      <c r="I159" s="573">
        <f>SUM(C159:H159)</f>
        <v>19</v>
      </c>
      <c r="J159" s="1196">
        <v>0</v>
      </c>
      <c r="K159" s="1196">
        <v>9</v>
      </c>
      <c r="L159" s="574">
        <f t="shared" si="328"/>
        <v>28</v>
      </c>
      <c r="M159" s="1197">
        <v>48</v>
      </c>
      <c r="N159" s="902">
        <v>34</v>
      </c>
      <c r="O159" s="577">
        <f t="shared" si="329"/>
        <v>82</v>
      </c>
      <c r="P159" s="1197">
        <v>60</v>
      </c>
      <c r="Q159" s="902">
        <v>52</v>
      </c>
      <c r="R159" s="577">
        <f t="shared" si="330"/>
        <v>112</v>
      </c>
      <c r="S159" s="903">
        <v>43</v>
      </c>
      <c r="T159" s="902">
        <v>56</v>
      </c>
      <c r="U159" s="577">
        <f t="shared" si="331"/>
        <v>99</v>
      </c>
      <c r="V159" s="903">
        <v>54</v>
      </c>
      <c r="W159" s="902">
        <v>40</v>
      </c>
      <c r="X159" s="577">
        <f t="shared" si="332"/>
        <v>94</v>
      </c>
      <c r="Y159" s="1197">
        <v>49</v>
      </c>
      <c r="Z159" s="902">
        <v>42</v>
      </c>
      <c r="AA159" s="573">
        <f t="shared" si="333"/>
        <v>91</v>
      </c>
      <c r="AB159" s="903">
        <v>61</v>
      </c>
      <c r="AC159" s="902">
        <v>58</v>
      </c>
      <c r="AD159" s="573">
        <f t="shared" si="338"/>
        <v>119</v>
      </c>
      <c r="AE159" s="903">
        <f t="shared" si="335"/>
        <v>315</v>
      </c>
      <c r="AF159" s="902">
        <f t="shared" si="335"/>
        <v>282</v>
      </c>
      <c r="AG159" s="576">
        <f t="shared" si="335"/>
        <v>597</v>
      </c>
      <c r="AH159" s="904">
        <v>37</v>
      </c>
      <c r="AI159" s="902">
        <v>11</v>
      </c>
      <c r="AJ159" s="901">
        <f t="shared" ref="AJ159" si="359">SUM(AH159:AI159)</f>
        <v>48</v>
      </c>
      <c r="AK159" s="317" t="s">
        <v>655</v>
      </c>
    </row>
    <row r="160" spans="1:37" ht="15.75" customHeight="1">
      <c r="A160" s="280" t="s">
        <v>656</v>
      </c>
      <c r="B160" s="281" t="s">
        <v>657</v>
      </c>
      <c r="C160" s="1164">
        <v>3</v>
      </c>
      <c r="D160" s="1165">
        <v>2</v>
      </c>
      <c r="E160" s="1165">
        <v>2</v>
      </c>
      <c r="F160" s="1166">
        <v>2</v>
      </c>
      <c r="G160" s="1166">
        <v>2</v>
      </c>
      <c r="H160" s="845">
        <v>2</v>
      </c>
      <c r="I160" s="532">
        <f>SUM(C160:H160)</f>
        <v>13</v>
      </c>
      <c r="J160" s="506">
        <v>0</v>
      </c>
      <c r="K160" s="506">
        <v>10</v>
      </c>
      <c r="L160" s="533">
        <f t="shared" si="328"/>
        <v>23</v>
      </c>
      <c r="M160" s="1198">
        <v>38</v>
      </c>
      <c r="N160" s="1199">
        <v>51</v>
      </c>
      <c r="O160" s="554">
        <f t="shared" si="329"/>
        <v>89</v>
      </c>
      <c r="P160" s="1198">
        <v>38</v>
      </c>
      <c r="Q160" s="1199">
        <v>37</v>
      </c>
      <c r="R160" s="554">
        <f t="shared" si="330"/>
        <v>75</v>
      </c>
      <c r="S160" s="1200">
        <v>39</v>
      </c>
      <c r="T160" s="1199">
        <v>33</v>
      </c>
      <c r="U160" s="554">
        <f t="shared" si="331"/>
        <v>72</v>
      </c>
      <c r="V160" s="1200">
        <v>34</v>
      </c>
      <c r="W160" s="1199">
        <v>31</v>
      </c>
      <c r="X160" s="554">
        <f t="shared" si="332"/>
        <v>65</v>
      </c>
      <c r="Y160" s="1198">
        <v>37</v>
      </c>
      <c r="Z160" s="1199">
        <v>35</v>
      </c>
      <c r="AA160" s="550">
        <f t="shared" si="333"/>
        <v>72</v>
      </c>
      <c r="AB160" s="1200">
        <v>33</v>
      </c>
      <c r="AC160" s="1199">
        <v>43</v>
      </c>
      <c r="AD160" s="550">
        <f t="shared" si="338"/>
        <v>76</v>
      </c>
      <c r="AE160" s="849">
        <f t="shared" si="335"/>
        <v>219</v>
      </c>
      <c r="AF160" s="845">
        <f t="shared" si="335"/>
        <v>230</v>
      </c>
      <c r="AG160" s="850">
        <f t="shared" si="335"/>
        <v>449</v>
      </c>
      <c r="AH160" s="851">
        <v>46</v>
      </c>
      <c r="AI160" s="845">
        <v>10</v>
      </c>
      <c r="AJ160" s="852">
        <f>SUM(AH160:AI160)</f>
        <v>56</v>
      </c>
      <c r="AK160" s="301" t="s">
        <v>657</v>
      </c>
    </row>
    <row r="161" spans="1:37" ht="15.75" customHeight="1">
      <c r="A161" s="283">
        <v>4</v>
      </c>
      <c r="B161" s="281" t="s">
        <v>658</v>
      </c>
      <c r="C161" s="1164">
        <v>3</v>
      </c>
      <c r="D161" s="1165">
        <v>3</v>
      </c>
      <c r="E161" s="1165">
        <v>3</v>
      </c>
      <c r="F161" s="1166">
        <v>3</v>
      </c>
      <c r="G161" s="1166">
        <v>3</v>
      </c>
      <c r="H161" s="845">
        <v>3</v>
      </c>
      <c r="I161" s="532">
        <f>SUM(C161:H161)</f>
        <v>18</v>
      </c>
      <c r="J161" s="506">
        <v>0</v>
      </c>
      <c r="K161" s="506">
        <v>10</v>
      </c>
      <c r="L161" s="533">
        <f t="shared" si="328"/>
        <v>28</v>
      </c>
      <c r="M161" s="1167">
        <v>48</v>
      </c>
      <c r="N161" s="845">
        <v>60</v>
      </c>
      <c r="O161" s="531">
        <f t="shared" si="329"/>
        <v>108</v>
      </c>
      <c r="P161" s="1167">
        <v>66</v>
      </c>
      <c r="Q161" s="845">
        <v>45</v>
      </c>
      <c r="R161" s="531">
        <f t="shared" si="330"/>
        <v>111</v>
      </c>
      <c r="S161" s="849">
        <v>55</v>
      </c>
      <c r="T161" s="845">
        <v>52</v>
      </c>
      <c r="U161" s="531">
        <f t="shared" si="331"/>
        <v>107</v>
      </c>
      <c r="V161" s="849">
        <v>56</v>
      </c>
      <c r="W161" s="845">
        <v>40</v>
      </c>
      <c r="X161" s="531">
        <f t="shared" si="332"/>
        <v>96</v>
      </c>
      <c r="Y161" s="1167">
        <v>56</v>
      </c>
      <c r="Z161" s="845">
        <v>39</v>
      </c>
      <c r="AA161" s="532">
        <f t="shared" si="333"/>
        <v>95</v>
      </c>
      <c r="AB161" s="849">
        <v>47</v>
      </c>
      <c r="AC161" s="845">
        <v>40</v>
      </c>
      <c r="AD161" s="532">
        <f t="shared" si="338"/>
        <v>87</v>
      </c>
      <c r="AE161" s="849">
        <f t="shared" ref="AE161:AG177" si="360">SUM(M161,P161,S161,V161,Y161,AB161)</f>
        <v>328</v>
      </c>
      <c r="AF161" s="845">
        <f t="shared" si="360"/>
        <v>276</v>
      </c>
      <c r="AG161" s="850">
        <f t="shared" si="360"/>
        <v>604</v>
      </c>
      <c r="AH161" s="851">
        <v>40</v>
      </c>
      <c r="AI161" s="845">
        <v>17</v>
      </c>
      <c r="AJ161" s="852">
        <f t="shared" ref="AJ161:AJ163" si="361">SUM(AH161:AI161)</f>
        <v>57</v>
      </c>
      <c r="AK161" s="301" t="s">
        <v>658</v>
      </c>
    </row>
    <row r="162" spans="1:37" ht="15.75" customHeight="1">
      <c r="A162" s="280"/>
      <c r="B162" s="281" t="s">
        <v>659</v>
      </c>
      <c r="C162" s="1164">
        <v>1</v>
      </c>
      <c r="D162" s="1165">
        <v>1</v>
      </c>
      <c r="E162" s="1165">
        <v>1</v>
      </c>
      <c r="F162" s="1166">
        <v>1</v>
      </c>
      <c r="G162" s="1166">
        <v>1</v>
      </c>
      <c r="H162" s="845">
        <v>1</v>
      </c>
      <c r="I162" s="532">
        <f>SUM(C162:H162)</f>
        <v>6</v>
      </c>
      <c r="J162" s="506">
        <v>0</v>
      </c>
      <c r="K162" s="506">
        <v>3</v>
      </c>
      <c r="L162" s="533">
        <f t="shared" si="328"/>
        <v>9</v>
      </c>
      <c r="M162" s="1167">
        <v>15</v>
      </c>
      <c r="N162" s="845">
        <v>7</v>
      </c>
      <c r="O162" s="531">
        <f t="shared" si="329"/>
        <v>22</v>
      </c>
      <c r="P162" s="1167">
        <v>17</v>
      </c>
      <c r="Q162" s="845">
        <v>14</v>
      </c>
      <c r="R162" s="531">
        <f t="shared" si="330"/>
        <v>31</v>
      </c>
      <c r="S162" s="849">
        <v>10</v>
      </c>
      <c r="T162" s="845">
        <v>10</v>
      </c>
      <c r="U162" s="531">
        <f t="shared" si="331"/>
        <v>20</v>
      </c>
      <c r="V162" s="849">
        <v>11</v>
      </c>
      <c r="W162" s="845">
        <v>16</v>
      </c>
      <c r="X162" s="531">
        <f t="shared" si="332"/>
        <v>27</v>
      </c>
      <c r="Y162" s="1167">
        <v>12</v>
      </c>
      <c r="Z162" s="845">
        <v>12</v>
      </c>
      <c r="AA162" s="532">
        <f t="shared" si="333"/>
        <v>24</v>
      </c>
      <c r="AB162" s="849">
        <v>13</v>
      </c>
      <c r="AC162" s="845">
        <v>12</v>
      </c>
      <c r="AD162" s="532">
        <f t="shared" si="338"/>
        <v>25</v>
      </c>
      <c r="AE162" s="849">
        <f t="shared" si="360"/>
        <v>78</v>
      </c>
      <c r="AF162" s="845">
        <f t="shared" si="360"/>
        <v>71</v>
      </c>
      <c r="AG162" s="850">
        <f t="shared" si="360"/>
        <v>149</v>
      </c>
      <c r="AH162" s="851">
        <v>13</v>
      </c>
      <c r="AI162" s="845">
        <v>4</v>
      </c>
      <c r="AJ162" s="852">
        <f t="shared" si="361"/>
        <v>17</v>
      </c>
      <c r="AK162" s="301" t="s">
        <v>659</v>
      </c>
    </row>
    <row r="163" spans="1:37" ht="15.75" customHeight="1">
      <c r="A163" s="280"/>
      <c r="B163" s="281" t="s">
        <v>660</v>
      </c>
      <c r="C163" s="1164">
        <v>1</v>
      </c>
      <c r="D163" s="1165">
        <v>1</v>
      </c>
      <c r="E163" s="1165">
        <v>1</v>
      </c>
      <c r="F163" s="1166">
        <v>1</v>
      </c>
      <c r="G163" s="1166">
        <v>1</v>
      </c>
      <c r="H163" s="845">
        <v>1</v>
      </c>
      <c r="I163" s="532">
        <f>SUM(C163:H163)</f>
        <v>6</v>
      </c>
      <c r="J163" s="506">
        <v>0</v>
      </c>
      <c r="K163" s="506">
        <v>4</v>
      </c>
      <c r="L163" s="533">
        <f t="shared" si="328"/>
        <v>10</v>
      </c>
      <c r="M163" s="1182">
        <v>19</v>
      </c>
      <c r="N163" s="883">
        <v>16</v>
      </c>
      <c r="O163" s="884">
        <f t="shared" si="329"/>
        <v>35</v>
      </c>
      <c r="P163" s="1182">
        <v>10</v>
      </c>
      <c r="Q163" s="883">
        <v>16</v>
      </c>
      <c r="R163" s="884">
        <f t="shared" si="330"/>
        <v>26</v>
      </c>
      <c r="S163" s="885">
        <v>17</v>
      </c>
      <c r="T163" s="883">
        <v>13</v>
      </c>
      <c r="U163" s="884">
        <f t="shared" si="331"/>
        <v>30</v>
      </c>
      <c r="V163" s="885">
        <v>14</v>
      </c>
      <c r="W163" s="883">
        <v>21</v>
      </c>
      <c r="X163" s="884">
        <f t="shared" si="332"/>
        <v>35</v>
      </c>
      <c r="Y163" s="1182">
        <v>16</v>
      </c>
      <c r="Z163" s="883">
        <v>14</v>
      </c>
      <c r="AA163" s="545">
        <f t="shared" si="333"/>
        <v>30</v>
      </c>
      <c r="AB163" s="885">
        <v>16</v>
      </c>
      <c r="AC163" s="883">
        <v>15</v>
      </c>
      <c r="AD163" s="545">
        <f t="shared" si="338"/>
        <v>31</v>
      </c>
      <c r="AE163" s="849">
        <f t="shared" si="360"/>
        <v>92</v>
      </c>
      <c r="AF163" s="845">
        <f t="shared" si="360"/>
        <v>95</v>
      </c>
      <c r="AG163" s="850">
        <f t="shared" si="360"/>
        <v>187</v>
      </c>
      <c r="AH163" s="851">
        <v>14</v>
      </c>
      <c r="AI163" s="845">
        <v>3</v>
      </c>
      <c r="AJ163" s="852">
        <f t="shared" si="361"/>
        <v>17</v>
      </c>
      <c r="AK163" s="301" t="s">
        <v>660</v>
      </c>
    </row>
    <row r="164" spans="1:37" ht="15.75" customHeight="1">
      <c r="A164" s="313"/>
      <c r="B164" s="314" t="s">
        <v>661</v>
      </c>
      <c r="C164" s="569">
        <f>SUM(C160:C163)</f>
        <v>8</v>
      </c>
      <c r="D164" s="570">
        <f t="shared" ref="D164:N164" si="362">SUM(D160:D163)</f>
        <v>7</v>
      </c>
      <c r="E164" s="570">
        <f t="shared" si="362"/>
        <v>7</v>
      </c>
      <c r="F164" s="571">
        <f t="shared" si="362"/>
        <v>7</v>
      </c>
      <c r="G164" s="571">
        <f t="shared" si="362"/>
        <v>7</v>
      </c>
      <c r="H164" s="572">
        <f t="shared" si="362"/>
        <v>7</v>
      </c>
      <c r="I164" s="573">
        <f>SUM(I160:I163)</f>
        <v>43</v>
      </c>
      <c r="J164" s="573">
        <f t="shared" si="362"/>
        <v>0</v>
      </c>
      <c r="K164" s="573">
        <f t="shared" si="362"/>
        <v>27</v>
      </c>
      <c r="L164" s="574">
        <f t="shared" si="328"/>
        <v>70</v>
      </c>
      <c r="M164" s="578">
        <f t="shared" si="362"/>
        <v>120</v>
      </c>
      <c r="N164" s="572">
        <f t="shared" si="362"/>
        <v>134</v>
      </c>
      <c r="O164" s="573">
        <f t="shared" si="329"/>
        <v>254</v>
      </c>
      <c r="P164" s="578">
        <f t="shared" ref="P164:Q164" si="363">SUM(P160:P163)</f>
        <v>131</v>
      </c>
      <c r="Q164" s="572">
        <f t="shared" si="363"/>
        <v>112</v>
      </c>
      <c r="R164" s="573">
        <f t="shared" si="330"/>
        <v>243</v>
      </c>
      <c r="S164" s="575">
        <f t="shared" ref="S164:T164" si="364">SUM(S160:S163)</f>
        <v>121</v>
      </c>
      <c r="T164" s="572">
        <f t="shared" si="364"/>
        <v>108</v>
      </c>
      <c r="U164" s="577">
        <f t="shared" si="331"/>
        <v>229</v>
      </c>
      <c r="V164" s="575">
        <f t="shared" ref="V164:W164" si="365">SUM(V160:V163)</f>
        <v>115</v>
      </c>
      <c r="W164" s="572">
        <f t="shared" si="365"/>
        <v>108</v>
      </c>
      <c r="X164" s="577">
        <f t="shared" si="332"/>
        <v>223</v>
      </c>
      <c r="Y164" s="578">
        <f t="shared" ref="Y164:Z164" si="366">SUM(Y160:Y163)</f>
        <v>121</v>
      </c>
      <c r="Z164" s="572">
        <f t="shared" si="366"/>
        <v>100</v>
      </c>
      <c r="AA164" s="573">
        <f t="shared" si="333"/>
        <v>221</v>
      </c>
      <c r="AB164" s="575">
        <f t="shared" ref="AB164:AC164" si="367">SUM(AB160:AB163)</f>
        <v>109</v>
      </c>
      <c r="AC164" s="572">
        <f t="shared" si="367"/>
        <v>110</v>
      </c>
      <c r="AD164" s="573">
        <f t="shared" si="338"/>
        <v>219</v>
      </c>
      <c r="AE164" s="575">
        <f t="shared" si="360"/>
        <v>717</v>
      </c>
      <c r="AF164" s="572">
        <f t="shared" si="360"/>
        <v>672</v>
      </c>
      <c r="AG164" s="576">
        <f t="shared" si="360"/>
        <v>1389</v>
      </c>
      <c r="AH164" s="900">
        <f>SUM(AH160:AH163)</f>
        <v>113</v>
      </c>
      <c r="AI164" s="572">
        <f>SUM(AI160:AI163)</f>
        <v>34</v>
      </c>
      <c r="AJ164" s="901">
        <f>SUM(AJ160:AJ163)</f>
        <v>147</v>
      </c>
      <c r="AK164" s="315" t="s">
        <v>661</v>
      </c>
    </row>
    <row r="165" spans="1:37" ht="15.75" customHeight="1" thickBot="1">
      <c r="A165" s="298" t="s">
        <v>662</v>
      </c>
      <c r="B165" s="299"/>
      <c r="C165" s="556">
        <f>SUM(C158,C159,C164)</f>
        <v>16</v>
      </c>
      <c r="D165" s="557">
        <f t="shared" ref="D165:N165" si="368">SUM(D158,D159,D164)</f>
        <v>16</v>
      </c>
      <c r="E165" s="557">
        <f t="shared" si="368"/>
        <v>15</v>
      </c>
      <c r="F165" s="558">
        <f t="shared" si="368"/>
        <v>15</v>
      </c>
      <c r="G165" s="558">
        <f t="shared" si="368"/>
        <v>15</v>
      </c>
      <c r="H165" s="559">
        <f t="shared" si="368"/>
        <v>17</v>
      </c>
      <c r="I165" s="560">
        <f t="shared" si="368"/>
        <v>94</v>
      </c>
      <c r="J165" s="560">
        <f t="shared" si="368"/>
        <v>0</v>
      </c>
      <c r="K165" s="560">
        <f t="shared" si="368"/>
        <v>54</v>
      </c>
      <c r="L165" s="561">
        <f t="shared" ref="L165" si="369">SUM(I165:K165)</f>
        <v>148</v>
      </c>
      <c r="M165" s="562">
        <f t="shared" si="368"/>
        <v>253</v>
      </c>
      <c r="N165" s="559">
        <f t="shared" si="368"/>
        <v>242</v>
      </c>
      <c r="O165" s="563">
        <f t="shared" si="329"/>
        <v>495</v>
      </c>
      <c r="P165" s="562">
        <f t="shared" ref="P165:Q165" si="370">SUM(P158,P159,P164)</f>
        <v>302</v>
      </c>
      <c r="Q165" s="559">
        <f t="shared" si="370"/>
        <v>248</v>
      </c>
      <c r="R165" s="563">
        <f t="shared" si="330"/>
        <v>550</v>
      </c>
      <c r="S165" s="563">
        <f t="shared" ref="S165:T165" si="371">SUM(S158,S159,S164)</f>
        <v>249</v>
      </c>
      <c r="T165" s="559">
        <f t="shared" si="371"/>
        <v>241</v>
      </c>
      <c r="U165" s="564">
        <f t="shared" si="331"/>
        <v>490</v>
      </c>
      <c r="V165" s="563">
        <f t="shared" ref="V165:W165" si="372">SUM(V158,V159,V164)</f>
        <v>232</v>
      </c>
      <c r="W165" s="559">
        <f t="shared" si="372"/>
        <v>234</v>
      </c>
      <c r="X165" s="564">
        <f t="shared" si="332"/>
        <v>466</v>
      </c>
      <c r="Y165" s="562">
        <f t="shared" ref="Y165:Z165" si="373">SUM(Y158,Y159,Y164)</f>
        <v>251</v>
      </c>
      <c r="Z165" s="559">
        <f t="shared" si="373"/>
        <v>219</v>
      </c>
      <c r="AA165" s="562">
        <f t="shared" si="333"/>
        <v>470</v>
      </c>
      <c r="AB165" s="563">
        <f t="shared" ref="AB165:AC165" si="374">SUM(AB158,AB159,AB164)</f>
        <v>256</v>
      </c>
      <c r="AC165" s="559">
        <f t="shared" si="374"/>
        <v>241</v>
      </c>
      <c r="AD165" s="563">
        <f t="shared" si="338"/>
        <v>497</v>
      </c>
      <c r="AE165" s="563">
        <f t="shared" si="360"/>
        <v>1543</v>
      </c>
      <c r="AF165" s="559">
        <f t="shared" si="360"/>
        <v>1425</v>
      </c>
      <c r="AG165" s="565">
        <f t="shared" si="360"/>
        <v>2968</v>
      </c>
      <c r="AH165" s="888">
        <f>SUM(AH158,AH159,AH164)</f>
        <v>226</v>
      </c>
      <c r="AI165" s="559">
        <f t="shared" ref="AI165:AJ165" si="375">SUM(AI158,AI159,AI164)</f>
        <v>80</v>
      </c>
      <c r="AJ165" s="889">
        <f t="shared" si="375"/>
        <v>306</v>
      </c>
      <c r="AK165" s="303" t="s">
        <v>662</v>
      </c>
    </row>
    <row r="166" spans="1:37" ht="15.75" customHeight="1">
      <c r="A166" s="280" t="s">
        <v>663</v>
      </c>
      <c r="B166" s="281" t="s">
        <v>664</v>
      </c>
      <c r="C166" s="1164">
        <v>1</v>
      </c>
      <c r="D166" s="1165">
        <v>1</v>
      </c>
      <c r="E166" s="1165">
        <v>1</v>
      </c>
      <c r="F166" s="1166">
        <v>1</v>
      </c>
      <c r="G166" s="1166">
        <v>1</v>
      </c>
      <c r="H166" s="845">
        <v>1</v>
      </c>
      <c r="I166" s="532">
        <f>SUM(C166:H166)</f>
        <v>6</v>
      </c>
      <c r="J166" s="506">
        <v>0</v>
      </c>
      <c r="K166" s="506">
        <v>2</v>
      </c>
      <c r="L166" s="533">
        <f t="shared" si="328"/>
        <v>8</v>
      </c>
      <c r="M166" s="1163">
        <v>7</v>
      </c>
      <c r="N166" s="842">
        <v>7</v>
      </c>
      <c r="O166" s="843">
        <f t="shared" si="329"/>
        <v>14</v>
      </c>
      <c r="P166" s="1163">
        <v>7</v>
      </c>
      <c r="Q166" s="842">
        <v>12</v>
      </c>
      <c r="R166" s="843">
        <f t="shared" si="330"/>
        <v>19</v>
      </c>
      <c r="S166" s="844">
        <v>7</v>
      </c>
      <c r="T166" s="842">
        <v>12</v>
      </c>
      <c r="U166" s="843">
        <f t="shared" si="331"/>
        <v>19</v>
      </c>
      <c r="V166" s="844">
        <v>3</v>
      </c>
      <c r="W166" s="842">
        <v>8</v>
      </c>
      <c r="X166" s="843">
        <f t="shared" si="332"/>
        <v>11</v>
      </c>
      <c r="Y166" s="1163">
        <v>9</v>
      </c>
      <c r="Z166" s="842">
        <v>8</v>
      </c>
      <c r="AA166" s="529">
        <f t="shared" si="333"/>
        <v>17</v>
      </c>
      <c r="AB166" s="844">
        <v>8</v>
      </c>
      <c r="AC166" s="842">
        <v>4</v>
      </c>
      <c r="AD166" s="529">
        <f t="shared" si="338"/>
        <v>12</v>
      </c>
      <c r="AE166" s="849">
        <f>SUM(M166,P166,S166,V166,Y166,AB166)</f>
        <v>41</v>
      </c>
      <c r="AF166" s="845">
        <f t="shared" si="360"/>
        <v>51</v>
      </c>
      <c r="AG166" s="850">
        <f t="shared" si="360"/>
        <v>92</v>
      </c>
      <c r="AH166" s="851">
        <v>8</v>
      </c>
      <c r="AI166" s="845">
        <v>0</v>
      </c>
      <c r="AJ166" s="852">
        <f t="shared" ref="AJ166:AJ169" si="376">SUM(AH166:AI166)</f>
        <v>8</v>
      </c>
      <c r="AK166" s="301" t="s">
        <v>664</v>
      </c>
    </row>
    <row r="167" spans="1:37" ht="15.75" customHeight="1">
      <c r="A167" s="283">
        <v>4</v>
      </c>
      <c r="B167" s="281" t="s">
        <v>665</v>
      </c>
      <c r="C167" s="1164">
        <v>2</v>
      </c>
      <c r="D167" s="1165">
        <v>3</v>
      </c>
      <c r="E167" s="1165">
        <v>3</v>
      </c>
      <c r="F167" s="1166">
        <v>3</v>
      </c>
      <c r="G167" s="1166">
        <v>2</v>
      </c>
      <c r="H167" s="845">
        <v>2</v>
      </c>
      <c r="I167" s="532">
        <f>SUM(C167:H167)</f>
        <v>15</v>
      </c>
      <c r="J167" s="506">
        <v>0</v>
      </c>
      <c r="K167" s="506">
        <v>6</v>
      </c>
      <c r="L167" s="533">
        <f t="shared" si="328"/>
        <v>21</v>
      </c>
      <c r="M167" s="1167">
        <v>47</v>
      </c>
      <c r="N167" s="845">
        <v>25</v>
      </c>
      <c r="O167" s="531">
        <f t="shared" si="329"/>
        <v>72</v>
      </c>
      <c r="P167" s="1167">
        <v>48</v>
      </c>
      <c r="Q167" s="845">
        <v>34</v>
      </c>
      <c r="R167" s="531">
        <f t="shared" si="330"/>
        <v>82</v>
      </c>
      <c r="S167" s="849">
        <v>39</v>
      </c>
      <c r="T167" s="845">
        <v>39</v>
      </c>
      <c r="U167" s="531">
        <f t="shared" si="331"/>
        <v>78</v>
      </c>
      <c r="V167" s="849">
        <v>44</v>
      </c>
      <c r="W167" s="845">
        <v>39</v>
      </c>
      <c r="X167" s="531">
        <f t="shared" si="332"/>
        <v>83</v>
      </c>
      <c r="Y167" s="1167">
        <v>33</v>
      </c>
      <c r="Z167" s="845">
        <v>34</v>
      </c>
      <c r="AA167" s="532">
        <f t="shared" si="333"/>
        <v>67</v>
      </c>
      <c r="AB167" s="849">
        <v>43</v>
      </c>
      <c r="AC167" s="845">
        <v>40</v>
      </c>
      <c r="AD167" s="532">
        <f t="shared" si="338"/>
        <v>83</v>
      </c>
      <c r="AE167" s="849">
        <f t="shared" si="360"/>
        <v>254</v>
      </c>
      <c r="AF167" s="845">
        <f t="shared" si="360"/>
        <v>211</v>
      </c>
      <c r="AG167" s="850">
        <f t="shared" si="360"/>
        <v>465</v>
      </c>
      <c r="AH167" s="851">
        <v>28</v>
      </c>
      <c r="AI167" s="845">
        <v>7</v>
      </c>
      <c r="AJ167" s="852">
        <f t="shared" si="376"/>
        <v>35</v>
      </c>
      <c r="AK167" s="301" t="s">
        <v>665</v>
      </c>
    </row>
    <row r="168" spans="1:37" ht="15.75" customHeight="1">
      <c r="A168" s="280"/>
      <c r="B168" s="281" t="s">
        <v>666</v>
      </c>
      <c r="C168" s="1164">
        <v>1</v>
      </c>
      <c r="D168" s="1165">
        <v>2</v>
      </c>
      <c r="E168" s="1165">
        <v>1</v>
      </c>
      <c r="F168" s="1166">
        <v>2</v>
      </c>
      <c r="G168" s="1166">
        <v>2</v>
      </c>
      <c r="H168" s="845">
        <v>2</v>
      </c>
      <c r="I168" s="532">
        <f>SUM(C168:H168)</f>
        <v>10</v>
      </c>
      <c r="J168" s="506">
        <v>0</v>
      </c>
      <c r="K168" s="506">
        <v>3</v>
      </c>
      <c r="L168" s="533">
        <f t="shared" si="328"/>
        <v>13</v>
      </c>
      <c r="M168" s="1167">
        <v>9</v>
      </c>
      <c r="N168" s="845">
        <v>24</v>
      </c>
      <c r="O168" s="531">
        <f t="shared" si="329"/>
        <v>33</v>
      </c>
      <c r="P168" s="1167">
        <v>19</v>
      </c>
      <c r="Q168" s="845">
        <v>23</v>
      </c>
      <c r="R168" s="531">
        <f t="shared" si="330"/>
        <v>42</v>
      </c>
      <c r="S168" s="849">
        <v>23</v>
      </c>
      <c r="T168" s="845">
        <v>14</v>
      </c>
      <c r="U168" s="531">
        <f t="shared" si="331"/>
        <v>37</v>
      </c>
      <c r="V168" s="849">
        <v>23</v>
      </c>
      <c r="W168" s="845">
        <v>33</v>
      </c>
      <c r="X168" s="531">
        <f t="shared" si="332"/>
        <v>56</v>
      </c>
      <c r="Y168" s="1167">
        <v>29</v>
      </c>
      <c r="Z168" s="845">
        <v>22</v>
      </c>
      <c r="AA168" s="532">
        <f t="shared" si="333"/>
        <v>51</v>
      </c>
      <c r="AB168" s="849">
        <v>24</v>
      </c>
      <c r="AC168" s="845">
        <v>34</v>
      </c>
      <c r="AD168" s="532">
        <f t="shared" si="338"/>
        <v>58</v>
      </c>
      <c r="AE168" s="849">
        <f t="shared" si="360"/>
        <v>127</v>
      </c>
      <c r="AF168" s="845">
        <f t="shared" si="360"/>
        <v>150</v>
      </c>
      <c r="AG168" s="850">
        <f t="shared" si="360"/>
        <v>277</v>
      </c>
      <c r="AH168" s="851">
        <v>14</v>
      </c>
      <c r="AI168" s="845">
        <v>3</v>
      </c>
      <c r="AJ168" s="852">
        <f t="shared" si="376"/>
        <v>17</v>
      </c>
      <c r="AK168" s="301" t="s">
        <v>666</v>
      </c>
    </row>
    <row r="169" spans="1:37" ht="15.75" customHeight="1">
      <c r="A169" s="280"/>
      <c r="B169" s="281" t="s">
        <v>667</v>
      </c>
      <c r="C169" s="1164">
        <v>1</v>
      </c>
      <c r="D169" s="1165">
        <v>1</v>
      </c>
      <c r="E169" s="1165">
        <v>1</v>
      </c>
      <c r="F169" s="1166">
        <v>2</v>
      </c>
      <c r="G169" s="1166">
        <v>1</v>
      </c>
      <c r="H169" s="845">
        <v>2</v>
      </c>
      <c r="I169" s="532">
        <f>SUM(C169:H169)</f>
        <v>8</v>
      </c>
      <c r="J169" s="506">
        <v>0</v>
      </c>
      <c r="K169" s="506">
        <v>3</v>
      </c>
      <c r="L169" s="533">
        <f t="shared" si="328"/>
        <v>11</v>
      </c>
      <c r="M169" s="1182">
        <v>11</v>
      </c>
      <c r="N169" s="883">
        <v>20</v>
      </c>
      <c r="O169" s="884">
        <f t="shared" si="329"/>
        <v>31</v>
      </c>
      <c r="P169" s="1182">
        <v>18</v>
      </c>
      <c r="Q169" s="883">
        <v>15</v>
      </c>
      <c r="R169" s="884">
        <f t="shared" si="330"/>
        <v>33</v>
      </c>
      <c r="S169" s="885">
        <v>12</v>
      </c>
      <c r="T169" s="883">
        <v>14</v>
      </c>
      <c r="U169" s="884">
        <f t="shared" si="331"/>
        <v>26</v>
      </c>
      <c r="V169" s="885">
        <v>16</v>
      </c>
      <c r="W169" s="883">
        <v>28</v>
      </c>
      <c r="X169" s="884">
        <f t="shared" si="332"/>
        <v>44</v>
      </c>
      <c r="Y169" s="1182">
        <v>17</v>
      </c>
      <c r="Z169" s="883">
        <v>15</v>
      </c>
      <c r="AA169" s="545">
        <f t="shared" si="333"/>
        <v>32</v>
      </c>
      <c r="AB169" s="885">
        <v>24</v>
      </c>
      <c r="AC169" s="883">
        <v>20</v>
      </c>
      <c r="AD169" s="545">
        <f t="shared" si="338"/>
        <v>44</v>
      </c>
      <c r="AE169" s="849">
        <f t="shared" si="360"/>
        <v>98</v>
      </c>
      <c r="AF169" s="845">
        <f t="shared" si="360"/>
        <v>112</v>
      </c>
      <c r="AG169" s="850">
        <f t="shared" si="360"/>
        <v>210</v>
      </c>
      <c r="AH169" s="851">
        <v>9</v>
      </c>
      <c r="AI169" s="845">
        <v>9</v>
      </c>
      <c r="AJ169" s="852">
        <f t="shared" si="376"/>
        <v>18</v>
      </c>
      <c r="AK169" s="301" t="s">
        <v>667</v>
      </c>
    </row>
    <row r="170" spans="1:37" ht="15.75" customHeight="1" thickBot="1">
      <c r="A170" s="298" t="s">
        <v>668</v>
      </c>
      <c r="B170" s="299"/>
      <c r="C170" s="556">
        <f>SUM(C166:C169)</f>
        <v>5</v>
      </c>
      <c r="D170" s="557">
        <f t="shared" ref="D170:N170" si="377">SUM(D166:D169)</f>
        <v>7</v>
      </c>
      <c r="E170" s="557">
        <f t="shared" si="377"/>
        <v>6</v>
      </c>
      <c r="F170" s="558">
        <f t="shared" si="377"/>
        <v>8</v>
      </c>
      <c r="G170" s="558">
        <f t="shared" si="377"/>
        <v>6</v>
      </c>
      <c r="H170" s="559">
        <f t="shared" si="377"/>
        <v>7</v>
      </c>
      <c r="I170" s="560">
        <f t="shared" si="377"/>
        <v>39</v>
      </c>
      <c r="J170" s="560">
        <f t="shared" si="377"/>
        <v>0</v>
      </c>
      <c r="K170" s="560">
        <f t="shared" si="377"/>
        <v>14</v>
      </c>
      <c r="L170" s="561">
        <f t="shared" si="328"/>
        <v>53</v>
      </c>
      <c r="M170" s="562">
        <f t="shared" si="377"/>
        <v>74</v>
      </c>
      <c r="N170" s="559">
        <f t="shared" si="377"/>
        <v>76</v>
      </c>
      <c r="O170" s="560">
        <f t="shared" si="329"/>
        <v>150</v>
      </c>
      <c r="P170" s="562">
        <f t="shared" ref="P170:Q170" si="378">SUM(P166:P169)</f>
        <v>92</v>
      </c>
      <c r="Q170" s="559">
        <f t="shared" si="378"/>
        <v>84</v>
      </c>
      <c r="R170" s="560">
        <f t="shared" si="330"/>
        <v>176</v>
      </c>
      <c r="S170" s="563">
        <f t="shared" ref="S170:T170" si="379">SUM(S166:S169)</f>
        <v>81</v>
      </c>
      <c r="T170" s="559">
        <f t="shared" si="379"/>
        <v>79</v>
      </c>
      <c r="U170" s="564">
        <f t="shared" si="331"/>
        <v>160</v>
      </c>
      <c r="V170" s="563">
        <f t="shared" ref="V170:W170" si="380">SUM(V166:V169)</f>
        <v>86</v>
      </c>
      <c r="W170" s="559">
        <f t="shared" si="380"/>
        <v>108</v>
      </c>
      <c r="X170" s="564">
        <f t="shared" si="332"/>
        <v>194</v>
      </c>
      <c r="Y170" s="562">
        <f t="shared" ref="Y170:Z170" si="381">SUM(Y166:Y169)</f>
        <v>88</v>
      </c>
      <c r="Z170" s="559">
        <f t="shared" si="381"/>
        <v>79</v>
      </c>
      <c r="AA170" s="560">
        <f t="shared" si="333"/>
        <v>167</v>
      </c>
      <c r="AB170" s="563">
        <f t="shared" ref="AB170:AC170" si="382">SUM(AB166:AB169)</f>
        <v>99</v>
      </c>
      <c r="AC170" s="559">
        <f t="shared" si="382"/>
        <v>98</v>
      </c>
      <c r="AD170" s="560">
        <f t="shared" si="338"/>
        <v>197</v>
      </c>
      <c r="AE170" s="563">
        <f t="shared" si="360"/>
        <v>520</v>
      </c>
      <c r="AF170" s="559">
        <f t="shared" si="360"/>
        <v>524</v>
      </c>
      <c r="AG170" s="565">
        <f t="shared" si="360"/>
        <v>1044</v>
      </c>
      <c r="AH170" s="888">
        <f>SUM(AH166:AH169)</f>
        <v>59</v>
      </c>
      <c r="AI170" s="559">
        <f>SUM(AI166:AI169)</f>
        <v>19</v>
      </c>
      <c r="AJ170" s="889">
        <f>SUM(AJ166:AJ169)</f>
        <v>78</v>
      </c>
      <c r="AK170" s="303" t="s">
        <v>668</v>
      </c>
    </row>
    <row r="171" spans="1:37" ht="15.75" customHeight="1">
      <c r="A171" s="313" t="s">
        <v>669</v>
      </c>
      <c r="B171" s="316" t="s">
        <v>670</v>
      </c>
      <c r="C171" s="1193">
        <v>3</v>
      </c>
      <c r="D171" s="1194">
        <v>3</v>
      </c>
      <c r="E171" s="1194">
        <v>3</v>
      </c>
      <c r="F171" s="1195">
        <v>3</v>
      </c>
      <c r="G171" s="1195">
        <v>3</v>
      </c>
      <c r="H171" s="902">
        <v>3</v>
      </c>
      <c r="I171" s="573">
        <f>SUM(C171:H171)</f>
        <v>18</v>
      </c>
      <c r="J171" s="1196">
        <v>0</v>
      </c>
      <c r="K171" s="1196">
        <v>10</v>
      </c>
      <c r="L171" s="574">
        <f t="shared" si="328"/>
        <v>28</v>
      </c>
      <c r="M171" s="1197">
        <v>46</v>
      </c>
      <c r="N171" s="902">
        <v>48</v>
      </c>
      <c r="O171" s="577">
        <f t="shared" si="329"/>
        <v>94</v>
      </c>
      <c r="P171" s="1197">
        <v>40</v>
      </c>
      <c r="Q171" s="902">
        <v>48</v>
      </c>
      <c r="R171" s="577">
        <f t="shared" si="330"/>
        <v>88</v>
      </c>
      <c r="S171" s="903">
        <v>51</v>
      </c>
      <c r="T171" s="902">
        <v>50</v>
      </c>
      <c r="U171" s="577">
        <f t="shared" si="331"/>
        <v>101</v>
      </c>
      <c r="V171" s="903">
        <v>55</v>
      </c>
      <c r="W171" s="902">
        <v>39</v>
      </c>
      <c r="X171" s="577">
        <f t="shared" si="332"/>
        <v>94</v>
      </c>
      <c r="Y171" s="1197">
        <v>55</v>
      </c>
      <c r="Z171" s="902">
        <v>34</v>
      </c>
      <c r="AA171" s="573">
        <f t="shared" si="333"/>
        <v>89</v>
      </c>
      <c r="AB171" s="903">
        <v>53</v>
      </c>
      <c r="AC171" s="902">
        <v>46</v>
      </c>
      <c r="AD171" s="573">
        <f t="shared" si="338"/>
        <v>99</v>
      </c>
      <c r="AE171" s="903">
        <f t="shared" si="360"/>
        <v>300</v>
      </c>
      <c r="AF171" s="902">
        <f t="shared" si="360"/>
        <v>265</v>
      </c>
      <c r="AG171" s="576">
        <f t="shared" si="360"/>
        <v>565</v>
      </c>
      <c r="AH171" s="904">
        <v>43</v>
      </c>
      <c r="AI171" s="902">
        <v>12</v>
      </c>
      <c r="AJ171" s="901">
        <f>SUM(AH171:AI171)</f>
        <v>55</v>
      </c>
      <c r="AK171" s="317" t="s">
        <v>670</v>
      </c>
    </row>
    <row r="172" spans="1:37" ht="15.75" customHeight="1">
      <c r="A172" s="280" t="s">
        <v>671</v>
      </c>
      <c r="B172" s="281" t="s">
        <v>672</v>
      </c>
      <c r="C172" s="1164">
        <v>1</v>
      </c>
      <c r="D172" s="1165">
        <v>1</v>
      </c>
      <c r="E172" s="1165">
        <v>1</v>
      </c>
      <c r="F172" s="1166">
        <v>1</v>
      </c>
      <c r="G172" s="1166">
        <v>1</v>
      </c>
      <c r="H172" s="845">
        <v>1</v>
      </c>
      <c r="I172" s="532">
        <f>SUM(C172:H172)</f>
        <v>6</v>
      </c>
      <c r="J172" s="506">
        <v>0</v>
      </c>
      <c r="K172" s="506">
        <v>2</v>
      </c>
      <c r="L172" s="533">
        <f t="shared" si="328"/>
        <v>8</v>
      </c>
      <c r="M172" s="1167">
        <v>6</v>
      </c>
      <c r="N172" s="845">
        <v>5</v>
      </c>
      <c r="O172" s="531">
        <f t="shared" si="329"/>
        <v>11</v>
      </c>
      <c r="P172" s="1167">
        <v>8</v>
      </c>
      <c r="Q172" s="845">
        <v>8</v>
      </c>
      <c r="R172" s="531">
        <f t="shared" si="330"/>
        <v>16</v>
      </c>
      <c r="S172" s="849">
        <v>7</v>
      </c>
      <c r="T172" s="845">
        <v>3</v>
      </c>
      <c r="U172" s="531">
        <f t="shared" si="331"/>
        <v>10</v>
      </c>
      <c r="V172" s="849">
        <v>14</v>
      </c>
      <c r="W172" s="845">
        <v>8</v>
      </c>
      <c r="X172" s="531">
        <f t="shared" si="332"/>
        <v>22</v>
      </c>
      <c r="Y172" s="1167">
        <v>12</v>
      </c>
      <c r="Z172" s="845">
        <v>6</v>
      </c>
      <c r="AA172" s="532">
        <f t="shared" si="333"/>
        <v>18</v>
      </c>
      <c r="AB172" s="849">
        <v>10</v>
      </c>
      <c r="AC172" s="845">
        <v>8</v>
      </c>
      <c r="AD172" s="532">
        <f t="shared" si="338"/>
        <v>18</v>
      </c>
      <c r="AE172" s="849">
        <f t="shared" si="360"/>
        <v>57</v>
      </c>
      <c r="AF172" s="845">
        <f t="shared" si="360"/>
        <v>38</v>
      </c>
      <c r="AG172" s="850">
        <f t="shared" si="360"/>
        <v>95</v>
      </c>
      <c r="AH172" s="851">
        <v>9</v>
      </c>
      <c r="AI172" s="845">
        <v>0</v>
      </c>
      <c r="AJ172" s="852">
        <f t="shared" ref="AJ172:AJ179" si="383">SUM(AH172:AI172)</f>
        <v>9</v>
      </c>
      <c r="AK172" s="301" t="s">
        <v>672</v>
      </c>
    </row>
    <row r="173" spans="1:37" ht="15.75" customHeight="1">
      <c r="A173" s="283">
        <v>8</v>
      </c>
      <c r="B173" s="281" t="s">
        <v>673</v>
      </c>
      <c r="C173" s="1164">
        <v>1</v>
      </c>
      <c r="D173" s="1165">
        <v>1</v>
      </c>
      <c r="E173" s="1165">
        <v>1</v>
      </c>
      <c r="F173" s="1166">
        <v>1</v>
      </c>
      <c r="G173" s="1166">
        <v>1</v>
      </c>
      <c r="H173" s="845">
        <v>1</v>
      </c>
      <c r="I173" s="532">
        <f t="shared" ref="I173:I179" si="384">SUM(C173:H173)</f>
        <v>6</v>
      </c>
      <c r="J173" s="506">
        <v>0</v>
      </c>
      <c r="K173" s="506">
        <v>2</v>
      </c>
      <c r="L173" s="533">
        <f t="shared" si="328"/>
        <v>8</v>
      </c>
      <c r="M173" s="1167">
        <v>5</v>
      </c>
      <c r="N173" s="845">
        <v>5</v>
      </c>
      <c r="O173" s="531">
        <f t="shared" si="329"/>
        <v>10</v>
      </c>
      <c r="P173" s="1167">
        <v>15</v>
      </c>
      <c r="Q173" s="845">
        <v>7</v>
      </c>
      <c r="R173" s="531">
        <f t="shared" si="330"/>
        <v>22</v>
      </c>
      <c r="S173" s="849">
        <v>10</v>
      </c>
      <c r="T173" s="845">
        <v>7</v>
      </c>
      <c r="U173" s="531">
        <f t="shared" si="331"/>
        <v>17</v>
      </c>
      <c r="V173" s="849">
        <v>9</v>
      </c>
      <c r="W173" s="845">
        <v>8</v>
      </c>
      <c r="X173" s="531">
        <f t="shared" si="332"/>
        <v>17</v>
      </c>
      <c r="Y173" s="1167">
        <v>6</v>
      </c>
      <c r="Z173" s="845">
        <v>8</v>
      </c>
      <c r="AA173" s="532">
        <f t="shared" si="333"/>
        <v>14</v>
      </c>
      <c r="AB173" s="849">
        <v>11</v>
      </c>
      <c r="AC173" s="845">
        <v>5</v>
      </c>
      <c r="AD173" s="532">
        <f t="shared" si="338"/>
        <v>16</v>
      </c>
      <c r="AE173" s="849">
        <f t="shared" si="360"/>
        <v>56</v>
      </c>
      <c r="AF173" s="845">
        <f t="shared" si="360"/>
        <v>40</v>
      </c>
      <c r="AG173" s="850">
        <f t="shared" si="360"/>
        <v>96</v>
      </c>
      <c r="AH173" s="851">
        <v>2</v>
      </c>
      <c r="AI173" s="845">
        <v>3</v>
      </c>
      <c r="AJ173" s="852">
        <f t="shared" si="383"/>
        <v>5</v>
      </c>
      <c r="AK173" s="301" t="s">
        <v>673</v>
      </c>
    </row>
    <row r="174" spans="1:37" ht="15.75" customHeight="1">
      <c r="A174" s="280"/>
      <c r="B174" s="281" t="s">
        <v>674</v>
      </c>
      <c r="C174" s="1164">
        <v>1</v>
      </c>
      <c r="D174" s="1165">
        <v>1</v>
      </c>
      <c r="E174" s="1165">
        <v>1</v>
      </c>
      <c r="F174" s="1166">
        <v>1</v>
      </c>
      <c r="G174" s="1166">
        <v>1</v>
      </c>
      <c r="H174" s="845">
        <v>1</v>
      </c>
      <c r="I174" s="532">
        <f t="shared" si="384"/>
        <v>6</v>
      </c>
      <c r="J174" s="506">
        <v>0</v>
      </c>
      <c r="K174" s="506">
        <v>4</v>
      </c>
      <c r="L174" s="533">
        <f t="shared" si="328"/>
        <v>10</v>
      </c>
      <c r="M174" s="1167">
        <v>14</v>
      </c>
      <c r="N174" s="845">
        <v>15</v>
      </c>
      <c r="O174" s="531">
        <f t="shared" si="329"/>
        <v>29</v>
      </c>
      <c r="P174" s="1167">
        <v>12</v>
      </c>
      <c r="Q174" s="845">
        <v>15</v>
      </c>
      <c r="R174" s="531">
        <f t="shared" si="330"/>
        <v>27</v>
      </c>
      <c r="S174" s="849">
        <v>10</v>
      </c>
      <c r="T174" s="845">
        <v>13</v>
      </c>
      <c r="U174" s="531">
        <f t="shared" si="331"/>
        <v>23</v>
      </c>
      <c r="V174" s="849">
        <v>12</v>
      </c>
      <c r="W174" s="845">
        <v>14</v>
      </c>
      <c r="X174" s="531">
        <f t="shared" si="332"/>
        <v>26</v>
      </c>
      <c r="Y174" s="1167">
        <v>13</v>
      </c>
      <c r="Z174" s="845">
        <v>18</v>
      </c>
      <c r="AA174" s="532">
        <f t="shared" si="333"/>
        <v>31</v>
      </c>
      <c r="AB174" s="849">
        <v>14</v>
      </c>
      <c r="AC174" s="845">
        <v>17</v>
      </c>
      <c r="AD174" s="532">
        <f t="shared" si="338"/>
        <v>31</v>
      </c>
      <c r="AE174" s="849">
        <f t="shared" si="360"/>
        <v>75</v>
      </c>
      <c r="AF174" s="845">
        <f t="shared" si="360"/>
        <v>92</v>
      </c>
      <c r="AG174" s="850">
        <f t="shared" si="360"/>
        <v>167</v>
      </c>
      <c r="AH174" s="851">
        <v>12</v>
      </c>
      <c r="AI174" s="845">
        <v>5</v>
      </c>
      <c r="AJ174" s="852">
        <f t="shared" si="383"/>
        <v>17</v>
      </c>
      <c r="AK174" s="301" t="s">
        <v>674</v>
      </c>
    </row>
    <row r="175" spans="1:37" ht="15.75" customHeight="1">
      <c r="A175" s="280"/>
      <c r="B175" s="281" t="s">
        <v>675</v>
      </c>
      <c r="C175" s="1164">
        <v>1</v>
      </c>
      <c r="D175" s="1165">
        <v>1</v>
      </c>
      <c r="E175" s="1165">
        <v>1</v>
      </c>
      <c r="F175" s="1166">
        <v>1</v>
      </c>
      <c r="G175" s="1166">
        <v>1</v>
      </c>
      <c r="H175" s="845">
        <v>1</v>
      </c>
      <c r="I175" s="532">
        <f t="shared" si="384"/>
        <v>6</v>
      </c>
      <c r="J175" s="506">
        <v>0</v>
      </c>
      <c r="K175" s="506">
        <v>4</v>
      </c>
      <c r="L175" s="533">
        <f t="shared" si="328"/>
        <v>10</v>
      </c>
      <c r="M175" s="1167">
        <v>12</v>
      </c>
      <c r="N175" s="845">
        <v>9</v>
      </c>
      <c r="O175" s="531">
        <f t="shared" si="329"/>
        <v>21</v>
      </c>
      <c r="P175" s="1167">
        <v>9</v>
      </c>
      <c r="Q175" s="845">
        <v>14</v>
      </c>
      <c r="R175" s="531">
        <f t="shared" si="330"/>
        <v>23</v>
      </c>
      <c r="S175" s="849">
        <v>12</v>
      </c>
      <c r="T175" s="845">
        <v>12</v>
      </c>
      <c r="U175" s="531">
        <f t="shared" si="331"/>
        <v>24</v>
      </c>
      <c r="V175" s="849">
        <v>10</v>
      </c>
      <c r="W175" s="845">
        <v>12</v>
      </c>
      <c r="X175" s="531">
        <f t="shared" si="332"/>
        <v>22</v>
      </c>
      <c r="Y175" s="1167">
        <v>10</v>
      </c>
      <c r="Z175" s="845">
        <v>14</v>
      </c>
      <c r="AA175" s="532">
        <f t="shared" si="333"/>
        <v>24</v>
      </c>
      <c r="AB175" s="849">
        <v>11</v>
      </c>
      <c r="AC175" s="845">
        <v>14</v>
      </c>
      <c r="AD175" s="532">
        <f t="shared" si="338"/>
        <v>25</v>
      </c>
      <c r="AE175" s="849">
        <f t="shared" si="360"/>
        <v>64</v>
      </c>
      <c r="AF175" s="845">
        <f t="shared" si="360"/>
        <v>75</v>
      </c>
      <c r="AG175" s="850">
        <f t="shared" si="360"/>
        <v>139</v>
      </c>
      <c r="AH175" s="851">
        <v>10</v>
      </c>
      <c r="AI175" s="845">
        <v>9</v>
      </c>
      <c r="AJ175" s="852">
        <f t="shared" si="383"/>
        <v>19</v>
      </c>
      <c r="AK175" s="301" t="s">
        <v>675</v>
      </c>
    </row>
    <row r="176" spans="1:37" ht="15.75" customHeight="1">
      <c r="A176" s="280"/>
      <c r="B176" s="281" t="s">
        <v>676</v>
      </c>
      <c r="C176" s="1164">
        <v>2</v>
      </c>
      <c r="D176" s="1165">
        <v>1</v>
      </c>
      <c r="E176" s="1165">
        <v>2</v>
      </c>
      <c r="F176" s="1166">
        <v>2</v>
      </c>
      <c r="G176" s="1166">
        <v>1</v>
      </c>
      <c r="H176" s="845">
        <v>2</v>
      </c>
      <c r="I176" s="532">
        <f t="shared" si="384"/>
        <v>10</v>
      </c>
      <c r="J176" s="506">
        <v>0</v>
      </c>
      <c r="K176" s="506">
        <v>3</v>
      </c>
      <c r="L176" s="533">
        <f t="shared" si="328"/>
        <v>13</v>
      </c>
      <c r="M176" s="1167">
        <v>14</v>
      </c>
      <c r="N176" s="845">
        <v>22</v>
      </c>
      <c r="O176" s="531">
        <f t="shared" si="329"/>
        <v>36</v>
      </c>
      <c r="P176" s="1167">
        <v>20</v>
      </c>
      <c r="Q176" s="845">
        <v>11</v>
      </c>
      <c r="R176" s="531">
        <f t="shared" si="330"/>
        <v>31</v>
      </c>
      <c r="S176" s="849">
        <v>19</v>
      </c>
      <c r="T176" s="845">
        <v>20</v>
      </c>
      <c r="U176" s="531">
        <f t="shared" si="331"/>
        <v>39</v>
      </c>
      <c r="V176" s="849">
        <v>26</v>
      </c>
      <c r="W176" s="845">
        <v>18</v>
      </c>
      <c r="X176" s="531">
        <f t="shared" si="332"/>
        <v>44</v>
      </c>
      <c r="Y176" s="1167">
        <v>17</v>
      </c>
      <c r="Z176" s="845">
        <v>17</v>
      </c>
      <c r="AA176" s="532">
        <f t="shared" si="333"/>
        <v>34</v>
      </c>
      <c r="AB176" s="849">
        <v>24</v>
      </c>
      <c r="AC176" s="845">
        <v>22</v>
      </c>
      <c r="AD176" s="532">
        <f t="shared" si="338"/>
        <v>46</v>
      </c>
      <c r="AE176" s="849">
        <f t="shared" si="360"/>
        <v>120</v>
      </c>
      <c r="AF176" s="845">
        <f t="shared" si="360"/>
        <v>110</v>
      </c>
      <c r="AG176" s="850">
        <f t="shared" si="360"/>
        <v>230</v>
      </c>
      <c r="AH176" s="851">
        <v>12</v>
      </c>
      <c r="AI176" s="845">
        <v>1</v>
      </c>
      <c r="AJ176" s="852">
        <f t="shared" si="383"/>
        <v>13</v>
      </c>
      <c r="AK176" s="301" t="s">
        <v>676</v>
      </c>
    </row>
    <row r="177" spans="1:37" ht="15.75" customHeight="1">
      <c r="A177" s="280"/>
      <c r="B177" s="281" t="s">
        <v>677</v>
      </c>
      <c r="C177" s="1164">
        <v>1</v>
      </c>
      <c r="D177" s="1165">
        <v>1</v>
      </c>
      <c r="E177" s="1165">
        <v>1</v>
      </c>
      <c r="F177" s="1166">
        <v>1</v>
      </c>
      <c r="G177" s="1166">
        <v>1</v>
      </c>
      <c r="H177" s="845">
        <v>1</v>
      </c>
      <c r="I177" s="532">
        <f t="shared" si="384"/>
        <v>6</v>
      </c>
      <c r="J177" s="506">
        <v>0</v>
      </c>
      <c r="K177" s="506">
        <v>4</v>
      </c>
      <c r="L177" s="533">
        <f t="shared" si="328"/>
        <v>10</v>
      </c>
      <c r="M177" s="1167">
        <v>12</v>
      </c>
      <c r="N177" s="845">
        <v>11</v>
      </c>
      <c r="O177" s="531">
        <f t="shared" si="329"/>
        <v>23</v>
      </c>
      <c r="P177" s="1167">
        <v>11</v>
      </c>
      <c r="Q177" s="845">
        <v>8</v>
      </c>
      <c r="R177" s="531">
        <f t="shared" si="330"/>
        <v>19</v>
      </c>
      <c r="S177" s="849">
        <v>12</v>
      </c>
      <c r="T177" s="845">
        <v>10</v>
      </c>
      <c r="U177" s="531">
        <f t="shared" si="331"/>
        <v>22</v>
      </c>
      <c r="V177" s="849">
        <v>9</v>
      </c>
      <c r="W177" s="845">
        <v>7</v>
      </c>
      <c r="X177" s="531">
        <f t="shared" si="332"/>
        <v>16</v>
      </c>
      <c r="Y177" s="1167">
        <v>11</v>
      </c>
      <c r="Z177" s="845">
        <v>8</v>
      </c>
      <c r="AA177" s="532">
        <f t="shared" si="333"/>
        <v>19</v>
      </c>
      <c r="AB177" s="849">
        <v>9</v>
      </c>
      <c r="AC177" s="845">
        <v>13</v>
      </c>
      <c r="AD177" s="532">
        <f t="shared" si="338"/>
        <v>22</v>
      </c>
      <c r="AE177" s="849">
        <f t="shared" si="360"/>
        <v>64</v>
      </c>
      <c r="AF177" s="845">
        <f t="shared" si="360"/>
        <v>57</v>
      </c>
      <c r="AG177" s="850">
        <f t="shared" si="360"/>
        <v>121</v>
      </c>
      <c r="AH177" s="851">
        <v>12</v>
      </c>
      <c r="AI177" s="845">
        <v>4</v>
      </c>
      <c r="AJ177" s="852">
        <f t="shared" si="383"/>
        <v>16</v>
      </c>
      <c r="AK177" s="301" t="s">
        <v>677</v>
      </c>
    </row>
    <row r="178" spans="1:37" ht="15.75" customHeight="1">
      <c r="A178" s="280"/>
      <c r="B178" s="281" t="s">
        <v>678</v>
      </c>
      <c r="C178" s="1164">
        <v>1</v>
      </c>
      <c r="D178" s="1165">
        <v>1</v>
      </c>
      <c r="E178" s="1165">
        <v>1</v>
      </c>
      <c r="F178" s="1166">
        <v>1</v>
      </c>
      <c r="G178" s="1166">
        <v>1</v>
      </c>
      <c r="H178" s="845">
        <v>1</v>
      </c>
      <c r="I178" s="532">
        <f t="shared" si="384"/>
        <v>6</v>
      </c>
      <c r="J178" s="506">
        <v>0</v>
      </c>
      <c r="K178" s="506">
        <v>3</v>
      </c>
      <c r="L178" s="533">
        <f t="shared" si="328"/>
        <v>9</v>
      </c>
      <c r="M178" s="1167">
        <v>8</v>
      </c>
      <c r="N178" s="845">
        <v>5</v>
      </c>
      <c r="O178" s="531">
        <f t="shared" si="329"/>
        <v>13</v>
      </c>
      <c r="P178" s="1167">
        <v>12</v>
      </c>
      <c r="Q178" s="845">
        <v>6</v>
      </c>
      <c r="R178" s="531">
        <f t="shared" si="330"/>
        <v>18</v>
      </c>
      <c r="S178" s="849">
        <v>9</v>
      </c>
      <c r="T178" s="845">
        <v>7</v>
      </c>
      <c r="U178" s="531">
        <f t="shared" si="331"/>
        <v>16</v>
      </c>
      <c r="V178" s="849">
        <v>8</v>
      </c>
      <c r="W178" s="845">
        <v>11</v>
      </c>
      <c r="X178" s="531">
        <f t="shared" si="332"/>
        <v>19</v>
      </c>
      <c r="Y178" s="1167">
        <v>8</v>
      </c>
      <c r="Z178" s="845">
        <v>9</v>
      </c>
      <c r="AA178" s="532">
        <f t="shared" si="333"/>
        <v>17</v>
      </c>
      <c r="AB178" s="849">
        <v>10</v>
      </c>
      <c r="AC178" s="845">
        <v>10</v>
      </c>
      <c r="AD178" s="532">
        <f t="shared" si="338"/>
        <v>20</v>
      </c>
      <c r="AE178" s="849">
        <f t="shared" ref="AE178:AG184" si="385">SUM(M178,P178,S178,V178,Y178,AB178)</f>
        <v>55</v>
      </c>
      <c r="AF178" s="845">
        <f t="shared" si="385"/>
        <v>48</v>
      </c>
      <c r="AG178" s="850">
        <f t="shared" si="385"/>
        <v>103</v>
      </c>
      <c r="AH178" s="851">
        <v>6</v>
      </c>
      <c r="AI178" s="845">
        <v>3</v>
      </c>
      <c r="AJ178" s="852">
        <f t="shared" si="383"/>
        <v>9</v>
      </c>
      <c r="AK178" s="301" t="s">
        <v>678</v>
      </c>
    </row>
    <row r="179" spans="1:37" ht="15.75" customHeight="1">
      <c r="A179" s="280"/>
      <c r="B179" s="281" t="s">
        <v>679</v>
      </c>
      <c r="C179" s="1164">
        <v>1</v>
      </c>
      <c r="D179" s="1165">
        <v>1</v>
      </c>
      <c r="E179" s="1165">
        <v>1</v>
      </c>
      <c r="F179" s="1166">
        <v>1</v>
      </c>
      <c r="G179" s="1166">
        <v>1</v>
      </c>
      <c r="H179" s="845">
        <v>1</v>
      </c>
      <c r="I179" s="532">
        <f t="shared" si="384"/>
        <v>6</v>
      </c>
      <c r="J179" s="506">
        <v>0</v>
      </c>
      <c r="K179" s="506">
        <v>2</v>
      </c>
      <c r="L179" s="533">
        <f t="shared" si="328"/>
        <v>8</v>
      </c>
      <c r="M179" s="1167">
        <v>12</v>
      </c>
      <c r="N179" s="845">
        <v>7</v>
      </c>
      <c r="O179" s="531">
        <f t="shared" si="329"/>
        <v>19</v>
      </c>
      <c r="P179" s="1167">
        <v>8</v>
      </c>
      <c r="Q179" s="845">
        <v>7</v>
      </c>
      <c r="R179" s="531">
        <f t="shared" si="330"/>
        <v>15</v>
      </c>
      <c r="S179" s="849">
        <v>3</v>
      </c>
      <c r="T179" s="845">
        <v>8</v>
      </c>
      <c r="U179" s="531">
        <f t="shared" si="331"/>
        <v>11</v>
      </c>
      <c r="V179" s="849">
        <v>9</v>
      </c>
      <c r="W179" s="845">
        <v>5</v>
      </c>
      <c r="X179" s="531">
        <f t="shared" si="332"/>
        <v>14</v>
      </c>
      <c r="Y179" s="1167">
        <v>10</v>
      </c>
      <c r="Z179" s="845">
        <v>10</v>
      </c>
      <c r="AA179" s="532">
        <f t="shared" si="333"/>
        <v>20</v>
      </c>
      <c r="AB179" s="849">
        <v>11</v>
      </c>
      <c r="AC179" s="845">
        <v>8</v>
      </c>
      <c r="AD179" s="532">
        <f t="shared" si="338"/>
        <v>19</v>
      </c>
      <c r="AE179" s="849">
        <f t="shared" si="385"/>
        <v>53</v>
      </c>
      <c r="AF179" s="845">
        <f t="shared" si="385"/>
        <v>45</v>
      </c>
      <c r="AG179" s="850">
        <f t="shared" si="385"/>
        <v>98</v>
      </c>
      <c r="AH179" s="851">
        <v>5</v>
      </c>
      <c r="AI179" s="845">
        <v>5</v>
      </c>
      <c r="AJ179" s="852">
        <f t="shared" si="383"/>
        <v>10</v>
      </c>
      <c r="AK179" s="301" t="s">
        <v>679</v>
      </c>
    </row>
    <row r="180" spans="1:37" ht="15.75" customHeight="1">
      <c r="A180" s="313"/>
      <c r="B180" s="314" t="s">
        <v>680</v>
      </c>
      <c r="C180" s="569">
        <f>SUM(C172:C179)</f>
        <v>9</v>
      </c>
      <c r="D180" s="570">
        <f t="shared" ref="D180:N180" si="386">SUM(D172:D179)</f>
        <v>8</v>
      </c>
      <c r="E180" s="570">
        <f t="shared" si="386"/>
        <v>9</v>
      </c>
      <c r="F180" s="571">
        <f t="shared" si="386"/>
        <v>9</v>
      </c>
      <c r="G180" s="571">
        <f t="shared" si="386"/>
        <v>8</v>
      </c>
      <c r="H180" s="572">
        <f t="shared" si="386"/>
        <v>9</v>
      </c>
      <c r="I180" s="573">
        <f t="shared" si="386"/>
        <v>52</v>
      </c>
      <c r="J180" s="573">
        <f t="shared" si="386"/>
        <v>0</v>
      </c>
      <c r="K180" s="573">
        <f t="shared" si="386"/>
        <v>24</v>
      </c>
      <c r="L180" s="574">
        <f t="shared" si="328"/>
        <v>76</v>
      </c>
      <c r="M180" s="578">
        <f t="shared" si="386"/>
        <v>83</v>
      </c>
      <c r="N180" s="572">
        <f t="shared" si="386"/>
        <v>79</v>
      </c>
      <c r="O180" s="573">
        <f t="shared" si="329"/>
        <v>162</v>
      </c>
      <c r="P180" s="578">
        <f t="shared" ref="P180:Q180" si="387">SUM(P172:P179)</f>
        <v>95</v>
      </c>
      <c r="Q180" s="572">
        <f t="shared" si="387"/>
        <v>76</v>
      </c>
      <c r="R180" s="573">
        <f t="shared" si="330"/>
        <v>171</v>
      </c>
      <c r="S180" s="575">
        <f t="shared" ref="S180:T180" si="388">SUM(S172:S179)</f>
        <v>82</v>
      </c>
      <c r="T180" s="572">
        <f t="shared" si="388"/>
        <v>80</v>
      </c>
      <c r="U180" s="577">
        <f t="shared" si="331"/>
        <v>162</v>
      </c>
      <c r="V180" s="575">
        <f t="shared" ref="V180:W180" si="389">SUM(V172:V179)</f>
        <v>97</v>
      </c>
      <c r="W180" s="572">
        <f t="shared" si="389"/>
        <v>83</v>
      </c>
      <c r="X180" s="577">
        <f t="shared" si="332"/>
        <v>180</v>
      </c>
      <c r="Y180" s="578">
        <f t="shared" ref="Y180:Z180" si="390">SUM(Y172:Y179)</f>
        <v>87</v>
      </c>
      <c r="Z180" s="572">
        <f t="shared" si="390"/>
        <v>90</v>
      </c>
      <c r="AA180" s="573">
        <f t="shared" si="333"/>
        <v>177</v>
      </c>
      <c r="AB180" s="575">
        <f t="shared" ref="AB180:AC180" si="391">SUM(AB172:AB179)</f>
        <v>100</v>
      </c>
      <c r="AC180" s="572">
        <f t="shared" si="391"/>
        <v>97</v>
      </c>
      <c r="AD180" s="573">
        <f t="shared" si="338"/>
        <v>197</v>
      </c>
      <c r="AE180" s="575">
        <f t="shared" si="385"/>
        <v>544</v>
      </c>
      <c r="AF180" s="572">
        <f t="shared" si="385"/>
        <v>505</v>
      </c>
      <c r="AG180" s="576">
        <f t="shared" si="385"/>
        <v>1049</v>
      </c>
      <c r="AH180" s="900">
        <f>SUM(AH172:AH179)</f>
        <v>68</v>
      </c>
      <c r="AI180" s="572">
        <f t="shared" ref="AI180:AJ180" si="392">SUM(AI172:AI179)</f>
        <v>30</v>
      </c>
      <c r="AJ180" s="901">
        <f t="shared" si="392"/>
        <v>98</v>
      </c>
      <c r="AK180" s="315" t="s">
        <v>680</v>
      </c>
    </row>
    <row r="181" spans="1:37" ht="15.75" customHeight="1" thickBot="1">
      <c r="A181" s="298" t="s">
        <v>681</v>
      </c>
      <c r="B181" s="299"/>
      <c r="C181" s="556">
        <f>SUM(C171,C180)</f>
        <v>12</v>
      </c>
      <c r="D181" s="557">
        <f t="shared" ref="D181:N181" si="393">SUM(D171,D180)</f>
        <v>11</v>
      </c>
      <c r="E181" s="557">
        <f t="shared" si="393"/>
        <v>12</v>
      </c>
      <c r="F181" s="558">
        <f t="shared" si="393"/>
        <v>12</v>
      </c>
      <c r="G181" s="558">
        <f t="shared" si="393"/>
        <v>11</v>
      </c>
      <c r="H181" s="559">
        <f>SUM(H171,H180)</f>
        <v>12</v>
      </c>
      <c r="I181" s="560">
        <f t="shared" si="393"/>
        <v>70</v>
      </c>
      <c r="J181" s="560">
        <f t="shared" si="393"/>
        <v>0</v>
      </c>
      <c r="K181" s="560">
        <f t="shared" si="393"/>
        <v>34</v>
      </c>
      <c r="L181" s="561">
        <f t="shared" ref="L181" si="394">SUM(I181:K181)</f>
        <v>104</v>
      </c>
      <c r="M181" s="562">
        <f t="shared" si="393"/>
        <v>129</v>
      </c>
      <c r="N181" s="559">
        <f t="shared" si="393"/>
        <v>127</v>
      </c>
      <c r="O181" s="560">
        <f t="shared" si="329"/>
        <v>256</v>
      </c>
      <c r="P181" s="562">
        <f t="shared" ref="P181:Q181" si="395">SUM(P171,P180)</f>
        <v>135</v>
      </c>
      <c r="Q181" s="559">
        <f t="shared" si="395"/>
        <v>124</v>
      </c>
      <c r="R181" s="560">
        <f t="shared" si="330"/>
        <v>259</v>
      </c>
      <c r="S181" s="563">
        <f t="shared" ref="S181:T181" si="396">SUM(S171,S180)</f>
        <v>133</v>
      </c>
      <c r="T181" s="559">
        <f t="shared" si="396"/>
        <v>130</v>
      </c>
      <c r="U181" s="564">
        <f t="shared" si="331"/>
        <v>263</v>
      </c>
      <c r="V181" s="563">
        <f t="shared" ref="V181:W181" si="397">SUM(V171,V180)</f>
        <v>152</v>
      </c>
      <c r="W181" s="559">
        <f t="shared" si="397"/>
        <v>122</v>
      </c>
      <c r="X181" s="564">
        <f t="shared" si="332"/>
        <v>274</v>
      </c>
      <c r="Y181" s="562">
        <f t="shared" ref="Y181:Z181" si="398">SUM(Y171,Y180)</f>
        <v>142</v>
      </c>
      <c r="Z181" s="559">
        <f t="shared" si="398"/>
        <v>124</v>
      </c>
      <c r="AA181" s="560">
        <f t="shared" si="333"/>
        <v>266</v>
      </c>
      <c r="AB181" s="563">
        <f t="shared" ref="AB181:AC181" si="399">SUM(AB171,AB180)</f>
        <v>153</v>
      </c>
      <c r="AC181" s="559">
        <f t="shared" si="399"/>
        <v>143</v>
      </c>
      <c r="AD181" s="560">
        <f t="shared" si="338"/>
        <v>296</v>
      </c>
      <c r="AE181" s="563">
        <f t="shared" si="385"/>
        <v>844</v>
      </c>
      <c r="AF181" s="559">
        <f t="shared" si="385"/>
        <v>770</v>
      </c>
      <c r="AG181" s="565">
        <f t="shared" si="385"/>
        <v>1614</v>
      </c>
      <c r="AH181" s="888">
        <f>SUM(AH171,AH180)</f>
        <v>111</v>
      </c>
      <c r="AI181" s="559">
        <f t="shared" ref="AI181" si="400">SUM(AI171,AI180)</f>
        <v>42</v>
      </c>
      <c r="AJ181" s="889">
        <f>SUM(AJ171,AJ180)</f>
        <v>153</v>
      </c>
      <c r="AK181" s="303" t="s">
        <v>681</v>
      </c>
    </row>
    <row r="182" spans="1:37" ht="15.75" customHeight="1">
      <c r="A182" s="280" t="s">
        <v>682</v>
      </c>
      <c r="B182" s="281" t="s">
        <v>683</v>
      </c>
      <c r="C182" s="1164">
        <v>1</v>
      </c>
      <c r="D182" s="1165">
        <v>1</v>
      </c>
      <c r="E182" s="1165">
        <v>1</v>
      </c>
      <c r="F182" s="1166">
        <v>1</v>
      </c>
      <c r="G182" s="1166">
        <v>1</v>
      </c>
      <c r="H182" s="845">
        <v>2</v>
      </c>
      <c r="I182" s="532">
        <f>SUM(C182:H182)</f>
        <v>7</v>
      </c>
      <c r="J182" s="506">
        <v>0</v>
      </c>
      <c r="K182" s="506">
        <v>2</v>
      </c>
      <c r="L182" s="533">
        <f t="shared" si="328"/>
        <v>9</v>
      </c>
      <c r="M182" s="1163">
        <v>16</v>
      </c>
      <c r="N182" s="842">
        <v>16</v>
      </c>
      <c r="O182" s="843">
        <f t="shared" si="329"/>
        <v>32</v>
      </c>
      <c r="P182" s="1163">
        <v>13</v>
      </c>
      <c r="Q182" s="842">
        <v>19</v>
      </c>
      <c r="R182" s="850">
        <f t="shared" si="330"/>
        <v>32</v>
      </c>
      <c r="S182" s="844">
        <v>14</v>
      </c>
      <c r="T182" s="842">
        <v>16</v>
      </c>
      <c r="U182" s="843">
        <f t="shared" si="331"/>
        <v>30</v>
      </c>
      <c r="V182" s="844">
        <v>22</v>
      </c>
      <c r="W182" s="842">
        <v>14</v>
      </c>
      <c r="X182" s="843">
        <f t="shared" si="332"/>
        <v>36</v>
      </c>
      <c r="Y182" s="1163">
        <v>22</v>
      </c>
      <c r="Z182" s="842">
        <v>7</v>
      </c>
      <c r="AA182" s="529">
        <f t="shared" si="333"/>
        <v>29</v>
      </c>
      <c r="AB182" s="1163">
        <v>22</v>
      </c>
      <c r="AC182" s="842">
        <v>23</v>
      </c>
      <c r="AD182" s="850">
        <f t="shared" si="338"/>
        <v>45</v>
      </c>
      <c r="AE182" s="844">
        <f t="shared" si="385"/>
        <v>109</v>
      </c>
      <c r="AF182" s="845">
        <f t="shared" si="385"/>
        <v>95</v>
      </c>
      <c r="AG182" s="850">
        <f t="shared" si="385"/>
        <v>204</v>
      </c>
      <c r="AH182" s="847">
        <v>9</v>
      </c>
      <c r="AI182" s="845">
        <v>2</v>
      </c>
      <c r="AJ182" s="852">
        <f t="shared" ref="AJ182:AJ183" si="401">SUM(AH182:AI182)</f>
        <v>11</v>
      </c>
      <c r="AK182" s="301" t="s">
        <v>683</v>
      </c>
    </row>
    <row r="183" spans="1:37" ht="15.75" customHeight="1">
      <c r="A183" s="283">
        <v>2</v>
      </c>
      <c r="B183" s="281" t="s">
        <v>684</v>
      </c>
      <c r="C183" s="1164">
        <v>1</v>
      </c>
      <c r="D183" s="1165">
        <v>1</v>
      </c>
      <c r="E183" s="1165">
        <v>1</v>
      </c>
      <c r="F183" s="1166">
        <v>1</v>
      </c>
      <c r="G183" s="1166">
        <v>1</v>
      </c>
      <c r="H183" s="845">
        <v>1</v>
      </c>
      <c r="I183" s="532">
        <f>SUM(C183:H183)</f>
        <v>6</v>
      </c>
      <c r="J183" s="506">
        <v>0</v>
      </c>
      <c r="K183" s="506">
        <v>2</v>
      </c>
      <c r="L183" s="533">
        <f t="shared" si="328"/>
        <v>8</v>
      </c>
      <c r="M183" s="1182">
        <v>7</v>
      </c>
      <c r="N183" s="883">
        <v>11</v>
      </c>
      <c r="O183" s="884">
        <f t="shared" si="329"/>
        <v>18</v>
      </c>
      <c r="P183" s="1182">
        <v>10</v>
      </c>
      <c r="Q183" s="883">
        <v>8</v>
      </c>
      <c r="R183" s="850">
        <f t="shared" si="330"/>
        <v>18</v>
      </c>
      <c r="S183" s="885">
        <v>11</v>
      </c>
      <c r="T183" s="883">
        <v>11</v>
      </c>
      <c r="U183" s="884">
        <f t="shared" si="331"/>
        <v>22</v>
      </c>
      <c r="V183" s="885">
        <v>7</v>
      </c>
      <c r="W183" s="883">
        <v>15</v>
      </c>
      <c r="X183" s="531">
        <f t="shared" si="332"/>
        <v>22</v>
      </c>
      <c r="Y183" s="1182">
        <v>10</v>
      </c>
      <c r="Z183" s="883">
        <v>14</v>
      </c>
      <c r="AA183" s="545">
        <f t="shared" si="333"/>
        <v>24</v>
      </c>
      <c r="AB183" s="1182">
        <v>8</v>
      </c>
      <c r="AC183" s="883">
        <v>7</v>
      </c>
      <c r="AD183" s="850">
        <f t="shared" si="338"/>
        <v>15</v>
      </c>
      <c r="AE183" s="885">
        <f t="shared" si="385"/>
        <v>53</v>
      </c>
      <c r="AF183" s="845">
        <f t="shared" si="385"/>
        <v>66</v>
      </c>
      <c r="AG183" s="850">
        <f t="shared" si="385"/>
        <v>119</v>
      </c>
      <c r="AH183" s="899">
        <v>9</v>
      </c>
      <c r="AI183" s="845">
        <v>2</v>
      </c>
      <c r="AJ183" s="852">
        <f t="shared" si="401"/>
        <v>11</v>
      </c>
      <c r="AK183" s="301" t="s">
        <v>684</v>
      </c>
    </row>
    <row r="184" spans="1:37" ht="15.75" customHeight="1" thickBot="1">
      <c r="A184" s="298" t="s">
        <v>685</v>
      </c>
      <c r="B184" s="287"/>
      <c r="C184" s="546">
        <f>SUM(C182,C183)</f>
        <v>2</v>
      </c>
      <c r="D184" s="547">
        <f t="shared" ref="D184:N184" si="402">SUM(D182,D183)</f>
        <v>2</v>
      </c>
      <c r="E184" s="547">
        <f t="shared" si="402"/>
        <v>2</v>
      </c>
      <c r="F184" s="548">
        <f t="shared" si="402"/>
        <v>2</v>
      </c>
      <c r="G184" s="548">
        <f t="shared" si="402"/>
        <v>2</v>
      </c>
      <c r="H184" s="549">
        <f t="shared" si="402"/>
        <v>3</v>
      </c>
      <c r="I184" s="550">
        <f t="shared" si="402"/>
        <v>13</v>
      </c>
      <c r="J184" s="550">
        <f t="shared" si="402"/>
        <v>0</v>
      </c>
      <c r="K184" s="550">
        <f t="shared" si="402"/>
        <v>4</v>
      </c>
      <c r="L184" s="551">
        <f t="shared" si="328"/>
        <v>17</v>
      </c>
      <c r="M184" s="552">
        <f t="shared" si="402"/>
        <v>23</v>
      </c>
      <c r="N184" s="549">
        <f t="shared" si="402"/>
        <v>27</v>
      </c>
      <c r="O184" s="550">
        <f t="shared" si="329"/>
        <v>50</v>
      </c>
      <c r="P184" s="552">
        <f t="shared" ref="P184:Q184" si="403">SUM(P182,P183)</f>
        <v>23</v>
      </c>
      <c r="Q184" s="549">
        <f t="shared" si="403"/>
        <v>27</v>
      </c>
      <c r="R184" s="550">
        <f t="shared" si="330"/>
        <v>50</v>
      </c>
      <c r="S184" s="553">
        <f t="shared" ref="S184:T184" si="404">SUM(S182,S183)</f>
        <v>25</v>
      </c>
      <c r="T184" s="549">
        <f t="shared" si="404"/>
        <v>27</v>
      </c>
      <c r="U184" s="554">
        <f t="shared" si="331"/>
        <v>52</v>
      </c>
      <c r="V184" s="553">
        <f t="shared" ref="V184:W184" si="405">SUM(V182,V183)</f>
        <v>29</v>
      </c>
      <c r="W184" s="549">
        <f t="shared" si="405"/>
        <v>29</v>
      </c>
      <c r="X184" s="554">
        <f t="shared" si="332"/>
        <v>58</v>
      </c>
      <c r="Y184" s="552">
        <f t="shared" ref="Y184:Z184" si="406">SUM(Y182,Y183)</f>
        <v>32</v>
      </c>
      <c r="Z184" s="549">
        <f t="shared" si="406"/>
        <v>21</v>
      </c>
      <c r="AA184" s="550">
        <f t="shared" si="333"/>
        <v>53</v>
      </c>
      <c r="AB184" s="553">
        <f t="shared" ref="AB184:AC184" si="407">SUM(AB182,AB183)</f>
        <v>30</v>
      </c>
      <c r="AC184" s="549">
        <f t="shared" si="407"/>
        <v>30</v>
      </c>
      <c r="AD184" s="550">
        <f t="shared" si="338"/>
        <v>60</v>
      </c>
      <c r="AE184" s="553">
        <f t="shared" si="385"/>
        <v>162</v>
      </c>
      <c r="AF184" s="549">
        <f t="shared" si="385"/>
        <v>161</v>
      </c>
      <c r="AG184" s="555">
        <f t="shared" si="385"/>
        <v>323</v>
      </c>
      <c r="AH184" s="886">
        <f>SUM(AH182:AH183)</f>
        <v>18</v>
      </c>
      <c r="AI184" s="549">
        <f>SUM(AI182:AI183)</f>
        <v>4</v>
      </c>
      <c r="AJ184" s="887">
        <f>SUM(AJ182:AJ183)</f>
        <v>22</v>
      </c>
      <c r="AK184" s="318" t="s">
        <v>685</v>
      </c>
    </row>
    <row r="185" spans="1:37" ht="15.75" customHeight="1" thickBot="1">
      <c r="A185" s="319" t="s">
        <v>686</v>
      </c>
      <c r="B185" s="320"/>
      <c r="C185" s="579">
        <f t="shared" ref="C185:AJ185" si="408">SUM(C41,C78,C87,C101,C116,C125,C134,C144,C152)</f>
        <v>217</v>
      </c>
      <c r="D185" s="580">
        <f t="shared" si="408"/>
        <v>209</v>
      </c>
      <c r="E185" s="580">
        <f t="shared" si="408"/>
        <v>209</v>
      </c>
      <c r="F185" s="581">
        <f t="shared" si="408"/>
        <v>210</v>
      </c>
      <c r="G185" s="581">
        <f t="shared" si="408"/>
        <v>216</v>
      </c>
      <c r="H185" s="582">
        <f t="shared" si="408"/>
        <v>219</v>
      </c>
      <c r="I185" s="583">
        <f t="shared" si="408"/>
        <v>1280</v>
      </c>
      <c r="J185" s="583">
        <f t="shared" si="408"/>
        <v>43</v>
      </c>
      <c r="K185" s="583">
        <f t="shared" si="408"/>
        <v>570</v>
      </c>
      <c r="L185" s="584">
        <f t="shared" si="408"/>
        <v>1893</v>
      </c>
      <c r="M185" s="585">
        <f t="shared" si="408"/>
        <v>2900</v>
      </c>
      <c r="N185" s="582">
        <f t="shared" si="408"/>
        <v>2690</v>
      </c>
      <c r="O185" s="583">
        <f t="shared" si="408"/>
        <v>5590</v>
      </c>
      <c r="P185" s="585">
        <f t="shared" si="408"/>
        <v>2935</v>
      </c>
      <c r="Q185" s="582">
        <f t="shared" si="408"/>
        <v>2793</v>
      </c>
      <c r="R185" s="583">
        <f t="shared" si="408"/>
        <v>5728</v>
      </c>
      <c r="S185" s="586">
        <f t="shared" si="408"/>
        <v>3034</v>
      </c>
      <c r="T185" s="582">
        <f t="shared" si="408"/>
        <v>2801</v>
      </c>
      <c r="U185" s="587">
        <f t="shared" si="408"/>
        <v>5835</v>
      </c>
      <c r="V185" s="586">
        <f t="shared" si="408"/>
        <v>2981</v>
      </c>
      <c r="W185" s="582">
        <f t="shared" si="408"/>
        <v>2942</v>
      </c>
      <c r="X185" s="587">
        <f t="shared" si="408"/>
        <v>5923</v>
      </c>
      <c r="Y185" s="585">
        <f t="shared" si="408"/>
        <v>3056</v>
      </c>
      <c r="Z185" s="582">
        <f t="shared" si="408"/>
        <v>2985</v>
      </c>
      <c r="AA185" s="583">
        <f t="shared" si="408"/>
        <v>6041</v>
      </c>
      <c r="AB185" s="586">
        <f t="shared" si="408"/>
        <v>3203</v>
      </c>
      <c r="AC185" s="582">
        <f t="shared" si="408"/>
        <v>2998</v>
      </c>
      <c r="AD185" s="583">
        <f t="shared" si="408"/>
        <v>6201</v>
      </c>
      <c r="AE185" s="586">
        <f t="shared" si="408"/>
        <v>18109</v>
      </c>
      <c r="AF185" s="582">
        <f t="shared" si="408"/>
        <v>17209</v>
      </c>
      <c r="AG185" s="588">
        <f t="shared" si="408"/>
        <v>35318</v>
      </c>
      <c r="AH185" s="589">
        <f t="shared" si="408"/>
        <v>1963</v>
      </c>
      <c r="AI185" s="582">
        <f t="shared" si="408"/>
        <v>704</v>
      </c>
      <c r="AJ185" s="590">
        <f t="shared" si="408"/>
        <v>2667</v>
      </c>
      <c r="AK185" s="320" t="s">
        <v>686</v>
      </c>
    </row>
    <row r="186" spans="1:37" ht="15.75" customHeight="1" thickBot="1">
      <c r="A186" s="319" t="s">
        <v>687</v>
      </c>
      <c r="B186" s="321"/>
      <c r="C186" s="591">
        <f>SUM(C155,C165,C170,C181,C184)</f>
        <v>40</v>
      </c>
      <c r="D186" s="592">
        <f t="shared" ref="D186:AJ186" si="409">SUM(D155,D165,D170,D181,D184)</f>
        <v>41</v>
      </c>
      <c r="E186" s="592">
        <f t="shared" si="409"/>
        <v>39</v>
      </c>
      <c r="F186" s="593">
        <f t="shared" si="409"/>
        <v>42</v>
      </c>
      <c r="G186" s="593">
        <f t="shared" si="409"/>
        <v>39</v>
      </c>
      <c r="H186" s="594">
        <f t="shared" si="409"/>
        <v>44</v>
      </c>
      <c r="I186" s="595">
        <f>SUM(I155,I165,I170,I181,I184)</f>
        <v>245</v>
      </c>
      <c r="J186" s="595">
        <f t="shared" si="409"/>
        <v>0</v>
      </c>
      <c r="K186" s="595">
        <f t="shared" si="409"/>
        <v>124</v>
      </c>
      <c r="L186" s="596">
        <f t="shared" si="409"/>
        <v>369</v>
      </c>
      <c r="M186" s="597">
        <f t="shared" si="409"/>
        <v>573</v>
      </c>
      <c r="N186" s="594">
        <f t="shared" si="409"/>
        <v>537</v>
      </c>
      <c r="O186" s="595">
        <f t="shared" si="409"/>
        <v>1110</v>
      </c>
      <c r="P186" s="597">
        <f t="shared" ref="P186:AD186" si="410">SUM(P155,P165,P170,P181,P184)</f>
        <v>624</v>
      </c>
      <c r="Q186" s="594">
        <f t="shared" si="410"/>
        <v>571</v>
      </c>
      <c r="R186" s="595">
        <f t="shared" si="410"/>
        <v>1195</v>
      </c>
      <c r="S186" s="598">
        <f t="shared" si="410"/>
        <v>559</v>
      </c>
      <c r="T186" s="594">
        <f t="shared" si="410"/>
        <v>543</v>
      </c>
      <c r="U186" s="599">
        <f t="shared" si="410"/>
        <v>1102</v>
      </c>
      <c r="V186" s="598">
        <f t="shared" si="410"/>
        <v>587</v>
      </c>
      <c r="W186" s="594">
        <f t="shared" si="410"/>
        <v>580</v>
      </c>
      <c r="X186" s="599">
        <f t="shared" si="410"/>
        <v>1167</v>
      </c>
      <c r="Y186" s="597">
        <f t="shared" si="410"/>
        <v>592</v>
      </c>
      <c r="Z186" s="594">
        <f t="shared" si="410"/>
        <v>510</v>
      </c>
      <c r="AA186" s="595">
        <f t="shared" si="410"/>
        <v>1102</v>
      </c>
      <c r="AB186" s="598">
        <f t="shared" si="410"/>
        <v>634</v>
      </c>
      <c r="AC186" s="594">
        <f t="shared" si="410"/>
        <v>590</v>
      </c>
      <c r="AD186" s="595">
        <f t="shared" si="410"/>
        <v>1224</v>
      </c>
      <c r="AE186" s="598">
        <f t="shared" si="409"/>
        <v>3569</v>
      </c>
      <c r="AF186" s="594">
        <f t="shared" si="409"/>
        <v>3331</v>
      </c>
      <c r="AG186" s="600">
        <f t="shared" si="409"/>
        <v>6900</v>
      </c>
      <c r="AH186" s="601">
        <f t="shared" si="409"/>
        <v>482</v>
      </c>
      <c r="AI186" s="594">
        <f t="shared" si="409"/>
        <v>174</v>
      </c>
      <c r="AJ186" s="602">
        <f t="shared" si="409"/>
        <v>656</v>
      </c>
      <c r="AK186" s="303" t="s">
        <v>687</v>
      </c>
    </row>
    <row r="187" spans="1:37" ht="15.75" customHeight="1" thickBot="1">
      <c r="A187" s="319" t="s">
        <v>688</v>
      </c>
      <c r="B187" s="321"/>
      <c r="C187" s="591">
        <f t="shared" ref="C187:K187" si="411">SUM(C185,C186)</f>
        <v>257</v>
      </c>
      <c r="D187" s="592">
        <f t="shared" si="411"/>
        <v>250</v>
      </c>
      <c r="E187" s="592">
        <f t="shared" si="411"/>
        <v>248</v>
      </c>
      <c r="F187" s="593">
        <f t="shared" si="411"/>
        <v>252</v>
      </c>
      <c r="G187" s="593">
        <f t="shared" si="411"/>
        <v>255</v>
      </c>
      <c r="H187" s="594">
        <f t="shared" si="411"/>
        <v>263</v>
      </c>
      <c r="I187" s="595">
        <f t="shared" si="411"/>
        <v>1525</v>
      </c>
      <c r="J187" s="595">
        <f t="shared" si="411"/>
        <v>43</v>
      </c>
      <c r="K187" s="595">
        <f t="shared" si="411"/>
        <v>694</v>
      </c>
      <c r="L187" s="596">
        <f>SUM(I187:K187)</f>
        <v>2262</v>
      </c>
      <c r="M187" s="597">
        <f t="shared" ref="M187:N187" si="412">SUM(M185,M186)</f>
        <v>3473</v>
      </c>
      <c r="N187" s="594">
        <f t="shared" si="412"/>
        <v>3227</v>
      </c>
      <c r="O187" s="595">
        <f t="shared" ref="O187" si="413">SUM(M187,N187)</f>
        <v>6700</v>
      </c>
      <c r="P187" s="597">
        <f t="shared" ref="P187:Q187" si="414">SUM(P185,P186)</f>
        <v>3559</v>
      </c>
      <c r="Q187" s="594">
        <f t="shared" si="414"/>
        <v>3364</v>
      </c>
      <c r="R187" s="595">
        <f t="shared" ref="R187" si="415">SUM(P187,Q187)</f>
        <v>6923</v>
      </c>
      <c r="S187" s="598">
        <f t="shared" ref="S187:T187" si="416">SUM(S185,S186)</f>
        <v>3593</v>
      </c>
      <c r="T187" s="594">
        <f t="shared" si="416"/>
        <v>3344</v>
      </c>
      <c r="U187" s="599">
        <f t="shared" ref="U187" si="417">SUM(S187,T187)</f>
        <v>6937</v>
      </c>
      <c r="V187" s="598">
        <f t="shared" ref="V187:W187" si="418">SUM(V185,V186)</f>
        <v>3568</v>
      </c>
      <c r="W187" s="594">
        <f t="shared" si="418"/>
        <v>3522</v>
      </c>
      <c r="X187" s="599">
        <f t="shared" ref="X187" si="419">SUM(V187,W187)</f>
        <v>7090</v>
      </c>
      <c r="Y187" s="597">
        <f t="shared" ref="Y187:Z187" si="420">SUM(Y185,Y186)</f>
        <v>3648</v>
      </c>
      <c r="Z187" s="594">
        <f t="shared" si="420"/>
        <v>3495</v>
      </c>
      <c r="AA187" s="595">
        <f t="shared" ref="AA187" si="421">SUM(Y187,Z187)</f>
        <v>7143</v>
      </c>
      <c r="AB187" s="598">
        <f t="shared" ref="AB187:AC187" si="422">SUM(AB185,AB186)</f>
        <v>3837</v>
      </c>
      <c r="AC187" s="594">
        <f t="shared" si="422"/>
        <v>3588</v>
      </c>
      <c r="AD187" s="595">
        <f t="shared" ref="AD187" si="423">SUM(AB187,AC187)</f>
        <v>7425</v>
      </c>
      <c r="AE187" s="598">
        <f t="shared" ref="AE187:AF187" si="424">SUM(M187,P187,S187,V187,Y187,AB187)</f>
        <v>21678</v>
      </c>
      <c r="AF187" s="594">
        <f t="shared" si="424"/>
        <v>20540</v>
      </c>
      <c r="AG187" s="600">
        <f>SUM(O187,R187,U187,X187,AA187,AD187)</f>
        <v>42218</v>
      </c>
      <c r="AH187" s="601">
        <f>SUM(AH41,AH78,AH87,AH101,AH116,AH125,AH134,AH144,AH152,AH155,AH158,AH159,AH164,AH170,AH171,AH180,AH184)</f>
        <v>2445</v>
      </c>
      <c r="AI187" s="594">
        <f>SUM(AI41,AI78,AI87,AI101,AI116,AI125,AI134,AI144,AI152,AI155,AI158,AI159,AI164,AI170,AI171,AI180,AI184)</f>
        <v>878</v>
      </c>
      <c r="AJ187" s="602">
        <f>SUM(AJ41,AJ78,AJ87,AJ101,AJ116,AJ125,AJ134,AJ144,AJ152,AJ155,AJ158,AJ159,AJ164,AJ170,AJ171,AJ180,AJ184)</f>
        <v>3323</v>
      </c>
      <c r="AK187" s="303" t="s">
        <v>688</v>
      </c>
    </row>
  </sheetData>
  <protectedRanges>
    <protectedRange sqref="AH42:AI77" name="範囲18"/>
    <protectedRange sqref="P42:Q77 M42:N77" name="範囲12"/>
    <protectedRange sqref="J42:K77" name="範囲11"/>
    <protectedRange sqref="C42:H77" name="範囲10"/>
    <protectedRange sqref="AH6:AI40" name="範囲9"/>
    <protectedRange sqref="C6:H40" name="範囲1"/>
    <protectedRange sqref="J6:K40" name="範囲2"/>
    <protectedRange sqref="M6:N40 P6:Q40" name="範囲3"/>
  </protectedRanges>
  <autoFilter ref="A5:AK187" xr:uid="{00000000-0009-0000-0000-000000000000}"/>
  <mergeCells count="17">
    <mergeCell ref="A3:A5"/>
    <mergeCell ref="B3:B5"/>
    <mergeCell ref="C3:L3"/>
    <mergeCell ref="M3:AG3"/>
    <mergeCell ref="AH3:AJ4"/>
    <mergeCell ref="AE4:AG4"/>
    <mergeCell ref="M4:O4"/>
    <mergeCell ref="P4:R4"/>
    <mergeCell ref="S4:U4"/>
    <mergeCell ref="V4:X4"/>
    <mergeCell ref="Y4:AA4"/>
    <mergeCell ref="AB4:AD4"/>
    <mergeCell ref="AK3:AK5"/>
    <mergeCell ref="C4:I4"/>
    <mergeCell ref="J4:J5"/>
    <mergeCell ref="K4:K5"/>
    <mergeCell ref="L4:L5"/>
  </mergeCells>
  <phoneticPr fontId="4"/>
  <pageMargins left="0.70866141732283472" right="0.70866141732283472" top="0.55118110236220474" bottom="0.55118110236220474" header="0.31496062992125984" footer="0.31496062992125984"/>
  <pageSetup paperSize="9" scale="86" fitToWidth="2" fitToHeight="0" pageOrder="overThenDown" orientation="portrait" r:id="rId1"/>
  <headerFooter alignWithMargins="0"/>
  <rowBreaks count="3" manualBreakCount="3">
    <brk id="52" max="16383" man="1"/>
    <brk id="95" max="16383" man="1"/>
    <brk id="140" max="16383" man="1"/>
  </rowBreaks>
  <colBreaks count="1" manualBreakCount="1">
    <brk id="21" max="186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E168"/>
  <sheetViews>
    <sheetView view="pageBreakPreview" zoomScale="85" zoomScaleNormal="100" zoomScaleSheetLayoutView="85" workbookViewId="0">
      <pane xSplit="1" topLeftCell="B1" activePane="topRight" state="frozen"/>
      <selection activeCell="H24" sqref="H24"/>
      <selection pane="topRight" activeCell="R27" sqref="R27"/>
    </sheetView>
  </sheetViews>
  <sheetFormatPr defaultColWidth="9" defaultRowHeight="10.8"/>
  <cols>
    <col min="1" max="1" width="16.77734375" style="2" customWidth="1"/>
    <col min="2" max="41" width="3" style="2" customWidth="1"/>
    <col min="42" max="46" width="3.21875" style="2" customWidth="1"/>
    <col min="47" max="49" width="4" style="2" customWidth="1"/>
    <col min="50" max="50" width="17" style="2" customWidth="1"/>
    <col min="51" max="51" width="3.77734375" style="2" customWidth="1"/>
    <col min="52" max="52" width="12.33203125" style="2" customWidth="1"/>
    <col min="53" max="54" width="3.21875" style="2" customWidth="1"/>
    <col min="55" max="55" width="16.21875" style="2" customWidth="1"/>
    <col min="56" max="16384" width="9" style="2"/>
  </cols>
  <sheetData>
    <row r="1" spans="1:34" ht="20.25" customHeight="1">
      <c r="A1" s="5" t="s">
        <v>327</v>
      </c>
      <c r="AD1" s="2" t="s">
        <v>55</v>
      </c>
    </row>
    <row r="2" spans="1:34" ht="6.75" customHeight="1" thickBot="1"/>
    <row r="3" spans="1:34" ht="23.25" customHeight="1">
      <c r="A3" s="52"/>
      <c r="B3" s="53"/>
      <c r="C3" s="2180" t="s">
        <v>264</v>
      </c>
      <c r="D3" s="2181"/>
      <c r="E3" s="2181"/>
      <c r="F3" s="2181"/>
      <c r="G3" s="2181"/>
      <c r="H3" s="2181"/>
      <c r="I3" s="2181"/>
      <c r="J3" s="2181"/>
      <c r="K3" s="2181"/>
      <c r="L3" s="2182"/>
      <c r="M3" s="2180" t="s">
        <v>265</v>
      </c>
      <c r="N3" s="2181"/>
      <c r="O3" s="2181"/>
      <c r="P3" s="2181"/>
      <c r="Q3" s="2181"/>
      <c r="R3" s="2181"/>
      <c r="S3" s="2182"/>
      <c r="T3" s="2183" t="s">
        <v>266</v>
      </c>
      <c r="U3" s="2184"/>
      <c r="V3" s="2184"/>
      <c r="W3" s="2184"/>
      <c r="X3" s="2184"/>
      <c r="Y3" s="2184"/>
      <c r="Z3" s="2184"/>
      <c r="AA3" s="2185"/>
      <c r="AB3" s="2186" t="s">
        <v>267</v>
      </c>
      <c r="AC3" s="1922"/>
      <c r="AD3" s="1905"/>
      <c r="AE3" s="1905"/>
      <c r="AF3" s="1905"/>
      <c r="AG3" s="1905"/>
      <c r="AH3" s="2000"/>
    </row>
    <row r="4" spans="1:34" ht="23.25" customHeight="1">
      <c r="A4" s="54"/>
      <c r="B4" s="55" t="s">
        <v>268</v>
      </c>
      <c r="C4" s="2073" t="s">
        <v>1</v>
      </c>
      <c r="D4" s="2071"/>
      <c r="E4" s="2071"/>
      <c r="F4" s="2071"/>
      <c r="G4" s="2071"/>
      <c r="H4" s="2072"/>
      <c r="I4" s="56"/>
      <c r="J4" s="56"/>
      <c r="K4" s="56"/>
      <c r="L4" s="57"/>
      <c r="M4" s="2188" t="s">
        <v>269</v>
      </c>
      <c r="N4" s="2189"/>
      <c r="O4" s="2190"/>
      <c r="P4" s="58"/>
      <c r="Q4" s="58"/>
      <c r="R4" s="58"/>
      <c r="S4" s="15"/>
      <c r="T4" s="2015" t="s">
        <v>270</v>
      </c>
      <c r="U4" s="2016"/>
      <c r="V4" s="2016"/>
      <c r="W4" s="58"/>
      <c r="X4" s="58"/>
      <c r="Y4" s="59"/>
      <c r="Z4" s="60"/>
      <c r="AA4" s="61"/>
      <c r="AB4" s="2187"/>
      <c r="AC4" s="806"/>
      <c r="AD4" s="811"/>
      <c r="AE4" s="811"/>
      <c r="AF4" s="811"/>
      <c r="AG4" s="811"/>
      <c r="AH4" s="815"/>
    </row>
    <row r="5" spans="1:34" ht="71.099999999999994" customHeight="1">
      <c r="A5" s="26" t="s">
        <v>21</v>
      </c>
      <c r="B5" s="62" t="s">
        <v>271</v>
      </c>
      <c r="C5" s="63" t="s">
        <v>272</v>
      </c>
      <c r="D5" s="64" t="s">
        <v>273</v>
      </c>
      <c r="E5" s="64" t="s">
        <v>274</v>
      </c>
      <c r="F5" s="64" t="s">
        <v>275</v>
      </c>
      <c r="G5" s="64" t="s">
        <v>276</v>
      </c>
      <c r="H5" s="65" t="s">
        <v>277</v>
      </c>
      <c r="I5" s="66" t="s">
        <v>278</v>
      </c>
      <c r="J5" s="66" t="s">
        <v>11</v>
      </c>
      <c r="K5" s="67" t="s">
        <v>347</v>
      </c>
      <c r="L5" s="68" t="s">
        <v>348</v>
      </c>
      <c r="M5" s="63" t="s">
        <v>272</v>
      </c>
      <c r="N5" s="64" t="s">
        <v>273</v>
      </c>
      <c r="O5" s="65" t="s">
        <v>274</v>
      </c>
      <c r="P5" s="66" t="s">
        <v>278</v>
      </c>
      <c r="Q5" s="66" t="s">
        <v>11</v>
      </c>
      <c r="R5" s="67" t="s">
        <v>347</v>
      </c>
      <c r="S5" s="68" t="s">
        <v>348</v>
      </c>
      <c r="T5" s="63" t="s">
        <v>272</v>
      </c>
      <c r="U5" s="64" t="s">
        <v>273</v>
      </c>
      <c r="V5" s="69" t="s">
        <v>274</v>
      </c>
      <c r="W5" s="66" t="s">
        <v>279</v>
      </c>
      <c r="X5" s="66" t="s">
        <v>280</v>
      </c>
      <c r="Y5" s="826" t="s">
        <v>281</v>
      </c>
      <c r="Z5" s="67" t="s">
        <v>347</v>
      </c>
      <c r="AA5" s="68" t="s">
        <v>348</v>
      </c>
      <c r="AB5" s="2187"/>
      <c r="AC5" s="2035" t="s">
        <v>282</v>
      </c>
      <c r="AD5" s="2066"/>
      <c r="AE5" s="2066"/>
      <c r="AF5" s="2066"/>
      <c r="AG5" s="2066"/>
      <c r="AH5" s="2100"/>
    </row>
    <row r="6" spans="1:34" ht="14.25" customHeight="1" thickBot="1">
      <c r="A6" s="70"/>
      <c r="B6" s="71"/>
      <c r="C6" s="72"/>
      <c r="D6" s="73"/>
      <c r="E6" s="73"/>
      <c r="F6" s="73"/>
      <c r="G6" s="73"/>
      <c r="H6" s="74"/>
      <c r="I6" s="75"/>
      <c r="J6" s="75"/>
      <c r="K6" s="75"/>
      <c r="L6" s="829"/>
      <c r="M6" s="72"/>
      <c r="N6" s="73"/>
      <c r="O6" s="74"/>
      <c r="P6" s="75"/>
      <c r="Q6" s="75"/>
      <c r="R6" s="75"/>
      <c r="S6" s="76"/>
      <c r="T6" s="72"/>
      <c r="U6" s="73"/>
      <c r="V6" s="77"/>
      <c r="W6" s="75"/>
      <c r="X6" s="75"/>
      <c r="Y6" s="827"/>
      <c r="Z6" s="75"/>
      <c r="AA6" s="829"/>
      <c r="AB6" s="78"/>
      <c r="AC6" s="816"/>
      <c r="AD6" s="837"/>
      <c r="AE6" s="837"/>
      <c r="AF6" s="837"/>
      <c r="AG6" s="837"/>
      <c r="AH6" s="817"/>
    </row>
    <row r="7" spans="1:34" s="3" customFormat="1" ht="21.75" customHeight="1">
      <c r="A7" s="833" t="s">
        <v>243</v>
      </c>
      <c r="B7" s="1553">
        <v>1</v>
      </c>
      <c r="C7" s="1554">
        <v>0</v>
      </c>
      <c r="D7" s="1555">
        <v>0</v>
      </c>
      <c r="E7" s="1555">
        <v>0</v>
      </c>
      <c r="F7" s="1555">
        <v>0</v>
      </c>
      <c r="G7" s="1555">
        <v>1</v>
      </c>
      <c r="H7" s="1556">
        <v>1</v>
      </c>
      <c r="I7" s="1553">
        <v>1</v>
      </c>
      <c r="J7" s="1028">
        <f>SUM(C7:I7)</f>
        <v>3</v>
      </c>
      <c r="K7" s="1029"/>
      <c r="L7" s="1030">
        <v>0</v>
      </c>
      <c r="M7" s="1557">
        <v>0</v>
      </c>
      <c r="N7" s="1558">
        <v>1</v>
      </c>
      <c r="O7" s="1559">
        <v>0</v>
      </c>
      <c r="P7" s="1030">
        <v>1</v>
      </c>
      <c r="Q7" s="1028">
        <f>SUM(M7:P7)</f>
        <v>2</v>
      </c>
      <c r="R7" s="1029"/>
      <c r="S7" s="1030">
        <v>0</v>
      </c>
      <c r="T7" s="1557">
        <v>2</v>
      </c>
      <c r="U7" s="1558">
        <v>2</v>
      </c>
      <c r="V7" s="1559">
        <v>1</v>
      </c>
      <c r="W7" s="1030">
        <v>3</v>
      </c>
      <c r="X7" s="1030">
        <v>0</v>
      </c>
      <c r="Y7" s="1028">
        <f>SUM(T7:X7)</f>
        <v>8</v>
      </c>
      <c r="Z7" s="1031"/>
      <c r="AA7" s="1030">
        <v>0</v>
      </c>
      <c r="AB7" s="1032">
        <f>SUM(B7,J7,Q7,Y7)</f>
        <v>14</v>
      </c>
      <c r="AC7" s="2191" t="s">
        <v>243</v>
      </c>
      <c r="AD7" s="1947"/>
      <c r="AE7" s="1947"/>
      <c r="AF7" s="1947"/>
      <c r="AG7" s="1947"/>
      <c r="AH7" s="2118"/>
    </row>
    <row r="8" spans="1:34" s="3" customFormat="1" ht="21.75" customHeight="1">
      <c r="A8" s="833" t="s">
        <v>246</v>
      </c>
      <c r="B8" s="1560">
        <v>3</v>
      </c>
      <c r="C8" s="1554">
        <v>1</v>
      </c>
      <c r="D8" s="1555">
        <v>0</v>
      </c>
      <c r="E8" s="1555">
        <v>1</v>
      </c>
      <c r="F8" s="1555">
        <v>1</v>
      </c>
      <c r="G8" s="1555">
        <v>0</v>
      </c>
      <c r="H8" s="1556">
        <v>0</v>
      </c>
      <c r="I8" s="1553">
        <v>0</v>
      </c>
      <c r="J8" s="1033">
        <f t="shared" ref="J8:J17" si="0">SUM(C8:I8)</f>
        <v>3</v>
      </c>
      <c r="K8" s="1034"/>
      <c r="L8" s="1035">
        <v>0</v>
      </c>
      <c r="M8" s="1561">
        <v>0</v>
      </c>
      <c r="N8" s="1562">
        <v>1</v>
      </c>
      <c r="O8" s="1417">
        <v>0</v>
      </c>
      <c r="P8" s="1035">
        <v>1</v>
      </c>
      <c r="Q8" s="1033">
        <f t="shared" ref="Q8:Q16" si="1">SUM(M8:P8)</f>
        <v>2</v>
      </c>
      <c r="R8" s="1034"/>
      <c r="S8" s="1035">
        <v>0</v>
      </c>
      <c r="T8" s="1561">
        <v>1</v>
      </c>
      <c r="U8" s="1562">
        <v>1</v>
      </c>
      <c r="V8" s="1417">
        <v>0</v>
      </c>
      <c r="W8" s="1035">
        <v>0</v>
      </c>
      <c r="X8" s="1035">
        <v>0</v>
      </c>
      <c r="Y8" s="1033">
        <f t="shared" ref="Y8:Y17" si="2">SUM(T8:X8)</f>
        <v>2</v>
      </c>
      <c r="Z8" s="1036"/>
      <c r="AA8" s="1035">
        <v>0</v>
      </c>
      <c r="AB8" s="1037">
        <f t="shared" ref="AB8:AB16" si="3">SUM(B8,J8,Q8,Y8)</f>
        <v>10</v>
      </c>
      <c r="AC8" s="2192" t="s">
        <v>845</v>
      </c>
      <c r="AD8" s="2193"/>
      <c r="AE8" s="2193"/>
      <c r="AF8" s="2193"/>
      <c r="AG8" s="2193"/>
      <c r="AH8" s="2194"/>
    </row>
    <row r="9" spans="1:34" s="3" customFormat="1" ht="21.75" customHeight="1">
      <c r="A9" s="833" t="s">
        <v>283</v>
      </c>
      <c r="B9" s="1560">
        <v>0</v>
      </c>
      <c r="C9" s="1554">
        <v>1</v>
      </c>
      <c r="D9" s="1555">
        <v>1</v>
      </c>
      <c r="E9" s="1555">
        <v>0</v>
      </c>
      <c r="F9" s="1555">
        <v>0</v>
      </c>
      <c r="G9" s="1555">
        <v>1</v>
      </c>
      <c r="H9" s="1556">
        <v>2</v>
      </c>
      <c r="I9" s="1553">
        <v>12</v>
      </c>
      <c r="J9" s="1033">
        <f t="shared" si="0"/>
        <v>17</v>
      </c>
      <c r="K9" s="1034"/>
      <c r="L9" s="1035">
        <v>2</v>
      </c>
      <c r="M9" s="1561">
        <v>2</v>
      </c>
      <c r="N9" s="1562">
        <v>2</v>
      </c>
      <c r="O9" s="1417">
        <v>1</v>
      </c>
      <c r="P9" s="1035">
        <v>8</v>
      </c>
      <c r="Q9" s="1033">
        <f t="shared" si="1"/>
        <v>13</v>
      </c>
      <c r="R9" s="1034"/>
      <c r="S9" s="1035">
        <v>1</v>
      </c>
      <c r="T9" s="1561">
        <v>5</v>
      </c>
      <c r="U9" s="1562">
        <v>3</v>
      </c>
      <c r="V9" s="1417">
        <v>4</v>
      </c>
      <c r="W9" s="1035">
        <v>0</v>
      </c>
      <c r="X9" s="1035">
        <v>0</v>
      </c>
      <c r="Y9" s="1033">
        <f t="shared" si="2"/>
        <v>12</v>
      </c>
      <c r="Z9" s="1036"/>
      <c r="AA9" s="1035">
        <v>3</v>
      </c>
      <c r="AB9" s="1037">
        <f t="shared" si="3"/>
        <v>42</v>
      </c>
      <c r="AC9" s="2192" t="s">
        <v>284</v>
      </c>
      <c r="AD9" s="2193"/>
      <c r="AE9" s="2193"/>
      <c r="AF9" s="2193"/>
      <c r="AG9" s="2193"/>
      <c r="AH9" s="2194"/>
    </row>
    <row r="10" spans="1:34" s="3" customFormat="1" ht="21.75" customHeight="1">
      <c r="A10" s="833" t="s">
        <v>285</v>
      </c>
      <c r="B10" s="1560">
        <v>0</v>
      </c>
      <c r="C10" s="1554">
        <v>5</v>
      </c>
      <c r="D10" s="1555">
        <v>5</v>
      </c>
      <c r="E10" s="1555">
        <v>2</v>
      </c>
      <c r="F10" s="1555">
        <v>3</v>
      </c>
      <c r="G10" s="1555">
        <v>3</v>
      </c>
      <c r="H10" s="1556">
        <v>3</v>
      </c>
      <c r="I10" s="1553">
        <v>1</v>
      </c>
      <c r="J10" s="1033">
        <f t="shared" si="0"/>
        <v>22</v>
      </c>
      <c r="K10" s="1034"/>
      <c r="L10" s="1035">
        <v>0</v>
      </c>
      <c r="M10" s="1561">
        <v>8</v>
      </c>
      <c r="N10" s="1562">
        <v>7</v>
      </c>
      <c r="O10" s="1417">
        <v>7</v>
      </c>
      <c r="P10" s="1035">
        <v>1</v>
      </c>
      <c r="Q10" s="1033">
        <f t="shared" si="1"/>
        <v>23</v>
      </c>
      <c r="R10" s="1034"/>
      <c r="S10" s="1035">
        <v>0</v>
      </c>
      <c r="T10" s="1561">
        <v>6</v>
      </c>
      <c r="U10" s="1562">
        <v>7</v>
      </c>
      <c r="V10" s="1417">
        <v>7</v>
      </c>
      <c r="W10" s="1035">
        <v>0</v>
      </c>
      <c r="X10" s="1035">
        <v>0</v>
      </c>
      <c r="Y10" s="1033">
        <f t="shared" si="2"/>
        <v>20</v>
      </c>
      <c r="Z10" s="1036"/>
      <c r="AA10" s="1035">
        <v>0</v>
      </c>
      <c r="AB10" s="1037">
        <f t="shared" si="3"/>
        <v>65</v>
      </c>
      <c r="AC10" s="2192" t="s">
        <v>286</v>
      </c>
      <c r="AD10" s="2193"/>
      <c r="AE10" s="2193"/>
      <c r="AF10" s="2193"/>
      <c r="AG10" s="2193"/>
      <c r="AH10" s="2194"/>
    </row>
    <row r="11" spans="1:34" s="3" customFormat="1" ht="21.75" customHeight="1">
      <c r="A11" s="833" t="s">
        <v>287</v>
      </c>
      <c r="B11" s="1560">
        <v>0</v>
      </c>
      <c r="C11" s="1554">
        <v>1</v>
      </c>
      <c r="D11" s="1555">
        <v>2</v>
      </c>
      <c r="E11" s="1555">
        <v>1</v>
      </c>
      <c r="F11" s="1555">
        <v>1</v>
      </c>
      <c r="G11" s="1555">
        <v>1</v>
      </c>
      <c r="H11" s="1556">
        <v>2</v>
      </c>
      <c r="I11" s="1553">
        <v>11</v>
      </c>
      <c r="J11" s="1033">
        <f t="shared" si="0"/>
        <v>19</v>
      </c>
      <c r="K11" s="1034"/>
      <c r="L11" s="1035">
        <v>5</v>
      </c>
      <c r="M11" s="1561">
        <v>6</v>
      </c>
      <c r="N11" s="1562">
        <v>1</v>
      </c>
      <c r="O11" s="1417">
        <v>5</v>
      </c>
      <c r="P11" s="1035">
        <v>10</v>
      </c>
      <c r="Q11" s="1033">
        <f t="shared" si="1"/>
        <v>22</v>
      </c>
      <c r="R11" s="1034"/>
      <c r="S11" s="1035">
        <v>4</v>
      </c>
      <c r="T11" s="1561">
        <v>11</v>
      </c>
      <c r="U11" s="1562">
        <v>8</v>
      </c>
      <c r="V11" s="1417">
        <v>9</v>
      </c>
      <c r="W11" s="1035">
        <v>0</v>
      </c>
      <c r="X11" s="1035">
        <v>0</v>
      </c>
      <c r="Y11" s="1033">
        <f t="shared" si="2"/>
        <v>28</v>
      </c>
      <c r="Z11" s="1036"/>
      <c r="AA11" s="1035">
        <v>4</v>
      </c>
      <c r="AB11" s="1037">
        <f t="shared" si="3"/>
        <v>69</v>
      </c>
      <c r="AC11" s="2192" t="s">
        <v>288</v>
      </c>
      <c r="AD11" s="2193"/>
      <c r="AE11" s="2193"/>
      <c r="AF11" s="2193"/>
      <c r="AG11" s="2193"/>
      <c r="AH11" s="2194"/>
    </row>
    <row r="12" spans="1:34" s="80" customFormat="1" ht="21.75" customHeight="1">
      <c r="A12" s="79" t="s">
        <v>289</v>
      </c>
      <c r="B12" s="1563">
        <v>0</v>
      </c>
      <c r="C12" s="1564">
        <v>2</v>
      </c>
      <c r="D12" s="1565">
        <v>1</v>
      </c>
      <c r="E12" s="1565">
        <v>1</v>
      </c>
      <c r="F12" s="1565">
        <v>1</v>
      </c>
      <c r="G12" s="1565">
        <v>2</v>
      </c>
      <c r="H12" s="1566">
        <v>2</v>
      </c>
      <c r="I12" s="1567">
        <v>1</v>
      </c>
      <c r="J12" s="1038">
        <f t="shared" si="0"/>
        <v>10</v>
      </c>
      <c r="K12" s="1039"/>
      <c r="L12" s="1040">
        <v>0</v>
      </c>
      <c r="M12" s="1568">
        <v>1</v>
      </c>
      <c r="N12" s="1569">
        <v>1</v>
      </c>
      <c r="O12" s="1570">
        <v>2</v>
      </c>
      <c r="P12" s="1040">
        <v>2</v>
      </c>
      <c r="Q12" s="1038">
        <f t="shared" si="1"/>
        <v>6</v>
      </c>
      <c r="R12" s="1039"/>
      <c r="S12" s="1040">
        <v>0</v>
      </c>
      <c r="T12" s="1568">
        <v>0</v>
      </c>
      <c r="U12" s="1569">
        <v>0</v>
      </c>
      <c r="V12" s="1570">
        <v>0</v>
      </c>
      <c r="W12" s="1040">
        <v>0</v>
      </c>
      <c r="X12" s="1040">
        <v>0</v>
      </c>
      <c r="Y12" s="1038">
        <f t="shared" si="2"/>
        <v>0</v>
      </c>
      <c r="Z12" s="1041"/>
      <c r="AA12" s="1040">
        <v>0</v>
      </c>
      <c r="AB12" s="1042">
        <f t="shared" si="3"/>
        <v>16</v>
      </c>
      <c r="AC12" s="2177" t="s">
        <v>290</v>
      </c>
      <c r="AD12" s="2178"/>
      <c r="AE12" s="2178"/>
      <c r="AF12" s="2178"/>
      <c r="AG12" s="2178"/>
      <c r="AH12" s="2179"/>
    </row>
    <row r="13" spans="1:34" s="3" customFormat="1" ht="21.75" customHeight="1">
      <c r="A13" s="833" t="s">
        <v>291</v>
      </c>
      <c r="B13" s="1560">
        <v>0</v>
      </c>
      <c r="C13" s="1554">
        <v>1</v>
      </c>
      <c r="D13" s="1555">
        <v>2</v>
      </c>
      <c r="E13" s="1555">
        <v>1</v>
      </c>
      <c r="F13" s="1555">
        <v>2</v>
      </c>
      <c r="G13" s="1555">
        <v>1</v>
      </c>
      <c r="H13" s="1556">
        <v>1</v>
      </c>
      <c r="I13" s="1553">
        <v>5</v>
      </c>
      <c r="J13" s="1033">
        <f t="shared" si="0"/>
        <v>13</v>
      </c>
      <c r="K13" s="1034"/>
      <c r="L13" s="1035">
        <v>0</v>
      </c>
      <c r="M13" s="1561">
        <v>2</v>
      </c>
      <c r="N13" s="1562">
        <v>2</v>
      </c>
      <c r="O13" s="1417">
        <v>2</v>
      </c>
      <c r="P13" s="1035">
        <v>2</v>
      </c>
      <c r="Q13" s="1033">
        <f t="shared" si="1"/>
        <v>8</v>
      </c>
      <c r="R13" s="1034"/>
      <c r="S13" s="1035">
        <v>0</v>
      </c>
      <c r="T13" s="1561">
        <v>5</v>
      </c>
      <c r="U13" s="1562">
        <v>5</v>
      </c>
      <c r="V13" s="1417">
        <v>4</v>
      </c>
      <c r="W13" s="1035">
        <v>0</v>
      </c>
      <c r="X13" s="1035">
        <v>0</v>
      </c>
      <c r="Y13" s="1033">
        <f t="shared" si="2"/>
        <v>14</v>
      </c>
      <c r="Z13" s="1036"/>
      <c r="AA13" s="1035">
        <v>0</v>
      </c>
      <c r="AB13" s="1037">
        <f t="shared" si="3"/>
        <v>35</v>
      </c>
      <c r="AC13" s="2192" t="s">
        <v>292</v>
      </c>
      <c r="AD13" s="2193"/>
      <c r="AE13" s="2193"/>
      <c r="AF13" s="2193"/>
      <c r="AG13" s="2193"/>
      <c r="AH13" s="2194"/>
    </row>
    <row r="14" spans="1:34" s="3" customFormat="1" ht="21.75" customHeight="1">
      <c r="A14" s="833" t="s">
        <v>255</v>
      </c>
      <c r="B14" s="1560">
        <v>0</v>
      </c>
      <c r="C14" s="1554">
        <v>2</v>
      </c>
      <c r="D14" s="1555">
        <v>1</v>
      </c>
      <c r="E14" s="1555">
        <v>1</v>
      </c>
      <c r="F14" s="1555">
        <v>1</v>
      </c>
      <c r="G14" s="1555">
        <v>1</v>
      </c>
      <c r="H14" s="1556">
        <v>1</v>
      </c>
      <c r="I14" s="1553">
        <v>7</v>
      </c>
      <c r="J14" s="1033">
        <f t="shared" si="0"/>
        <v>14</v>
      </c>
      <c r="K14" s="1034"/>
      <c r="L14" s="1035">
        <v>0</v>
      </c>
      <c r="M14" s="1561">
        <v>2</v>
      </c>
      <c r="N14" s="1562">
        <v>2</v>
      </c>
      <c r="O14" s="1417">
        <v>4</v>
      </c>
      <c r="P14" s="1035">
        <v>2</v>
      </c>
      <c r="Q14" s="1033">
        <f t="shared" si="1"/>
        <v>10</v>
      </c>
      <c r="R14" s="1034"/>
      <c r="S14" s="1035">
        <v>0</v>
      </c>
      <c r="T14" s="1561">
        <v>5</v>
      </c>
      <c r="U14" s="1562">
        <v>5</v>
      </c>
      <c r="V14" s="1417">
        <v>5</v>
      </c>
      <c r="W14" s="1035">
        <v>0</v>
      </c>
      <c r="X14" s="1035">
        <v>0</v>
      </c>
      <c r="Y14" s="1033">
        <f t="shared" si="2"/>
        <v>15</v>
      </c>
      <c r="Z14" s="1036"/>
      <c r="AA14" s="1035">
        <v>1</v>
      </c>
      <c r="AB14" s="1037">
        <f t="shared" si="3"/>
        <v>39</v>
      </c>
      <c r="AC14" s="2192" t="s">
        <v>293</v>
      </c>
      <c r="AD14" s="2193"/>
      <c r="AE14" s="2193"/>
      <c r="AF14" s="2193"/>
      <c r="AG14" s="2193"/>
      <c r="AH14" s="2194"/>
    </row>
    <row r="15" spans="1:34" s="80" customFormat="1" ht="21.75" customHeight="1">
      <c r="A15" s="79" t="s">
        <v>294</v>
      </c>
      <c r="B15" s="1563">
        <v>0</v>
      </c>
      <c r="C15" s="1564">
        <v>0</v>
      </c>
      <c r="D15" s="1565">
        <v>1</v>
      </c>
      <c r="E15" s="1565">
        <v>1</v>
      </c>
      <c r="F15" s="1565">
        <v>1</v>
      </c>
      <c r="G15" s="1565">
        <v>1</v>
      </c>
      <c r="H15" s="1566">
        <v>1</v>
      </c>
      <c r="I15" s="1567">
        <v>0</v>
      </c>
      <c r="J15" s="1038">
        <f t="shared" si="0"/>
        <v>5</v>
      </c>
      <c r="K15" s="1039"/>
      <c r="L15" s="1040">
        <v>0</v>
      </c>
      <c r="M15" s="1568">
        <v>1</v>
      </c>
      <c r="N15" s="1569">
        <v>1</v>
      </c>
      <c r="O15" s="1570">
        <v>1</v>
      </c>
      <c r="P15" s="1040">
        <v>0</v>
      </c>
      <c r="Q15" s="1038">
        <f t="shared" si="1"/>
        <v>3</v>
      </c>
      <c r="R15" s="1039"/>
      <c r="S15" s="1040">
        <v>0</v>
      </c>
      <c r="T15" s="1568">
        <v>0</v>
      </c>
      <c r="U15" s="1569">
        <v>0</v>
      </c>
      <c r="V15" s="1570">
        <v>0</v>
      </c>
      <c r="W15" s="1040">
        <v>0</v>
      </c>
      <c r="X15" s="1040">
        <v>0</v>
      </c>
      <c r="Y15" s="1038">
        <f t="shared" si="2"/>
        <v>0</v>
      </c>
      <c r="Z15" s="1041"/>
      <c r="AA15" s="1040">
        <v>0</v>
      </c>
      <c r="AB15" s="1042">
        <f t="shared" si="3"/>
        <v>8</v>
      </c>
      <c r="AC15" s="2177" t="s">
        <v>295</v>
      </c>
      <c r="AD15" s="2178"/>
      <c r="AE15" s="2178"/>
      <c r="AF15" s="2178"/>
      <c r="AG15" s="2178"/>
      <c r="AH15" s="2179"/>
    </row>
    <row r="16" spans="1:34" s="3" customFormat="1" ht="21.75" customHeight="1">
      <c r="A16" s="81" t="s">
        <v>296</v>
      </c>
      <c r="B16" s="1571">
        <v>0</v>
      </c>
      <c r="C16" s="1572">
        <v>2</v>
      </c>
      <c r="D16" s="1573">
        <v>2</v>
      </c>
      <c r="E16" s="1573">
        <v>1</v>
      </c>
      <c r="F16" s="1573">
        <v>2</v>
      </c>
      <c r="G16" s="1573">
        <v>2</v>
      </c>
      <c r="H16" s="1574">
        <v>1</v>
      </c>
      <c r="I16" s="1571">
        <v>6</v>
      </c>
      <c r="J16" s="1033">
        <f t="shared" si="0"/>
        <v>16</v>
      </c>
      <c r="K16" s="1043"/>
      <c r="L16" s="1044">
        <v>1</v>
      </c>
      <c r="M16" s="1575">
        <v>5</v>
      </c>
      <c r="N16" s="1576">
        <v>4</v>
      </c>
      <c r="O16" s="1390">
        <v>3</v>
      </c>
      <c r="P16" s="1044">
        <v>0</v>
      </c>
      <c r="Q16" s="1045">
        <f t="shared" si="1"/>
        <v>12</v>
      </c>
      <c r="R16" s="1043"/>
      <c r="S16" s="1044">
        <v>0</v>
      </c>
      <c r="T16" s="1575">
        <v>6</v>
      </c>
      <c r="U16" s="1576">
        <v>5</v>
      </c>
      <c r="V16" s="1390">
        <v>5</v>
      </c>
      <c r="W16" s="1044">
        <v>0</v>
      </c>
      <c r="X16" s="1044">
        <v>0</v>
      </c>
      <c r="Y16" s="1045">
        <f t="shared" si="2"/>
        <v>16</v>
      </c>
      <c r="Z16" s="1046"/>
      <c r="AA16" s="1044">
        <v>0</v>
      </c>
      <c r="AB16" s="1047">
        <f t="shared" si="3"/>
        <v>44</v>
      </c>
      <c r="AC16" s="2195" t="s">
        <v>296</v>
      </c>
      <c r="AD16" s="2196"/>
      <c r="AE16" s="2196"/>
      <c r="AF16" s="2196"/>
      <c r="AG16" s="2196"/>
      <c r="AH16" s="2197"/>
    </row>
    <row r="17" spans="1:56" s="89" customFormat="1" ht="21.75" customHeight="1" thickBot="1">
      <c r="A17" s="88" t="s">
        <v>297</v>
      </c>
      <c r="B17" s="1048">
        <f>SUM(B7:B16)</f>
        <v>4</v>
      </c>
      <c r="C17" s="1049">
        <f>SUM(C7:C16)</f>
        <v>15</v>
      </c>
      <c r="D17" s="1050">
        <f t="shared" ref="D17:AA17" si="4">SUM(D7:D16)</f>
        <v>15</v>
      </c>
      <c r="E17" s="1050">
        <f t="shared" si="4"/>
        <v>9</v>
      </c>
      <c r="F17" s="1050">
        <f t="shared" si="4"/>
        <v>12</v>
      </c>
      <c r="G17" s="1050">
        <f t="shared" si="4"/>
        <v>13</v>
      </c>
      <c r="H17" s="1051">
        <f t="shared" si="4"/>
        <v>14</v>
      </c>
      <c r="I17" s="1052">
        <f t="shared" si="4"/>
        <v>44</v>
      </c>
      <c r="J17" s="1053">
        <f t="shared" si="0"/>
        <v>122</v>
      </c>
      <c r="K17" s="1054"/>
      <c r="L17" s="1052">
        <f t="shared" si="4"/>
        <v>8</v>
      </c>
      <c r="M17" s="1049">
        <f>SUM(M7:M16)</f>
        <v>27</v>
      </c>
      <c r="N17" s="1050">
        <f>SUM(N7:N16)</f>
        <v>22</v>
      </c>
      <c r="O17" s="1051">
        <f>SUM(O7:O16)</f>
        <v>25</v>
      </c>
      <c r="P17" s="1052">
        <f>SUM(P7:P16)</f>
        <v>27</v>
      </c>
      <c r="Q17" s="1052">
        <f>SUM(M17:P17)</f>
        <v>101</v>
      </c>
      <c r="R17" s="1054"/>
      <c r="S17" s="1052">
        <f t="shared" si="4"/>
        <v>5</v>
      </c>
      <c r="T17" s="1049">
        <f t="shared" si="4"/>
        <v>41</v>
      </c>
      <c r="U17" s="1050">
        <f t="shared" si="4"/>
        <v>36</v>
      </c>
      <c r="V17" s="1051">
        <f t="shared" si="4"/>
        <v>35</v>
      </c>
      <c r="W17" s="1052">
        <f t="shared" si="4"/>
        <v>3</v>
      </c>
      <c r="X17" s="1052">
        <f t="shared" si="4"/>
        <v>0</v>
      </c>
      <c r="Y17" s="1052">
        <f t="shared" si="2"/>
        <v>115</v>
      </c>
      <c r="Z17" s="1055"/>
      <c r="AA17" s="1052">
        <f t="shared" si="4"/>
        <v>8</v>
      </c>
      <c r="AB17" s="1054">
        <f>SUM(B17,J17,Q17,Y17)</f>
        <v>342</v>
      </c>
      <c r="AC17" s="2198" t="s">
        <v>2</v>
      </c>
      <c r="AD17" s="2199"/>
      <c r="AE17" s="2199"/>
      <c r="AF17" s="2199"/>
      <c r="AG17" s="2199"/>
      <c r="AH17" s="2200"/>
    </row>
    <row r="18" spans="1:56" s="15" customFormat="1" ht="35.25" customHeight="1">
      <c r="A18" s="82"/>
    </row>
    <row r="19" spans="1:56" s="15" customFormat="1" ht="18.75" customHeight="1">
      <c r="A19" s="83" t="s">
        <v>328</v>
      </c>
      <c r="AU19" s="28"/>
      <c r="AV19" s="28"/>
      <c r="AW19" s="28"/>
      <c r="AX19" s="16" t="s">
        <v>19</v>
      </c>
    </row>
    <row r="20" spans="1:56" s="15" customFormat="1" ht="5.25" customHeight="1" thickBot="1">
      <c r="A20" s="19"/>
      <c r="AU20" s="28"/>
      <c r="AV20" s="28"/>
      <c r="AW20" s="28"/>
      <c r="AX20" s="16"/>
    </row>
    <row r="21" spans="1:56" s="15" customFormat="1" ht="23.25" customHeight="1">
      <c r="A21" s="832"/>
      <c r="B21" s="2102" t="s">
        <v>298</v>
      </c>
      <c r="C21" s="2102"/>
      <c r="D21" s="2102"/>
      <c r="E21" s="2102"/>
      <c r="F21" s="2102"/>
      <c r="G21" s="2102"/>
      <c r="H21" s="2102"/>
      <c r="I21" s="2102"/>
      <c r="J21" s="2102"/>
      <c r="K21" s="2102"/>
      <c r="L21" s="2102"/>
      <c r="M21" s="2102"/>
      <c r="N21" s="2222" t="s">
        <v>42</v>
      </c>
      <c r="O21" s="2102"/>
      <c r="P21" s="2102"/>
      <c r="Q21" s="2102"/>
      <c r="R21" s="2102"/>
      <c r="S21" s="2102"/>
      <c r="T21" s="2102"/>
      <c r="U21" s="2102"/>
      <c r="V21" s="2102"/>
      <c r="W21" s="2102"/>
      <c r="X21" s="2102"/>
      <c r="Y21" s="2102"/>
      <c r="Z21" s="2103"/>
      <c r="AA21" s="2222" t="s">
        <v>299</v>
      </c>
      <c r="AB21" s="2102"/>
      <c r="AC21" s="2103"/>
      <c r="AD21" s="2226" t="s">
        <v>300</v>
      </c>
      <c r="AE21" s="2227"/>
      <c r="AF21" s="2227"/>
      <c r="AG21" s="2227"/>
      <c r="AH21" s="2227"/>
      <c r="AI21" s="2227"/>
      <c r="AJ21" s="2227"/>
      <c r="AK21" s="2227"/>
      <c r="AL21" s="2227"/>
      <c r="AM21" s="2227"/>
      <c r="AN21" s="2227"/>
      <c r="AO21" s="2228"/>
      <c r="AP21" s="2201" t="s">
        <v>301</v>
      </c>
      <c r="AQ21" s="2202"/>
      <c r="AR21" s="2202"/>
      <c r="AS21" s="2202"/>
      <c r="AT21" s="2203"/>
      <c r="AU21" s="1949" t="s">
        <v>302</v>
      </c>
      <c r="AV21" s="2207"/>
      <c r="AW21" s="2208"/>
      <c r="AX21" s="832"/>
    </row>
    <row r="22" spans="1:56" s="15" customFormat="1" ht="23.25" customHeight="1">
      <c r="A22" s="84"/>
      <c r="B22" s="2104"/>
      <c r="C22" s="2104"/>
      <c r="D22" s="2104"/>
      <c r="E22" s="2104"/>
      <c r="F22" s="2104"/>
      <c r="G22" s="2104"/>
      <c r="H22" s="2104"/>
      <c r="I22" s="2104"/>
      <c r="J22" s="2104"/>
      <c r="K22" s="2104"/>
      <c r="L22" s="2104"/>
      <c r="M22" s="2221"/>
      <c r="N22" s="2223"/>
      <c r="O22" s="2221"/>
      <c r="P22" s="2221"/>
      <c r="Q22" s="2221"/>
      <c r="R22" s="2221"/>
      <c r="S22" s="2221"/>
      <c r="T22" s="2221"/>
      <c r="U22" s="2221"/>
      <c r="V22" s="2221"/>
      <c r="W22" s="2221"/>
      <c r="X22" s="2221"/>
      <c r="Y22" s="2221"/>
      <c r="Z22" s="2105"/>
      <c r="AA22" s="2224"/>
      <c r="AB22" s="2104"/>
      <c r="AC22" s="2225"/>
      <c r="AD22" s="2229"/>
      <c r="AE22" s="2230"/>
      <c r="AF22" s="2230"/>
      <c r="AG22" s="2230"/>
      <c r="AH22" s="2230"/>
      <c r="AI22" s="2230"/>
      <c r="AJ22" s="2230"/>
      <c r="AK22" s="2230"/>
      <c r="AL22" s="2230"/>
      <c r="AM22" s="2230"/>
      <c r="AN22" s="2230"/>
      <c r="AO22" s="2231"/>
      <c r="AP22" s="2204"/>
      <c r="AQ22" s="2205"/>
      <c r="AR22" s="2205"/>
      <c r="AS22" s="2205"/>
      <c r="AT22" s="2206"/>
      <c r="AU22" s="2209"/>
      <c r="AV22" s="2210"/>
      <c r="AW22" s="2211"/>
      <c r="AX22" s="84"/>
    </row>
    <row r="23" spans="1:56" s="15" customFormat="1" ht="23.25" customHeight="1">
      <c r="A23" s="17"/>
      <c r="B23" s="2212" t="s">
        <v>175</v>
      </c>
      <c r="C23" s="2215" t="s">
        <v>22</v>
      </c>
      <c r="D23" s="2215" t="s">
        <v>176</v>
      </c>
      <c r="E23" s="2215" t="s">
        <v>23</v>
      </c>
      <c r="F23" s="2215" t="s">
        <v>24</v>
      </c>
      <c r="G23" s="2218" t="s">
        <v>25</v>
      </c>
      <c r="H23" s="2218" t="s">
        <v>26</v>
      </c>
      <c r="I23" s="2215" t="s">
        <v>177</v>
      </c>
      <c r="J23" s="2215" t="s">
        <v>178</v>
      </c>
      <c r="K23" s="2215" t="s">
        <v>27</v>
      </c>
      <c r="L23" s="2232" t="s">
        <v>48</v>
      </c>
      <c r="M23" s="2235" t="s">
        <v>18</v>
      </c>
      <c r="N23" s="2073" t="s">
        <v>20</v>
      </c>
      <c r="O23" s="2071"/>
      <c r="P23" s="2072"/>
      <c r="Q23" s="2073" t="s">
        <v>303</v>
      </c>
      <c r="R23" s="2071"/>
      <c r="S23" s="2071"/>
      <c r="T23" s="2071"/>
      <c r="U23" s="2071"/>
      <c r="V23" s="2071"/>
      <c r="W23" s="2071"/>
      <c r="X23" s="2071"/>
      <c r="Y23" s="2072"/>
      <c r="Z23" s="2253" t="s">
        <v>304</v>
      </c>
      <c r="AA23" s="2239" t="s">
        <v>29</v>
      </c>
      <c r="AB23" s="2215" t="s">
        <v>30</v>
      </c>
      <c r="AC23" s="2237" t="s">
        <v>31</v>
      </c>
      <c r="AD23" s="2239" t="s">
        <v>305</v>
      </c>
      <c r="AE23" s="2215" t="s">
        <v>306</v>
      </c>
      <c r="AF23" s="2215" t="s">
        <v>32</v>
      </c>
      <c r="AG23" s="2215" t="s">
        <v>33</v>
      </c>
      <c r="AH23" s="2215" t="s">
        <v>34</v>
      </c>
      <c r="AI23" s="2215" t="s">
        <v>182</v>
      </c>
      <c r="AJ23" s="2215" t="s">
        <v>183</v>
      </c>
      <c r="AK23" s="2215" t="s">
        <v>184</v>
      </c>
      <c r="AL23" s="2215" t="s">
        <v>307</v>
      </c>
      <c r="AM23" s="2215" t="s">
        <v>308</v>
      </c>
      <c r="AN23" s="2215" t="s">
        <v>309</v>
      </c>
      <c r="AO23" s="2237" t="s">
        <v>310</v>
      </c>
      <c r="AP23" s="2073" t="s">
        <v>187</v>
      </c>
      <c r="AQ23" s="2071"/>
      <c r="AR23" s="2072"/>
      <c r="AS23" s="2174" t="s">
        <v>36</v>
      </c>
      <c r="AT23" s="2174" t="s">
        <v>360</v>
      </c>
      <c r="AU23" s="2239" t="s">
        <v>37</v>
      </c>
      <c r="AV23" s="2242" t="s">
        <v>189</v>
      </c>
      <c r="AW23" s="2245" t="s">
        <v>844</v>
      </c>
      <c r="AX23" s="17"/>
    </row>
    <row r="24" spans="1:56" s="15" customFormat="1" ht="78.75" customHeight="1">
      <c r="A24" s="26" t="s">
        <v>21</v>
      </c>
      <c r="B24" s="2213"/>
      <c r="C24" s="2216"/>
      <c r="D24" s="2216"/>
      <c r="E24" s="2216"/>
      <c r="F24" s="2216"/>
      <c r="G24" s="2219"/>
      <c r="H24" s="2219"/>
      <c r="I24" s="2216"/>
      <c r="J24" s="2216"/>
      <c r="K24" s="2216"/>
      <c r="L24" s="2233"/>
      <c r="M24" s="2235"/>
      <c r="N24" s="2248" t="s">
        <v>28</v>
      </c>
      <c r="O24" s="2250" t="s">
        <v>311</v>
      </c>
      <c r="P24" s="2237" t="s">
        <v>61</v>
      </c>
      <c r="Q24" s="2239" t="s">
        <v>312</v>
      </c>
      <c r="R24" s="2215" t="s">
        <v>361</v>
      </c>
      <c r="S24" s="2215" t="s">
        <v>311</v>
      </c>
      <c r="T24" s="2215" t="s">
        <v>313</v>
      </c>
      <c r="U24" s="2215" t="s">
        <v>60</v>
      </c>
      <c r="V24" s="2215" t="s">
        <v>61</v>
      </c>
      <c r="W24" s="2215" t="s">
        <v>59</v>
      </c>
      <c r="X24" s="2215" t="s">
        <v>50</v>
      </c>
      <c r="Y24" s="2237" t="s">
        <v>352</v>
      </c>
      <c r="Z24" s="2254"/>
      <c r="AA24" s="2240"/>
      <c r="AB24" s="2216"/>
      <c r="AC24" s="2252"/>
      <c r="AD24" s="2240"/>
      <c r="AE24" s="2216"/>
      <c r="AF24" s="2216"/>
      <c r="AG24" s="2216"/>
      <c r="AH24" s="2216"/>
      <c r="AI24" s="2216"/>
      <c r="AJ24" s="2216"/>
      <c r="AK24" s="2216"/>
      <c r="AL24" s="2216"/>
      <c r="AM24" s="2216"/>
      <c r="AN24" s="2216"/>
      <c r="AO24" s="2252"/>
      <c r="AP24" s="2239" t="s">
        <v>314</v>
      </c>
      <c r="AQ24" s="2215" t="s">
        <v>194</v>
      </c>
      <c r="AR24" s="2237" t="s">
        <v>192</v>
      </c>
      <c r="AS24" s="2175"/>
      <c r="AT24" s="2175"/>
      <c r="AU24" s="2240"/>
      <c r="AV24" s="2243"/>
      <c r="AW24" s="2246"/>
      <c r="AX24" s="26" t="s">
        <v>21</v>
      </c>
    </row>
    <row r="25" spans="1:56" s="15" customFormat="1" ht="14.25" customHeight="1" thickBot="1">
      <c r="A25" s="828"/>
      <c r="B25" s="2214"/>
      <c r="C25" s="2217"/>
      <c r="D25" s="2217"/>
      <c r="E25" s="2217"/>
      <c r="F25" s="2217"/>
      <c r="G25" s="2220"/>
      <c r="H25" s="2220"/>
      <c r="I25" s="2217"/>
      <c r="J25" s="2217"/>
      <c r="K25" s="2217"/>
      <c r="L25" s="2234"/>
      <c r="M25" s="2236"/>
      <c r="N25" s="2249"/>
      <c r="O25" s="2251"/>
      <c r="P25" s="2238"/>
      <c r="Q25" s="2241"/>
      <c r="R25" s="2217"/>
      <c r="S25" s="2217"/>
      <c r="T25" s="2217"/>
      <c r="U25" s="2217"/>
      <c r="V25" s="2217"/>
      <c r="W25" s="2217"/>
      <c r="X25" s="2217"/>
      <c r="Y25" s="2238"/>
      <c r="Z25" s="2255"/>
      <c r="AA25" s="2241"/>
      <c r="AB25" s="2217"/>
      <c r="AC25" s="2238"/>
      <c r="AD25" s="2241"/>
      <c r="AE25" s="2217"/>
      <c r="AF25" s="2217"/>
      <c r="AG25" s="2217"/>
      <c r="AH25" s="2217"/>
      <c r="AI25" s="2217"/>
      <c r="AJ25" s="2217"/>
      <c r="AK25" s="2217"/>
      <c r="AL25" s="2217"/>
      <c r="AM25" s="2217"/>
      <c r="AN25" s="2217"/>
      <c r="AO25" s="2238"/>
      <c r="AP25" s="2241"/>
      <c r="AQ25" s="2217"/>
      <c r="AR25" s="2238"/>
      <c r="AS25" s="2176"/>
      <c r="AT25" s="2176"/>
      <c r="AU25" s="2241"/>
      <c r="AV25" s="2244"/>
      <c r="AW25" s="2247"/>
      <c r="AX25" s="828"/>
    </row>
    <row r="26" spans="1:56" s="3" customFormat="1" ht="21.75" customHeight="1">
      <c r="A26" s="833" t="s">
        <v>243</v>
      </c>
      <c r="B26" s="1577">
        <v>1</v>
      </c>
      <c r="C26" s="1578">
        <v>0</v>
      </c>
      <c r="D26" s="1578">
        <v>1</v>
      </c>
      <c r="E26" s="1578">
        <v>0</v>
      </c>
      <c r="F26" s="1578">
        <v>1</v>
      </c>
      <c r="G26" s="1578">
        <v>39</v>
      </c>
      <c r="H26" s="1578">
        <v>0</v>
      </c>
      <c r="I26" s="1578">
        <v>1</v>
      </c>
      <c r="J26" s="1578">
        <v>0</v>
      </c>
      <c r="K26" s="1578">
        <v>1</v>
      </c>
      <c r="L26" s="1579">
        <v>8</v>
      </c>
      <c r="M26" s="1580">
        <f>SUM(B26:L26)</f>
        <v>52</v>
      </c>
      <c r="N26" s="1581">
        <v>4</v>
      </c>
      <c r="O26" s="1578">
        <v>15</v>
      </c>
      <c r="P26" s="1579">
        <v>0</v>
      </c>
      <c r="Q26" s="1581">
        <v>0</v>
      </c>
      <c r="R26" s="1578">
        <v>0</v>
      </c>
      <c r="S26" s="1578">
        <v>0</v>
      </c>
      <c r="T26" s="1578">
        <v>4</v>
      </c>
      <c r="U26" s="1578">
        <v>0</v>
      </c>
      <c r="V26" s="1578">
        <v>0</v>
      </c>
      <c r="W26" s="1578">
        <v>0</v>
      </c>
      <c r="X26" s="1578">
        <v>1</v>
      </c>
      <c r="Y26" s="1579">
        <v>0</v>
      </c>
      <c r="Z26" s="1582">
        <f>SUM(N26:Y26)</f>
        <v>24</v>
      </c>
      <c r="AA26" s="1583">
        <v>3</v>
      </c>
      <c r="AB26" s="1584">
        <v>1</v>
      </c>
      <c r="AC26" s="1585">
        <v>1</v>
      </c>
      <c r="AD26" s="1583">
        <v>3</v>
      </c>
      <c r="AE26" s="1584">
        <v>18</v>
      </c>
      <c r="AF26" s="1584">
        <v>1</v>
      </c>
      <c r="AG26" s="1584">
        <v>0</v>
      </c>
      <c r="AH26" s="1584">
        <v>1</v>
      </c>
      <c r="AI26" s="1584">
        <v>1</v>
      </c>
      <c r="AJ26" s="1584">
        <v>1</v>
      </c>
      <c r="AK26" s="1584">
        <v>1</v>
      </c>
      <c r="AL26" s="1584">
        <v>1</v>
      </c>
      <c r="AM26" s="1584">
        <v>0</v>
      </c>
      <c r="AN26" s="1584">
        <v>0</v>
      </c>
      <c r="AO26" s="1585">
        <v>4</v>
      </c>
      <c r="AP26" s="1583">
        <v>0</v>
      </c>
      <c r="AQ26" s="1586">
        <v>0</v>
      </c>
      <c r="AR26" s="1585">
        <v>0</v>
      </c>
      <c r="AS26" s="1587">
        <v>1</v>
      </c>
      <c r="AT26" s="1587">
        <v>0</v>
      </c>
      <c r="AU26" s="1583">
        <v>0</v>
      </c>
      <c r="AV26" s="1588">
        <v>0</v>
      </c>
      <c r="AW26" s="1589">
        <v>0</v>
      </c>
      <c r="AX26" s="833" t="s">
        <v>243</v>
      </c>
      <c r="BA26" s="777"/>
      <c r="BD26" s="777"/>
    </row>
    <row r="27" spans="1:56" s="3" customFormat="1" ht="21.75" customHeight="1">
      <c r="A27" s="833" t="s">
        <v>246</v>
      </c>
      <c r="B27" s="1577">
        <v>1</v>
      </c>
      <c r="C27" s="1578">
        <v>0</v>
      </c>
      <c r="D27" s="1578">
        <v>1</v>
      </c>
      <c r="E27" s="1578">
        <v>0</v>
      </c>
      <c r="F27" s="1578">
        <v>2</v>
      </c>
      <c r="G27" s="1578">
        <v>28</v>
      </c>
      <c r="H27" s="1578">
        <v>0</v>
      </c>
      <c r="I27" s="1578">
        <v>1</v>
      </c>
      <c r="J27" s="1578">
        <v>0</v>
      </c>
      <c r="K27" s="1578">
        <v>1</v>
      </c>
      <c r="L27" s="1579">
        <v>7</v>
      </c>
      <c r="M27" s="1580">
        <f t="shared" ref="M27:M35" si="5">SUM(B27:L27)</f>
        <v>41</v>
      </c>
      <c r="N27" s="1581">
        <v>4</v>
      </c>
      <c r="O27" s="1578">
        <v>10</v>
      </c>
      <c r="P27" s="1579">
        <v>0</v>
      </c>
      <c r="Q27" s="1581">
        <v>0</v>
      </c>
      <c r="R27" s="1578">
        <v>0</v>
      </c>
      <c r="S27" s="1578">
        <v>0</v>
      </c>
      <c r="T27" s="1578">
        <v>4</v>
      </c>
      <c r="U27" s="1578">
        <v>0</v>
      </c>
      <c r="V27" s="1578">
        <v>0</v>
      </c>
      <c r="W27" s="1578">
        <v>5</v>
      </c>
      <c r="X27" s="1578">
        <v>1</v>
      </c>
      <c r="Y27" s="1579">
        <v>0</v>
      </c>
      <c r="Z27" s="1580">
        <f t="shared" ref="Z27:Z36" si="6">SUM(N27:Y27)</f>
        <v>24</v>
      </c>
      <c r="AA27" s="1583">
        <v>3</v>
      </c>
      <c r="AB27" s="1584">
        <v>1</v>
      </c>
      <c r="AC27" s="1585">
        <v>1</v>
      </c>
      <c r="AD27" s="1583">
        <v>4</v>
      </c>
      <c r="AE27" s="1584">
        <v>24</v>
      </c>
      <c r="AF27" s="1584">
        <v>1</v>
      </c>
      <c r="AG27" s="1584">
        <v>0</v>
      </c>
      <c r="AH27" s="1584">
        <v>1</v>
      </c>
      <c r="AI27" s="1584">
        <v>1</v>
      </c>
      <c r="AJ27" s="1584">
        <v>1</v>
      </c>
      <c r="AK27" s="1584">
        <v>0</v>
      </c>
      <c r="AL27" s="1584">
        <v>1</v>
      </c>
      <c r="AM27" s="1584">
        <v>0</v>
      </c>
      <c r="AN27" s="1584">
        <v>1</v>
      </c>
      <c r="AO27" s="1585">
        <v>2</v>
      </c>
      <c r="AP27" s="1583">
        <v>0</v>
      </c>
      <c r="AQ27" s="1586">
        <v>1</v>
      </c>
      <c r="AR27" s="1585">
        <v>0</v>
      </c>
      <c r="AS27" s="1587">
        <v>2</v>
      </c>
      <c r="AT27" s="1587">
        <v>0</v>
      </c>
      <c r="AU27" s="1583">
        <v>0</v>
      </c>
      <c r="AV27" s="1588">
        <v>0</v>
      </c>
      <c r="AW27" s="1589">
        <v>0</v>
      </c>
      <c r="AX27" s="833" t="s">
        <v>246</v>
      </c>
      <c r="BA27" s="11"/>
    </row>
    <row r="28" spans="1:56" s="3" customFormat="1" ht="21.75" customHeight="1">
      <c r="A28" s="833" t="s">
        <v>315</v>
      </c>
      <c r="B28" s="1577">
        <v>1</v>
      </c>
      <c r="C28" s="1578">
        <v>1</v>
      </c>
      <c r="D28" s="1578">
        <v>2</v>
      </c>
      <c r="E28" s="1578">
        <v>1</v>
      </c>
      <c r="F28" s="1578">
        <v>1</v>
      </c>
      <c r="G28" s="1578">
        <v>78</v>
      </c>
      <c r="H28" s="1578">
        <v>0</v>
      </c>
      <c r="I28" s="1578">
        <v>2</v>
      </c>
      <c r="J28" s="1578">
        <v>1</v>
      </c>
      <c r="K28" s="1578">
        <v>1</v>
      </c>
      <c r="L28" s="1579">
        <v>24</v>
      </c>
      <c r="M28" s="1580">
        <f t="shared" si="5"/>
        <v>112</v>
      </c>
      <c r="N28" s="1581">
        <v>5</v>
      </c>
      <c r="O28" s="1578">
        <v>25</v>
      </c>
      <c r="P28" s="1579">
        <v>0</v>
      </c>
      <c r="Q28" s="1581">
        <v>0</v>
      </c>
      <c r="R28" s="1578">
        <v>0</v>
      </c>
      <c r="S28" s="1578">
        <v>0</v>
      </c>
      <c r="T28" s="1578">
        <v>3</v>
      </c>
      <c r="U28" s="1578">
        <v>0</v>
      </c>
      <c r="V28" s="1578">
        <v>0</v>
      </c>
      <c r="W28" s="1578">
        <v>7</v>
      </c>
      <c r="X28" s="1578">
        <v>2</v>
      </c>
      <c r="Y28" s="1579">
        <v>7</v>
      </c>
      <c r="Z28" s="1580">
        <f t="shared" si="6"/>
        <v>49</v>
      </c>
      <c r="AA28" s="1583">
        <v>4</v>
      </c>
      <c r="AB28" s="1584">
        <v>1</v>
      </c>
      <c r="AC28" s="1585">
        <v>1</v>
      </c>
      <c r="AD28" s="1583">
        <v>5</v>
      </c>
      <c r="AE28" s="1584">
        <v>63</v>
      </c>
      <c r="AF28" s="1584">
        <v>2</v>
      </c>
      <c r="AG28" s="1584">
        <v>0</v>
      </c>
      <c r="AH28" s="1584">
        <v>1</v>
      </c>
      <c r="AI28" s="1584">
        <v>2</v>
      </c>
      <c r="AJ28" s="1584">
        <v>2</v>
      </c>
      <c r="AK28" s="1584">
        <v>0</v>
      </c>
      <c r="AL28" s="1584">
        <v>1</v>
      </c>
      <c r="AM28" s="1584">
        <v>0</v>
      </c>
      <c r="AN28" s="1584">
        <v>3</v>
      </c>
      <c r="AO28" s="1585">
        <v>7</v>
      </c>
      <c r="AP28" s="1583">
        <v>0</v>
      </c>
      <c r="AQ28" s="1586">
        <v>1</v>
      </c>
      <c r="AR28" s="1585">
        <v>0</v>
      </c>
      <c r="AS28" s="1587">
        <v>7</v>
      </c>
      <c r="AT28" s="1587">
        <v>0</v>
      </c>
      <c r="AU28" s="1583">
        <v>0</v>
      </c>
      <c r="AV28" s="1588">
        <v>0</v>
      </c>
      <c r="AW28" s="1589">
        <v>0</v>
      </c>
      <c r="AX28" s="833" t="s">
        <v>315</v>
      </c>
      <c r="BA28" s="11"/>
    </row>
    <row r="29" spans="1:56" s="3" customFormat="1" ht="21.75" customHeight="1">
      <c r="A29" s="833" t="s">
        <v>316</v>
      </c>
      <c r="B29" s="1577">
        <v>1</v>
      </c>
      <c r="C29" s="1578">
        <v>1</v>
      </c>
      <c r="D29" s="1578">
        <v>1</v>
      </c>
      <c r="E29" s="1578">
        <v>1</v>
      </c>
      <c r="F29" s="1578">
        <v>1</v>
      </c>
      <c r="G29" s="1578">
        <v>107</v>
      </c>
      <c r="H29" s="1578">
        <v>0</v>
      </c>
      <c r="I29" s="1578">
        <v>2</v>
      </c>
      <c r="J29" s="1578">
        <v>1</v>
      </c>
      <c r="K29" s="1578">
        <v>1</v>
      </c>
      <c r="L29" s="1579">
        <v>31</v>
      </c>
      <c r="M29" s="1580">
        <f t="shared" si="5"/>
        <v>147</v>
      </c>
      <c r="N29" s="1581">
        <v>5</v>
      </c>
      <c r="O29" s="1578">
        <v>27</v>
      </c>
      <c r="P29" s="1579">
        <v>0</v>
      </c>
      <c r="Q29" s="1581">
        <v>0</v>
      </c>
      <c r="R29" s="1578">
        <v>0</v>
      </c>
      <c r="S29" s="1578">
        <v>0</v>
      </c>
      <c r="T29" s="1578">
        <v>2</v>
      </c>
      <c r="U29" s="1578">
        <v>0</v>
      </c>
      <c r="V29" s="1578">
        <v>0</v>
      </c>
      <c r="W29" s="1578">
        <v>8</v>
      </c>
      <c r="X29" s="1578">
        <v>2</v>
      </c>
      <c r="Y29" s="1579">
        <v>6</v>
      </c>
      <c r="Z29" s="1580">
        <f t="shared" si="6"/>
        <v>50</v>
      </c>
      <c r="AA29" s="1583">
        <v>5</v>
      </c>
      <c r="AB29" s="1584">
        <v>1</v>
      </c>
      <c r="AC29" s="1585">
        <v>1</v>
      </c>
      <c r="AD29" s="1583">
        <v>3</v>
      </c>
      <c r="AE29" s="1584">
        <v>90</v>
      </c>
      <c r="AF29" s="1584">
        <v>1</v>
      </c>
      <c r="AG29" s="1584">
        <v>0</v>
      </c>
      <c r="AH29" s="1584">
        <v>1</v>
      </c>
      <c r="AI29" s="1584">
        <v>2</v>
      </c>
      <c r="AJ29" s="1584">
        <v>2</v>
      </c>
      <c r="AK29" s="1584">
        <v>0</v>
      </c>
      <c r="AL29" s="1584">
        <v>1</v>
      </c>
      <c r="AM29" s="1584">
        <v>0</v>
      </c>
      <c r="AN29" s="1584">
        <v>3</v>
      </c>
      <c r="AO29" s="1585">
        <v>2</v>
      </c>
      <c r="AP29" s="1583">
        <v>0</v>
      </c>
      <c r="AQ29" s="1586">
        <v>0</v>
      </c>
      <c r="AR29" s="1585">
        <v>2</v>
      </c>
      <c r="AS29" s="1587">
        <v>7</v>
      </c>
      <c r="AT29" s="1587">
        <v>0</v>
      </c>
      <c r="AU29" s="1583">
        <v>1</v>
      </c>
      <c r="AV29" s="1588">
        <v>1</v>
      </c>
      <c r="AW29" s="1589">
        <v>0</v>
      </c>
      <c r="AX29" s="833" t="s">
        <v>316</v>
      </c>
      <c r="BA29" s="11"/>
    </row>
    <row r="30" spans="1:56" s="3" customFormat="1" ht="21.75" customHeight="1">
      <c r="A30" s="833" t="s">
        <v>317</v>
      </c>
      <c r="B30" s="1577">
        <v>1</v>
      </c>
      <c r="C30" s="1578">
        <v>1</v>
      </c>
      <c r="D30" s="1578">
        <v>2</v>
      </c>
      <c r="E30" s="1578">
        <v>0</v>
      </c>
      <c r="F30" s="1578">
        <v>1</v>
      </c>
      <c r="G30" s="1578">
        <v>105</v>
      </c>
      <c r="H30" s="1578">
        <v>0</v>
      </c>
      <c r="I30" s="1578">
        <v>2</v>
      </c>
      <c r="J30" s="1578">
        <v>1</v>
      </c>
      <c r="K30" s="1578">
        <v>1</v>
      </c>
      <c r="L30" s="1579">
        <v>37</v>
      </c>
      <c r="M30" s="1580">
        <f t="shared" si="5"/>
        <v>151</v>
      </c>
      <c r="N30" s="1581">
        <v>4</v>
      </c>
      <c r="O30" s="1578">
        <v>0</v>
      </c>
      <c r="P30" s="1579">
        <v>0</v>
      </c>
      <c r="Q30" s="1590">
        <v>1</v>
      </c>
      <c r="R30" s="1578">
        <v>0</v>
      </c>
      <c r="S30" s="1578">
        <v>0</v>
      </c>
      <c r="T30" s="1578">
        <v>2</v>
      </c>
      <c r="U30" s="1578">
        <v>0</v>
      </c>
      <c r="V30" s="1578">
        <v>1</v>
      </c>
      <c r="W30" s="1578">
        <v>0</v>
      </c>
      <c r="X30" s="1578">
        <v>1</v>
      </c>
      <c r="Y30" s="1579">
        <v>4</v>
      </c>
      <c r="Z30" s="1580">
        <f t="shared" si="6"/>
        <v>13</v>
      </c>
      <c r="AA30" s="1583">
        <v>4</v>
      </c>
      <c r="AB30" s="1584">
        <v>1</v>
      </c>
      <c r="AC30" s="1585">
        <v>1</v>
      </c>
      <c r="AD30" s="1583">
        <v>3</v>
      </c>
      <c r="AE30" s="1584">
        <v>69</v>
      </c>
      <c r="AF30" s="1584">
        <v>2</v>
      </c>
      <c r="AG30" s="1584">
        <v>0</v>
      </c>
      <c r="AH30" s="1584">
        <v>1</v>
      </c>
      <c r="AI30" s="1584">
        <v>2</v>
      </c>
      <c r="AJ30" s="1584">
        <v>2</v>
      </c>
      <c r="AK30" s="1584">
        <v>0</v>
      </c>
      <c r="AL30" s="1584">
        <v>0</v>
      </c>
      <c r="AM30" s="1584">
        <v>0</v>
      </c>
      <c r="AN30" s="1584">
        <v>3</v>
      </c>
      <c r="AO30" s="1585">
        <v>0</v>
      </c>
      <c r="AP30" s="1583">
        <v>0</v>
      </c>
      <c r="AQ30" s="1586">
        <v>0</v>
      </c>
      <c r="AR30" s="1585">
        <v>0</v>
      </c>
      <c r="AS30" s="1587">
        <v>5</v>
      </c>
      <c r="AT30" s="1587">
        <v>0</v>
      </c>
      <c r="AU30" s="1583">
        <v>2</v>
      </c>
      <c r="AV30" s="1588">
        <v>2</v>
      </c>
      <c r="AW30" s="1589">
        <v>0</v>
      </c>
      <c r="AX30" s="833" t="s">
        <v>317</v>
      </c>
      <c r="AZ30" s="80"/>
      <c r="BB30" s="80"/>
      <c r="BC30" s="80"/>
      <c r="BD30" s="80"/>
    </row>
    <row r="31" spans="1:56" s="80" customFormat="1" ht="21.75" customHeight="1">
      <c r="A31" s="79" t="s">
        <v>289</v>
      </c>
      <c r="B31" s="1591">
        <v>0</v>
      </c>
      <c r="C31" s="1592">
        <v>0</v>
      </c>
      <c r="D31" s="1592">
        <v>1</v>
      </c>
      <c r="E31" s="1592">
        <v>0</v>
      </c>
      <c r="F31" s="1592">
        <v>1</v>
      </c>
      <c r="G31" s="1592">
        <v>15</v>
      </c>
      <c r="H31" s="1592">
        <v>0</v>
      </c>
      <c r="I31" s="1592">
        <v>0</v>
      </c>
      <c r="J31" s="1592">
        <v>1</v>
      </c>
      <c r="K31" s="1592">
        <v>0</v>
      </c>
      <c r="L31" s="1593">
        <v>10</v>
      </c>
      <c r="M31" s="1594">
        <f t="shared" si="5"/>
        <v>28</v>
      </c>
      <c r="N31" s="1590">
        <v>0</v>
      </c>
      <c r="O31" s="1592">
        <v>0</v>
      </c>
      <c r="P31" s="1593">
        <v>0</v>
      </c>
      <c r="Q31" s="1590">
        <v>0</v>
      </c>
      <c r="R31" s="1592">
        <v>0</v>
      </c>
      <c r="S31" s="1592">
        <v>0</v>
      </c>
      <c r="T31" s="1592">
        <v>0</v>
      </c>
      <c r="U31" s="1592">
        <v>0</v>
      </c>
      <c r="V31" s="1592">
        <v>0</v>
      </c>
      <c r="W31" s="1592">
        <v>0</v>
      </c>
      <c r="X31" s="1592">
        <v>0</v>
      </c>
      <c r="Y31" s="1593">
        <v>1</v>
      </c>
      <c r="Z31" s="1594">
        <f t="shared" si="6"/>
        <v>1</v>
      </c>
      <c r="AA31" s="1583">
        <v>4</v>
      </c>
      <c r="AB31" s="1595">
        <v>1</v>
      </c>
      <c r="AC31" s="1596">
        <v>1</v>
      </c>
      <c r="AD31" s="1597">
        <v>2</v>
      </c>
      <c r="AE31" s="1595">
        <v>13</v>
      </c>
      <c r="AF31" s="1595">
        <v>1</v>
      </c>
      <c r="AG31" s="1584">
        <v>0</v>
      </c>
      <c r="AH31" s="1595">
        <v>1</v>
      </c>
      <c r="AI31" s="1595">
        <v>1</v>
      </c>
      <c r="AJ31" s="1595">
        <v>1</v>
      </c>
      <c r="AK31" s="1595">
        <v>0</v>
      </c>
      <c r="AL31" s="1595">
        <v>0</v>
      </c>
      <c r="AM31" s="1595">
        <v>0</v>
      </c>
      <c r="AN31" s="1595">
        <v>0</v>
      </c>
      <c r="AO31" s="1596">
        <v>0</v>
      </c>
      <c r="AP31" s="1597">
        <v>0</v>
      </c>
      <c r="AQ31" s="1598">
        <v>0</v>
      </c>
      <c r="AR31" s="1596">
        <v>0</v>
      </c>
      <c r="AS31" s="1599">
        <v>1</v>
      </c>
      <c r="AT31" s="1599">
        <v>0</v>
      </c>
      <c r="AU31" s="1597">
        <v>0</v>
      </c>
      <c r="AV31" s="1600">
        <v>0</v>
      </c>
      <c r="AW31" s="1601">
        <v>0</v>
      </c>
      <c r="AX31" s="79" t="s">
        <v>318</v>
      </c>
      <c r="AZ31" s="11"/>
      <c r="BA31" s="11"/>
    </row>
    <row r="32" spans="1:56" s="11" customFormat="1" ht="21.75" customHeight="1">
      <c r="A32" s="833" t="s">
        <v>291</v>
      </c>
      <c r="B32" s="1577">
        <v>1</v>
      </c>
      <c r="C32" s="1578">
        <v>1</v>
      </c>
      <c r="D32" s="1578">
        <v>1</v>
      </c>
      <c r="E32" s="1578">
        <v>0</v>
      </c>
      <c r="F32" s="1578">
        <v>2</v>
      </c>
      <c r="G32" s="1578">
        <v>61</v>
      </c>
      <c r="H32" s="1578">
        <v>0</v>
      </c>
      <c r="I32" s="1578">
        <v>2</v>
      </c>
      <c r="J32" s="1578">
        <v>3</v>
      </c>
      <c r="K32" s="1578">
        <v>1</v>
      </c>
      <c r="L32" s="1579">
        <v>15</v>
      </c>
      <c r="M32" s="1580">
        <f t="shared" si="5"/>
        <v>87</v>
      </c>
      <c r="N32" s="1581">
        <v>5</v>
      </c>
      <c r="O32" s="1578">
        <v>22</v>
      </c>
      <c r="P32" s="1579">
        <v>0</v>
      </c>
      <c r="Q32" s="1581">
        <v>0</v>
      </c>
      <c r="R32" s="1578">
        <v>0</v>
      </c>
      <c r="S32" s="1578">
        <v>0</v>
      </c>
      <c r="T32" s="1578">
        <v>2</v>
      </c>
      <c r="U32" s="1578">
        <v>0</v>
      </c>
      <c r="V32" s="1578">
        <v>0</v>
      </c>
      <c r="W32" s="1578">
        <v>6</v>
      </c>
      <c r="X32" s="1578">
        <v>1</v>
      </c>
      <c r="Y32" s="1579">
        <v>4</v>
      </c>
      <c r="Z32" s="1580">
        <f t="shared" si="6"/>
        <v>40</v>
      </c>
      <c r="AA32" s="1583">
        <v>5</v>
      </c>
      <c r="AB32" s="1584">
        <v>1</v>
      </c>
      <c r="AC32" s="1585">
        <v>1</v>
      </c>
      <c r="AD32" s="1583">
        <v>3</v>
      </c>
      <c r="AE32" s="1584">
        <v>52</v>
      </c>
      <c r="AF32" s="1584">
        <v>1</v>
      </c>
      <c r="AG32" s="1584">
        <v>0</v>
      </c>
      <c r="AH32" s="1584">
        <v>1</v>
      </c>
      <c r="AI32" s="1584">
        <v>1</v>
      </c>
      <c r="AJ32" s="1584">
        <v>1</v>
      </c>
      <c r="AK32" s="1584">
        <v>0</v>
      </c>
      <c r="AL32" s="1584">
        <v>1</v>
      </c>
      <c r="AM32" s="1584">
        <v>0</v>
      </c>
      <c r="AN32" s="1584">
        <v>2</v>
      </c>
      <c r="AO32" s="1585">
        <v>3</v>
      </c>
      <c r="AP32" s="1583">
        <v>0</v>
      </c>
      <c r="AQ32" s="1586">
        <v>0</v>
      </c>
      <c r="AR32" s="1585">
        <v>1</v>
      </c>
      <c r="AS32" s="1587">
        <v>1</v>
      </c>
      <c r="AT32" s="1587">
        <v>0</v>
      </c>
      <c r="AU32" s="1583">
        <v>0</v>
      </c>
      <c r="AV32" s="1588">
        <v>0</v>
      </c>
      <c r="AW32" s="1589">
        <v>0</v>
      </c>
      <c r="AX32" s="833" t="s">
        <v>319</v>
      </c>
    </row>
    <row r="33" spans="1:57" s="11" customFormat="1" ht="21.75" customHeight="1">
      <c r="A33" s="833" t="s">
        <v>255</v>
      </c>
      <c r="B33" s="1577">
        <v>1</v>
      </c>
      <c r="C33" s="1578">
        <v>1</v>
      </c>
      <c r="D33" s="1578">
        <v>1</v>
      </c>
      <c r="E33" s="1578">
        <v>0</v>
      </c>
      <c r="F33" s="1578">
        <v>1</v>
      </c>
      <c r="G33" s="1578">
        <v>63</v>
      </c>
      <c r="H33" s="1578">
        <v>0</v>
      </c>
      <c r="I33" s="1578">
        <v>2</v>
      </c>
      <c r="J33" s="1578">
        <v>2</v>
      </c>
      <c r="K33" s="1578">
        <v>1</v>
      </c>
      <c r="L33" s="1579">
        <v>29</v>
      </c>
      <c r="M33" s="1580">
        <f t="shared" si="5"/>
        <v>101</v>
      </c>
      <c r="N33" s="1581">
        <v>5</v>
      </c>
      <c r="O33" s="1578">
        <v>22</v>
      </c>
      <c r="P33" s="1579">
        <v>0</v>
      </c>
      <c r="Q33" s="1581">
        <v>0</v>
      </c>
      <c r="R33" s="1578">
        <v>0</v>
      </c>
      <c r="S33" s="1578">
        <v>0</v>
      </c>
      <c r="T33" s="1578">
        <v>2</v>
      </c>
      <c r="U33" s="1578">
        <v>0</v>
      </c>
      <c r="V33" s="1578">
        <v>0</v>
      </c>
      <c r="W33" s="1578">
        <v>0</v>
      </c>
      <c r="X33" s="1578">
        <v>1</v>
      </c>
      <c r="Y33" s="1579">
        <v>4</v>
      </c>
      <c r="Z33" s="1580">
        <f t="shared" si="6"/>
        <v>34</v>
      </c>
      <c r="AA33" s="1583">
        <v>5</v>
      </c>
      <c r="AB33" s="1584">
        <v>1</v>
      </c>
      <c r="AC33" s="1585">
        <v>1</v>
      </c>
      <c r="AD33" s="1583">
        <v>3</v>
      </c>
      <c r="AE33" s="1584">
        <v>55</v>
      </c>
      <c r="AF33" s="1584">
        <v>1</v>
      </c>
      <c r="AG33" s="1584">
        <v>0</v>
      </c>
      <c r="AH33" s="1584">
        <v>1</v>
      </c>
      <c r="AI33" s="1584">
        <v>1</v>
      </c>
      <c r="AJ33" s="1584">
        <v>1</v>
      </c>
      <c r="AK33" s="1584">
        <v>0</v>
      </c>
      <c r="AL33" s="1584">
        <v>1</v>
      </c>
      <c r="AM33" s="1584">
        <v>0</v>
      </c>
      <c r="AN33" s="1584">
        <v>3</v>
      </c>
      <c r="AO33" s="1585">
        <v>4</v>
      </c>
      <c r="AP33" s="1583">
        <v>0</v>
      </c>
      <c r="AQ33" s="1586">
        <v>0</v>
      </c>
      <c r="AR33" s="1585">
        <v>0</v>
      </c>
      <c r="AS33" s="1587">
        <v>3</v>
      </c>
      <c r="AT33" s="1587">
        <v>0</v>
      </c>
      <c r="AU33" s="1583">
        <v>0</v>
      </c>
      <c r="AV33" s="1588">
        <v>0</v>
      </c>
      <c r="AW33" s="1589">
        <v>0</v>
      </c>
      <c r="AX33" s="833" t="s">
        <v>320</v>
      </c>
    </row>
    <row r="34" spans="1:57" s="80" customFormat="1" ht="21.75" customHeight="1">
      <c r="A34" s="79" t="s">
        <v>294</v>
      </c>
      <c r="B34" s="1591">
        <v>0</v>
      </c>
      <c r="C34" s="1592">
        <v>0</v>
      </c>
      <c r="D34" s="1592">
        <v>1</v>
      </c>
      <c r="E34" s="1592">
        <v>0</v>
      </c>
      <c r="F34" s="1592">
        <v>0</v>
      </c>
      <c r="G34" s="1592">
        <v>9</v>
      </c>
      <c r="H34" s="1592">
        <v>0</v>
      </c>
      <c r="I34" s="1592">
        <v>0</v>
      </c>
      <c r="J34" s="1592">
        <v>1</v>
      </c>
      <c r="K34" s="1592">
        <v>0</v>
      </c>
      <c r="L34" s="1593">
        <v>7</v>
      </c>
      <c r="M34" s="1594">
        <f t="shared" si="5"/>
        <v>18</v>
      </c>
      <c r="N34" s="1590">
        <v>1</v>
      </c>
      <c r="O34" s="1592">
        <v>0</v>
      </c>
      <c r="P34" s="1593">
        <v>0</v>
      </c>
      <c r="Q34" s="1590">
        <v>0</v>
      </c>
      <c r="R34" s="1592">
        <v>0</v>
      </c>
      <c r="S34" s="1592">
        <v>0</v>
      </c>
      <c r="T34" s="1592">
        <v>0</v>
      </c>
      <c r="U34" s="1592">
        <v>0</v>
      </c>
      <c r="V34" s="1592">
        <v>0</v>
      </c>
      <c r="W34" s="1592">
        <v>0</v>
      </c>
      <c r="X34" s="1592">
        <v>0</v>
      </c>
      <c r="Y34" s="1593">
        <v>0</v>
      </c>
      <c r="Z34" s="1594">
        <f t="shared" si="6"/>
        <v>1</v>
      </c>
      <c r="AA34" s="1597">
        <v>4</v>
      </c>
      <c r="AB34" s="1595">
        <v>1</v>
      </c>
      <c r="AC34" s="1596">
        <v>1</v>
      </c>
      <c r="AD34" s="1597">
        <v>2</v>
      </c>
      <c r="AE34" s="1595">
        <v>5</v>
      </c>
      <c r="AF34" s="1595">
        <v>1</v>
      </c>
      <c r="AG34" s="1584">
        <v>0</v>
      </c>
      <c r="AH34" s="1595">
        <v>1</v>
      </c>
      <c r="AI34" s="1595">
        <v>1</v>
      </c>
      <c r="AJ34" s="1595">
        <v>1</v>
      </c>
      <c r="AK34" s="1595">
        <v>0</v>
      </c>
      <c r="AL34" s="1595">
        <v>0</v>
      </c>
      <c r="AM34" s="1595">
        <v>0</v>
      </c>
      <c r="AN34" s="1595">
        <v>0</v>
      </c>
      <c r="AO34" s="1596">
        <v>0</v>
      </c>
      <c r="AP34" s="1597">
        <v>0</v>
      </c>
      <c r="AQ34" s="1598">
        <v>0</v>
      </c>
      <c r="AR34" s="1596">
        <v>0</v>
      </c>
      <c r="AS34" s="1599">
        <v>0</v>
      </c>
      <c r="AT34" s="1599">
        <v>0</v>
      </c>
      <c r="AU34" s="1597">
        <v>0</v>
      </c>
      <c r="AV34" s="1600">
        <v>0</v>
      </c>
      <c r="AW34" s="1601">
        <v>0</v>
      </c>
      <c r="AX34" s="79" t="s">
        <v>294</v>
      </c>
      <c r="AZ34" s="11"/>
      <c r="BA34" s="11"/>
      <c r="BB34" s="11"/>
      <c r="BC34" s="11"/>
      <c r="BD34" s="11"/>
      <c r="BE34" s="11"/>
    </row>
    <row r="35" spans="1:57" s="11" customFormat="1" ht="21.75" customHeight="1">
      <c r="A35" s="81" t="s">
        <v>321</v>
      </c>
      <c r="B35" s="1602">
        <v>1</v>
      </c>
      <c r="C35" s="1603">
        <v>1</v>
      </c>
      <c r="D35" s="1603">
        <v>1</v>
      </c>
      <c r="E35" s="1603">
        <v>0</v>
      </c>
      <c r="F35" s="1603">
        <v>1</v>
      </c>
      <c r="G35" s="1603">
        <v>85</v>
      </c>
      <c r="H35" s="1603">
        <v>0</v>
      </c>
      <c r="I35" s="1603">
        <v>2</v>
      </c>
      <c r="J35" s="1603">
        <v>1</v>
      </c>
      <c r="K35" s="1603">
        <v>1</v>
      </c>
      <c r="L35" s="1604">
        <v>19</v>
      </c>
      <c r="M35" s="1605">
        <f t="shared" si="5"/>
        <v>112</v>
      </c>
      <c r="N35" s="1606">
        <v>5</v>
      </c>
      <c r="O35" s="1603">
        <v>19</v>
      </c>
      <c r="P35" s="1604">
        <v>0</v>
      </c>
      <c r="Q35" s="1606">
        <v>0</v>
      </c>
      <c r="R35" s="1603">
        <v>0</v>
      </c>
      <c r="S35" s="1603">
        <v>4</v>
      </c>
      <c r="T35" s="1603">
        <v>2</v>
      </c>
      <c r="U35" s="1603">
        <v>0</v>
      </c>
      <c r="V35" s="1603">
        <v>0</v>
      </c>
      <c r="W35" s="1603">
        <v>0</v>
      </c>
      <c r="X35" s="1603">
        <v>1</v>
      </c>
      <c r="Y35" s="1604">
        <v>6</v>
      </c>
      <c r="Z35" s="1605">
        <f t="shared" si="6"/>
        <v>37</v>
      </c>
      <c r="AA35" s="1607">
        <v>4</v>
      </c>
      <c r="AB35" s="1608">
        <v>1</v>
      </c>
      <c r="AC35" s="1609">
        <v>1</v>
      </c>
      <c r="AD35" s="1607">
        <v>3</v>
      </c>
      <c r="AE35" s="1608">
        <v>73</v>
      </c>
      <c r="AF35" s="1608">
        <v>1</v>
      </c>
      <c r="AG35" s="1608">
        <v>0</v>
      </c>
      <c r="AH35" s="1608">
        <v>1</v>
      </c>
      <c r="AI35" s="1608">
        <v>2</v>
      </c>
      <c r="AJ35" s="1608">
        <v>2</v>
      </c>
      <c r="AK35" s="1608">
        <v>0</v>
      </c>
      <c r="AL35" s="1608">
        <v>1</v>
      </c>
      <c r="AM35" s="1608">
        <v>1</v>
      </c>
      <c r="AN35" s="1608">
        <v>3</v>
      </c>
      <c r="AO35" s="1609">
        <v>4</v>
      </c>
      <c r="AP35" s="1607">
        <v>0</v>
      </c>
      <c r="AQ35" s="1610">
        <v>0</v>
      </c>
      <c r="AR35" s="1609">
        <v>1</v>
      </c>
      <c r="AS35" s="1611">
        <v>2</v>
      </c>
      <c r="AT35" s="1611">
        <v>0</v>
      </c>
      <c r="AU35" s="1607">
        <v>2</v>
      </c>
      <c r="AV35" s="1612">
        <v>0</v>
      </c>
      <c r="AW35" s="1613">
        <v>0</v>
      </c>
      <c r="AX35" s="85" t="s">
        <v>321</v>
      </c>
    </row>
    <row r="36" spans="1:57" s="11" customFormat="1" ht="21.75" customHeight="1" thickBot="1">
      <c r="A36" s="834" t="s">
        <v>47</v>
      </c>
      <c r="B36" s="1614">
        <f>SUM(B26:B35)</f>
        <v>8</v>
      </c>
      <c r="C36" s="1615">
        <f t="shared" ref="C36:AW36" si="7">SUM(C26:C35)</f>
        <v>6</v>
      </c>
      <c r="D36" s="1615">
        <f>SUM(D26:D35)</f>
        <v>12</v>
      </c>
      <c r="E36" s="1615">
        <f t="shared" si="7"/>
        <v>2</v>
      </c>
      <c r="F36" s="1615">
        <f t="shared" si="7"/>
        <v>11</v>
      </c>
      <c r="G36" s="1615">
        <f t="shared" si="7"/>
        <v>590</v>
      </c>
      <c r="H36" s="1615">
        <f t="shared" si="7"/>
        <v>0</v>
      </c>
      <c r="I36" s="1615">
        <f t="shared" si="7"/>
        <v>14</v>
      </c>
      <c r="J36" s="1615">
        <f t="shared" si="7"/>
        <v>11</v>
      </c>
      <c r="K36" s="1615">
        <f t="shared" si="7"/>
        <v>8</v>
      </c>
      <c r="L36" s="1616">
        <f t="shared" si="7"/>
        <v>187</v>
      </c>
      <c r="M36" s="1617">
        <f>SUM(B36:L36)</f>
        <v>849</v>
      </c>
      <c r="N36" s="1618">
        <f t="shared" si="7"/>
        <v>38</v>
      </c>
      <c r="O36" s="1615">
        <f t="shared" si="7"/>
        <v>140</v>
      </c>
      <c r="P36" s="1616">
        <f t="shared" si="7"/>
        <v>0</v>
      </c>
      <c r="Q36" s="1618">
        <f t="shared" si="7"/>
        <v>1</v>
      </c>
      <c r="R36" s="1615">
        <f t="shared" si="7"/>
        <v>0</v>
      </c>
      <c r="S36" s="1615">
        <f t="shared" si="7"/>
        <v>4</v>
      </c>
      <c r="T36" s="1615">
        <f t="shared" si="7"/>
        <v>21</v>
      </c>
      <c r="U36" s="1615">
        <f t="shared" si="7"/>
        <v>0</v>
      </c>
      <c r="V36" s="1615">
        <f t="shared" si="7"/>
        <v>1</v>
      </c>
      <c r="W36" s="1615">
        <f t="shared" si="7"/>
        <v>26</v>
      </c>
      <c r="X36" s="1615">
        <f t="shared" si="7"/>
        <v>10</v>
      </c>
      <c r="Y36" s="1616">
        <f t="shared" si="7"/>
        <v>32</v>
      </c>
      <c r="Z36" s="1617">
        <f t="shared" si="6"/>
        <v>273</v>
      </c>
      <c r="AA36" s="1056">
        <f t="shared" si="7"/>
        <v>41</v>
      </c>
      <c r="AB36" s="1057">
        <f t="shared" si="7"/>
        <v>10</v>
      </c>
      <c r="AC36" s="1003">
        <f t="shared" si="7"/>
        <v>10</v>
      </c>
      <c r="AD36" s="1056">
        <f t="shared" si="7"/>
        <v>31</v>
      </c>
      <c r="AE36" s="1057">
        <f t="shared" si="7"/>
        <v>462</v>
      </c>
      <c r="AF36" s="1057">
        <f t="shared" si="7"/>
        <v>12</v>
      </c>
      <c r="AG36" s="1057">
        <f t="shared" si="7"/>
        <v>0</v>
      </c>
      <c r="AH36" s="1057">
        <f t="shared" si="7"/>
        <v>10</v>
      </c>
      <c r="AI36" s="1057">
        <f t="shared" si="7"/>
        <v>14</v>
      </c>
      <c r="AJ36" s="1057">
        <f t="shared" si="7"/>
        <v>14</v>
      </c>
      <c r="AK36" s="1057">
        <f t="shared" si="7"/>
        <v>1</v>
      </c>
      <c r="AL36" s="1057">
        <f t="shared" si="7"/>
        <v>7</v>
      </c>
      <c r="AM36" s="1057">
        <f t="shared" si="7"/>
        <v>1</v>
      </c>
      <c r="AN36" s="1057">
        <f t="shared" si="7"/>
        <v>18</v>
      </c>
      <c r="AO36" s="1003">
        <f t="shared" si="7"/>
        <v>26</v>
      </c>
      <c r="AP36" s="1109">
        <f t="shared" si="7"/>
        <v>0</v>
      </c>
      <c r="AQ36" s="1110">
        <f t="shared" si="7"/>
        <v>2</v>
      </c>
      <c r="AR36" s="1004">
        <f t="shared" si="7"/>
        <v>4</v>
      </c>
      <c r="AS36" s="1004">
        <f>SUM(AS26:AS35)</f>
        <v>29</v>
      </c>
      <c r="AT36" s="1004">
        <f t="shared" si="7"/>
        <v>0</v>
      </c>
      <c r="AU36" s="1056">
        <f t="shared" si="7"/>
        <v>5</v>
      </c>
      <c r="AV36" s="1619">
        <f t="shared" si="7"/>
        <v>3</v>
      </c>
      <c r="AW36" s="1620">
        <f t="shared" si="7"/>
        <v>0</v>
      </c>
      <c r="AX36" s="834" t="s">
        <v>47</v>
      </c>
    </row>
    <row r="57" spans="28:28">
      <c r="AB57" s="2">
        <v>3</v>
      </c>
    </row>
    <row r="97" spans="31:32">
      <c r="AE97" s="784"/>
      <c r="AF97" s="784"/>
    </row>
    <row r="121" spans="21:32">
      <c r="V121" s="2">
        <v>16</v>
      </c>
      <c r="W121" s="2">
        <v>15</v>
      </c>
      <c r="AE121" s="2">
        <f>SUM(M121,P121,S121,V121,Y121,AB121)</f>
        <v>16</v>
      </c>
    </row>
    <row r="122" spans="21:32">
      <c r="AF122" s="2">
        <f>SUM(N122,Q122,T122,W122,Z122,AC122)</f>
        <v>0</v>
      </c>
    </row>
    <row r="125" spans="21:32">
      <c r="U125" s="2">
        <f>SUM(S125,T125)</f>
        <v>0</v>
      </c>
    </row>
    <row r="168" spans="22:29">
      <c r="V168" s="2">
        <v>28</v>
      </c>
      <c r="W168" s="2">
        <v>21</v>
      </c>
      <c r="Y168" s="2">
        <v>24</v>
      </c>
      <c r="Z168" s="2">
        <v>34</v>
      </c>
      <c r="AC168" s="2">
        <v>21</v>
      </c>
    </row>
  </sheetData>
  <autoFilter ref="A25:BC36" xr:uid="{00000000-0009-0000-0000-000009000000}"/>
  <mergeCells count="77">
    <mergeCell ref="Z23:Z25"/>
    <mergeCell ref="AA23:AA25"/>
    <mergeCell ref="AB23:AB25"/>
    <mergeCell ref="AC23:AC25"/>
    <mergeCell ref="AD23:AD25"/>
    <mergeCell ref="AP24:AP25"/>
    <mergeCell ref="AQ24:AQ25"/>
    <mergeCell ref="AR24:AR25"/>
    <mergeCell ref="AF23:AF25"/>
    <mergeCell ref="AG23:AG25"/>
    <mergeCell ref="AH23:AH25"/>
    <mergeCell ref="AI23:AI25"/>
    <mergeCell ref="AJ23:AJ25"/>
    <mergeCell ref="AK23:AK25"/>
    <mergeCell ref="AU23:AU25"/>
    <mergeCell ref="AV23:AV25"/>
    <mergeCell ref="AW23:AW25"/>
    <mergeCell ref="N24:N25"/>
    <mergeCell ref="O24:O25"/>
    <mergeCell ref="P24:P25"/>
    <mergeCell ref="Q24:Q25"/>
    <mergeCell ref="R24:R25"/>
    <mergeCell ref="S24:S25"/>
    <mergeCell ref="T24:T25"/>
    <mergeCell ref="AL23:AL25"/>
    <mergeCell ref="AM23:AM25"/>
    <mergeCell ref="AN23:AN25"/>
    <mergeCell ref="AO23:AO25"/>
    <mergeCell ref="AP23:AR23"/>
    <mergeCell ref="AT23:AT25"/>
    <mergeCell ref="K23:K25"/>
    <mergeCell ref="L23:L25"/>
    <mergeCell ref="M23:M25"/>
    <mergeCell ref="N23:P23"/>
    <mergeCell ref="Q23:Y23"/>
    <mergeCell ref="U24:U25"/>
    <mergeCell ref="V24:V25"/>
    <mergeCell ref="W24:W25"/>
    <mergeCell ref="X24:X25"/>
    <mergeCell ref="Y24:Y25"/>
    <mergeCell ref="AP21:AT22"/>
    <mergeCell ref="AU21:AW22"/>
    <mergeCell ref="B23:B25"/>
    <mergeCell ref="C23:C25"/>
    <mergeCell ref="D23:D25"/>
    <mergeCell ref="E23:E25"/>
    <mergeCell ref="F23:F25"/>
    <mergeCell ref="G23:G25"/>
    <mergeCell ref="H23:H25"/>
    <mergeCell ref="I23:I25"/>
    <mergeCell ref="B21:M22"/>
    <mergeCell ref="N21:Z22"/>
    <mergeCell ref="AA21:AC22"/>
    <mergeCell ref="AD21:AO22"/>
    <mergeCell ref="AE23:AE25"/>
    <mergeCell ref="J23:J25"/>
    <mergeCell ref="AC13:AH13"/>
    <mergeCell ref="AC14:AH14"/>
    <mergeCell ref="AC15:AH15"/>
    <mergeCell ref="AC16:AH16"/>
    <mergeCell ref="AC17:AH17"/>
    <mergeCell ref="AS23:AS25"/>
    <mergeCell ref="AC12:AH12"/>
    <mergeCell ref="C3:L3"/>
    <mergeCell ref="M3:S3"/>
    <mergeCell ref="T3:AA3"/>
    <mergeCell ref="AB3:AB5"/>
    <mergeCell ref="AC3:AH3"/>
    <mergeCell ref="C4:H4"/>
    <mergeCell ref="M4:O4"/>
    <mergeCell ref="T4:V4"/>
    <mergeCell ref="AC5:AH5"/>
    <mergeCell ref="AC7:AH7"/>
    <mergeCell ref="AC8:AH8"/>
    <mergeCell ref="AC9:AH9"/>
    <mergeCell ref="AC10:AH10"/>
    <mergeCell ref="AC11:AH11"/>
  </mergeCells>
  <phoneticPr fontId="4"/>
  <pageMargins left="0.70866141732283472" right="0.70866141732283472" top="0.55118110236220474" bottom="0.55118110236220474" header="0.31496062992125984" footer="0.31496062992125984"/>
  <pageSetup paperSize="9" scale="95" fitToWidth="2" orientation="portrait" r:id="rId1"/>
  <headerFooter alignWithMargins="0"/>
  <colBreaks count="1" manualBreakCount="1"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168"/>
  <sheetViews>
    <sheetView zoomScale="90" zoomScaleNormal="90" zoomScaleSheetLayoutView="85" workbookViewId="0">
      <selection activeCell="O39" sqref="O39:O41"/>
    </sheetView>
  </sheetViews>
  <sheetFormatPr defaultColWidth="9" defaultRowHeight="10.8"/>
  <cols>
    <col min="1" max="1" width="22" style="2" customWidth="1"/>
    <col min="2" max="30" width="5.44140625" style="2" customWidth="1"/>
    <col min="31" max="16384" width="9" style="2"/>
  </cols>
  <sheetData>
    <row r="1" spans="1:32" ht="17.25" customHeight="1">
      <c r="A1" s="14" t="s">
        <v>420</v>
      </c>
    </row>
    <row r="2" spans="1:32" s="15" customFormat="1" ht="13.8" thickBot="1">
      <c r="A2" s="725" t="s">
        <v>421</v>
      </c>
      <c r="AD2" s="16" t="s">
        <v>422</v>
      </c>
    </row>
    <row r="3" spans="1:32" s="15" customFormat="1" ht="17.25" customHeight="1" thickBot="1">
      <c r="A3" s="726"/>
      <c r="B3" s="2302" t="s">
        <v>423</v>
      </c>
      <c r="C3" s="2303"/>
      <c r="D3" s="2303"/>
      <c r="E3" s="2303"/>
      <c r="F3" s="2303"/>
      <c r="G3" s="2303"/>
      <c r="H3" s="2303"/>
      <c r="I3" s="2303"/>
      <c r="J3" s="2303"/>
      <c r="K3" s="2303"/>
      <c r="L3" s="2303"/>
      <c r="M3" s="2304"/>
      <c r="N3" s="727"/>
      <c r="O3" s="1904" t="s">
        <v>42</v>
      </c>
      <c r="P3" s="1905"/>
      <c r="Q3" s="1905"/>
      <c r="R3" s="2320" t="s">
        <v>424</v>
      </c>
      <c r="S3" s="2321"/>
      <c r="T3" s="2321"/>
      <c r="U3" s="2321"/>
      <c r="V3" s="2321"/>
      <c r="W3" s="2321"/>
      <c r="X3" s="2321"/>
      <c r="Y3" s="2321"/>
      <c r="Z3" s="2321"/>
      <c r="AA3" s="2321"/>
      <c r="AB3" s="2321"/>
      <c r="AC3" s="2321"/>
      <c r="AD3" s="2322" t="s">
        <v>425</v>
      </c>
    </row>
    <row r="4" spans="1:32" s="15" customFormat="1" ht="30" customHeight="1">
      <c r="A4" s="2328" t="s">
        <v>426</v>
      </c>
      <c r="B4" s="2330" t="s">
        <v>427</v>
      </c>
      <c r="C4" s="2292" t="s">
        <v>428</v>
      </c>
      <c r="D4" s="2292" t="s">
        <v>389</v>
      </c>
      <c r="E4" s="2292" t="s">
        <v>429</v>
      </c>
      <c r="F4" s="2292" t="s">
        <v>24</v>
      </c>
      <c r="G4" s="2292" t="s">
        <v>430</v>
      </c>
      <c r="H4" s="2292" t="s">
        <v>26</v>
      </c>
      <c r="I4" s="2292" t="s">
        <v>390</v>
      </c>
      <c r="J4" s="2292" t="s">
        <v>391</v>
      </c>
      <c r="K4" s="2292" t="s">
        <v>27</v>
      </c>
      <c r="L4" s="2294" t="s">
        <v>48</v>
      </c>
      <c r="M4" s="2258" t="s">
        <v>18</v>
      </c>
      <c r="N4" s="2264" t="s">
        <v>431</v>
      </c>
      <c r="O4" s="2314" t="s">
        <v>28</v>
      </c>
      <c r="P4" s="2292" t="s">
        <v>432</v>
      </c>
      <c r="Q4" s="2316" t="s">
        <v>11</v>
      </c>
      <c r="R4" s="2318" t="s">
        <v>433</v>
      </c>
      <c r="S4" s="2319"/>
      <c r="T4" s="2319"/>
      <c r="U4" s="2319" t="s">
        <v>434</v>
      </c>
      <c r="V4" s="2319"/>
      <c r="W4" s="2319"/>
      <c r="X4" s="2060" t="s">
        <v>435</v>
      </c>
      <c r="Y4" s="2060"/>
      <c r="Z4" s="2060"/>
      <c r="AA4" s="2060" t="s">
        <v>436</v>
      </c>
      <c r="AB4" s="2060"/>
      <c r="AC4" s="1904"/>
      <c r="AD4" s="2323"/>
    </row>
    <row r="5" spans="1:32" s="15" customFormat="1" ht="30" customHeight="1" thickBot="1">
      <c r="A5" s="2329"/>
      <c r="B5" s="2331"/>
      <c r="C5" s="2293" t="s">
        <v>22</v>
      </c>
      <c r="D5" s="2293"/>
      <c r="E5" s="2293" t="s">
        <v>429</v>
      </c>
      <c r="F5" s="2293" t="s">
        <v>24</v>
      </c>
      <c r="G5" s="2293" t="s">
        <v>430</v>
      </c>
      <c r="H5" s="2293"/>
      <c r="I5" s="2293"/>
      <c r="J5" s="2293"/>
      <c r="K5" s="2293"/>
      <c r="L5" s="2295"/>
      <c r="M5" s="2259"/>
      <c r="N5" s="2257"/>
      <c r="O5" s="2315"/>
      <c r="P5" s="2312"/>
      <c r="Q5" s="2317"/>
      <c r="R5" s="728" t="s">
        <v>378</v>
      </c>
      <c r="S5" s="729" t="s">
        <v>380</v>
      </c>
      <c r="T5" s="730" t="s">
        <v>18</v>
      </c>
      <c r="U5" s="731" t="s">
        <v>378</v>
      </c>
      <c r="V5" s="729" t="s">
        <v>380</v>
      </c>
      <c r="W5" s="732" t="s">
        <v>18</v>
      </c>
      <c r="X5" s="733" t="s">
        <v>378</v>
      </c>
      <c r="Y5" s="729" t="s">
        <v>380</v>
      </c>
      <c r="Z5" s="732" t="s">
        <v>18</v>
      </c>
      <c r="AA5" s="733" t="s">
        <v>378</v>
      </c>
      <c r="AB5" s="729" t="s">
        <v>380</v>
      </c>
      <c r="AC5" s="734" t="s">
        <v>18</v>
      </c>
      <c r="AD5" s="2324"/>
    </row>
    <row r="6" spans="1:32" s="15" customFormat="1" ht="27" customHeight="1" thickBot="1">
      <c r="A6" s="735" t="s">
        <v>437</v>
      </c>
      <c r="B6" s="1621">
        <v>1</v>
      </c>
      <c r="C6" s="1622">
        <v>0</v>
      </c>
      <c r="D6" s="1622">
        <v>0</v>
      </c>
      <c r="E6" s="1622">
        <v>0</v>
      </c>
      <c r="F6" s="1622">
        <v>0</v>
      </c>
      <c r="G6" s="1622">
        <v>3</v>
      </c>
      <c r="H6" s="1622">
        <v>0</v>
      </c>
      <c r="I6" s="1622">
        <v>1</v>
      </c>
      <c r="J6" s="1622">
        <v>0</v>
      </c>
      <c r="K6" s="1622">
        <v>0</v>
      </c>
      <c r="L6" s="1623">
        <v>0</v>
      </c>
      <c r="M6" s="1624">
        <f>SUM(B6:L6)</f>
        <v>5</v>
      </c>
      <c r="N6" s="1625">
        <v>0</v>
      </c>
      <c r="O6" s="1626">
        <v>1</v>
      </c>
      <c r="P6" s="1623">
        <v>0</v>
      </c>
      <c r="Q6" s="1627">
        <f>SUM(O6:P6)</f>
        <v>1</v>
      </c>
      <c r="R6" s="1621">
        <v>4</v>
      </c>
      <c r="S6" s="1623">
        <v>6</v>
      </c>
      <c r="T6" s="1627">
        <f>SUM(R6:S6)</f>
        <v>10</v>
      </c>
      <c r="U6" s="1628">
        <v>12</v>
      </c>
      <c r="V6" s="1623">
        <v>11</v>
      </c>
      <c r="W6" s="1624">
        <f>SUM(U6:V6)</f>
        <v>23</v>
      </c>
      <c r="X6" s="1628">
        <v>10</v>
      </c>
      <c r="Y6" s="1623">
        <v>14</v>
      </c>
      <c r="Z6" s="1627">
        <f>SUM(X6:Y6)</f>
        <v>24</v>
      </c>
      <c r="AA6" s="1629">
        <v>26</v>
      </c>
      <c r="AB6" s="1630">
        <v>31</v>
      </c>
      <c r="AC6" s="1631">
        <f>SUM(AA6:AB6)</f>
        <v>57</v>
      </c>
      <c r="AD6" s="1876">
        <v>3</v>
      </c>
      <c r="AF6" s="736"/>
    </row>
    <row r="7" spans="1:32" s="15" customFormat="1" ht="16.5" customHeight="1">
      <c r="A7" s="73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32" ht="14.4">
      <c r="A8" s="14" t="s">
        <v>438</v>
      </c>
      <c r="E8" s="2" t="s">
        <v>439</v>
      </c>
    </row>
    <row r="9" spans="1:32" ht="13.8" thickBot="1">
      <c r="A9" s="231" t="s">
        <v>440</v>
      </c>
      <c r="B9" s="738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8"/>
    </row>
    <row r="10" spans="1:32" ht="17.25" customHeight="1">
      <c r="A10" s="2278" t="s">
        <v>441</v>
      </c>
      <c r="B10" s="1971" t="s">
        <v>442</v>
      </c>
      <c r="C10" s="1971"/>
      <c r="D10" s="1971"/>
      <c r="E10" s="1971"/>
      <c r="F10" s="1971"/>
      <c r="G10" s="1971"/>
      <c r="H10" s="2333"/>
      <c r="I10" s="1905" t="s">
        <v>443</v>
      </c>
      <c r="J10" s="1905"/>
      <c r="K10" s="1905"/>
      <c r="L10" s="1905"/>
      <c r="M10" s="1905"/>
      <c r="N10" s="1905"/>
      <c r="O10" s="1905"/>
      <c r="P10" s="1905"/>
      <c r="Q10" s="1905"/>
      <c r="R10" s="1905"/>
      <c r="S10" s="1905"/>
      <c r="T10" s="1905"/>
      <c r="U10" s="1905"/>
      <c r="V10" s="1905"/>
      <c r="W10" s="1905"/>
      <c r="X10" s="1905"/>
      <c r="Y10" s="1905"/>
      <c r="Z10" s="1905"/>
      <c r="AA10" s="1905"/>
      <c r="AB10" s="1905"/>
      <c r="AC10" s="2000"/>
      <c r="AD10" s="811"/>
    </row>
    <row r="11" spans="1:32" ht="17.25" customHeight="1">
      <c r="A11" s="2332"/>
      <c r="B11" s="2334" t="s">
        <v>444</v>
      </c>
      <c r="C11" s="2283" t="s">
        <v>445</v>
      </c>
      <c r="D11" s="2283" t="s">
        <v>446</v>
      </c>
      <c r="E11" s="2283" t="s">
        <v>447</v>
      </c>
      <c r="F11" s="2283" t="s">
        <v>448</v>
      </c>
      <c r="G11" s="2285" t="s">
        <v>449</v>
      </c>
      <c r="H11" s="2287" t="s">
        <v>450</v>
      </c>
      <c r="I11" s="2289" t="s">
        <v>444</v>
      </c>
      <c r="J11" s="2289"/>
      <c r="K11" s="2290"/>
      <c r="L11" s="2291" t="s">
        <v>445</v>
      </c>
      <c r="M11" s="2289"/>
      <c r="N11" s="2290"/>
      <c r="O11" s="2291" t="s">
        <v>446</v>
      </c>
      <c r="P11" s="2289"/>
      <c r="Q11" s="2290"/>
      <c r="R11" s="2291" t="s">
        <v>447</v>
      </c>
      <c r="S11" s="2289"/>
      <c r="T11" s="2290"/>
      <c r="U11" s="2291" t="s">
        <v>448</v>
      </c>
      <c r="V11" s="2289"/>
      <c r="W11" s="2290"/>
      <c r="X11" s="2291" t="s">
        <v>449</v>
      </c>
      <c r="Y11" s="2289"/>
      <c r="Z11" s="2290"/>
      <c r="AA11" s="2289" t="s">
        <v>451</v>
      </c>
      <c r="AB11" s="2289"/>
      <c r="AC11" s="2313"/>
      <c r="AD11" s="738"/>
    </row>
    <row r="12" spans="1:32" ht="17.25" customHeight="1" thickBot="1">
      <c r="A12" s="2332"/>
      <c r="B12" s="2335"/>
      <c r="C12" s="2284"/>
      <c r="D12" s="2284"/>
      <c r="E12" s="2284"/>
      <c r="F12" s="2284"/>
      <c r="G12" s="2286"/>
      <c r="H12" s="2288"/>
      <c r="I12" s="1142" t="s">
        <v>378</v>
      </c>
      <c r="J12" s="1145" t="s">
        <v>380</v>
      </c>
      <c r="K12" s="739" t="s">
        <v>18</v>
      </c>
      <c r="L12" s="740" t="s">
        <v>378</v>
      </c>
      <c r="M12" s="1145" t="s">
        <v>380</v>
      </c>
      <c r="N12" s="739" t="s">
        <v>18</v>
      </c>
      <c r="O12" s="740" t="s">
        <v>378</v>
      </c>
      <c r="P12" s="1145" t="s">
        <v>380</v>
      </c>
      <c r="Q12" s="739" t="s">
        <v>18</v>
      </c>
      <c r="R12" s="740" t="s">
        <v>378</v>
      </c>
      <c r="S12" s="1145" t="s">
        <v>380</v>
      </c>
      <c r="T12" s="739" t="s">
        <v>18</v>
      </c>
      <c r="U12" s="740" t="s">
        <v>378</v>
      </c>
      <c r="V12" s="1145" t="s">
        <v>380</v>
      </c>
      <c r="W12" s="739" t="s">
        <v>18</v>
      </c>
      <c r="X12" s="740" t="s">
        <v>378</v>
      </c>
      <c r="Y12" s="1145" t="s">
        <v>380</v>
      </c>
      <c r="Z12" s="739" t="s">
        <v>18</v>
      </c>
      <c r="AA12" s="1142" t="s">
        <v>378</v>
      </c>
      <c r="AB12" s="1145" t="s">
        <v>380</v>
      </c>
      <c r="AC12" s="741" t="s">
        <v>18</v>
      </c>
      <c r="AD12" s="738"/>
    </row>
    <row r="13" spans="1:32" ht="28.5" customHeight="1">
      <c r="A13" s="742" t="s">
        <v>452</v>
      </c>
      <c r="B13" s="1632">
        <v>3</v>
      </c>
      <c r="C13" s="1633">
        <v>3</v>
      </c>
      <c r="D13" s="1633">
        <v>3</v>
      </c>
      <c r="E13" s="1633">
        <v>3</v>
      </c>
      <c r="F13" s="1633">
        <v>3</v>
      </c>
      <c r="G13" s="1634">
        <v>3</v>
      </c>
      <c r="H13" s="1635">
        <f>SUM(B13:G13)</f>
        <v>18</v>
      </c>
      <c r="I13" s="1636">
        <v>50</v>
      </c>
      <c r="J13" s="1637">
        <v>53</v>
      </c>
      <c r="K13" s="1638">
        <f>SUM(I13:J13)</f>
        <v>103</v>
      </c>
      <c r="L13" s="1639">
        <v>51</v>
      </c>
      <c r="M13" s="1637">
        <v>50</v>
      </c>
      <c r="N13" s="1638">
        <f>SUM(L13:M13)</f>
        <v>101</v>
      </c>
      <c r="O13" s="1639">
        <v>50</v>
      </c>
      <c r="P13" s="1637">
        <v>52</v>
      </c>
      <c r="Q13" s="1638">
        <f>SUM(O13:P13)</f>
        <v>102</v>
      </c>
      <c r="R13" s="1639">
        <v>53</v>
      </c>
      <c r="S13" s="1637">
        <v>52</v>
      </c>
      <c r="T13" s="1638">
        <f>SUM(R13:S13)</f>
        <v>105</v>
      </c>
      <c r="U13" s="1639">
        <v>50</v>
      </c>
      <c r="V13" s="1637">
        <v>51</v>
      </c>
      <c r="W13" s="1638">
        <f>SUM(U13:V13)</f>
        <v>101</v>
      </c>
      <c r="X13" s="1639">
        <v>52</v>
      </c>
      <c r="Y13" s="1637">
        <v>52</v>
      </c>
      <c r="Z13" s="1638">
        <f>SUM(X13:Y13)</f>
        <v>104</v>
      </c>
      <c r="AA13" s="1640">
        <f>SUM(I13,L13,O13,R13,U13,X13)</f>
        <v>306</v>
      </c>
      <c r="AB13" s="1641">
        <f>SUM(J13,M13,P13,S13,V13,Y13)</f>
        <v>310</v>
      </c>
      <c r="AC13" s="1642">
        <f>SUM(AA13:AB13)</f>
        <v>616</v>
      </c>
      <c r="AD13" s="743"/>
    </row>
    <row r="14" spans="1:32" ht="28.5" customHeight="1" thickBot="1">
      <c r="A14" s="744" t="s">
        <v>453</v>
      </c>
      <c r="B14" s="1643">
        <v>4</v>
      </c>
      <c r="C14" s="1644">
        <v>4</v>
      </c>
      <c r="D14" s="1644">
        <v>4</v>
      </c>
      <c r="E14" s="1645"/>
      <c r="F14" s="1645"/>
      <c r="G14" s="1646"/>
      <c r="H14" s="1647">
        <f>SUM(B14:G14)</f>
        <v>12</v>
      </c>
      <c r="I14" s="1648">
        <v>72</v>
      </c>
      <c r="J14" s="1649">
        <v>72</v>
      </c>
      <c r="K14" s="1650">
        <f>SUM(I14:J14)</f>
        <v>144</v>
      </c>
      <c r="L14" s="1651">
        <v>72</v>
      </c>
      <c r="M14" s="1652">
        <v>72</v>
      </c>
      <c r="N14" s="1650">
        <f>SUM(L14:M14)</f>
        <v>144</v>
      </c>
      <c r="O14" s="1651">
        <v>70</v>
      </c>
      <c r="P14" s="1652">
        <v>71</v>
      </c>
      <c r="Q14" s="1650">
        <f>SUM(O14:P14)</f>
        <v>141</v>
      </c>
      <c r="R14" s="1653"/>
      <c r="S14" s="1654"/>
      <c r="T14" s="1655"/>
      <c r="U14" s="1653"/>
      <c r="V14" s="1654"/>
      <c r="W14" s="1655"/>
      <c r="X14" s="1653"/>
      <c r="Y14" s="1654"/>
      <c r="Z14" s="1655"/>
      <c r="AA14" s="1656">
        <f>SUM(I14,L14,O14,R14,U14,X14)</f>
        <v>214</v>
      </c>
      <c r="AB14" s="1657">
        <f>SUM(J14,M14,P14,S14,V14,Y14)</f>
        <v>215</v>
      </c>
      <c r="AC14" s="1658">
        <f>SUM(AA14:AB14)</f>
        <v>429</v>
      </c>
      <c r="AD14" s="743"/>
    </row>
    <row r="15" spans="1:32" ht="16.5" customHeight="1">
      <c r="A15" s="15"/>
      <c r="J15" s="1058"/>
      <c r="K15" s="1058"/>
      <c r="L15" s="1058"/>
    </row>
    <row r="16" spans="1:32" s="15" customFormat="1" ht="13.8" thickBot="1">
      <c r="A16" s="745" t="s">
        <v>454</v>
      </c>
      <c r="W16" s="15" t="s">
        <v>19</v>
      </c>
    </row>
    <row r="17" spans="1:25" s="15" customFormat="1" ht="17.25" customHeight="1">
      <c r="A17" s="726"/>
      <c r="B17" s="2302" t="s">
        <v>423</v>
      </c>
      <c r="C17" s="2303"/>
      <c r="D17" s="2303"/>
      <c r="E17" s="2303"/>
      <c r="F17" s="2303"/>
      <c r="G17" s="2303"/>
      <c r="H17" s="2303"/>
      <c r="I17" s="2303"/>
      <c r="J17" s="2303"/>
      <c r="K17" s="2303"/>
      <c r="L17" s="2303"/>
      <c r="M17" s="2304"/>
      <c r="N17" s="2226" t="s">
        <v>42</v>
      </c>
      <c r="O17" s="2227"/>
      <c r="P17" s="2227"/>
      <c r="Q17" s="2227"/>
      <c r="R17" s="2227"/>
      <c r="S17" s="2227"/>
      <c r="T17" s="2227"/>
      <c r="U17" s="2228"/>
      <c r="V17" s="2305" t="s">
        <v>477</v>
      </c>
      <c r="W17" s="2305" t="s">
        <v>30</v>
      </c>
      <c r="X17" s="2306" t="s">
        <v>31</v>
      </c>
      <c r="Y17" s="2282"/>
    </row>
    <row r="18" spans="1:25" s="15" customFormat="1" ht="25.5" customHeight="1">
      <c r="A18" s="17"/>
      <c r="B18" s="2309" t="s">
        <v>455</v>
      </c>
      <c r="C18" s="2292" t="s">
        <v>22</v>
      </c>
      <c r="D18" s="2292" t="s">
        <v>389</v>
      </c>
      <c r="E18" s="2292" t="s">
        <v>429</v>
      </c>
      <c r="F18" s="2292" t="s">
        <v>24</v>
      </c>
      <c r="G18" s="2292" t="s">
        <v>430</v>
      </c>
      <c r="H18" s="2292" t="s">
        <v>26</v>
      </c>
      <c r="I18" s="2292" t="s">
        <v>390</v>
      </c>
      <c r="J18" s="2292" t="s">
        <v>391</v>
      </c>
      <c r="K18" s="2292" t="s">
        <v>27</v>
      </c>
      <c r="L18" s="2294" t="s">
        <v>48</v>
      </c>
      <c r="M18" s="2258" t="s">
        <v>18</v>
      </c>
      <c r="N18" s="2256" t="s">
        <v>28</v>
      </c>
      <c r="O18" s="2300" t="s">
        <v>456</v>
      </c>
      <c r="P18" s="2311" t="s">
        <v>457</v>
      </c>
      <c r="Q18" s="2292" t="s">
        <v>394</v>
      </c>
      <c r="R18" s="2311" t="s">
        <v>458</v>
      </c>
      <c r="S18" s="2292" t="s">
        <v>459</v>
      </c>
      <c r="T18" s="2296" t="s">
        <v>460</v>
      </c>
      <c r="U18" s="2175" t="s">
        <v>11</v>
      </c>
      <c r="V18" s="2264"/>
      <c r="W18" s="2264"/>
      <c r="X18" s="2307"/>
      <c r="Y18" s="2282"/>
    </row>
    <row r="19" spans="1:25" s="15" customFormat="1" ht="50.25" customHeight="1" thickBot="1">
      <c r="A19" s="746" t="s">
        <v>461</v>
      </c>
      <c r="B19" s="2310"/>
      <c r="C19" s="2293" t="s">
        <v>22</v>
      </c>
      <c r="D19" s="2293"/>
      <c r="E19" s="2293" t="s">
        <v>429</v>
      </c>
      <c r="F19" s="2293" t="s">
        <v>24</v>
      </c>
      <c r="G19" s="2293" t="s">
        <v>430</v>
      </c>
      <c r="H19" s="2293"/>
      <c r="I19" s="2293"/>
      <c r="J19" s="2293"/>
      <c r="K19" s="2293"/>
      <c r="L19" s="2295"/>
      <c r="M19" s="2259"/>
      <c r="N19" s="2299"/>
      <c r="O19" s="2301"/>
      <c r="P19" s="2312"/>
      <c r="Q19" s="2312"/>
      <c r="R19" s="2312"/>
      <c r="S19" s="2312"/>
      <c r="T19" s="2297"/>
      <c r="U19" s="2298"/>
      <c r="V19" s="2257"/>
      <c r="W19" s="2257"/>
      <c r="X19" s="2308"/>
      <c r="Y19" s="2282"/>
    </row>
    <row r="20" spans="1:25" s="15" customFormat="1" ht="27" customHeight="1">
      <c r="A20" s="747" t="s">
        <v>452</v>
      </c>
      <c r="B20" s="1659">
        <v>1</v>
      </c>
      <c r="C20" s="1660">
        <v>0</v>
      </c>
      <c r="D20" s="1660">
        <v>1</v>
      </c>
      <c r="E20" s="1660">
        <v>0</v>
      </c>
      <c r="F20" s="1660">
        <v>1</v>
      </c>
      <c r="G20" s="1660">
        <v>20</v>
      </c>
      <c r="H20" s="1660">
        <v>0</v>
      </c>
      <c r="I20" s="1660">
        <v>1</v>
      </c>
      <c r="J20" s="1660">
        <v>0</v>
      </c>
      <c r="K20" s="1660">
        <v>1</v>
      </c>
      <c r="L20" s="1661">
        <v>0</v>
      </c>
      <c r="M20" s="1662">
        <f>SUM(B20:L20)</f>
        <v>25</v>
      </c>
      <c r="N20" s="1436">
        <v>2</v>
      </c>
      <c r="O20" s="1663">
        <v>1</v>
      </c>
      <c r="P20" s="1660">
        <v>0</v>
      </c>
      <c r="Q20" s="1660">
        <v>1</v>
      </c>
      <c r="R20" s="1660">
        <v>6</v>
      </c>
      <c r="S20" s="1660">
        <v>1</v>
      </c>
      <c r="T20" s="1661">
        <v>1</v>
      </c>
      <c r="U20" s="1662">
        <f>SUM(N20:T20)</f>
        <v>12</v>
      </c>
      <c r="V20" s="1664">
        <v>3</v>
      </c>
      <c r="W20" s="1664">
        <v>1</v>
      </c>
      <c r="X20" s="1665">
        <v>1</v>
      </c>
      <c r="Y20" s="1"/>
    </row>
    <row r="21" spans="1:25" s="15" customFormat="1" ht="27" customHeight="1" thickBot="1">
      <c r="A21" s="744" t="s">
        <v>453</v>
      </c>
      <c r="B21" s="1666">
        <v>1</v>
      </c>
      <c r="C21" s="1667">
        <v>0</v>
      </c>
      <c r="D21" s="1667">
        <v>1</v>
      </c>
      <c r="E21" s="1667">
        <v>0</v>
      </c>
      <c r="F21" s="1667">
        <v>0</v>
      </c>
      <c r="G21" s="1667">
        <v>21</v>
      </c>
      <c r="H21" s="1667">
        <v>0</v>
      </c>
      <c r="I21" s="1667">
        <v>1</v>
      </c>
      <c r="J21" s="1667">
        <v>0</v>
      </c>
      <c r="K21" s="1667">
        <v>0</v>
      </c>
      <c r="L21" s="1668">
        <v>0</v>
      </c>
      <c r="M21" s="18">
        <f>SUM(B21:L21)</f>
        <v>24</v>
      </c>
      <c r="N21" s="1669">
        <v>2</v>
      </c>
      <c r="O21" s="1670">
        <v>1</v>
      </c>
      <c r="P21" s="1667">
        <v>0</v>
      </c>
      <c r="Q21" s="1667">
        <v>0</v>
      </c>
      <c r="R21" s="1667">
        <v>0</v>
      </c>
      <c r="S21" s="1667">
        <v>1</v>
      </c>
      <c r="T21" s="1668">
        <v>0</v>
      </c>
      <c r="U21" s="18">
        <f>SUM(N21:T21)</f>
        <v>4</v>
      </c>
      <c r="V21" s="1671">
        <v>3</v>
      </c>
      <c r="W21" s="1671">
        <v>1</v>
      </c>
      <c r="X21" s="1672">
        <v>1</v>
      </c>
      <c r="Y21" s="1"/>
    </row>
    <row r="22" spans="1:25" s="15" customFormat="1" ht="16.5" customHeight="1">
      <c r="I22" s="1"/>
      <c r="J22" s="1"/>
      <c r="K22" s="1"/>
      <c r="L22" s="1"/>
      <c r="M22" s="1"/>
      <c r="N22" s="748"/>
      <c r="Q22" s="748"/>
      <c r="R22" s="748"/>
      <c r="S22" s="748"/>
      <c r="T22" s="748"/>
      <c r="U22" s="748"/>
      <c r="V22" s="748"/>
      <c r="W22" s="1"/>
      <c r="X22" s="1"/>
    </row>
    <row r="23" spans="1:25" s="15" customFormat="1" ht="14.4">
      <c r="A23" s="19" t="s">
        <v>462</v>
      </c>
    </row>
    <row r="24" spans="1:25" ht="18" customHeight="1" thickBot="1">
      <c r="A24" s="5" t="s">
        <v>463</v>
      </c>
      <c r="H24" s="778"/>
      <c r="I24" s="778"/>
      <c r="J24" s="778"/>
      <c r="K24" s="778" t="s">
        <v>55</v>
      </c>
      <c r="L24" s="778"/>
    </row>
    <row r="25" spans="1:25" ht="21" customHeight="1">
      <c r="A25" s="2278" t="s">
        <v>43</v>
      </c>
      <c r="B25" s="2181" t="s">
        <v>56</v>
      </c>
      <c r="C25" s="2182"/>
      <c r="D25" s="2180" t="s">
        <v>464</v>
      </c>
      <c r="E25" s="2181"/>
      <c r="F25" s="2181"/>
      <c r="G25" s="2182"/>
      <c r="H25" s="2183" t="s">
        <v>465</v>
      </c>
      <c r="I25" s="2184"/>
      <c r="J25" s="2184"/>
      <c r="K25" s="2185"/>
      <c r="L25" s="2280" t="s">
        <v>436</v>
      </c>
    </row>
    <row r="26" spans="1:25" ht="21" customHeight="1" thickBot="1">
      <c r="A26" s="2279"/>
      <c r="B26" s="749" t="s">
        <v>466</v>
      </c>
      <c r="C26" s="750" t="s">
        <v>11</v>
      </c>
      <c r="D26" s="751" t="s">
        <v>3</v>
      </c>
      <c r="E26" s="752" t="s">
        <v>4</v>
      </c>
      <c r="F26" s="750" t="s">
        <v>5</v>
      </c>
      <c r="G26" s="751" t="s">
        <v>11</v>
      </c>
      <c r="H26" s="751" t="s">
        <v>3</v>
      </c>
      <c r="I26" s="779" t="s">
        <v>4</v>
      </c>
      <c r="J26" s="750" t="s">
        <v>5</v>
      </c>
      <c r="K26" s="751" t="s">
        <v>11</v>
      </c>
      <c r="L26" s="2281"/>
    </row>
    <row r="27" spans="1:25" s="15" customFormat="1" ht="27.75" customHeight="1" thickBot="1">
      <c r="A27" s="744" t="s">
        <v>467</v>
      </c>
      <c r="B27" s="1673">
        <v>3</v>
      </c>
      <c r="C27" s="18">
        <f>B27</f>
        <v>3</v>
      </c>
      <c r="D27" s="1674">
        <v>1</v>
      </c>
      <c r="E27" s="1667">
        <v>1</v>
      </c>
      <c r="F27" s="1671">
        <v>1</v>
      </c>
      <c r="G27" s="18">
        <f>SUM(D27:F27)</f>
        <v>3</v>
      </c>
      <c r="H27" s="1674">
        <v>1</v>
      </c>
      <c r="I27" s="1667">
        <v>1</v>
      </c>
      <c r="J27" s="1671">
        <v>1</v>
      </c>
      <c r="K27" s="1675">
        <f>SUM(H27:J27)</f>
        <v>3</v>
      </c>
      <c r="L27" s="1676">
        <f>SUM(C27,G27,K27)</f>
        <v>9</v>
      </c>
    </row>
    <row r="28" spans="1:25" s="15" customFormat="1" ht="16.5" customHeight="1">
      <c r="A28" s="737"/>
    </row>
    <row r="29" spans="1:25" s="15" customFormat="1" ht="13.8" thickBot="1">
      <c r="A29" s="5" t="s">
        <v>468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5" s="15" customFormat="1" ht="16.5" customHeight="1">
      <c r="A30" s="2146" t="s">
        <v>43</v>
      </c>
      <c r="B30" s="2273"/>
      <c r="C30" s="21" t="s">
        <v>469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2"/>
      <c r="S30" s="22"/>
      <c r="T30" s="22"/>
      <c r="U30" s="22"/>
      <c r="V30" s="22"/>
      <c r="W30" s="23"/>
    </row>
    <row r="31" spans="1:25" s="15" customFormat="1" ht="16.5" customHeight="1">
      <c r="A31" s="2274"/>
      <c r="B31" s="2275"/>
      <c r="C31" s="2028" t="s">
        <v>470</v>
      </c>
      <c r="D31" s="2016"/>
      <c r="E31" s="2017"/>
      <c r="F31" s="2015" t="s">
        <v>4</v>
      </c>
      <c r="G31" s="2016"/>
      <c r="H31" s="2017"/>
      <c r="I31" s="2015" t="s">
        <v>5</v>
      </c>
      <c r="J31" s="2016"/>
      <c r="K31" s="2017"/>
      <c r="L31" s="2015" t="s">
        <v>6</v>
      </c>
      <c r="M31" s="2016"/>
      <c r="N31" s="2017"/>
      <c r="O31" s="2015" t="s">
        <v>7</v>
      </c>
      <c r="P31" s="2016"/>
      <c r="Q31" s="2017"/>
      <c r="R31" s="2016" t="s">
        <v>8</v>
      </c>
      <c r="S31" s="2016"/>
      <c r="T31" s="2017"/>
      <c r="U31" s="2015" t="s">
        <v>2</v>
      </c>
      <c r="V31" s="2016"/>
      <c r="W31" s="2018"/>
    </row>
    <row r="32" spans="1:25" s="15" customFormat="1" ht="16.5" customHeight="1" thickBot="1">
      <c r="A32" s="2276"/>
      <c r="B32" s="2277"/>
      <c r="C32" s="1118" t="s">
        <v>9</v>
      </c>
      <c r="D32" s="486" t="s">
        <v>10</v>
      </c>
      <c r="E32" s="1155" t="s">
        <v>11</v>
      </c>
      <c r="F32" s="753" t="s">
        <v>9</v>
      </c>
      <c r="G32" s="486" t="s">
        <v>10</v>
      </c>
      <c r="H32" s="1155" t="s">
        <v>11</v>
      </c>
      <c r="I32" s="753" t="s">
        <v>9</v>
      </c>
      <c r="J32" s="486" t="s">
        <v>10</v>
      </c>
      <c r="K32" s="1155" t="s">
        <v>11</v>
      </c>
      <c r="L32" s="753" t="s">
        <v>9</v>
      </c>
      <c r="M32" s="486" t="s">
        <v>10</v>
      </c>
      <c r="N32" s="754" t="s">
        <v>11</v>
      </c>
      <c r="O32" s="753" t="s">
        <v>9</v>
      </c>
      <c r="P32" s="486" t="s">
        <v>10</v>
      </c>
      <c r="Q32" s="835" t="s">
        <v>11</v>
      </c>
      <c r="R32" s="1155" t="s">
        <v>9</v>
      </c>
      <c r="S32" s="486" t="s">
        <v>10</v>
      </c>
      <c r="T32" s="1155" t="s">
        <v>11</v>
      </c>
      <c r="U32" s="753" t="s">
        <v>9</v>
      </c>
      <c r="V32" s="486" t="s">
        <v>10</v>
      </c>
      <c r="W32" s="1130" t="s">
        <v>11</v>
      </c>
    </row>
    <row r="33" spans="1:23" s="15" customFormat="1" ht="18" customHeight="1">
      <c r="A33" s="755"/>
      <c r="B33" s="756" t="s">
        <v>56</v>
      </c>
      <c r="C33" s="1677">
        <v>3</v>
      </c>
      <c r="D33" s="1678">
        <v>0</v>
      </c>
      <c r="E33" s="1679">
        <f>SUM(C33:D33)</f>
        <v>3</v>
      </c>
      <c r="F33" s="1680">
        <v>3</v>
      </c>
      <c r="G33" s="1678">
        <v>0</v>
      </c>
      <c r="H33" s="1681">
        <f>SUM(F33:G33)</f>
        <v>3</v>
      </c>
      <c r="I33" s="1680">
        <v>1</v>
      </c>
      <c r="J33" s="1678">
        <v>2</v>
      </c>
      <c r="K33" s="1679">
        <f>SUM(I33:J33)</f>
        <v>3</v>
      </c>
      <c r="L33" s="1680">
        <v>2</v>
      </c>
      <c r="M33" s="1678">
        <v>1</v>
      </c>
      <c r="N33" s="1682">
        <f>SUM(L33:M33)</f>
        <v>3</v>
      </c>
      <c r="O33" s="1683">
        <v>2</v>
      </c>
      <c r="P33" s="1684">
        <v>1</v>
      </c>
      <c r="Q33" s="1685">
        <f>SUM(O33:P33)</f>
        <v>3</v>
      </c>
      <c r="R33" s="1686">
        <v>2</v>
      </c>
      <c r="S33" s="1684">
        <v>1</v>
      </c>
      <c r="T33" s="1685">
        <f>SUM(R33:S33)</f>
        <v>3</v>
      </c>
      <c r="U33" s="1687">
        <f>SUM(R33,O33,L33,I33,F33,C33)</f>
        <v>13</v>
      </c>
      <c r="V33" s="1688">
        <f t="shared" ref="U33:W35" si="0">SUM(S33,P33,M33,J33,G33,D33)</f>
        <v>5</v>
      </c>
      <c r="W33" s="1689">
        <f>SUM(T33,Q33,N33,K33,H33,E33)</f>
        <v>18</v>
      </c>
    </row>
    <row r="34" spans="1:23" s="15" customFormat="1" ht="18" customHeight="1">
      <c r="A34" s="1120" t="s">
        <v>471</v>
      </c>
      <c r="B34" s="757" t="s">
        <v>57</v>
      </c>
      <c r="C34" s="1690">
        <v>4</v>
      </c>
      <c r="D34" s="1691">
        <v>2</v>
      </c>
      <c r="E34" s="1682">
        <f>SUM(C34:D34)</f>
        <v>6</v>
      </c>
      <c r="F34" s="1692">
        <v>3</v>
      </c>
      <c r="G34" s="1691">
        <v>3</v>
      </c>
      <c r="H34" s="1693">
        <f t="shared" ref="H34:H36" si="1">SUM(F34:G34)</f>
        <v>6</v>
      </c>
      <c r="I34" s="1692">
        <v>4</v>
      </c>
      <c r="J34" s="1691">
        <v>2</v>
      </c>
      <c r="K34" s="1682">
        <f t="shared" ref="K34:K36" si="2">SUM(I34:J34)</f>
        <v>6</v>
      </c>
      <c r="L34" s="1694"/>
      <c r="M34" s="1695"/>
      <c r="N34" s="1696"/>
      <c r="O34" s="1697"/>
      <c r="P34" s="1695"/>
      <c r="Q34" s="1696"/>
      <c r="R34" s="1694"/>
      <c r="S34" s="1695"/>
      <c r="T34" s="1696"/>
      <c r="U34" s="1698">
        <f t="shared" si="0"/>
        <v>11</v>
      </c>
      <c r="V34" s="1699">
        <f t="shared" si="0"/>
        <v>7</v>
      </c>
      <c r="W34" s="1700">
        <f t="shared" si="0"/>
        <v>18</v>
      </c>
    </row>
    <row r="35" spans="1:23" s="15" customFormat="1" ht="18" customHeight="1">
      <c r="A35" s="1120" t="s">
        <v>472</v>
      </c>
      <c r="B35" s="758" t="s">
        <v>58</v>
      </c>
      <c r="C35" s="1701">
        <v>2</v>
      </c>
      <c r="D35" s="1702">
        <v>5</v>
      </c>
      <c r="E35" s="1703">
        <f>SUM(C35:D35)</f>
        <v>7</v>
      </c>
      <c r="F35" s="1704">
        <v>3</v>
      </c>
      <c r="G35" s="1702">
        <v>1</v>
      </c>
      <c r="H35" s="1705">
        <f t="shared" si="1"/>
        <v>4</v>
      </c>
      <c r="I35" s="1704">
        <v>6</v>
      </c>
      <c r="J35" s="1702">
        <v>2</v>
      </c>
      <c r="K35" s="1703">
        <f t="shared" si="2"/>
        <v>8</v>
      </c>
      <c r="L35" s="1706"/>
      <c r="M35" s="1707"/>
      <c r="N35" s="1708"/>
      <c r="O35" s="1709"/>
      <c r="P35" s="1707"/>
      <c r="Q35" s="1708"/>
      <c r="R35" s="1706"/>
      <c r="S35" s="1707"/>
      <c r="T35" s="1708"/>
      <c r="U35" s="1710">
        <f t="shared" si="0"/>
        <v>11</v>
      </c>
      <c r="V35" s="1711">
        <f t="shared" si="0"/>
        <v>8</v>
      </c>
      <c r="W35" s="1712">
        <f t="shared" si="0"/>
        <v>19</v>
      </c>
    </row>
    <row r="36" spans="1:23" s="15" customFormat="1" ht="18" customHeight="1" thickBot="1">
      <c r="A36" s="759"/>
      <c r="B36" s="348" t="s">
        <v>11</v>
      </c>
      <c r="C36" s="1713">
        <f>SUM(C33:C35)</f>
        <v>9</v>
      </c>
      <c r="D36" s="1714">
        <f>SUM(D33:D35)</f>
        <v>7</v>
      </c>
      <c r="E36" s="1715">
        <f>SUM(C36:D36)</f>
        <v>16</v>
      </c>
      <c r="F36" s="1716">
        <f t="shared" ref="F36:J36" si="3">SUM(F33:F35)</f>
        <v>9</v>
      </c>
      <c r="G36" s="1714">
        <f t="shared" si="3"/>
        <v>4</v>
      </c>
      <c r="H36" s="1715">
        <f t="shared" si="1"/>
        <v>13</v>
      </c>
      <c r="I36" s="1716">
        <f t="shared" si="3"/>
        <v>11</v>
      </c>
      <c r="J36" s="1714">
        <f t="shared" si="3"/>
        <v>6</v>
      </c>
      <c r="K36" s="1715">
        <f t="shared" si="2"/>
        <v>17</v>
      </c>
      <c r="L36" s="1717">
        <f>SUM(L33:L35)</f>
        <v>2</v>
      </c>
      <c r="M36" s="1718">
        <f t="shared" ref="M36:W36" si="4">SUM(M33:M35)</f>
        <v>1</v>
      </c>
      <c r="N36" s="1719">
        <f t="shared" si="4"/>
        <v>3</v>
      </c>
      <c r="O36" s="1720">
        <f t="shared" si="4"/>
        <v>2</v>
      </c>
      <c r="P36" s="24">
        <f t="shared" si="4"/>
        <v>1</v>
      </c>
      <c r="Q36" s="1721">
        <f t="shared" si="4"/>
        <v>3</v>
      </c>
      <c r="R36" s="1722">
        <f t="shared" si="4"/>
        <v>2</v>
      </c>
      <c r="S36" s="24">
        <f t="shared" si="4"/>
        <v>1</v>
      </c>
      <c r="T36" s="1721">
        <f t="shared" si="4"/>
        <v>3</v>
      </c>
      <c r="U36" s="25">
        <f t="shared" si="4"/>
        <v>35</v>
      </c>
      <c r="V36" s="24">
        <f t="shared" si="4"/>
        <v>20</v>
      </c>
      <c r="W36" s="20">
        <f t="shared" si="4"/>
        <v>55</v>
      </c>
    </row>
    <row r="37" spans="1:23" s="15" customFormat="1" ht="16.5" customHeight="1">
      <c r="A37" s="737"/>
    </row>
    <row r="38" spans="1:23" s="15" customFormat="1" ht="13.8" thickBot="1">
      <c r="A38" s="5" t="s">
        <v>473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78"/>
      <c r="P38" s="778"/>
      <c r="Q38" s="778"/>
      <c r="R38" s="778" t="s">
        <v>19</v>
      </c>
      <c r="S38" s="778"/>
    </row>
    <row r="39" spans="1:23" s="15" customFormat="1" ht="16.5" customHeight="1">
      <c r="A39" s="760"/>
      <c r="B39" s="2181" t="s">
        <v>423</v>
      </c>
      <c r="C39" s="2181"/>
      <c r="D39" s="2181"/>
      <c r="E39" s="2181"/>
      <c r="F39" s="2181"/>
      <c r="G39" s="2181"/>
      <c r="H39" s="2181"/>
      <c r="I39" s="2181"/>
      <c r="J39" s="2181"/>
      <c r="K39" s="2181"/>
      <c r="L39" s="1138"/>
      <c r="M39" s="1131"/>
      <c r="N39" s="2260" t="s">
        <v>474</v>
      </c>
      <c r="O39" s="2263" t="s">
        <v>458</v>
      </c>
      <c r="P39" s="2265" t="s">
        <v>475</v>
      </c>
      <c r="Q39" s="2268" t="s">
        <v>29</v>
      </c>
      <c r="R39" s="2268" t="s">
        <v>30</v>
      </c>
      <c r="S39" s="2325" t="s">
        <v>31</v>
      </c>
    </row>
    <row r="40" spans="1:23" s="15" customFormat="1" ht="11.25" customHeight="1">
      <c r="A40" s="26"/>
      <c r="B40" s="2271" t="s">
        <v>455</v>
      </c>
      <c r="C40" s="2256" t="s">
        <v>22</v>
      </c>
      <c r="D40" s="2256" t="s">
        <v>389</v>
      </c>
      <c r="E40" s="2256" t="s">
        <v>429</v>
      </c>
      <c r="F40" s="2256" t="s">
        <v>24</v>
      </c>
      <c r="G40" s="2256" t="s">
        <v>430</v>
      </c>
      <c r="H40" s="2256" t="s">
        <v>26</v>
      </c>
      <c r="I40" s="2256" t="s">
        <v>390</v>
      </c>
      <c r="J40" s="2256" t="s">
        <v>391</v>
      </c>
      <c r="K40" s="2256" t="s">
        <v>27</v>
      </c>
      <c r="L40" s="2256" t="s">
        <v>48</v>
      </c>
      <c r="M40" s="2258" t="s">
        <v>18</v>
      </c>
      <c r="N40" s="2261"/>
      <c r="O40" s="2264"/>
      <c r="P40" s="2266"/>
      <c r="Q40" s="2269"/>
      <c r="R40" s="2269"/>
      <c r="S40" s="2326"/>
    </row>
    <row r="41" spans="1:23" ht="50.25" customHeight="1" thickBot="1">
      <c r="A41" s="1146" t="s">
        <v>476</v>
      </c>
      <c r="B41" s="2272"/>
      <c r="C41" s="2257" t="s">
        <v>22</v>
      </c>
      <c r="D41" s="2257"/>
      <c r="E41" s="2257" t="s">
        <v>429</v>
      </c>
      <c r="F41" s="2257" t="s">
        <v>24</v>
      </c>
      <c r="G41" s="2257" t="s">
        <v>430</v>
      </c>
      <c r="H41" s="2257"/>
      <c r="I41" s="2257"/>
      <c r="J41" s="2257"/>
      <c r="K41" s="2257"/>
      <c r="L41" s="2257"/>
      <c r="M41" s="2259"/>
      <c r="N41" s="2262"/>
      <c r="O41" s="2257"/>
      <c r="P41" s="2267"/>
      <c r="Q41" s="2270"/>
      <c r="R41" s="2270"/>
      <c r="S41" s="2327"/>
    </row>
    <row r="42" spans="1:23" ht="27.75" customHeight="1" thickBot="1">
      <c r="A42" s="744" t="s">
        <v>467</v>
      </c>
      <c r="B42" s="1671">
        <v>1</v>
      </c>
      <c r="C42" s="1671">
        <v>0</v>
      </c>
      <c r="D42" s="1671">
        <v>1</v>
      </c>
      <c r="E42" s="1671">
        <v>0</v>
      </c>
      <c r="F42" s="1671">
        <v>0</v>
      </c>
      <c r="G42" s="1671">
        <v>26</v>
      </c>
      <c r="H42" s="1671">
        <v>0</v>
      </c>
      <c r="I42" s="1671">
        <v>2</v>
      </c>
      <c r="J42" s="1671">
        <v>0</v>
      </c>
      <c r="K42" s="1671">
        <v>0</v>
      </c>
      <c r="L42" s="1671">
        <v>0</v>
      </c>
      <c r="M42" s="18">
        <f>SUM(B42:L42)</f>
        <v>30</v>
      </c>
      <c r="N42" s="1625">
        <v>2</v>
      </c>
      <c r="O42" s="1625">
        <v>1</v>
      </c>
      <c r="P42" s="1723">
        <v>0</v>
      </c>
      <c r="Q42" s="1724">
        <v>3</v>
      </c>
      <c r="R42" s="1725">
        <v>1</v>
      </c>
      <c r="S42" s="1726">
        <v>1</v>
      </c>
    </row>
    <row r="57" spans="28:28">
      <c r="AB57" s="2">
        <v>3</v>
      </c>
    </row>
    <row r="97" spans="31:32">
      <c r="AE97" s="784"/>
      <c r="AF97" s="784"/>
    </row>
    <row r="121" spans="21:32">
      <c r="V121" s="2">
        <v>16</v>
      </c>
      <c r="W121" s="2">
        <v>15</v>
      </c>
      <c r="AE121" s="2">
        <f>SUM(M121,P121,S121,V121,Y121,AB121)</f>
        <v>16</v>
      </c>
    </row>
    <row r="122" spans="21:32">
      <c r="AF122" s="2">
        <f>SUM(N122,Q122,T122,W122,Z122,AC122)</f>
        <v>0</v>
      </c>
    </row>
    <row r="125" spans="21:32">
      <c r="U125" s="2">
        <f>SUM(S125,T125)</f>
        <v>0</v>
      </c>
    </row>
    <row r="168" spans="22:29">
      <c r="V168" s="2">
        <v>28</v>
      </c>
      <c r="W168" s="2">
        <v>21</v>
      </c>
      <c r="Y168" s="2">
        <v>24</v>
      </c>
      <c r="Z168" s="2">
        <v>34</v>
      </c>
      <c r="AC168" s="2">
        <v>21</v>
      </c>
    </row>
  </sheetData>
  <mergeCells count="100">
    <mergeCell ref="S39:S41"/>
    <mergeCell ref="A4:A5"/>
    <mergeCell ref="B4:B5"/>
    <mergeCell ref="C4:C5"/>
    <mergeCell ref="D4:D5"/>
    <mergeCell ref="E4:E5"/>
    <mergeCell ref="L4:L5"/>
    <mergeCell ref="A10:A12"/>
    <mergeCell ref="B10:H10"/>
    <mergeCell ref="I10:AC10"/>
    <mergeCell ref="B11:B12"/>
    <mergeCell ref="C11:C12"/>
    <mergeCell ref="D11:D12"/>
    <mergeCell ref="E11:E12"/>
    <mergeCell ref="U11:W11"/>
    <mergeCell ref="X11:Z11"/>
    <mergeCell ref="B3:M3"/>
    <mergeCell ref="O3:Q3"/>
    <mergeCell ref="R3:AC3"/>
    <mergeCell ref="AD3:AD5"/>
    <mergeCell ref="F4:F5"/>
    <mergeCell ref="G4:G5"/>
    <mergeCell ref="H4:H5"/>
    <mergeCell ref="I4:I5"/>
    <mergeCell ref="J4:J5"/>
    <mergeCell ref="K4:K5"/>
    <mergeCell ref="U4:W4"/>
    <mergeCell ref="X4:Z4"/>
    <mergeCell ref="AA4:AC4"/>
    <mergeCell ref="M4:M5"/>
    <mergeCell ref="N4:N5"/>
    <mergeCell ref="AA11:AC11"/>
    <mergeCell ref="O4:O5"/>
    <mergeCell ref="P4:P5"/>
    <mergeCell ref="Q4:Q5"/>
    <mergeCell ref="R4:T4"/>
    <mergeCell ref="R11:T11"/>
    <mergeCell ref="B17:M17"/>
    <mergeCell ref="N17:U17"/>
    <mergeCell ref="V17:V19"/>
    <mergeCell ref="W17:W19"/>
    <mergeCell ref="X17:X19"/>
    <mergeCell ref="B18:B19"/>
    <mergeCell ref="C18:C19"/>
    <mergeCell ref="D18:D19"/>
    <mergeCell ref="E18:E19"/>
    <mergeCell ref="P18:P19"/>
    <mergeCell ref="Q18:Q19"/>
    <mergeCell ref="R18:R19"/>
    <mergeCell ref="S18:S19"/>
    <mergeCell ref="H18:H19"/>
    <mergeCell ref="I18:I19"/>
    <mergeCell ref="J18:J19"/>
    <mergeCell ref="Y17:Y19"/>
    <mergeCell ref="F11:F12"/>
    <mergeCell ref="G11:G12"/>
    <mergeCell ref="H11:H12"/>
    <mergeCell ref="I11:K11"/>
    <mergeCell ref="L11:N11"/>
    <mergeCell ref="O11:Q11"/>
    <mergeCell ref="K18:K19"/>
    <mergeCell ref="L18:L19"/>
    <mergeCell ref="M18:M19"/>
    <mergeCell ref="F18:F19"/>
    <mergeCell ref="G18:G19"/>
    <mergeCell ref="T18:T19"/>
    <mergeCell ref="U18:U19"/>
    <mergeCell ref="N18:N19"/>
    <mergeCell ref="O18:O19"/>
    <mergeCell ref="A25:A26"/>
    <mergeCell ref="B25:C25"/>
    <mergeCell ref="D25:G25"/>
    <mergeCell ref="H25:K25"/>
    <mergeCell ref="R31:T31"/>
    <mergeCell ref="L25:L26"/>
    <mergeCell ref="U31:W31"/>
    <mergeCell ref="B39:K39"/>
    <mergeCell ref="N39:N41"/>
    <mergeCell ref="O39:O41"/>
    <mergeCell ref="P39:P41"/>
    <mergeCell ref="Q39:Q41"/>
    <mergeCell ref="R39:R41"/>
    <mergeCell ref="B40:B41"/>
    <mergeCell ref="C40:C41"/>
    <mergeCell ref="A30:B32"/>
    <mergeCell ref="C31:E31"/>
    <mergeCell ref="F31:H31"/>
    <mergeCell ref="I31:K31"/>
    <mergeCell ref="L31:N31"/>
    <mergeCell ref="O31:Q31"/>
    <mergeCell ref="J40:J41"/>
    <mergeCell ref="K40:K41"/>
    <mergeCell ref="L40:L41"/>
    <mergeCell ref="M40:M41"/>
    <mergeCell ref="D40:D41"/>
    <mergeCell ref="E40:E41"/>
    <mergeCell ref="F40:F41"/>
    <mergeCell ref="G40:G41"/>
    <mergeCell ref="H40:H41"/>
    <mergeCell ref="I40:I41"/>
  </mergeCells>
  <phoneticPr fontId="4"/>
  <pageMargins left="0.70866141732283472" right="0.70866141732283472" top="0.55118110236220474" bottom="0.55118110236220474" header="0.31496062992125984" footer="0.31496062992125984"/>
  <pageSetup paperSize="9" scale="94" fitToWidth="2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70"/>
  <sheetViews>
    <sheetView view="pageBreakPreview" topLeftCell="A24" zoomScaleNormal="85" zoomScaleSheetLayoutView="100" workbookViewId="0">
      <selection activeCell="A49" sqref="A49"/>
    </sheetView>
  </sheetViews>
  <sheetFormatPr defaultColWidth="9" defaultRowHeight="13.2"/>
  <cols>
    <col min="1" max="1" width="10.33203125" style="4" customWidth="1"/>
    <col min="2" max="2" width="4.88671875" style="5" customWidth="1"/>
    <col min="3" max="3" width="4.88671875" style="4" customWidth="1"/>
    <col min="4" max="6" width="4.88671875" style="5" customWidth="1"/>
    <col min="7" max="7" width="5.6640625" style="5" customWidth="1"/>
    <col min="8" max="9" width="5.44140625" style="5" customWidth="1"/>
    <col min="10" max="10" width="5.6640625" style="5" customWidth="1"/>
    <col min="11" max="12" width="5.44140625" style="5" customWidth="1"/>
    <col min="13" max="13" width="5.6640625" style="5" customWidth="1"/>
    <col min="14" max="15" width="5.44140625" style="5" customWidth="1"/>
    <col min="16" max="16" width="5.5546875" style="5" customWidth="1"/>
    <col min="17" max="17" width="5.6640625" style="5" customWidth="1"/>
    <col min="18" max="18" width="5.109375" style="5" customWidth="1"/>
    <col min="19" max="19" width="5.6640625" style="5" customWidth="1"/>
    <col min="20" max="20" width="6.109375" style="5" customWidth="1"/>
    <col min="21" max="21" width="5.6640625" style="5" customWidth="1"/>
    <col min="22" max="22" width="4.88671875" style="5" customWidth="1"/>
    <col min="23" max="23" width="10.33203125" style="231" customWidth="1"/>
    <col min="24" max="44" width="4.88671875" style="5" customWidth="1"/>
    <col min="45" max="16384" width="9" style="5"/>
  </cols>
  <sheetData>
    <row r="1" spans="1:44" ht="21" customHeight="1">
      <c r="A1" s="12" t="s">
        <v>362</v>
      </c>
    </row>
    <row r="2" spans="1:44" ht="16.5" customHeight="1" thickBot="1">
      <c r="A2" s="4" t="s">
        <v>363</v>
      </c>
      <c r="S2" s="6"/>
      <c r="U2" s="6"/>
      <c r="W2" s="231" t="s">
        <v>364</v>
      </c>
    </row>
    <row r="3" spans="1:44" ht="16.5" customHeight="1">
      <c r="A3" s="1150"/>
      <c r="B3" s="2360" t="s">
        <v>365</v>
      </c>
      <c r="C3" s="2184"/>
      <c r="D3" s="2184"/>
      <c r="E3" s="2185"/>
      <c r="F3" s="2361" t="s">
        <v>366</v>
      </c>
      <c r="G3" s="1971"/>
      <c r="H3" s="1971"/>
      <c r="I3" s="1971"/>
      <c r="J3" s="1971"/>
      <c r="K3" s="1971"/>
      <c r="L3" s="1971"/>
      <c r="M3" s="1971"/>
      <c r="N3" s="1971"/>
      <c r="O3" s="1971"/>
      <c r="P3" s="1971"/>
      <c r="Q3" s="1972"/>
      <c r="R3" s="1114"/>
      <c r="S3" s="1125"/>
      <c r="T3" s="1125"/>
      <c r="U3" s="1125"/>
      <c r="V3" s="1129"/>
      <c r="W3" s="2191" t="s">
        <v>43</v>
      </c>
      <c r="X3" s="2363" t="s">
        <v>367</v>
      </c>
      <c r="Y3" s="2363"/>
      <c r="Z3" s="2363"/>
      <c r="AA3" s="2366" t="s">
        <v>368</v>
      </c>
      <c r="AB3" s="2361" t="s">
        <v>369</v>
      </c>
      <c r="AC3" s="1971"/>
      <c r="AD3" s="1971"/>
      <c r="AE3" s="1971"/>
      <c r="AF3" s="1971"/>
      <c r="AG3" s="1971"/>
      <c r="AH3" s="1971"/>
      <c r="AI3" s="1971"/>
      <c r="AJ3" s="1971"/>
      <c r="AK3" s="1971"/>
      <c r="AL3" s="1971"/>
      <c r="AM3" s="1971"/>
      <c r="AN3" s="1972"/>
      <c r="AO3" s="2"/>
      <c r="AP3" s="2"/>
      <c r="AQ3" s="2"/>
      <c r="AR3" s="2"/>
    </row>
    <row r="4" spans="1:44" ht="16.5" customHeight="1">
      <c r="A4" s="1139" t="s">
        <v>370</v>
      </c>
      <c r="B4" s="2065" t="s">
        <v>371</v>
      </c>
      <c r="C4" s="2370" t="s">
        <v>372</v>
      </c>
      <c r="D4" s="2094" t="s">
        <v>373</v>
      </c>
      <c r="E4" s="2063" t="s">
        <v>2</v>
      </c>
      <c r="F4" s="2073" t="s">
        <v>371</v>
      </c>
      <c r="G4" s="2071"/>
      <c r="H4" s="2072"/>
      <c r="I4" s="2073" t="s">
        <v>372</v>
      </c>
      <c r="J4" s="2071"/>
      <c r="K4" s="2072"/>
      <c r="L4" s="2073" t="s">
        <v>373</v>
      </c>
      <c r="M4" s="2071"/>
      <c r="N4" s="2072"/>
      <c r="O4" s="2073" t="s">
        <v>297</v>
      </c>
      <c r="P4" s="2071"/>
      <c r="Q4" s="2074"/>
      <c r="R4" s="1133"/>
      <c r="S4" s="1133"/>
      <c r="T4" s="1133"/>
      <c r="U4" s="1133"/>
      <c r="V4" s="1133"/>
      <c r="W4" s="2192"/>
      <c r="X4" s="2364"/>
      <c r="Y4" s="2364"/>
      <c r="Z4" s="2364"/>
      <c r="AA4" s="2367"/>
      <c r="AB4" s="2066">
        <v>15</v>
      </c>
      <c r="AC4" s="2063">
        <v>16</v>
      </c>
      <c r="AD4" s="2063">
        <v>17</v>
      </c>
      <c r="AE4" s="2063">
        <v>18</v>
      </c>
      <c r="AF4" s="2063">
        <v>19</v>
      </c>
      <c r="AG4" s="1122">
        <v>20</v>
      </c>
      <c r="AH4" s="1122">
        <v>25</v>
      </c>
      <c r="AI4" s="1122">
        <v>30</v>
      </c>
      <c r="AJ4" s="1122">
        <v>40</v>
      </c>
      <c r="AK4" s="1122">
        <v>50</v>
      </c>
      <c r="AL4" s="2063">
        <v>60</v>
      </c>
      <c r="AM4" s="2065" t="s">
        <v>18</v>
      </c>
      <c r="AN4" s="2389"/>
      <c r="AO4" s="2"/>
      <c r="AP4" s="2"/>
      <c r="AQ4" s="2"/>
      <c r="AR4" s="2"/>
    </row>
    <row r="5" spans="1:44" ht="16.5" customHeight="1" thickBot="1">
      <c r="A5" s="761"/>
      <c r="B5" s="2369"/>
      <c r="C5" s="2371"/>
      <c r="D5" s="2096"/>
      <c r="E5" s="2372"/>
      <c r="F5" s="487" t="s">
        <v>9</v>
      </c>
      <c r="G5" s="486" t="s">
        <v>10</v>
      </c>
      <c r="H5" s="835" t="s">
        <v>11</v>
      </c>
      <c r="I5" s="487" t="s">
        <v>9</v>
      </c>
      <c r="J5" s="486" t="s">
        <v>10</v>
      </c>
      <c r="K5" s="835" t="s">
        <v>11</v>
      </c>
      <c r="L5" s="487" t="s">
        <v>9</v>
      </c>
      <c r="M5" s="486" t="s">
        <v>10</v>
      </c>
      <c r="N5" s="835" t="s">
        <v>11</v>
      </c>
      <c r="O5" s="762" t="s">
        <v>9</v>
      </c>
      <c r="P5" s="763" t="s">
        <v>10</v>
      </c>
      <c r="Q5" s="1069" t="s">
        <v>11</v>
      </c>
      <c r="R5" s="1071"/>
      <c r="S5" s="1071"/>
      <c r="T5" s="1071"/>
      <c r="U5" s="1071"/>
      <c r="V5" s="1071"/>
      <c r="W5" s="2192"/>
      <c r="X5" s="2364"/>
      <c r="Y5" s="2364"/>
      <c r="Z5" s="2364"/>
      <c r="AA5" s="2367"/>
      <c r="AB5" s="2066"/>
      <c r="AC5" s="2064"/>
      <c r="AD5" s="2064"/>
      <c r="AE5" s="2064"/>
      <c r="AF5" s="2064"/>
      <c r="AG5" s="1123" t="s">
        <v>44</v>
      </c>
      <c r="AH5" s="1123" t="s">
        <v>44</v>
      </c>
      <c r="AI5" s="1123" t="s">
        <v>44</v>
      </c>
      <c r="AJ5" s="1123" t="s">
        <v>44</v>
      </c>
      <c r="AK5" s="1123" t="s">
        <v>44</v>
      </c>
      <c r="AL5" s="2064"/>
      <c r="AM5" s="2066"/>
      <c r="AN5" s="2100"/>
      <c r="AO5" s="2"/>
      <c r="AP5" s="2"/>
      <c r="AQ5" s="2"/>
      <c r="AR5" s="2"/>
    </row>
    <row r="6" spans="1:44" s="6" customFormat="1" ht="16.5" customHeight="1" thickBot="1">
      <c r="A6" s="226" t="s">
        <v>374</v>
      </c>
      <c r="B6" s="1727">
        <v>2</v>
      </c>
      <c r="C6" s="1728">
        <v>2</v>
      </c>
      <c r="D6" s="1729">
        <v>2</v>
      </c>
      <c r="E6" s="1730">
        <f>SUM(B6:D6)</f>
        <v>6</v>
      </c>
      <c r="F6" s="1731">
        <v>15</v>
      </c>
      <c r="G6" s="1732">
        <v>27</v>
      </c>
      <c r="H6" s="1730">
        <f>SUM(F6:G6)</f>
        <v>42</v>
      </c>
      <c r="I6" s="1731">
        <v>17</v>
      </c>
      <c r="J6" s="1732">
        <v>30</v>
      </c>
      <c r="K6" s="1730">
        <f>SUM(I6:J6)</f>
        <v>47</v>
      </c>
      <c r="L6" s="1731">
        <v>18</v>
      </c>
      <c r="M6" s="1732">
        <v>29</v>
      </c>
      <c r="N6" s="1730">
        <f>SUM(L6:M6)</f>
        <v>47</v>
      </c>
      <c r="O6" s="1733">
        <f t="shared" ref="O6:Q11" si="0">SUM(F6,I6,L6)</f>
        <v>50</v>
      </c>
      <c r="P6" s="1734">
        <f t="shared" si="0"/>
        <v>86</v>
      </c>
      <c r="Q6" s="1735">
        <f t="shared" si="0"/>
        <v>136</v>
      </c>
      <c r="R6" s="1072"/>
      <c r="S6" s="1072"/>
      <c r="T6" s="1072"/>
      <c r="U6" s="1072"/>
      <c r="V6" s="1072"/>
      <c r="W6" s="2362"/>
      <c r="X6" s="2365"/>
      <c r="Y6" s="2365"/>
      <c r="Z6" s="2365"/>
      <c r="AA6" s="2368"/>
      <c r="AB6" s="1155" t="s">
        <v>45</v>
      </c>
      <c r="AC6" s="1158" t="s">
        <v>45</v>
      </c>
      <c r="AD6" s="1158" t="s">
        <v>45</v>
      </c>
      <c r="AE6" s="1158" t="s">
        <v>45</v>
      </c>
      <c r="AF6" s="1158" t="s">
        <v>45</v>
      </c>
      <c r="AG6" s="1158">
        <v>24</v>
      </c>
      <c r="AH6" s="1158">
        <v>29</v>
      </c>
      <c r="AI6" s="1158">
        <v>39</v>
      </c>
      <c r="AJ6" s="1158">
        <v>49</v>
      </c>
      <c r="AK6" s="1158">
        <v>59</v>
      </c>
      <c r="AL6" s="1158" t="s">
        <v>46</v>
      </c>
      <c r="AM6" s="2369"/>
      <c r="AN6" s="2101"/>
      <c r="AO6" s="2"/>
      <c r="AP6" s="2"/>
      <c r="AQ6" s="2"/>
      <c r="AR6" s="2"/>
    </row>
    <row r="7" spans="1:44" s="6" customFormat="1" ht="16.5" customHeight="1">
      <c r="A7" s="226" t="s">
        <v>375</v>
      </c>
      <c r="B7" s="1727">
        <v>1</v>
      </c>
      <c r="C7" s="1728">
        <v>1</v>
      </c>
      <c r="D7" s="1729">
        <v>1</v>
      </c>
      <c r="E7" s="1730">
        <f t="shared" ref="E7:E11" si="1">SUM(B7:D7)</f>
        <v>3</v>
      </c>
      <c r="F7" s="1731">
        <v>15</v>
      </c>
      <c r="G7" s="1732">
        <v>12</v>
      </c>
      <c r="H7" s="1730">
        <f t="shared" ref="H7:H11" si="2">SUM(F7:G7)</f>
        <v>27</v>
      </c>
      <c r="I7" s="1731">
        <v>6</v>
      </c>
      <c r="J7" s="1732">
        <v>10</v>
      </c>
      <c r="K7" s="1730">
        <f t="shared" ref="K7:K11" si="3">SUM(I7:J7)</f>
        <v>16</v>
      </c>
      <c r="L7" s="1731">
        <v>6</v>
      </c>
      <c r="M7" s="1732">
        <v>13</v>
      </c>
      <c r="N7" s="1730">
        <f t="shared" ref="N7:N11" si="4">SUM(L7:M7)</f>
        <v>19</v>
      </c>
      <c r="O7" s="1733">
        <f t="shared" si="0"/>
        <v>27</v>
      </c>
      <c r="P7" s="1734">
        <f t="shared" si="0"/>
        <v>35</v>
      </c>
      <c r="Q7" s="1735">
        <f t="shared" si="0"/>
        <v>62</v>
      </c>
      <c r="R7" s="1072"/>
      <c r="S7" s="1072"/>
      <c r="T7" s="1072"/>
      <c r="U7" s="1072"/>
      <c r="V7" s="1072"/>
      <c r="W7" s="2009" t="s">
        <v>376</v>
      </c>
      <c r="X7" s="2364" t="s">
        <v>377</v>
      </c>
      <c r="Y7" s="2364"/>
      <c r="Z7" s="2364"/>
      <c r="AA7" s="1123" t="s">
        <v>378</v>
      </c>
      <c r="AB7" s="1018">
        <v>10</v>
      </c>
      <c r="AC7" s="1736">
        <v>13</v>
      </c>
      <c r="AD7" s="1736">
        <v>20</v>
      </c>
      <c r="AE7" s="1736">
        <v>6</v>
      </c>
      <c r="AF7" s="1736">
        <v>2</v>
      </c>
      <c r="AG7" s="1736">
        <v>1</v>
      </c>
      <c r="AH7" s="1736">
        <v>0</v>
      </c>
      <c r="AI7" s="1736">
        <v>1</v>
      </c>
      <c r="AJ7" s="1736">
        <v>0</v>
      </c>
      <c r="AK7" s="1736">
        <v>0</v>
      </c>
      <c r="AL7" s="1736">
        <v>0</v>
      </c>
      <c r="AM7" s="2375">
        <f>SUM(AB7:AL7)</f>
        <v>53</v>
      </c>
      <c r="AN7" s="2376"/>
      <c r="AO7" s="2"/>
      <c r="AP7" s="2"/>
      <c r="AQ7" s="2"/>
      <c r="AR7" s="2"/>
    </row>
    <row r="8" spans="1:44" s="6" customFormat="1" ht="16.5" customHeight="1">
      <c r="A8" s="226" t="s">
        <v>379</v>
      </c>
      <c r="B8" s="1727">
        <v>3</v>
      </c>
      <c r="C8" s="1728">
        <v>3</v>
      </c>
      <c r="D8" s="1729">
        <v>3</v>
      </c>
      <c r="E8" s="1730">
        <f t="shared" si="1"/>
        <v>9</v>
      </c>
      <c r="F8" s="1731">
        <v>52</v>
      </c>
      <c r="G8" s="1732">
        <v>27</v>
      </c>
      <c r="H8" s="1730">
        <f t="shared" si="2"/>
        <v>79</v>
      </c>
      <c r="I8" s="1731">
        <v>65</v>
      </c>
      <c r="J8" s="1732">
        <v>56</v>
      </c>
      <c r="K8" s="1730">
        <f t="shared" si="3"/>
        <v>121</v>
      </c>
      <c r="L8" s="1731">
        <v>54</v>
      </c>
      <c r="M8" s="1732">
        <v>50</v>
      </c>
      <c r="N8" s="1730">
        <f t="shared" si="4"/>
        <v>104</v>
      </c>
      <c r="O8" s="1733">
        <f t="shared" si="0"/>
        <v>171</v>
      </c>
      <c r="P8" s="1734">
        <f t="shared" si="0"/>
        <v>133</v>
      </c>
      <c r="Q8" s="1735">
        <f t="shared" si="0"/>
        <v>304</v>
      </c>
      <c r="R8" s="1072"/>
      <c r="S8" s="1072"/>
      <c r="T8" s="1072"/>
      <c r="U8" s="1072"/>
      <c r="V8" s="1072"/>
      <c r="W8" s="2009"/>
      <c r="X8" s="2364"/>
      <c r="Y8" s="2364"/>
      <c r="Z8" s="2364"/>
      <c r="AA8" s="227" t="s">
        <v>380</v>
      </c>
      <c r="AB8" s="1737">
        <v>9</v>
      </c>
      <c r="AC8" s="1738">
        <v>13</v>
      </c>
      <c r="AD8" s="1738">
        <v>16</v>
      </c>
      <c r="AE8" s="1738">
        <v>3</v>
      </c>
      <c r="AF8" s="1738">
        <v>0</v>
      </c>
      <c r="AG8" s="1738">
        <v>0</v>
      </c>
      <c r="AH8" s="1738">
        <v>0</v>
      </c>
      <c r="AI8" s="1738">
        <v>0</v>
      </c>
      <c r="AJ8" s="1738">
        <v>0</v>
      </c>
      <c r="AK8" s="1738">
        <v>0</v>
      </c>
      <c r="AL8" s="1738">
        <v>0</v>
      </c>
      <c r="AM8" s="2377">
        <f>SUM(AB8:AL8)</f>
        <v>41</v>
      </c>
      <c r="AN8" s="2378"/>
      <c r="AO8" s="2"/>
      <c r="AP8" s="2"/>
      <c r="AQ8" s="2"/>
      <c r="AR8" s="2"/>
    </row>
    <row r="9" spans="1:44" s="6" customFormat="1" ht="16.5" customHeight="1" thickBot="1">
      <c r="A9" s="226" t="s">
        <v>381</v>
      </c>
      <c r="B9" s="1727">
        <v>2</v>
      </c>
      <c r="C9" s="1728">
        <v>2</v>
      </c>
      <c r="D9" s="1729">
        <v>2</v>
      </c>
      <c r="E9" s="1730">
        <f t="shared" si="1"/>
        <v>6</v>
      </c>
      <c r="F9" s="1731">
        <v>32</v>
      </c>
      <c r="G9" s="1732">
        <v>15</v>
      </c>
      <c r="H9" s="1730">
        <f t="shared" si="2"/>
        <v>47</v>
      </c>
      <c r="I9" s="1731">
        <v>19</v>
      </c>
      <c r="J9" s="1732">
        <v>19</v>
      </c>
      <c r="K9" s="1730">
        <f t="shared" si="3"/>
        <v>38</v>
      </c>
      <c r="L9" s="1731">
        <v>24</v>
      </c>
      <c r="M9" s="1732">
        <v>10</v>
      </c>
      <c r="N9" s="1730">
        <f t="shared" si="4"/>
        <v>34</v>
      </c>
      <c r="O9" s="1733">
        <f t="shared" si="0"/>
        <v>75</v>
      </c>
      <c r="P9" s="1734">
        <f t="shared" si="0"/>
        <v>44</v>
      </c>
      <c r="Q9" s="1735">
        <f t="shared" si="0"/>
        <v>119</v>
      </c>
      <c r="R9" s="1072"/>
      <c r="S9" s="1072"/>
      <c r="T9" s="1072"/>
      <c r="U9" s="1072"/>
      <c r="V9" s="1072"/>
      <c r="W9" s="2029"/>
      <c r="X9" s="2365"/>
      <c r="Y9" s="2365"/>
      <c r="Z9" s="2365"/>
      <c r="AA9" s="1158" t="s">
        <v>18</v>
      </c>
      <c r="AB9" s="1059">
        <f>SUM(AB7:AB8)</f>
        <v>19</v>
      </c>
      <c r="AC9" s="764">
        <f t="shared" ref="AC9:AL9" si="5">SUM(AC7:AC8)</f>
        <v>26</v>
      </c>
      <c r="AD9" s="764">
        <f t="shared" si="5"/>
        <v>36</v>
      </c>
      <c r="AE9" s="764">
        <f t="shared" si="5"/>
        <v>9</v>
      </c>
      <c r="AF9" s="764">
        <f t="shared" si="5"/>
        <v>2</v>
      </c>
      <c r="AG9" s="764">
        <f>SUM(AG7:AG8)</f>
        <v>1</v>
      </c>
      <c r="AH9" s="764">
        <f t="shared" si="5"/>
        <v>0</v>
      </c>
      <c r="AI9" s="764">
        <f t="shared" si="5"/>
        <v>1</v>
      </c>
      <c r="AJ9" s="764">
        <f t="shared" si="5"/>
        <v>0</v>
      </c>
      <c r="AK9" s="764">
        <f t="shared" si="5"/>
        <v>0</v>
      </c>
      <c r="AL9" s="764">
        <f t="shared" si="5"/>
        <v>0</v>
      </c>
      <c r="AM9" s="2379">
        <f>SUM(AB9:AL9)</f>
        <v>94</v>
      </c>
      <c r="AN9" s="2380"/>
      <c r="AO9" s="2"/>
      <c r="AP9" s="2"/>
      <c r="AQ9" s="2"/>
      <c r="AR9" s="2"/>
    </row>
    <row r="10" spans="1:44" s="6" customFormat="1" ht="16.5" customHeight="1">
      <c r="A10" s="1151" t="s">
        <v>382</v>
      </c>
      <c r="B10" s="1739">
        <v>3</v>
      </c>
      <c r="C10" s="240">
        <v>3</v>
      </c>
      <c r="D10" s="241">
        <v>3</v>
      </c>
      <c r="E10" s="765">
        <f t="shared" si="1"/>
        <v>9</v>
      </c>
      <c r="F10" s="1740">
        <v>33</v>
      </c>
      <c r="G10" s="1741">
        <v>41</v>
      </c>
      <c r="H10" s="765">
        <f t="shared" si="2"/>
        <v>74</v>
      </c>
      <c r="I10" s="1740">
        <v>36</v>
      </c>
      <c r="J10" s="1741">
        <v>39</v>
      </c>
      <c r="K10" s="765">
        <f t="shared" si="3"/>
        <v>75</v>
      </c>
      <c r="L10" s="1740">
        <v>34</v>
      </c>
      <c r="M10" s="1741">
        <v>44</v>
      </c>
      <c r="N10" s="765">
        <f t="shared" si="4"/>
        <v>78</v>
      </c>
      <c r="O10" s="1742">
        <f t="shared" si="0"/>
        <v>103</v>
      </c>
      <c r="P10" s="1743">
        <f t="shared" si="0"/>
        <v>124</v>
      </c>
      <c r="Q10" s="766">
        <f t="shared" si="0"/>
        <v>227</v>
      </c>
      <c r="R10" s="1072"/>
      <c r="S10" s="1072"/>
      <c r="T10" s="1072"/>
      <c r="U10" s="1072"/>
      <c r="V10" s="1072"/>
      <c r="W10" s="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s="6" customFormat="1" ht="16.5" customHeight="1" thickBot="1">
      <c r="A11" s="228" t="s">
        <v>383</v>
      </c>
      <c r="B11" s="1744">
        <v>4</v>
      </c>
      <c r="C11" s="1745">
        <v>4</v>
      </c>
      <c r="D11" s="1746">
        <v>3</v>
      </c>
      <c r="E11" s="1747">
        <f t="shared" si="1"/>
        <v>11</v>
      </c>
      <c r="F11" s="1748">
        <v>85</v>
      </c>
      <c r="G11" s="1749">
        <v>58</v>
      </c>
      <c r="H11" s="1747">
        <f t="shared" si="2"/>
        <v>143</v>
      </c>
      <c r="I11" s="1748">
        <v>86</v>
      </c>
      <c r="J11" s="1749">
        <v>50</v>
      </c>
      <c r="K11" s="1747">
        <f t="shared" si="3"/>
        <v>136</v>
      </c>
      <c r="L11" s="1748">
        <v>78</v>
      </c>
      <c r="M11" s="1749">
        <v>33</v>
      </c>
      <c r="N11" s="1747">
        <f t="shared" si="4"/>
        <v>111</v>
      </c>
      <c r="O11" s="1750">
        <f t="shared" si="0"/>
        <v>249</v>
      </c>
      <c r="P11" s="1751">
        <f t="shared" si="0"/>
        <v>141</v>
      </c>
      <c r="Q11" s="1752">
        <f t="shared" si="0"/>
        <v>390</v>
      </c>
      <c r="R11" s="1072"/>
      <c r="S11" s="1072"/>
      <c r="T11" s="1072"/>
      <c r="U11" s="1072"/>
      <c r="V11" s="1072"/>
      <c r="W11" s="4" t="s">
        <v>384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229" t="s">
        <v>385</v>
      </c>
    </row>
    <row r="12" spans="1:44" s="6" customFormat="1" ht="16.5" customHeight="1" thickBot="1">
      <c r="A12" s="1152" t="s">
        <v>47</v>
      </c>
      <c r="B12" s="1059">
        <f>SUM(B6:B11)</f>
        <v>15</v>
      </c>
      <c r="C12" s="1753">
        <f t="shared" ref="C12:Q12" si="6">SUM(C6:C11)</f>
        <v>15</v>
      </c>
      <c r="D12" s="1060">
        <f t="shared" si="6"/>
        <v>14</v>
      </c>
      <c r="E12" s="1060">
        <f>SUM(E6:E11)</f>
        <v>44</v>
      </c>
      <c r="F12" s="1754">
        <f t="shared" si="6"/>
        <v>232</v>
      </c>
      <c r="G12" s="1755">
        <f t="shared" si="6"/>
        <v>180</v>
      </c>
      <c r="H12" s="1060">
        <f t="shared" si="6"/>
        <v>412</v>
      </c>
      <c r="I12" s="1754">
        <f t="shared" si="6"/>
        <v>229</v>
      </c>
      <c r="J12" s="1755">
        <f t="shared" si="6"/>
        <v>204</v>
      </c>
      <c r="K12" s="1060">
        <f t="shared" si="6"/>
        <v>433</v>
      </c>
      <c r="L12" s="1754">
        <f t="shared" si="6"/>
        <v>214</v>
      </c>
      <c r="M12" s="1755">
        <f t="shared" si="6"/>
        <v>179</v>
      </c>
      <c r="N12" s="1060">
        <f t="shared" si="6"/>
        <v>393</v>
      </c>
      <c r="O12" s="1754">
        <f t="shared" si="6"/>
        <v>675</v>
      </c>
      <c r="P12" s="1755">
        <f t="shared" si="6"/>
        <v>563</v>
      </c>
      <c r="Q12" s="1756">
        <f t="shared" si="6"/>
        <v>1238</v>
      </c>
      <c r="R12" s="1074"/>
      <c r="S12" s="1074"/>
      <c r="T12" s="1074"/>
      <c r="U12" s="1074"/>
      <c r="V12" s="1073"/>
      <c r="W12" s="2398" t="s">
        <v>43</v>
      </c>
      <c r="X12" s="2401" t="s">
        <v>386</v>
      </c>
      <c r="Y12" s="2401"/>
      <c r="Z12" s="2401"/>
      <c r="AA12" s="2401"/>
      <c r="AB12" s="2401"/>
      <c r="AC12" s="2401"/>
      <c r="AD12" s="2401"/>
      <c r="AE12" s="2401"/>
      <c r="AF12" s="2401"/>
      <c r="AG12" s="2401"/>
      <c r="AH12" s="2401"/>
      <c r="AI12" s="2402"/>
      <c r="AJ12" s="2361" t="s">
        <v>387</v>
      </c>
      <c r="AK12" s="1971"/>
      <c r="AL12" s="1971"/>
      <c r="AM12" s="1971"/>
      <c r="AN12" s="1971"/>
      <c r="AO12" s="1971"/>
      <c r="AP12" s="1971"/>
      <c r="AQ12" s="1971"/>
      <c r="AR12" s="2000"/>
    </row>
    <row r="13" spans="1:44" s="6" customFormat="1" ht="16.5" customHeight="1">
      <c r="A13" s="230"/>
      <c r="C13" s="231"/>
      <c r="W13" s="2399"/>
      <c r="X13" s="2409" t="s">
        <v>388</v>
      </c>
      <c r="Y13" s="2373" t="s">
        <v>22</v>
      </c>
      <c r="Z13" s="2373" t="s">
        <v>389</v>
      </c>
      <c r="AA13" s="2373" t="s">
        <v>23</v>
      </c>
      <c r="AB13" s="2373" t="s">
        <v>24</v>
      </c>
      <c r="AC13" s="2373" t="s">
        <v>25</v>
      </c>
      <c r="AD13" s="2411" t="s">
        <v>26</v>
      </c>
      <c r="AE13" s="2373" t="s">
        <v>390</v>
      </c>
      <c r="AF13" s="2373" t="s">
        <v>391</v>
      </c>
      <c r="AG13" s="2373" t="s">
        <v>27</v>
      </c>
      <c r="AH13" s="2385" t="s">
        <v>48</v>
      </c>
      <c r="AI13" s="2413" t="s">
        <v>18</v>
      </c>
      <c r="AJ13" s="2396" t="s">
        <v>28</v>
      </c>
      <c r="AK13" s="2373" t="s">
        <v>392</v>
      </c>
      <c r="AL13" s="2392" t="s">
        <v>393</v>
      </c>
      <c r="AM13" s="2373" t="s">
        <v>49</v>
      </c>
      <c r="AN13" s="2373" t="s">
        <v>394</v>
      </c>
      <c r="AO13" s="2390" t="s">
        <v>395</v>
      </c>
      <c r="AP13" s="2373" t="s">
        <v>50</v>
      </c>
      <c r="AQ13" s="2385" t="s">
        <v>396</v>
      </c>
      <c r="AR13" s="2387" t="s">
        <v>11</v>
      </c>
    </row>
    <row r="14" spans="1:44" ht="16.5" customHeight="1" thickBot="1">
      <c r="A14" s="4" t="s">
        <v>846</v>
      </c>
      <c r="W14" s="2399"/>
      <c r="X14" s="2409"/>
      <c r="Y14" s="2373"/>
      <c r="Z14" s="2373"/>
      <c r="AA14" s="2373"/>
      <c r="AB14" s="2373"/>
      <c r="AC14" s="2373"/>
      <c r="AD14" s="2411"/>
      <c r="AE14" s="2373"/>
      <c r="AF14" s="2373"/>
      <c r="AG14" s="2373"/>
      <c r="AH14" s="2385"/>
      <c r="AI14" s="2413"/>
      <c r="AJ14" s="2396"/>
      <c r="AK14" s="2373"/>
      <c r="AL14" s="2392"/>
      <c r="AM14" s="2373"/>
      <c r="AN14" s="2373"/>
      <c r="AO14" s="2390"/>
      <c r="AP14" s="2373"/>
      <c r="AQ14" s="2385"/>
      <c r="AR14" s="2387"/>
    </row>
    <row r="15" spans="1:44" ht="16.5" customHeight="1">
      <c r="A15" s="232"/>
      <c r="B15" s="2403" t="s">
        <v>397</v>
      </c>
      <c r="C15" s="2404"/>
      <c r="D15" s="2336" t="s">
        <v>365</v>
      </c>
      <c r="E15" s="2337"/>
      <c r="F15" s="2337"/>
      <c r="G15" s="2338"/>
      <c r="H15" s="2339" t="s">
        <v>51</v>
      </c>
      <c r="I15" s="2340"/>
      <c r="J15" s="2340"/>
      <c r="K15" s="2340"/>
      <c r="L15" s="2340"/>
      <c r="M15" s="2340"/>
      <c r="N15" s="2340"/>
      <c r="O15" s="2340"/>
      <c r="P15" s="2340"/>
      <c r="Q15" s="2340"/>
      <c r="R15" s="2340"/>
      <c r="S15" s="2340"/>
      <c r="T15" s="2340"/>
      <c r="U15" s="2341"/>
      <c r="V15" s="1129"/>
      <c r="W15" s="2399"/>
      <c r="X15" s="2409"/>
      <c r="Y15" s="2373"/>
      <c r="Z15" s="2373"/>
      <c r="AA15" s="2373"/>
      <c r="AB15" s="2373"/>
      <c r="AC15" s="2373"/>
      <c r="AD15" s="2411"/>
      <c r="AE15" s="2373"/>
      <c r="AF15" s="2373"/>
      <c r="AG15" s="2373"/>
      <c r="AH15" s="2385"/>
      <c r="AI15" s="2413"/>
      <c r="AJ15" s="2396"/>
      <c r="AK15" s="2373"/>
      <c r="AL15" s="2392"/>
      <c r="AM15" s="2373"/>
      <c r="AN15" s="2373"/>
      <c r="AO15" s="2390"/>
      <c r="AP15" s="2373"/>
      <c r="AQ15" s="2385"/>
      <c r="AR15" s="2387"/>
    </row>
    <row r="16" spans="1:44" ht="16.5" customHeight="1">
      <c r="A16" s="1117" t="s">
        <v>0</v>
      </c>
      <c r="B16" s="2405"/>
      <c r="C16" s="2406"/>
      <c r="D16" s="2342" t="s">
        <v>371</v>
      </c>
      <c r="E16" s="2344" t="s">
        <v>372</v>
      </c>
      <c r="F16" s="2346" t="s">
        <v>373</v>
      </c>
      <c r="G16" s="2348" t="s">
        <v>2</v>
      </c>
      <c r="H16" s="2350" t="s">
        <v>371</v>
      </c>
      <c r="I16" s="2351"/>
      <c r="J16" s="2352"/>
      <c r="K16" s="2350" t="s">
        <v>372</v>
      </c>
      <c r="L16" s="2351"/>
      <c r="M16" s="2352"/>
      <c r="N16" s="2350" t="s">
        <v>373</v>
      </c>
      <c r="O16" s="2351"/>
      <c r="P16" s="2352"/>
      <c r="Q16" s="2353" t="s">
        <v>398</v>
      </c>
      <c r="R16" s="2354"/>
      <c r="S16" s="2354"/>
      <c r="T16" s="2354"/>
      <c r="U16" s="2355"/>
      <c r="V16" s="1115"/>
      <c r="W16" s="2399"/>
      <c r="X16" s="2409"/>
      <c r="Y16" s="2373"/>
      <c r="Z16" s="2373"/>
      <c r="AA16" s="2373"/>
      <c r="AB16" s="2373"/>
      <c r="AC16" s="2373"/>
      <c r="AD16" s="2411"/>
      <c r="AE16" s="2373"/>
      <c r="AF16" s="2373"/>
      <c r="AG16" s="2373"/>
      <c r="AH16" s="2385"/>
      <c r="AI16" s="2413"/>
      <c r="AJ16" s="2396"/>
      <c r="AK16" s="2373"/>
      <c r="AL16" s="2392"/>
      <c r="AM16" s="2373"/>
      <c r="AN16" s="2373"/>
      <c r="AO16" s="2390"/>
      <c r="AP16" s="2373"/>
      <c r="AQ16" s="2385"/>
      <c r="AR16" s="2387"/>
    </row>
    <row r="17" spans="1:44" ht="16.5" customHeight="1" thickBot="1">
      <c r="A17" s="233"/>
      <c r="B17" s="2407"/>
      <c r="C17" s="2408"/>
      <c r="D17" s="2343"/>
      <c r="E17" s="2345"/>
      <c r="F17" s="2347"/>
      <c r="G17" s="2349"/>
      <c r="H17" s="1075" t="s">
        <v>9</v>
      </c>
      <c r="I17" s="1076" t="s">
        <v>10</v>
      </c>
      <c r="J17" s="1075" t="s">
        <v>11</v>
      </c>
      <c r="K17" s="1077" t="s">
        <v>9</v>
      </c>
      <c r="L17" s="1076" t="s">
        <v>10</v>
      </c>
      <c r="M17" s="1075" t="s">
        <v>11</v>
      </c>
      <c r="N17" s="1077" t="s">
        <v>9</v>
      </c>
      <c r="O17" s="1076" t="s">
        <v>10</v>
      </c>
      <c r="P17" s="1078" t="s">
        <v>11</v>
      </c>
      <c r="Q17" s="1079" t="s">
        <v>9</v>
      </c>
      <c r="R17" s="2356" t="s">
        <v>10</v>
      </c>
      <c r="S17" s="2357"/>
      <c r="T17" s="2358" t="s">
        <v>11</v>
      </c>
      <c r="U17" s="2359"/>
      <c r="V17" s="1129"/>
      <c r="W17" s="2399"/>
      <c r="X17" s="2409"/>
      <c r="Y17" s="2373"/>
      <c r="Z17" s="2373"/>
      <c r="AA17" s="2373"/>
      <c r="AB17" s="2373"/>
      <c r="AC17" s="2373"/>
      <c r="AD17" s="2411"/>
      <c r="AE17" s="2373"/>
      <c r="AF17" s="2373"/>
      <c r="AG17" s="2373"/>
      <c r="AH17" s="2385"/>
      <c r="AI17" s="2413"/>
      <c r="AJ17" s="2396"/>
      <c r="AK17" s="2373"/>
      <c r="AL17" s="2392"/>
      <c r="AM17" s="2373"/>
      <c r="AN17" s="2373"/>
      <c r="AO17" s="2390"/>
      <c r="AP17" s="2373"/>
      <c r="AQ17" s="2385"/>
      <c r="AR17" s="2387"/>
    </row>
    <row r="18" spans="1:44" s="9" customFormat="1" ht="16.5" customHeight="1" thickBot="1">
      <c r="A18" s="234" t="s">
        <v>375</v>
      </c>
      <c r="B18" s="2415" t="s">
        <v>52</v>
      </c>
      <c r="C18" s="2197"/>
      <c r="D18" s="1757">
        <v>9</v>
      </c>
      <c r="E18" s="1758">
        <v>8</v>
      </c>
      <c r="F18" s="1759">
        <v>7</v>
      </c>
      <c r="G18" s="1760">
        <f>SUM(D18:F18)</f>
        <v>24</v>
      </c>
      <c r="H18" s="1761">
        <v>164</v>
      </c>
      <c r="I18" s="1762">
        <v>90</v>
      </c>
      <c r="J18" s="1763">
        <f>SUM(H18:I18)</f>
        <v>254</v>
      </c>
      <c r="K18" s="1761">
        <v>139</v>
      </c>
      <c r="L18" s="1762">
        <v>103</v>
      </c>
      <c r="M18" s="1763">
        <f>SUM(K18:L18)</f>
        <v>242</v>
      </c>
      <c r="N18" s="1761">
        <v>133</v>
      </c>
      <c r="O18" s="1762">
        <v>106</v>
      </c>
      <c r="P18" s="1763">
        <f>SUM(N18:O18)</f>
        <v>239</v>
      </c>
      <c r="Q18" s="1764">
        <f>SUM(H18,K18,N18)</f>
        <v>436</v>
      </c>
      <c r="R18" s="1765"/>
      <c r="S18" s="1763">
        <f>SUM(I18,L18,O18)</f>
        <v>299</v>
      </c>
      <c r="T18" s="1766"/>
      <c r="U18" s="1767">
        <f>SUM(J18,M18,P18)</f>
        <v>735</v>
      </c>
      <c r="V18" s="1061"/>
      <c r="W18" s="2400"/>
      <c r="X18" s="2410"/>
      <c r="Y18" s="2374"/>
      <c r="Z18" s="2374"/>
      <c r="AA18" s="2374"/>
      <c r="AB18" s="2374"/>
      <c r="AC18" s="2374"/>
      <c r="AD18" s="2412"/>
      <c r="AE18" s="2374"/>
      <c r="AF18" s="2374"/>
      <c r="AG18" s="2374"/>
      <c r="AH18" s="2386"/>
      <c r="AI18" s="2414"/>
      <c r="AJ18" s="2397"/>
      <c r="AK18" s="2374"/>
      <c r="AL18" s="2393"/>
      <c r="AM18" s="2374"/>
      <c r="AN18" s="2374"/>
      <c r="AO18" s="2391"/>
      <c r="AP18" s="2374"/>
      <c r="AQ18" s="2386"/>
      <c r="AR18" s="2388"/>
    </row>
    <row r="19" spans="1:44" s="9" customFormat="1" ht="16.5" customHeight="1">
      <c r="A19" s="1116" t="s">
        <v>374</v>
      </c>
      <c r="B19" s="2381" t="s">
        <v>52</v>
      </c>
      <c r="C19" s="2382"/>
      <c r="D19" s="1768">
        <v>9</v>
      </c>
      <c r="E19" s="1769">
        <v>11</v>
      </c>
      <c r="F19" s="1770">
        <v>10</v>
      </c>
      <c r="G19" s="1771">
        <f>SUM(D19:F19)</f>
        <v>30</v>
      </c>
      <c r="H19" s="1772">
        <v>117</v>
      </c>
      <c r="I19" s="1773">
        <v>157</v>
      </c>
      <c r="J19" s="1774">
        <f>SUM(H19:I19)</f>
        <v>274</v>
      </c>
      <c r="K19" s="1772">
        <v>121</v>
      </c>
      <c r="L19" s="1773">
        <v>189</v>
      </c>
      <c r="M19" s="1774">
        <f>SUM(K19:L19)</f>
        <v>310</v>
      </c>
      <c r="N19" s="1772">
        <v>101</v>
      </c>
      <c r="O19" s="1773">
        <v>171</v>
      </c>
      <c r="P19" s="1774">
        <f>SUM(N19:O19)</f>
        <v>272</v>
      </c>
      <c r="Q19" s="1775">
        <f>SUM(H19,K19,N19)</f>
        <v>339</v>
      </c>
      <c r="R19" s="1776"/>
      <c r="S19" s="1774">
        <f t="shared" ref="S19:S20" si="7">SUM(I19,L19,O19)</f>
        <v>517</v>
      </c>
      <c r="T19" s="1777"/>
      <c r="U19" s="1778">
        <f>SUM(J19,M19,P19)</f>
        <v>856</v>
      </c>
      <c r="V19" s="1061"/>
      <c r="W19" s="1151" t="s">
        <v>399</v>
      </c>
      <c r="X19" s="235"/>
      <c r="Y19" s="1132"/>
      <c r="Z19" s="240"/>
      <c r="AA19" s="1132"/>
      <c r="AB19" s="1132"/>
      <c r="AC19" s="1132"/>
      <c r="AD19" s="236"/>
      <c r="AE19" s="1132"/>
      <c r="AF19" s="1132"/>
      <c r="AG19" s="1132"/>
      <c r="AH19" s="241"/>
      <c r="AI19" s="765"/>
      <c r="AJ19" s="235"/>
      <c r="AK19" s="1132"/>
      <c r="AL19" s="237"/>
      <c r="AM19" s="1132"/>
      <c r="AN19" s="1132"/>
      <c r="AO19" s="238"/>
      <c r="AP19" s="1132"/>
      <c r="AQ19" s="1154"/>
      <c r="AR19" s="766"/>
    </row>
    <row r="20" spans="1:44" s="9" customFormat="1" ht="16.5" customHeight="1">
      <c r="A20" s="1116"/>
      <c r="B20" s="2383" t="s">
        <v>841</v>
      </c>
      <c r="C20" s="2384"/>
      <c r="D20" s="1768">
        <v>2</v>
      </c>
      <c r="E20" s="1769">
        <v>2</v>
      </c>
      <c r="F20" s="1770">
        <v>2</v>
      </c>
      <c r="G20" s="1771">
        <f>SUM(D20:F20)</f>
        <v>6</v>
      </c>
      <c r="H20" s="1772">
        <v>25</v>
      </c>
      <c r="I20" s="1773">
        <v>31</v>
      </c>
      <c r="J20" s="1774">
        <f>SUM(H20:I20)</f>
        <v>56</v>
      </c>
      <c r="K20" s="1772">
        <v>23</v>
      </c>
      <c r="L20" s="1773">
        <v>32</v>
      </c>
      <c r="M20" s="1774">
        <f>SUM(K20:L20)</f>
        <v>55</v>
      </c>
      <c r="N20" s="1772">
        <v>12</v>
      </c>
      <c r="O20" s="1773">
        <v>28</v>
      </c>
      <c r="P20" s="1774">
        <f>SUM(N20:O20)</f>
        <v>40</v>
      </c>
      <c r="Q20" s="1775">
        <f>SUM(H20,K20,N20)</f>
        <v>60</v>
      </c>
      <c r="R20" s="1776"/>
      <c r="S20" s="1774">
        <f t="shared" si="7"/>
        <v>91</v>
      </c>
      <c r="T20" s="1777"/>
      <c r="U20" s="1778">
        <f>SUM(J20,M20,P20)</f>
        <v>151</v>
      </c>
      <c r="V20" s="1061"/>
      <c r="W20" s="1151" t="s">
        <v>374</v>
      </c>
      <c r="X20" s="1779">
        <v>0</v>
      </c>
      <c r="Y20" s="1739">
        <v>0</v>
      </c>
      <c r="Z20" s="240">
        <v>1</v>
      </c>
      <c r="AA20" s="240">
        <v>0</v>
      </c>
      <c r="AB20" s="240">
        <v>0</v>
      </c>
      <c r="AC20" s="240">
        <v>12</v>
      </c>
      <c r="AD20" s="1062">
        <v>0</v>
      </c>
      <c r="AE20" s="240">
        <v>0</v>
      </c>
      <c r="AF20" s="240">
        <v>0</v>
      </c>
      <c r="AG20" s="240">
        <v>0</v>
      </c>
      <c r="AH20" s="241">
        <v>4</v>
      </c>
      <c r="AI20" s="765">
        <f>SUM(X20:AH20)</f>
        <v>17</v>
      </c>
      <c r="AJ20" s="1739">
        <v>1</v>
      </c>
      <c r="AK20" s="240">
        <v>0</v>
      </c>
      <c r="AL20" s="240">
        <v>0</v>
      </c>
      <c r="AM20" s="240">
        <v>0</v>
      </c>
      <c r="AN20" s="240">
        <v>0</v>
      </c>
      <c r="AO20" s="240">
        <v>0</v>
      </c>
      <c r="AP20" s="240">
        <v>0</v>
      </c>
      <c r="AQ20" s="241">
        <v>1</v>
      </c>
      <c r="AR20" s="766">
        <f>SUM(AJ20:AQ20)</f>
        <v>2</v>
      </c>
    </row>
    <row r="21" spans="1:44" s="9" customFormat="1" ht="16.5" customHeight="1">
      <c r="A21" s="234"/>
      <c r="B21" s="2394" t="s">
        <v>11</v>
      </c>
      <c r="C21" s="2395"/>
      <c r="D21" s="1780">
        <f>SUM(D19:D20)</f>
        <v>11</v>
      </c>
      <c r="E21" s="1781">
        <f>SUM(E19:E20)</f>
        <v>13</v>
      </c>
      <c r="F21" s="1782">
        <f>SUM(F19:F20)</f>
        <v>12</v>
      </c>
      <c r="G21" s="1783">
        <f>SUM(G19:G20)</f>
        <v>36</v>
      </c>
      <c r="H21" s="1784">
        <f>SUM(H19:H20)</f>
        <v>142</v>
      </c>
      <c r="I21" s="1785">
        <f t="shared" ref="I21:U21" si="8">SUM(I19:I20)</f>
        <v>188</v>
      </c>
      <c r="J21" s="1786">
        <f>SUM(J19:J20)</f>
        <v>330</v>
      </c>
      <c r="K21" s="1784">
        <f>SUM(K19:K20)</f>
        <v>144</v>
      </c>
      <c r="L21" s="1785">
        <f t="shared" si="8"/>
        <v>221</v>
      </c>
      <c r="M21" s="1786">
        <f>SUM(M19:M20)</f>
        <v>365</v>
      </c>
      <c r="N21" s="1784">
        <f>SUM(N19:N20)</f>
        <v>113</v>
      </c>
      <c r="O21" s="1785">
        <f t="shared" si="8"/>
        <v>199</v>
      </c>
      <c r="P21" s="1786">
        <f t="shared" si="8"/>
        <v>312</v>
      </c>
      <c r="Q21" s="1784">
        <f t="shared" si="8"/>
        <v>399</v>
      </c>
      <c r="R21" s="1787">
        <f t="shared" si="8"/>
        <v>0</v>
      </c>
      <c r="S21" s="1786">
        <f t="shared" si="8"/>
        <v>608</v>
      </c>
      <c r="T21" s="1788">
        <f t="shared" si="8"/>
        <v>0</v>
      </c>
      <c r="U21" s="1789">
        <f t="shared" si="8"/>
        <v>1007</v>
      </c>
      <c r="V21" s="1061"/>
      <c r="W21" s="1151" t="s">
        <v>375</v>
      </c>
      <c r="X21" s="1779">
        <v>0</v>
      </c>
      <c r="Y21" s="1739">
        <v>1</v>
      </c>
      <c r="Z21" s="240">
        <v>0</v>
      </c>
      <c r="AA21" s="240">
        <v>0</v>
      </c>
      <c r="AB21" s="240">
        <v>0</v>
      </c>
      <c r="AC21" s="240">
        <v>4</v>
      </c>
      <c r="AD21" s="1062">
        <v>0</v>
      </c>
      <c r="AE21" s="240">
        <v>0</v>
      </c>
      <c r="AF21" s="240">
        <v>0</v>
      </c>
      <c r="AG21" s="240">
        <v>0</v>
      </c>
      <c r="AH21" s="241">
        <v>6</v>
      </c>
      <c r="AI21" s="765">
        <f t="shared" ref="AI21:AI26" si="9">SUM(X21:AH21)</f>
        <v>11</v>
      </c>
      <c r="AJ21" s="1739">
        <v>1</v>
      </c>
      <c r="AK21" s="240">
        <v>0</v>
      </c>
      <c r="AL21" s="240">
        <v>0</v>
      </c>
      <c r="AM21" s="240">
        <v>0</v>
      </c>
      <c r="AN21" s="240">
        <v>0</v>
      </c>
      <c r="AO21" s="240">
        <v>0</v>
      </c>
      <c r="AP21" s="240">
        <v>0</v>
      </c>
      <c r="AQ21" s="241">
        <v>0</v>
      </c>
      <c r="AR21" s="766">
        <f t="shared" ref="AR21:AR26" si="10">SUM(AJ21:AQ21)</f>
        <v>1</v>
      </c>
    </row>
    <row r="22" spans="1:44" s="9" customFormat="1" ht="16.5" customHeight="1">
      <c r="A22" s="239" t="s">
        <v>400</v>
      </c>
      <c r="B22" s="2381" t="s">
        <v>52</v>
      </c>
      <c r="C22" s="2382"/>
      <c r="D22" s="1768">
        <v>4</v>
      </c>
      <c r="E22" s="1769">
        <v>3</v>
      </c>
      <c r="F22" s="1770">
        <v>4</v>
      </c>
      <c r="G22" s="1771">
        <f t="shared" ref="G22:G36" si="11">SUM(D22:F22)</f>
        <v>11</v>
      </c>
      <c r="H22" s="1772">
        <v>0</v>
      </c>
      <c r="I22" s="1773">
        <v>113</v>
      </c>
      <c r="J22" s="1774">
        <f t="shared" ref="J22:J25" si="12">SUM(H22:I22)</f>
        <v>113</v>
      </c>
      <c r="K22" s="1772">
        <v>0</v>
      </c>
      <c r="L22" s="1773">
        <v>97</v>
      </c>
      <c r="M22" s="1774">
        <f t="shared" ref="M22:M25" si="13">SUM(K22:L22)</f>
        <v>97</v>
      </c>
      <c r="N22" s="1772">
        <v>0</v>
      </c>
      <c r="O22" s="1773">
        <v>117</v>
      </c>
      <c r="P22" s="1774">
        <f t="shared" ref="P22:P25" si="14">SUM(N22:O22)</f>
        <v>117</v>
      </c>
      <c r="Q22" s="1775">
        <f t="shared" ref="Q22:Q25" si="15">SUM(H22,K22,N22)</f>
        <v>0</v>
      </c>
      <c r="R22" s="1776"/>
      <c r="S22" s="1774">
        <f t="shared" ref="S22:S25" si="16">SUM(I22,L22,O22)</f>
        <v>327</v>
      </c>
      <c r="T22" s="1777"/>
      <c r="U22" s="1778">
        <f>SUM(J22,M22,P22)</f>
        <v>327</v>
      </c>
      <c r="V22" s="1061"/>
      <c r="W22" s="1151" t="s">
        <v>379</v>
      </c>
      <c r="X22" s="1779">
        <v>0</v>
      </c>
      <c r="Y22" s="1739">
        <v>0</v>
      </c>
      <c r="Z22" s="240">
        <v>1</v>
      </c>
      <c r="AA22" s="240">
        <v>0</v>
      </c>
      <c r="AB22" s="240">
        <v>0</v>
      </c>
      <c r="AC22" s="240">
        <v>23</v>
      </c>
      <c r="AD22" s="1062">
        <v>0</v>
      </c>
      <c r="AE22" s="240">
        <v>1</v>
      </c>
      <c r="AF22" s="240">
        <v>0</v>
      </c>
      <c r="AG22" s="240">
        <v>0</v>
      </c>
      <c r="AH22" s="241">
        <v>3</v>
      </c>
      <c r="AI22" s="765">
        <f t="shared" si="9"/>
        <v>28</v>
      </c>
      <c r="AJ22" s="1739">
        <v>4</v>
      </c>
      <c r="AK22" s="240">
        <v>0</v>
      </c>
      <c r="AL22" s="240">
        <v>0</v>
      </c>
      <c r="AM22" s="240">
        <v>0</v>
      </c>
      <c r="AN22" s="240">
        <v>1</v>
      </c>
      <c r="AO22" s="240">
        <v>0</v>
      </c>
      <c r="AP22" s="240">
        <v>0</v>
      </c>
      <c r="AQ22" s="241">
        <v>10</v>
      </c>
      <c r="AR22" s="766">
        <f t="shared" si="10"/>
        <v>15</v>
      </c>
    </row>
    <row r="23" spans="1:44" s="9" customFormat="1" ht="16.5" customHeight="1">
      <c r="A23" s="1116"/>
      <c r="B23" s="2416" t="s">
        <v>401</v>
      </c>
      <c r="C23" s="2417"/>
      <c r="D23" s="1768">
        <v>1</v>
      </c>
      <c r="E23" s="1769">
        <v>1</v>
      </c>
      <c r="F23" s="1770">
        <v>2</v>
      </c>
      <c r="G23" s="1790">
        <f>SUM(D23:F23)</f>
        <v>4</v>
      </c>
      <c r="H23" s="1772">
        <v>0</v>
      </c>
      <c r="I23" s="1773">
        <v>37</v>
      </c>
      <c r="J23" s="1774">
        <f>SUM(H23:I23)</f>
        <v>37</v>
      </c>
      <c r="K23" s="1772">
        <v>0</v>
      </c>
      <c r="L23" s="1773">
        <v>31</v>
      </c>
      <c r="M23" s="1774">
        <f>SUM(K23:L23)</f>
        <v>31</v>
      </c>
      <c r="N23" s="1772">
        <v>0</v>
      </c>
      <c r="O23" s="1773">
        <v>43</v>
      </c>
      <c r="P23" s="1774">
        <f>SUM(N23:O23)</f>
        <v>43</v>
      </c>
      <c r="Q23" s="1775">
        <f>SUM(H23,K23,N23)</f>
        <v>0</v>
      </c>
      <c r="R23" s="1791"/>
      <c r="S23" s="1774">
        <f>SUM(I23,L23,O23)</f>
        <v>111</v>
      </c>
      <c r="T23" s="1792">
        <f>SUM(T19:T22)</f>
        <v>0</v>
      </c>
      <c r="U23" s="1778">
        <f>SUM(J23,M23,P23)</f>
        <v>111</v>
      </c>
      <c r="V23" s="1061"/>
      <c r="W23" s="1151" t="s">
        <v>381</v>
      </c>
      <c r="X23" s="1779">
        <v>0</v>
      </c>
      <c r="Y23" s="240">
        <v>0</v>
      </c>
      <c r="Z23" s="240">
        <v>0</v>
      </c>
      <c r="AA23" s="240">
        <v>1</v>
      </c>
      <c r="AB23" s="240">
        <v>0</v>
      </c>
      <c r="AC23" s="240">
        <v>3</v>
      </c>
      <c r="AD23" s="1062">
        <v>0</v>
      </c>
      <c r="AE23" s="240">
        <v>0</v>
      </c>
      <c r="AF23" s="240">
        <v>1</v>
      </c>
      <c r="AG23" s="240">
        <v>0</v>
      </c>
      <c r="AH23" s="241">
        <v>8</v>
      </c>
      <c r="AI23" s="765">
        <f t="shared" si="9"/>
        <v>13</v>
      </c>
      <c r="AJ23" s="1">
        <v>3</v>
      </c>
      <c r="AK23" s="240">
        <v>0</v>
      </c>
      <c r="AL23" s="240">
        <v>0</v>
      </c>
      <c r="AM23" s="240">
        <v>0</v>
      </c>
      <c r="AN23" s="240">
        <v>0</v>
      </c>
      <c r="AO23" s="240">
        <v>0</v>
      </c>
      <c r="AP23" s="240">
        <v>0</v>
      </c>
      <c r="AQ23" s="241">
        <v>0</v>
      </c>
      <c r="AR23" s="766">
        <f t="shared" si="10"/>
        <v>3</v>
      </c>
    </row>
    <row r="24" spans="1:44" s="9" customFormat="1" ht="20.25" customHeight="1">
      <c r="A24" s="1116"/>
      <c r="B24" s="2420" t="s">
        <v>403</v>
      </c>
      <c r="C24" s="2421"/>
      <c r="D24" s="1768">
        <v>2</v>
      </c>
      <c r="E24" s="1769">
        <v>2</v>
      </c>
      <c r="F24" s="1770">
        <v>2</v>
      </c>
      <c r="G24" s="1771">
        <f>SUM(D24:F24)</f>
        <v>6</v>
      </c>
      <c r="H24" s="1772">
        <v>0</v>
      </c>
      <c r="I24" s="1773">
        <v>63</v>
      </c>
      <c r="J24" s="1774">
        <f>SUM(H24:I24)</f>
        <v>63</v>
      </c>
      <c r="K24" s="1772">
        <v>0</v>
      </c>
      <c r="L24" s="1773">
        <v>56</v>
      </c>
      <c r="M24" s="1774">
        <f>SUM(K24:L24)</f>
        <v>56</v>
      </c>
      <c r="N24" s="1772">
        <v>0</v>
      </c>
      <c r="O24" s="1773">
        <v>57</v>
      </c>
      <c r="P24" s="1774">
        <f>SUM(N24:O24)</f>
        <v>57</v>
      </c>
      <c r="Q24" s="1775">
        <f>SUM(H24,K24,N24)</f>
        <v>0</v>
      </c>
      <c r="R24" s="1776"/>
      <c r="S24" s="1774">
        <f>SUM(I24,L24,O24)</f>
        <v>176</v>
      </c>
      <c r="T24" s="1777"/>
      <c r="U24" s="1778">
        <f>SUM(J24,M24,P24)</f>
        <v>176</v>
      </c>
      <c r="V24" s="1061"/>
      <c r="W24" s="1151" t="s">
        <v>382</v>
      </c>
      <c r="X24" s="1739">
        <v>0</v>
      </c>
      <c r="Y24" s="240">
        <v>1</v>
      </c>
      <c r="Z24" s="240">
        <v>0</v>
      </c>
      <c r="AA24" s="240">
        <v>0</v>
      </c>
      <c r="AB24" s="240">
        <v>0</v>
      </c>
      <c r="AC24" s="240">
        <v>13</v>
      </c>
      <c r="AD24" s="1062">
        <v>0</v>
      </c>
      <c r="AE24" s="240">
        <v>0</v>
      </c>
      <c r="AF24" s="240">
        <v>0</v>
      </c>
      <c r="AG24" s="240">
        <v>0</v>
      </c>
      <c r="AH24" s="241">
        <v>8</v>
      </c>
      <c r="AI24" s="765">
        <f t="shared" si="9"/>
        <v>22</v>
      </c>
      <c r="AJ24" s="1">
        <v>1</v>
      </c>
      <c r="AK24" s="240">
        <v>0</v>
      </c>
      <c r="AL24" s="240">
        <v>0</v>
      </c>
      <c r="AM24" s="240">
        <v>0</v>
      </c>
      <c r="AN24" s="240">
        <v>0</v>
      </c>
      <c r="AO24" s="240">
        <v>0</v>
      </c>
      <c r="AP24" s="240">
        <v>0</v>
      </c>
      <c r="AQ24" s="241">
        <v>0</v>
      </c>
      <c r="AR24" s="766">
        <f t="shared" si="10"/>
        <v>1</v>
      </c>
    </row>
    <row r="25" spans="1:44" s="9" customFormat="1" ht="16.5" customHeight="1">
      <c r="A25" s="1116"/>
      <c r="B25" s="2418" t="s">
        <v>405</v>
      </c>
      <c r="C25" s="2419"/>
      <c r="D25" s="1768">
        <v>2</v>
      </c>
      <c r="E25" s="1769">
        <v>2</v>
      </c>
      <c r="F25" s="1770">
        <v>2</v>
      </c>
      <c r="G25" s="1771">
        <f t="shared" si="11"/>
        <v>6</v>
      </c>
      <c r="H25" s="1772">
        <v>0</v>
      </c>
      <c r="I25" s="1773">
        <v>68</v>
      </c>
      <c r="J25" s="1774">
        <f t="shared" si="12"/>
        <v>68</v>
      </c>
      <c r="K25" s="1772">
        <v>0</v>
      </c>
      <c r="L25" s="1773">
        <v>73</v>
      </c>
      <c r="M25" s="1774">
        <f t="shared" si="13"/>
        <v>73</v>
      </c>
      <c r="N25" s="1772">
        <v>0</v>
      </c>
      <c r="O25" s="1773">
        <v>70</v>
      </c>
      <c r="P25" s="1774">
        <f t="shared" si="14"/>
        <v>70</v>
      </c>
      <c r="Q25" s="1775">
        <f t="shared" si="15"/>
        <v>0</v>
      </c>
      <c r="R25" s="1793">
        <v>149</v>
      </c>
      <c r="S25" s="1774">
        <f t="shared" si="16"/>
        <v>211</v>
      </c>
      <c r="T25" s="1793">
        <v>149</v>
      </c>
      <c r="U25" s="1778">
        <f>SUM(J25,M25,P25)</f>
        <v>211</v>
      </c>
      <c r="V25" s="1061"/>
      <c r="W25" s="242" t="s">
        <v>383</v>
      </c>
      <c r="X25" s="1794">
        <v>1</v>
      </c>
      <c r="Y25" s="1795">
        <v>1</v>
      </c>
      <c r="Z25" s="1795">
        <v>1</v>
      </c>
      <c r="AA25" s="1795">
        <v>0</v>
      </c>
      <c r="AB25" s="1795">
        <v>0</v>
      </c>
      <c r="AC25" s="1795">
        <v>19</v>
      </c>
      <c r="AD25" s="1796">
        <v>0</v>
      </c>
      <c r="AE25" s="1795">
        <v>0</v>
      </c>
      <c r="AF25" s="1795">
        <v>1</v>
      </c>
      <c r="AG25" s="1795">
        <v>0</v>
      </c>
      <c r="AH25" s="1797">
        <v>7</v>
      </c>
      <c r="AI25" s="1063">
        <f t="shared" si="9"/>
        <v>30</v>
      </c>
      <c r="AJ25" s="1798">
        <v>3</v>
      </c>
      <c r="AK25" s="1795">
        <v>0</v>
      </c>
      <c r="AL25" s="1795">
        <v>0</v>
      </c>
      <c r="AM25" s="1795">
        <v>0</v>
      </c>
      <c r="AN25" s="1795">
        <v>0</v>
      </c>
      <c r="AO25" s="1795">
        <v>0</v>
      </c>
      <c r="AP25" s="1795">
        <v>0</v>
      </c>
      <c r="AQ25" s="1797">
        <v>0</v>
      </c>
      <c r="AR25" s="1064">
        <f t="shared" si="10"/>
        <v>3</v>
      </c>
    </row>
    <row r="26" spans="1:44" s="9" customFormat="1" ht="16.5" customHeight="1" thickBot="1">
      <c r="A26" s="234"/>
      <c r="B26" s="1148" t="s">
        <v>11</v>
      </c>
      <c r="C26" s="1149"/>
      <c r="D26" s="1780">
        <f t="shared" ref="D26:S26" si="17">SUM(D22:D25)</f>
        <v>9</v>
      </c>
      <c r="E26" s="1781">
        <f t="shared" si="17"/>
        <v>8</v>
      </c>
      <c r="F26" s="1782">
        <f t="shared" si="17"/>
        <v>10</v>
      </c>
      <c r="G26" s="1783">
        <f t="shared" si="17"/>
        <v>27</v>
      </c>
      <c r="H26" s="1784">
        <f t="shared" si="17"/>
        <v>0</v>
      </c>
      <c r="I26" s="1785">
        <f t="shared" si="17"/>
        <v>281</v>
      </c>
      <c r="J26" s="1786">
        <f t="shared" si="17"/>
        <v>281</v>
      </c>
      <c r="K26" s="1784">
        <f t="shared" si="17"/>
        <v>0</v>
      </c>
      <c r="L26" s="1785">
        <f t="shared" si="17"/>
        <v>257</v>
      </c>
      <c r="M26" s="1786">
        <f t="shared" si="17"/>
        <v>257</v>
      </c>
      <c r="N26" s="1784">
        <f t="shared" si="17"/>
        <v>0</v>
      </c>
      <c r="O26" s="1785">
        <f t="shared" si="17"/>
        <v>287</v>
      </c>
      <c r="P26" s="1786">
        <f t="shared" si="17"/>
        <v>287</v>
      </c>
      <c r="Q26" s="1784">
        <f t="shared" si="17"/>
        <v>0</v>
      </c>
      <c r="R26" s="1788">
        <f t="shared" si="17"/>
        <v>149</v>
      </c>
      <c r="S26" s="1786">
        <f t="shared" si="17"/>
        <v>825</v>
      </c>
      <c r="T26" s="1788">
        <f>SUM(T25:T25)</f>
        <v>149</v>
      </c>
      <c r="U26" s="1789">
        <f>SUM(U22:U25)</f>
        <v>825</v>
      </c>
      <c r="V26" s="1061"/>
      <c r="W26" s="1152" t="s">
        <v>402</v>
      </c>
      <c r="X26" s="1059">
        <f t="shared" ref="X26:AH26" si="18">SUM(X20:X25)</f>
        <v>1</v>
      </c>
      <c r="Y26" s="1065">
        <f t="shared" si="18"/>
        <v>3</v>
      </c>
      <c r="Z26" s="1065">
        <f t="shared" si="18"/>
        <v>3</v>
      </c>
      <c r="AA26" s="1065">
        <f t="shared" si="18"/>
        <v>1</v>
      </c>
      <c r="AB26" s="1065">
        <f t="shared" si="18"/>
        <v>0</v>
      </c>
      <c r="AC26" s="1065">
        <f t="shared" si="18"/>
        <v>74</v>
      </c>
      <c r="AD26" s="1066">
        <f t="shared" si="18"/>
        <v>0</v>
      </c>
      <c r="AE26" s="1065">
        <f t="shared" si="18"/>
        <v>1</v>
      </c>
      <c r="AF26" s="1065">
        <f t="shared" si="18"/>
        <v>2</v>
      </c>
      <c r="AG26" s="1065">
        <f t="shared" si="18"/>
        <v>0</v>
      </c>
      <c r="AH26" s="1060">
        <f t="shared" si="18"/>
        <v>36</v>
      </c>
      <c r="AI26" s="1060">
        <f t="shared" si="9"/>
        <v>121</v>
      </c>
      <c r="AJ26" s="1059">
        <f t="shared" ref="AJ26:AQ26" si="19">SUM(AJ20:AJ25)</f>
        <v>13</v>
      </c>
      <c r="AK26" s="1065">
        <f t="shared" si="19"/>
        <v>0</v>
      </c>
      <c r="AL26" s="1065">
        <f t="shared" si="19"/>
        <v>0</v>
      </c>
      <c r="AM26" s="1065">
        <f t="shared" si="19"/>
        <v>0</v>
      </c>
      <c r="AN26" s="1065">
        <f t="shared" si="19"/>
        <v>1</v>
      </c>
      <c r="AO26" s="1065">
        <f t="shared" si="19"/>
        <v>0</v>
      </c>
      <c r="AP26" s="1065">
        <f t="shared" si="19"/>
        <v>0</v>
      </c>
      <c r="AQ26" s="1060">
        <f t="shared" si="19"/>
        <v>11</v>
      </c>
      <c r="AR26" s="767">
        <f t="shared" si="10"/>
        <v>25</v>
      </c>
    </row>
    <row r="27" spans="1:44" s="9" customFormat="1" ht="16.5" customHeight="1">
      <c r="A27" s="1116" t="s">
        <v>406</v>
      </c>
      <c r="B27" s="2381" t="s">
        <v>52</v>
      </c>
      <c r="C27" s="2382"/>
      <c r="D27" s="1768">
        <v>4</v>
      </c>
      <c r="E27" s="1769">
        <v>4</v>
      </c>
      <c r="F27" s="1770">
        <v>3</v>
      </c>
      <c r="G27" s="1771">
        <f>SUM(D27:F27)</f>
        <v>11</v>
      </c>
      <c r="H27" s="1772">
        <v>70</v>
      </c>
      <c r="I27" s="1773">
        <v>39</v>
      </c>
      <c r="J27" s="1774">
        <f>SUM(H27:I27)</f>
        <v>109</v>
      </c>
      <c r="K27" s="1772">
        <v>57</v>
      </c>
      <c r="L27" s="1773">
        <v>43</v>
      </c>
      <c r="M27" s="1774">
        <f t="shared" ref="M27:M36" si="20">SUM(K27:L27)</f>
        <v>100</v>
      </c>
      <c r="N27" s="1772">
        <v>39</v>
      </c>
      <c r="O27" s="1773">
        <v>35</v>
      </c>
      <c r="P27" s="1774">
        <f t="shared" ref="P27:P36" si="21">SUM(N27:O27)</f>
        <v>74</v>
      </c>
      <c r="Q27" s="1775">
        <f t="shared" ref="Q27:Q34" si="22">SUM(H27,K27,N27)</f>
        <v>166</v>
      </c>
      <c r="R27" s="1776"/>
      <c r="S27" s="1774">
        <f>SUM(I27,L27,O27)</f>
        <v>117</v>
      </c>
      <c r="T27" s="1777"/>
      <c r="U27" s="1778">
        <f>SUM(J27,M27,P27)</f>
        <v>283</v>
      </c>
      <c r="V27" s="1061"/>
      <c r="W27" s="1151" t="s">
        <v>404</v>
      </c>
      <c r="X27" s="1"/>
      <c r="Y27" s="240"/>
      <c r="Z27" s="240"/>
      <c r="AA27" s="240"/>
      <c r="AB27" s="240"/>
      <c r="AC27" s="240"/>
      <c r="AD27" s="1062"/>
      <c r="AE27" s="240"/>
      <c r="AF27" s="240"/>
      <c r="AG27" s="240"/>
      <c r="AH27" s="241"/>
      <c r="AI27" s="765"/>
      <c r="AJ27" s="1"/>
      <c r="AK27" s="240"/>
      <c r="AL27" s="240"/>
      <c r="AM27" s="240"/>
      <c r="AN27" s="240"/>
      <c r="AO27" s="240"/>
      <c r="AP27" s="240"/>
      <c r="AQ27" s="241"/>
      <c r="AR27" s="766"/>
    </row>
    <row r="28" spans="1:44" s="9" customFormat="1" ht="16.5" customHeight="1">
      <c r="A28" s="1116"/>
      <c r="B28" s="2418" t="s">
        <v>53</v>
      </c>
      <c r="C28" s="2419"/>
      <c r="D28" s="1799">
        <v>5</v>
      </c>
      <c r="E28" s="1800">
        <v>4</v>
      </c>
      <c r="F28" s="1801">
        <v>4</v>
      </c>
      <c r="G28" s="204">
        <f>SUM(D28:F28)</f>
        <v>13</v>
      </c>
      <c r="H28" s="1802">
        <v>88</v>
      </c>
      <c r="I28" s="1803">
        <v>76</v>
      </c>
      <c r="J28" s="1804">
        <f>SUM(H28:I28)</f>
        <v>164</v>
      </c>
      <c r="K28" s="1802">
        <v>67</v>
      </c>
      <c r="L28" s="1803">
        <v>57</v>
      </c>
      <c r="M28" s="1805">
        <f t="shared" si="20"/>
        <v>124</v>
      </c>
      <c r="N28" s="1802">
        <v>58</v>
      </c>
      <c r="O28" s="1803">
        <v>54</v>
      </c>
      <c r="P28" s="1805">
        <f t="shared" si="21"/>
        <v>112</v>
      </c>
      <c r="Q28" s="1806">
        <f t="shared" si="22"/>
        <v>213</v>
      </c>
      <c r="R28" s="1807"/>
      <c r="S28" s="1805">
        <f t="shared" ref="S28:S34" si="23">SUM(I28,L28,O28)</f>
        <v>187</v>
      </c>
      <c r="T28" s="1808"/>
      <c r="U28" s="1809">
        <f>SUM(J28,M28,P28)</f>
        <v>400</v>
      </c>
      <c r="V28" s="1061"/>
      <c r="W28" s="1151" t="s">
        <v>375</v>
      </c>
      <c r="X28" s="1">
        <v>1</v>
      </c>
      <c r="Y28" s="240">
        <v>0</v>
      </c>
      <c r="Z28" s="240">
        <v>1</v>
      </c>
      <c r="AA28" s="240">
        <v>1</v>
      </c>
      <c r="AB28" s="240">
        <v>0</v>
      </c>
      <c r="AC28" s="240">
        <v>30</v>
      </c>
      <c r="AD28" s="240">
        <v>0</v>
      </c>
      <c r="AE28" s="240">
        <v>1</v>
      </c>
      <c r="AF28" s="240">
        <v>1</v>
      </c>
      <c r="AG28" s="240">
        <v>0</v>
      </c>
      <c r="AH28" s="241">
        <v>16</v>
      </c>
      <c r="AI28" s="765">
        <f t="shared" ref="AI28:AI37" si="24">SUM(X28:AH28)</f>
        <v>51</v>
      </c>
      <c r="AJ28" s="1">
        <v>8</v>
      </c>
      <c r="AK28" s="240">
        <v>1</v>
      </c>
      <c r="AL28" s="240">
        <v>2</v>
      </c>
      <c r="AM28" s="240">
        <v>0</v>
      </c>
      <c r="AN28" s="240">
        <v>0</v>
      </c>
      <c r="AO28" s="240">
        <v>0</v>
      </c>
      <c r="AP28" s="240">
        <v>2</v>
      </c>
      <c r="AQ28" s="241">
        <v>4</v>
      </c>
      <c r="AR28" s="766">
        <f t="shared" ref="AR28:AR37" si="25">SUM(AJ28:AQ28)</f>
        <v>17</v>
      </c>
    </row>
    <row r="29" spans="1:44" s="9" customFormat="1" ht="16.5" customHeight="1">
      <c r="A29" s="234"/>
      <c r="B29" s="1148" t="s">
        <v>54</v>
      </c>
      <c r="C29" s="1149"/>
      <c r="D29" s="1810">
        <f>SUM(D27:D28)</f>
        <v>9</v>
      </c>
      <c r="E29" s="1811">
        <f t="shared" ref="E29" si="26">SUM(E27:E28)</f>
        <v>8</v>
      </c>
      <c r="F29" s="1811">
        <f>SUM(F27:F28)</f>
        <v>7</v>
      </c>
      <c r="G29" s="1812">
        <f>SUM(G27:G28)</f>
        <v>24</v>
      </c>
      <c r="H29" s="1813">
        <f t="shared" ref="H29:T29" si="27">SUM(H27:H28)</f>
        <v>158</v>
      </c>
      <c r="I29" s="1814">
        <f t="shared" si="27"/>
        <v>115</v>
      </c>
      <c r="J29" s="1763">
        <f>SUM(J27:J28)</f>
        <v>273</v>
      </c>
      <c r="K29" s="1813">
        <f t="shared" si="27"/>
        <v>124</v>
      </c>
      <c r="L29" s="1814">
        <f t="shared" si="27"/>
        <v>100</v>
      </c>
      <c r="M29" s="1763">
        <f>SUM(M27:M28)</f>
        <v>224</v>
      </c>
      <c r="N29" s="1813">
        <f t="shared" si="27"/>
        <v>97</v>
      </c>
      <c r="O29" s="1814">
        <f t="shared" si="27"/>
        <v>89</v>
      </c>
      <c r="P29" s="1763">
        <f>SUM(P27:P28)</f>
        <v>186</v>
      </c>
      <c r="Q29" s="1764">
        <f>SUM(Q27:Q28)</f>
        <v>379</v>
      </c>
      <c r="R29" s="1765">
        <f t="shared" si="27"/>
        <v>0</v>
      </c>
      <c r="S29" s="1763">
        <f>SUM(S27:S28)</f>
        <v>304</v>
      </c>
      <c r="T29" s="1766">
        <f t="shared" si="27"/>
        <v>0</v>
      </c>
      <c r="U29" s="1767">
        <f>SUM(U27:U28)</f>
        <v>683</v>
      </c>
      <c r="V29" s="1061"/>
      <c r="W29" s="1151" t="s">
        <v>374</v>
      </c>
      <c r="X29" s="1">
        <v>1</v>
      </c>
      <c r="Y29" s="240">
        <v>0</v>
      </c>
      <c r="Z29" s="240">
        <v>1</v>
      </c>
      <c r="AA29" s="240">
        <v>0</v>
      </c>
      <c r="AB29" s="240">
        <v>0</v>
      </c>
      <c r="AC29" s="240">
        <v>53</v>
      </c>
      <c r="AD29" s="240">
        <v>0</v>
      </c>
      <c r="AE29" s="240">
        <v>3</v>
      </c>
      <c r="AF29" s="240">
        <v>0</v>
      </c>
      <c r="AG29" s="240">
        <v>0</v>
      </c>
      <c r="AH29" s="241">
        <v>16</v>
      </c>
      <c r="AI29" s="765">
        <f t="shared" si="24"/>
        <v>74</v>
      </c>
      <c r="AJ29" s="1">
        <v>11</v>
      </c>
      <c r="AK29" s="240">
        <v>1</v>
      </c>
      <c r="AL29" s="240">
        <v>0</v>
      </c>
      <c r="AM29" s="240">
        <v>2</v>
      </c>
      <c r="AN29" s="240">
        <v>0</v>
      </c>
      <c r="AO29" s="240">
        <v>0</v>
      </c>
      <c r="AP29" s="240">
        <v>0</v>
      </c>
      <c r="AQ29" s="241">
        <v>1</v>
      </c>
      <c r="AR29" s="766">
        <f t="shared" si="25"/>
        <v>15</v>
      </c>
    </row>
    <row r="30" spans="1:44" s="9" customFormat="1" ht="16.5" customHeight="1">
      <c r="A30" s="1116" t="s">
        <v>407</v>
      </c>
      <c r="B30" s="2381" t="s">
        <v>408</v>
      </c>
      <c r="C30" s="2382"/>
      <c r="D30" s="1815">
        <v>1</v>
      </c>
      <c r="E30" s="1769">
        <v>1</v>
      </c>
      <c r="F30" s="1770">
        <v>1</v>
      </c>
      <c r="G30" s="1771">
        <f t="shared" si="11"/>
        <v>3</v>
      </c>
      <c r="H30" s="1772">
        <v>38</v>
      </c>
      <c r="I30" s="1773">
        <v>1</v>
      </c>
      <c r="J30" s="1816">
        <f t="shared" ref="J30:J32" si="28">SUM(H30:I30)</f>
        <v>39</v>
      </c>
      <c r="K30" s="1772">
        <v>28</v>
      </c>
      <c r="L30" s="1773">
        <v>0</v>
      </c>
      <c r="M30" s="1774">
        <f t="shared" si="20"/>
        <v>28</v>
      </c>
      <c r="N30" s="1772">
        <v>24</v>
      </c>
      <c r="O30" s="1773">
        <v>1</v>
      </c>
      <c r="P30" s="1774">
        <f t="shared" si="21"/>
        <v>25</v>
      </c>
      <c r="Q30" s="1775">
        <f t="shared" si="22"/>
        <v>90</v>
      </c>
      <c r="R30" s="1776"/>
      <c r="S30" s="1774">
        <f t="shared" si="23"/>
        <v>2</v>
      </c>
      <c r="T30" s="1777"/>
      <c r="U30" s="1778">
        <f t="shared" ref="U30:U34" si="29">SUM(J30,M30,P30)</f>
        <v>92</v>
      </c>
      <c r="V30" s="1061"/>
      <c r="W30" s="1151" t="s">
        <v>400</v>
      </c>
      <c r="X30" s="1">
        <v>1</v>
      </c>
      <c r="Y30" s="240">
        <v>0</v>
      </c>
      <c r="Z30" s="240">
        <v>2</v>
      </c>
      <c r="AA30" s="240">
        <v>0</v>
      </c>
      <c r="AB30" s="240">
        <v>0</v>
      </c>
      <c r="AC30" s="240">
        <v>55</v>
      </c>
      <c r="AD30" s="1817">
        <v>5</v>
      </c>
      <c r="AE30" s="240">
        <v>2</v>
      </c>
      <c r="AF30" s="240">
        <v>0</v>
      </c>
      <c r="AG30" s="240">
        <v>0</v>
      </c>
      <c r="AH30" s="241">
        <v>1</v>
      </c>
      <c r="AI30" s="765">
        <f t="shared" si="24"/>
        <v>66</v>
      </c>
      <c r="AJ30" s="1">
        <v>7</v>
      </c>
      <c r="AK30" s="240">
        <v>1</v>
      </c>
      <c r="AL30" s="240">
        <v>0</v>
      </c>
      <c r="AM30" s="240">
        <v>0</v>
      </c>
      <c r="AN30" s="240">
        <v>0</v>
      </c>
      <c r="AO30" s="240">
        <v>0</v>
      </c>
      <c r="AP30" s="240">
        <v>0</v>
      </c>
      <c r="AQ30" s="241">
        <v>2</v>
      </c>
      <c r="AR30" s="766">
        <f t="shared" si="25"/>
        <v>10</v>
      </c>
    </row>
    <row r="31" spans="1:44" s="9" customFormat="1" ht="16.5" customHeight="1">
      <c r="A31" s="1116"/>
      <c r="B31" s="2405" t="s">
        <v>410</v>
      </c>
      <c r="C31" s="2406"/>
      <c r="D31" s="1768">
        <v>1</v>
      </c>
      <c r="E31" s="1769">
        <v>1</v>
      </c>
      <c r="F31" s="1770">
        <v>1</v>
      </c>
      <c r="G31" s="1771">
        <f t="shared" si="11"/>
        <v>3</v>
      </c>
      <c r="H31" s="1772">
        <v>32</v>
      </c>
      <c r="I31" s="1773">
        <v>0</v>
      </c>
      <c r="J31" s="1774">
        <f t="shared" si="28"/>
        <v>32</v>
      </c>
      <c r="K31" s="1772">
        <v>34</v>
      </c>
      <c r="L31" s="1773">
        <v>0</v>
      </c>
      <c r="M31" s="1774">
        <f t="shared" si="20"/>
        <v>34</v>
      </c>
      <c r="N31" s="1772">
        <v>30</v>
      </c>
      <c r="O31" s="1773">
        <v>0</v>
      </c>
      <c r="P31" s="1774">
        <f t="shared" si="21"/>
        <v>30</v>
      </c>
      <c r="Q31" s="1775">
        <f t="shared" si="22"/>
        <v>96</v>
      </c>
      <c r="R31" s="1776"/>
      <c r="S31" s="1774">
        <f t="shared" si="23"/>
        <v>0</v>
      </c>
      <c r="T31" s="1777"/>
      <c r="U31" s="1778">
        <f t="shared" si="29"/>
        <v>96</v>
      </c>
      <c r="V31" s="1061"/>
      <c r="W31" s="1151" t="s">
        <v>406</v>
      </c>
      <c r="X31" s="1">
        <v>1</v>
      </c>
      <c r="Y31" s="240">
        <v>0</v>
      </c>
      <c r="Z31" s="240">
        <v>1</v>
      </c>
      <c r="AA31" s="240">
        <v>0</v>
      </c>
      <c r="AB31" s="240">
        <v>0</v>
      </c>
      <c r="AC31" s="240">
        <v>35</v>
      </c>
      <c r="AD31" s="240">
        <v>0</v>
      </c>
      <c r="AE31" s="240">
        <v>1</v>
      </c>
      <c r="AF31" s="240">
        <v>0</v>
      </c>
      <c r="AG31" s="240">
        <v>0</v>
      </c>
      <c r="AH31" s="241">
        <v>12</v>
      </c>
      <c r="AI31" s="765">
        <f t="shared" si="24"/>
        <v>50</v>
      </c>
      <c r="AJ31" s="1">
        <v>8</v>
      </c>
      <c r="AK31" s="240">
        <v>1</v>
      </c>
      <c r="AL31" s="240">
        <v>1</v>
      </c>
      <c r="AM31" s="240">
        <v>2</v>
      </c>
      <c r="AN31" s="240">
        <v>0</v>
      </c>
      <c r="AO31" s="240">
        <v>0</v>
      </c>
      <c r="AP31" s="240">
        <v>0</v>
      </c>
      <c r="AQ31" s="241">
        <v>1</v>
      </c>
      <c r="AR31" s="766">
        <f t="shared" si="25"/>
        <v>13</v>
      </c>
    </row>
    <row r="32" spans="1:44" s="9" customFormat="1" ht="16.5" customHeight="1">
      <c r="A32" s="1116"/>
      <c r="B32" s="2405" t="s">
        <v>355</v>
      </c>
      <c r="C32" s="2406"/>
      <c r="D32" s="1768">
        <v>1</v>
      </c>
      <c r="E32" s="1769">
        <v>1</v>
      </c>
      <c r="F32" s="1770">
        <v>1</v>
      </c>
      <c r="G32" s="1771">
        <f t="shared" si="11"/>
        <v>3</v>
      </c>
      <c r="H32" s="1772">
        <v>30</v>
      </c>
      <c r="I32" s="1773">
        <v>2</v>
      </c>
      <c r="J32" s="1774">
        <f t="shared" si="28"/>
        <v>32</v>
      </c>
      <c r="K32" s="1772">
        <v>21</v>
      </c>
      <c r="L32" s="1773">
        <v>2</v>
      </c>
      <c r="M32" s="1774">
        <f t="shared" si="20"/>
        <v>23</v>
      </c>
      <c r="N32" s="1772">
        <v>25</v>
      </c>
      <c r="O32" s="1773">
        <v>2</v>
      </c>
      <c r="P32" s="1774">
        <f t="shared" si="21"/>
        <v>27</v>
      </c>
      <c r="Q32" s="1775">
        <f t="shared" si="22"/>
        <v>76</v>
      </c>
      <c r="R32" s="1776"/>
      <c r="S32" s="1774">
        <f t="shared" si="23"/>
        <v>6</v>
      </c>
      <c r="T32" s="1777"/>
      <c r="U32" s="1778">
        <f t="shared" si="29"/>
        <v>82</v>
      </c>
      <c r="V32" s="1061"/>
      <c r="W32" s="1151" t="s">
        <v>407</v>
      </c>
      <c r="X32" s="1">
        <v>1</v>
      </c>
      <c r="Y32" s="240">
        <v>1</v>
      </c>
      <c r="Z32" s="240">
        <v>1</v>
      </c>
      <c r="AA32" s="240">
        <v>0</v>
      </c>
      <c r="AB32" s="240">
        <v>0</v>
      </c>
      <c r="AC32" s="240">
        <v>41</v>
      </c>
      <c r="AD32" s="1817">
        <v>2</v>
      </c>
      <c r="AE32" s="240">
        <v>1</v>
      </c>
      <c r="AF32" s="240">
        <v>0</v>
      </c>
      <c r="AG32" s="240">
        <v>0</v>
      </c>
      <c r="AH32" s="241">
        <v>4</v>
      </c>
      <c r="AI32" s="765">
        <f t="shared" si="24"/>
        <v>51</v>
      </c>
      <c r="AJ32" s="1">
        <v>7</v>
      </c>
      <c r="AK32" s="240">
        <v>0</v>
      </c>
      <c r="AL32" s="240">
        <v>3</v>
      </c>
      <c r="AM32" s="240">
        <v>3</v>
      </c>
      <c r="AN32" s="240">
        <v>0</v>
      </c>
      <c r="AO32" s="240">
        <v>0</v>
      </c>
      <c r="AP32" s="240">
        <v>0</v>
      </c>
      <c r="AQ32" s="241">
        <v>0</v>
      </c>
      <c r="AR32" s="766">
        <f t="shared" si="25"/>
        <v>13</v>
      </c>
    </row>
    <row r="33" spans="1:44" s="9" customFormat="1" ht="16.5" customHeight="1">
      <c r="A33" s="1116"/>
      <c r="B33" s="2405" t="s">
        <v>411</v>
      </c>
      <c r="C33" s="2406"/>
      <c r="D33" s="1768">
        <v>1</v>
      </c>
      <c r="E33" s="1769">
        <v>1</v>
      </c>
      <c r="F33" s="1770">
        <v>1</v>
      </c>
      <c r="G33" s="1771">
        <f t="shared" si="11"/>
        <v>3</v>
      </c>
      <c r="H33" s="1772">
        <v>14</v>
      </c>
      <c r="I33" s="1773">
        <v>1</v>
      </c>
      <c r="J33" s="1774">
        <f>SUM(H33:I33)</f>
        <v>15</v>
      </c>
      <c r="K33" s="1772">
        <v>14</v>
      </c>
      <c r="L33" s="1773">
        <v>0</v>
      </c>
      <c r="M33" s="1774">
        <f t="shared" si="20"/>
        <v>14</v>
      </c>
      <c r="N33" s="1772">
        <v>13</v>
      </c>
      <c r="O33" s="1773">
        <v>0</v>
      </c>
      <c r="P33" s="1774">
        <f t="shared" si="21"/>
        <v>13</v>
      </c>
      <c r="Q33" s="1775">
        <f t="shared" si="22"/>
        <v>41</v>
      </c>
      <c r="R33" s="1776"/>
      <c r="S33" s="1774">
        <f t="shared" si="23"/>
        <v>1</v>
      </c>
      <c r="T33" s="1777"/>
      <c r="U33" s="1778">
        <f t="shared" si="29"/>
        <v>42</v>
      </c>
      <c r="V33" s="1061"/>
      <c r="W33" s="1151" t="s">
        <v>409</v>
      </c>
      <c r="X33" s="1">
        <v>1</v>
      </c>
      <c r="Y33" s="240">
        <v>1</v>
      </c>
      <c r="Z33" s="240">
        <v>1</v>
      </c>
      <c r="AA33" s="240">
        <v>0</v>
      </c>
      <c r="AB33" s="240">
        <v>0</v>
      </c>
      <c r="AC33" s="240">
        <v>29</v>
      </c>
      <c r="AD33" s="1817">
        <v>3</v>
      </c>
      <c r="AE33" s="240">
        <v>1</v>
      </c>
      <c r="AF33" s="240">
        <v>0</v>
      </c>
      <c r="AG33" s="240">
        <v>0</v>
      </c>
      <c r="AH33" s="241">
        <v>1</v>
      </c>
      <c r="AI33" s="765">
        <f t="shared" si="24"/>
        <v>37</v>
      </c>
      <c r="AJ33" s="1">
        <v>6</v>
      </c>
      <c r="AK33" s="240">
        <v>0</v>
      </c>
      <c r="AL33" s="240">
        <v>5</v>
      </c>
      <c r="AM33" s="240">
        <v>0</v>
      </c>
      <c r="AN33" s="240">
        <v>0</v>
      </c>
      <c r="AO33" s="240">
        <v>0</v>
      </c>
      <c r="AP33" s="240">
        <v>0</v>
      </c>
      <c r="AQ33" s="241">
        <v>0</v>
      </c>
      <c r="AR33" s="766">
        <f t="shared" si="25"/>
        <v>11</v>
      </c>
    </row>
    <row r="34" spans="1:44" s="9" customFormat="1" ht="16.5" customHeight="1">
      <c r="A34" s="1116"/>
      <c r="B34" s="2405" t="s">
        <v>412</v>
      </c>
      <c r="C34" s="2406"/>
      <c r="D34" s="1768">
        <v>2</v>
      </c>
      <c r="E34" s="1769">
        <v>3</v>
      </c>
      <c r="F34" s="1770">
        <v>2</v>
      </c>
      <c r="G34" s="1790">
        <f t="shared" si="11"/>
        <v>7</v>
      </c>
      <c r="H34" s="1772">
        <v>44</v>
      </c>
      <c r="I34" s="1773">
        <v>1</v>
      </c>
      <c r="J34" s="1816">
        <f>SUM(H34:I34)</f>
        <v>45</v>
      </c>
      <c r="K34" s="1772">
        <v>57</v>
      </c>
      <c r="L34" s="1773">
        <v>1</v>
      </c>
      <c r="M34" s="1816">
        <f t="shared" si="20"/>
        <v>58</v>
      </c>
      <c r="N34" s="1772">
        <v>47</v>
      </c>
      <c r="O34" s="1773">
        <v>1</v>
      </c>
      <c r="P34" s="1774">
        <f t="shared" si="21"/>
        <v>48</v>
      </c>
      <c r="Q34" s="1775">
        <f t="shared" si="22"/>
        <v>148</v>
      </c>
      <c r="R34" s="1776">
        <f>SUM(R27:R33)</f>
        <v>0</v>
      </c>
      <c r="S34" s="1774">
        <f t="shared" si="23"/>
        <v>3</v>
      </c>
      <c r="T34" s="1818">
        <f>SUM(T27:T33)</f>
        <v>0</v>
      </c>
      <c r="U34" s="1778">
        <f t="shared" si="29"/>
        <v>151</v>
      </c>
      <c r="V34" s="1061"/>
      <c r="W34" s="1151" t="s">
        <v>379</v>
      </c>
      <c r="X34" s="1">
        <v>1</v>
      </c>
      <c r="Y34" s="240">
        <v>0</v>
      </c>
      <c r="Z34" s="240">
        <v>1</v>
      </c>
      <c r="AA34" s="240">
        <v>0</v>
      </c>
      <c r="AB34" s="240">
        <v>0</v>
      </c>
      <c r="AC34" s="240">
        <v>30</v>
      </c>
      <c r="AD34" s="240">
        <v>0</v>
      </c>
      <c r="AE34" s="240">
        <v>0</v>
      </c>
      <c r="AF34" s="240">
        <v>0</v>
      </c>
      <c r="AG34" s="240">
        <v>0</v>
      </c>
      <c r="AH34" s="241">
        <v>10</v>
      </c>
      <c r="AI34" s="765">
        <f t="shared" si="24"/>
        <v>42</v>
      </c>
      <c r="AJ34" s="1">
        <v>10</v>
      </c>
      <c r="AK34" s="240">
        <v>0</v>
      </c>
      <c r="AL34" s="240">
        <v>0</v>
      </c>
      <c r="AM34" s="240">
        <v>0</v>
      </c>
      <c r="AN34" s="240">
        <v>0</v>
      </c>
      <c r="AO34" s="240">
        <v>0</v>
      </c>
      <c r="AP34" s="240">
        <v>0</v>
      </c>
      <c r="AQ34" s="241">
        <v>14</v>
      </c>
      <c r="AR34" s="766">
        <f t="shared" si="25"/>
        <v>24</v>
      </c>
    </row>
    <row r="35" spans="1:44" s="9" customFormat="1" ht="16.5" customHeight="1">
      <c r="A35" s="1116"/>
      <c r="B35" s="2405" t="s">
        <v>414</v>
      </c>
      <c r="C35" s="2406"/>
      <c r="D35" s="1768">
        <v>1</v>
      </c>
      <c r="E35" s="1769">
        <v>1</v>
      </c>
      <c r="F35" s="1770">
        <v>1</v>
      </c>
      <c r="G35" s="1819">
        <f t="shared" si="11"/>
        <v>3</v>
      </c>
      <c r="H35" s="1772">
        <v>6</v>
      </c>
      <c r="I35" s="1773">
        <v>1</v>
      </c>
      <c r="J35" s="1816">
        <f>SUM(H35:I35)</f>
        <v>7</v>
      </c>
      <c r="K35" s="1772">
        <v>11</v>
      </c>
      <c r="L35" s="1773">
        <v>2</v>
      </c>
      <c r="M35" s="1816">
        <f t="shared" si="20"/>
        <v>13</v>
      </c>
      <c r="N35" s="1772">
        <v>13</v>
      </c>
      <c r="O35" s="1773">
        <v>1</v>
      </c>
      <c r="P35" s="1816">
        <f t="shared" si="21"/>
        <v>14</v>
      </c>
      <c r="Q35" s="1820">
        <f>SUM(H35,K35,N35)</f>
        <v>30</v>
      </c>
      <c r="R35" s="1776"/>
      <c r="S35" s="1774">
        <f>SUM(I35,L35,O35)</f>
        <v>4</v>
      </c>
      <c r="T35" s="1777"/>
      <c r="U35" s="1778">
        <f>SUM(J35,M35,P35)</f>
        <v>34</v>
      </c>
      <c r="V35" s="1061"/>
      <c r="W35" s="1151" t="s">
        <v>381</v>
      </c>
      <c r="X35" s="1">
        <v>1</v>
      </c>
      <c r="Y35" s="240">
        <v>0</v>
      </c>
      <c r="Z35" s="240">
        <v>1</v>
      </c>
      <c r="AA35" s="240">
        <v>1</v>
      </c>
      <c r="AB35" s="240">
        <v>0</v>
      </c>
      <c r="AC35" s="240">
        <v>18</v>
      </c>
      <c r="AD35" s="240">
        <v>0</v>
      </c>
      <c r="AE35" s="240">
        <v>1</v>
      </c>
      <c r="AF35" s="240">
        <v>0</v>
      </c>
      <c r="AG35" s="240">
        <v>0</v>
      </c>
      <c r="AH35" s="241">
        <v>5</v>
      </c>
      <c r="AI35" s="765">
        <f t="shared" si="24"/>
        <v>27</v>
      </c>
      <c r="AJ35" s="1">
        <v>4</v>
      </c>
      <c r="AK35" s="240">
        <v>0</v>
      </c>
      <c r="AL35" s="240">
        <v>0</v>
      </c>
      <c r="AM35" s="240">
        <v>0</v>
      </c>
      <c r="AN35" s="240">
        <v>0</v>
      </c>
      <c r="AO35" s="240">
        <v>0</v>
      </c>
      <c r="AP35" s="240">
        <v>0</v>
      </c>
      <c r="AQ35" s="241">
        <v>0</v>
      </c>
      <c r="AR35" s="766">
        <f t="shared" si="25"/>
        <v>4</v>
      </c>
    </row>
    <row r="36" spans="1:44" s="9" customFormat="1" ht="16.5" customHeight="1">
      <c r="A36" s="1116"/>
      <c r="B36" s="2418" t="s">
        <v>416</v>
      </c>
      <c r="C36" s="2419"/>
      <c r="D36" s="1768">
        <v>1</v>
      </c>
      <c r="E36" s="1769">
        <v>1</v>
      </c>
      <c r="F36" s="1770">
        <v>1</v>
      </c>
      <c r="G36" s="1821">
        <f t="shared" si="11"/>
        <v>3</v>
      </c>
      <c r="H36" s="1772">
        <v>12</v>
      </c>
      <c r="I36" s="1773">
        <v>21</v>
      </c>
      <c r="J36" s="1822">
        <f>SUM(H36:I36)</f>
        <v>33</v>
      </c>
      <c r="K36" s="1772">
        <v>6</v>
      </c>
      <c r="L36" s="1773">
        <v>15</v>
      </c>
      <c r="M36" s="1822">
        <f t="shared" si="20"/>
        <v>21</v>
      </c>
      <c r="N36" s="1772">
        <v>9</v>
      </c>
      <c r="O36" s="1773">
        <v>11</v>
      </c>
      <c r="P36" s="1822">
        <f t="shared" si="21"/>
        <v>20</v>
      </c>
      <c r="Q36" s="1823">
        <f>SUM(H36,K36,N36)</f>
        <v>27</v>
      </c>
      <c r="R36" s="1824"/>
      <c r="S36" s="1822">
        <f>SUM(I36,L36,O36)</f>
        <v>47</v>
      </c>
      <c r="T36" s="1825"/>
      <c r="U36" s="1826">
        <f>SUM(J36,M36,P36)</f>
        <v>74</v>
      </c>
      <c r="V36" s="1061"/>
      <c r="W36" s="242" t="s">
        <v>383</v>
      </c>
      <c r="X36" s="1798">
        <v>0</v>
      </c>
      <c r="Y36" s="1795">
        <v>1</v>
      </c>
      <c r="Z36" s="1795">
        <v>1</v>
      </c>
      <c r="AA36" s="1795">
        <v>0</v>
      </c>
      <c r="AB36" s="1795">
        <v>0</v>
      </c>
      <c r="AC36" s="1795">
        <v>35</v>
      </c>
      <c r="AD36" s="1795">
        <v>0</v>
      </c>
      <c r="AE36" s="1795">
        <v>1</v>
      </c>
      <c r="AF36" s="1795">
        <v>0</v>
      </c>
      <c r="AG36" s="1795">
        <v>0</v>
      </c>
      <c r="AH36" s="1797">
        <v>11</v>
      </c>
      <c r="AI36" s="1063">
        <f t="shared" si="24"/>
        <v>49</v>
      </c>
      <c r="AJ36" s="1798">
        <v>7</v>
      </c>
      <c r="AK36" s="1795">
        <v>1</v>
      </c>
      <c r="AL36" s="1795">
        <v>0</v>
      </c>
      <c r="AM36" s="1795">
        <v>1</v>
      </c>
      <c r="AN36" s="1795">
        <v>0</v>
      </c>
      <c r="AO36" s="1795">
        <v>0</v>
      </c>
      <c r="AP36" s="1795">
        <v>0</v>
      </c>
      <c r="AQ36" s="1797">
        <v>0</v>
      </c>
      <c r="AR36" s="1064">
        <f t="shared" si="25"/>
        <v>9</v>
      </c>
    </row>
    <row r="37" spans="1:44" s="9" customFormat="1" ht="16.5" customHeight="1" thickBot="1">
      <c r="A37" s="234"/>
      <c r="B37" s="1148" t="s">
        <v>11</v>
      </c>
      <c r="C37" s="1149"/>
      <c r="D37" s="1780">
        <f t="shared" ref="D37:T37" si="30">SUM(D30:D36)</f>
        <v>8</v>
      </c>
      <c r="E37" s="1781">
        <f t="shared" si="30"/>
        <v>9</v>
      </c>
      <c r="F37" s="1782">
        <f t="shared" si="30"/>
        <v>8</v>
      </c>
      <c r="G37" s="1783">
        <f>SUM(G30:G36)</f>
        <v>25</v>
      </c>
      <c r="H37" s="1784">
        <f t="shared" si="30"/>
        <v>176</v>
      </c>
      <c r="I37" s="1785">
        <f t="shared" si="30"/>
        <v>27</v>
      </c>
      <c r="J37" s="1786">
        <f>SUM(J30:J36)</f>
        <v>203</v>
      </c>
      <c r="K37" s="1784">
        <f t="shared" si="30"/>
        <v>171</v>
      </c>
      <c r="L37" s="1785">
        <f t="shared" si="30"/>
        <v>20</v>
      </c>
      <c r="M37" s="1786">
        <f>SUM(M30:M36)</f>
        <v>191</v>
      </c>
      <c r="N37" s="1784">
        <f t="shared" si="30"/>
        <v>161</v>
      </c>
      <c r="O37" s="1785">
        <f t="shared" si="30"/>
        <v>16</v>
      </c>
      <c r="P37" s="1786">
        <f>SUM(P30:P36)</f>
        <v>177</v>
      </c>
      <c r="Q37" s="1784">
        <f>SUM(Q30:Q36)</f>
        <v>508</v>
      </c>
      <c r="R37" s="1787">
        <f t="shared" si="30"/>
        <v>0</v>
      </c>
      <c r="S37" s="1786">
        <f>SUM(S30:S36)</f>
        <v>63</v>
      </c>
      <c r="T37" s="1788">
        <f t="shared" si="30"/>
        <v>0</v>
      </c>
      <c r="U37" s="1789">
        <f>SUM(U30:U36)</f>
        <v>571</v>
      </c>
      <c r="V37" s="1061"/>
      <c r="W37" s="1152" t="s">
        <v>413</v>
      </c>
      <c r="X37" s="1059">
        <f>SUM(X28:X36)</f>
        <v>8</v>
      </c>
      <c r="Y37" s="1065">
        <f t="shared" ref="Y37:AQ37" si="31">SUM(Y28:Y36)</f>
        <v>3</v>
      </c>
      <c r="Z37" s="1065">
        <f t="shared" si="31"/>
        <v>10</v>
      </c>
      <c r="AA37" s="1065">
        <f t="shared" si="31"/>
        <v>2</v>
      </c>
      <c r="AB37" s="1065">
        <f t="shared" si="31"/>
        <v>0</v>
      </c>
      <c r="AC37" s="1065">
        <f t="shared" si="31"/>
        <v>326</v>
      </c>
      <c r="AD37" s="1066">
        <f t="shared" si="31"/>
        <v>10</v>
      </c>
      <c r="AE37" s="1065">
        <f t="shared" si="31"/>
        <v>11</v>
      </c>
      <c r="AF37" s="1065">
        <f t="shared" si="31"/>
        <v>1</v>
      </c>
      <c r="AG37" s="1065">
        <f t="shared" si="31"/>
        <v>0</v>
      </c>
      <c r="AH37" s="1060">
        <f t="shared" si="31"/>
        <v>76</v>
      </c>
      <c r="AI37" s="1060">
        <f t="shared" si="24"/>
        <v>447</v>
      </c>
      <c r="AJ37" s="1059">
        <f t="shared" si="31"/>
        <v>68</v>
      </c>
      <c r="AK37" s="1065">
        <f t="shared" si="31"/>
        <v>5</v>
      </c>
      <c r="AL37" s="1065">
        <f t="shared" si="31"/>
        <v>11</v>
      </c>
      <c r="AM37" s="1065">
        <f t="shared" si="31"/>
        <v>8</v>
      </c>
      <c r="AN37" s="1065">
        <f t="shared" si="31"/>
        <v>0</v>
      </c>
      <c r="AO37" s="1065">
        <f t="shared" si="31"/>
        <v>0</v>
      </c>
      <c r="AP37" s="1065">
        <f t="shared" si="31"/>
        <v>2</v>
      </c>
      <c r="AQ37" s="1060">
        <f t="shared" si="31"/>
        <v>22</v>
      </c>
      <c r="AR37" s="767">
        <f t="shared" si="25"/>
        <v>116</v>
      </c>
    </row>
    <row r="38" spans="1:44" s="9" customFormat="1" ht="16.5" customHeight="1">
      <c r="A38" s="1116" t="s">
        <v>409</v>
      </c>
      <c r="B38" s="2424" t="s">
        <v>52</v>
      </c>
      <c r="C38" s="2425"/>
      <c r="D38" s="1768">
        <v>4</v>
      </c>
      <c r="E38" s="1769">
        <v>4</v>
      </c>
      <c r="F38" s="1770">
        <v>4</v>
      </c>
      <c r="G38" s="1771">
        <f>SUM(D38:F38)</f>
        <v>12</v>
      </c>
      <c r="H38" s="1772">
        <v>56</v>
      </c>
      <c r="I38" s="1773">
        <v>63</v>
      </c>
      <c r="J38" s="1774">
        <f>SUM(H38:I38)</f>
        <v>119</v>
      </c>
      <c r="K38" s="1772">
        <v>66</v>
      </c>
      <c r="L38" s="1773">
        <v>36</v>
      </c>
      <c r="M38" s="1774">
        <f>SUM(K38:L38)</f>
        <v>102</v>
      </c>
      <c r="N38" s="1772">
        <v>74</v>
      </c>
      <c r="O38" s="1773">
        <v>37</v>
      </c>
      <c r="P38" s="1774">
        <f>SUM(N38:O38)</f>
        <v>111</v>
      </c>
      <c r="Q38" s="1775">
        <f>SUM(H38,K38,N38)</f>
        <v>196</v>
      </c>
      <c r="R38" s="1827"/>
      <c r="S38" s="1774">
        <f>SUM(I38,L38,O38)</f>
        <v>136</v>
      </c>
      <c r="T38" s="1828"/>
      <c r="U38" s="1829">
        <f>SUM(J38,M38,P38)</f>
        <v>332</v>
      </c>
      <c r="V38" s="1061"/>
      <c r="W38" s="1150" t="s">
        <v>415</v>
      </c>
      <c r="X38" s="243"/>
      <c r="Y38" s="244"/>
      <c r="Z38" s="244"/>
      <c r="AA38" s="244"/>
      <c r="AB38" s="244"/>
      <c r="AC38" s="244"/>
      <c r="AD38" s="245"/>
      <c r="AE38" s="244"/>
      <c r="AF38" s="244"/>
      <c r="AG38" s="244"/>
      <c r="AH38" s="246"/>
      <c r="AI38" s="769"/>
      <c r="AJ38" s="247"/>
      <c r="AK38" s="244"/>
      <c r="AL38" s="244"/>
      <c r="AM38" s="244"/>
      <c r="AN38" s="244"/>
      <c r="AO38" s="244"/>
      <c r="AP38" s="244"/>
      <c r="AQ38" s="248"/>
      <c r="AR38" s="770"/>
    </row>
    <row r="39" spans="1:44" s="9" customFormat="1" ht="33" customHeight="1" thickBot="1">
      <c r="A39" s="1116"/>
      <c r="B39" s="2426" t="s">
        <v>418</v>
      </c>
      <c r="C39" s="2427"/>
      <c r="D39" s="1799">
        <v>2</v>
      </c>
      <c r="E39" s="1800">
        <v>2</v>
      </c>
      <c r="F39" s="1801">
        <v>1</v>
      </c>
      <c r="G39" s="1830">
        <f>SUM(D39:F39)</f>
        <v>5</v>
      </c>
      <c r="H39" s="1692">
        <v>52</v>
      </c>
      <c r="I39" s="1691">
        <v>2</v>
      </c>
      <c r="J39" s="1804">
        <f>SUM(H39:I39)</f>
        <v>54</v>
      </c>
      <c r="K39" s="1692">
        <v>44</v>
      </c>
      <c r="L39" s="1691">
        <v>1</v>
      </c>
      <c r="M39" s="1804">
        <f>SUM(K39:L39)</f>
        <v>45</v>
      </c>
      <c r="N39" s="1692">
        <v>32</v>
      </c>
      <c r="O39" s="1691">
        <v>0</v>
      </c>
      <c r="P39" s="1804">
        <f>SUM(N39:O39)</f>
        <v>32</v>
      </c>
      <c r="Q39" s="1831">
        <f>SUM(H39,K39,N39)</f>
        <v>128</v>
      </c>
      <c r="R39" s="1807"/>
      <c r="S39" s="1805">
        <f>SUM(I39,L39,O39)</f>
        <v>3</v>
      </c>
      <c r="T39" s="1832"/>
      <c r="U39" s="1809">
        <f>SUM(J39,M39,P39)</f>
        <v>131</v>
      </c>
      <c r="V39" s="1067"/>
      <c r="W39" s="1152" t="s">
        <v>417</v>
      </c>
      <c r="X39" s="253">
        <v>0</v>
      </c>
      <c r="Y39" s="254">
        <v>0</v>
      </c>
      <c r="Z39" s="252">
        <v>1</v>
      </c>
      <c r="AA39" s="254">
        <v>0</v>
      </c>
      <c r="AB39" s="254">
        <v>0</v>
      </c>
      <c r="AC39" s="252">
        <v>1</v>
      </c>
      <c r="AD39" s="254">
        <v>0</v>
      </c>
      <c r="AE39" s="254">
        <v>0</v>
      </c>
      <c r="AF39" s="254">
        <v>0</v>
      </c>
      <c r="AG39" s="255">
        <v>0</v>
      </c>
      <c r="AH39" s="256">
        <v>0</v>
      </c>
      <c r="AI39" s="764">
        <f>SUM(X39:AH39)</f>
        <v>2</v>
      </c>
      <c r="AJ39" s="257">
        <v>0</v>
      </c>
      <c r="AK39" s="258">
        <v>0</v>
      </c>
      <c r="AL39" s="258">
        <v>0</v>
      </c>
      <c r="AM39" s="258">
        <v>0</v>
      </c>
      <c r="AN39" s="258">
        <v>0</v>
      </c>
      <c r="AO39" s="258">
        <v>0</v>
      </c>
      <c r="AP39" s="258">
        <v>0</v>
      </c>
      <c r="AQ39" s="259">
        <v>0</v>
      </c>
      <c r="AR39" s="767">
        <f>SUM(AJ39:AQ39)</f>
        <v>0</v>
      </c>
    </row>
    <row r="40" spans="1:44" s="9" customFormat="1" ht="16.5" customHeight="1">
      <c r="A40" s="234"/>
      <c r="B40" s="1148" t="s">
        <v>11</v>
      </c>
      <c r="C40" s="1149"/>
      <c r="D40" s="1833">
        <f t="shared" ref="D40:O40" si="32">SUM(D38:D39)</f>
        <v>6</v>
      </c>
      <c r="E40" s="1781">
        <f t="shared" si="32"/>
        <v>6</v>
      </c>
      <c r="F40" s="1044">
        <f t="shared" si="32"/>
        <v>5</v>
      </c>
      <c r="G40" s="1834">
        <f>SUM(G38:G39)</f>
        <v>17</v>
      </c>
      <c r="H40" s="1813">
        <f t="shared" si="32"/>
        <v>108</v>
      </c>
      <c r="I40" s="1814">
        <f t="shared" si="32"/>
        <v>65</v>
      </c>
      <c r="J40" s="1763">
        <f>SUM(J38:J39)</f>
        <v>173</v>
      </c>
      <c r="K40" s="1813">
        <f t="shared" si="32"/>
        <v>110</v>
      </c>
      <c r="L40" s="1814">
        <f t="shared" si="32"/>
        <v>37</v>
      </c>
      <c r="M40" s="1763">
        <f>SUM(M38:M39)</f>
        <v>147</v>
      </c>
      <c r="N40" s="1813">
        <f t="shared" si="32"/>
        <v>106</v>
      </c>
      <c r="O40" s="1814">
        <f t="shared" si="32"/>
        <v>37</v>
      </c>
      <c r="P40" s="1763">
        <f>SUM(P38:P39)</f>
        <v>143</v>
      </c>
      <c r="Q40" s="1764">
        <f>SUM(Q38:Q39)</f>
        <v>324</v>
      </c>
      <c r="R40" s="1765"/>
      <c r="S40" s="1763">
        <f>SUM(S38:S39)</f>
        <v>139</v>
      </c>
      <c r="T40" s="1835"/>
      <c r="U40" s="1767">
        <f>SUM(U38:U39)</f>
        <v>463</v>
      </c>
      <c r="V40" s="781"/>
    </row>
    <row r="41" spans="1:44" s="9" customFormat="1" ht="16.5" customHeight="1">
      <c r="A41" s="234" t="s">
        <v>379</v>
      </c>
      <c r="B41" s="2428" t="s">
        <v>52</v>
      </c>
      <c r="C41" s="2429"/>
      <c r="D41" s="1768">
        <v>4</v>
      </c>
      <c r="E41" s="1769">
        <v>5</v>
      </c>
      <c r="F41" s="1770">
        <v>4</v>
      </c>
      <c r="G41" s="1836">
        <f>SUM(D41:F41)</f>
        <v>13</v>
      </c>
      <c r="H41" s="1837">
        <v>82</v>
      </c>
      <c r="I41" s="1838">
        <v>54</v>
      </c>
      <c r="J41" s="1839">
        <f>SUM(H41:I41)</f>
        <v>136</v>
      </c>
      <c r="K41" s="1837">
        <v>112</v>
      </c>
      <c r="L41" s="1838">
        <v>77</v>
      </c>
      <c r="M41" s="1839">
        <f>SUM(K41:L41)</f>
        <v>189</v>
      </c>
      <c r="N41" s="1837">
        <v>76</v>
      </c>
      <c r="O41" s="1838">
        <v>62</v>
      </c>
      <c r="P41" s="1840">
        <f>SUM(N41:O41)</f>
        <v>138</v>
      </c>
      <c r="Q41" s="1841">
        <f>SUM(H41,K41,N41)</f>
        <v>270</v>
      </c>
      <c r="R41" s="1842"/>
      <c r="S41" s="1840">
        <f>SUM(I41,L41,O41)</f>
        <v>193</v>
      </c>
      <c r="T41" s="1843"/>
      <c r="U41" s="1844">
        <f>SUM(J41,M41,P41)</f>
        <v>463</v>
      </c>
      <c r="V41" s="781"/>
      <c r="W41" s="249"/>
      <c r="X41" s="250"/>
      <c r="Y41" s="250"/>
      <c r="Z41" s="250"/>
      <c r="AA41" s="250"/>
      <c r="AB41" s="251"/>
      <c r="AC41" s="251"/>
      <c r="AD41" s="250"/>
      <c r="AE41" s="250"/>
      <c r="AF41" s="251"/>
    </row>
    <row r="42" spans="1:44" s="9" customFormat="1" ht="16.5" customHeight="1">
      <c r="A42" s="234" t="s">
        <v>381</v>
      </c>
      <c r="B42" s="2428" t="s">
        <v>52</v>
      </c>
      <c r="C42" s="2429"/>
      <c r="D42" s="1815">
        <v>6</v>
      </c>
      <c r="E42" s="1845">
        <v>5</v>
      </c>
      <c r="F42" s="1846">
        <v>5</v>
      </c>
      <c r="G42" s="1847">
        <f>SUM(D42:F42)</f>
        <v>16</v>
      </c>
      <c r="H42" s="1813">
        <v>80</v>
      </c>
      <c r="I42" s="1814">
        <v>36</v>
      </c>
      <c r="J42" s="1848">
        <f>SUM(H42:I42)</f>
        <v>116</v>
      </c>
      <c r="K42" s="1813">
        <v>57</v>
      </c>
      <c r="L42" s="1814">
        <v>37</v>
      </c>
      <c r="M42" s="1849">
        <f>SUM(K42:L42)</f>
        <v>94</v>
      </c>
      <c r="N42" s="1813">
        <v>48</v>
      </c>
      <c r="O42" s="1814">
        <v>36</v>
      </c>
      <c r="P42" s="1850">
        <f>SUM(N42:O42)</f>
        <v>84</v>
      </c>
      <c r="Q42" s="1851">
        <f>SUM(H42,K42,N42)</f>
        <v>185</v>
      </c>
      <c r="R42" s="1852"/>
      <c r="S42" s="1763">
        <f>SUM(I42,L42,O42)</f>
        <v>109</v>
      </c>
      <c r="T42" s="1853"/>
      <c r="U42" s="1767">
        <f>SUM(J42,M42,P42)</f>
        <v>294</v>
      </c>
      <c r="V42" s="781"/>
      <c r="W42" s="249"/>
      <c r="X42" s="250"/>
      <c r="Y42" s="250"/>
      <c r="Z42" s="250"/>
      <c r="AA42" s="250"/>
      <c r="AB42" s="251"/>
      <c r="AC42" s="251"/>
      <c r="AD42" s="250"/>
      <c r="AE42" s="250"/>
      <c r="AF42" s="251"/>
    </row>
    <row r="43" spans="1:44" s="9" customFormat="1" ht="16.5" customHeight="1">
      <c r="A43" s="10" t="s">
        <v>383</v>
      </c>
      <c r="B43" s="2428" t="s">
        <v>52</v>
      </c>
      <c r="C43" s="2429"/>
      <c r="D43" s="1815">
        <v>6</v>
      </c>
      <c r="E43" s="1854">
        <v>7</v>
      </c>
      <c r="F43" s="1855">
        <v>6</v>
      </c>
      <c r="G43" s="1847">
        <f>SUM(D43:F43)</f>
        <v>19</v>
      </c>
      <c r="H43" s="1813">
        <v>168</v>
      </c>
      <c r="I43" s="1814">
        <v>72</v>
      </c>
      <c r="J43" s="1856">
        <f>SUM(H43:I43)</f>
        <v>240</v>
      </c>
      <c r="K43" s="1813">
        <v>157</v>
      </c>
      <c r="L43" s="1814">
        <v>76</v>
      </c>
      <c r="M43" s="1849">
        <f>SUM(K43:L43)</f>
        <v>233</v>
      </c>
      <c r="N43" s="1813">
        <v>135</v>
      </c>
      <c r="O43" s="1814">
        <v>67</v>
      </c>
      <c r="P43" s="1857">
        <f>SUM(N43:O43)</f>
        <v>202</v>
      </c>
      <c r="Q43" s="1858">
        <f>SUM(H43,K43,N43)</f>
        <v>460</v>
      </c>
      <c r="R43" s="1859"/>
      <c r="S43" s="1774">
        <f>SUM(I43,L43,O43)</f>
        <v>215</v>
      </c>
      <c r="T43" s="1859"/>
      <c r="U43" s="1778">
        <f>SUM(J43,M43,P43)</f>
        <v>675</v>
      </c>
      <c r="V43" s="781"/>
      <c r="W43" s="249"/>
      <c r="X43" s="250"/>
      <c r="Y43" s="250"/>
      <c r="Z43" s="250"/>
      <c r="AA43" s="250"/>
      <c r="AB43" s="251"/>
      <c r="AC43" s="251"/>
      <c r="AD43" s="250"/>
      <c r="AE43" s="250"/>
      <c r="AF43" s="251"/>
    </row>
    <row r="44" spans="1:44" s="9" customFormat="1" ht="16.5" customHeight="1" thickBot="1">
      <c r="A44" s="1918" t="s">
        <v>47</v>
      </c>
      <c r="B44" s="2036"/>
      <c r="C44" s="1919"/>
      <c r="D44" s="1860">
        <f>SUM(D18,D21,D26,D29,D37,D40,D41,D42,D43)</f>
        <v>68</v>
      </c>
      <c r="E44" s="1861">
        <f>SUM(E18,E21,E26,E29,E37,E40,E41,E42,E43)</f>
        <v>69</v>
      </c>
      <c r="F44" s="1862">
        <f>SUM(F18,F21,F26,F29,F37,F40,F41,F42,F43)</f>
        <v>64</v>
      </c>
      <c r="G44" s="1863">
        <f>SUM(D44:F44)</f>
        <v>201</v>
      </c>
      <c r="H44" s="1864">
        <f>SUM(H18,H21,H26,H29,H37,H40,H41,H42,H43)</f>
        <v>1078</v>
      </c>
      <c r="I44" s="1862">
        <f>SUM(I18,I21,I26,I29,I37,I40,I41,I42,I43)</f>
        <v>928</v>
      </c>
      <c r="J44" s="1865">
        <f>SUM(H44:I44)</f>
        <v>2006</v>
      </c>
      <c r="K44" s="1866">
        <f>SUM(K18,K21,K26,K29,K37,K40,K41,K42,K43)</f>
        <v>1014</v>
      </c>
      <c r="L44" s="1867">
        <f>SUM(L18,L21,L26,L29,L37,L40,L41,L42,L43)</f>
        <v>928</v>
      </c>
      <c r="M44" s="1865">
        <f>SUM(K44:L44)</f>
        <v>1942</v>
      </c>
      <c r="N44" s="1868">
        <f>SUM(N18,N21,N26,N29,N37,N40,N41,N42,N43)</f>
        <v>869</v>
      </c>
      <c r="O44" s="1869">
        <f>SUM(O18,O21,O26,O29,O37,O40,O41,O42,O43)</f>
        <v>899</v>
      </c>
      <c r="P44" s="1870">
        <f>SUM(N44:O44)</f>
        <v>1768</v>
      </c>
      <c r="Q44" s="1871">
        <f>SUM(H44,K44,N44)</f>
        <v>2961</v>
      </c>
      <c r="R44" s="1872">
        <f>SUM(R18,R21,R26,R29,R37,R40,R41,R42,R43)</f>
        <v>149</v>
      </c>
      <c r="S44" s="1873">
        <f>SUM(I44,L44,O44)</f>
        <v>2755</v>
      </c>
      <c r="T44" s="1874">
        <f>SUM(T18,T21,T26,T29,T37,T40,T41,T42,T43)</f>
        <v>149</v>
      </c>
      <c r="U44" s="1875">
        <f>SUM(J44,M44,P44)</f>
        <v>5716</v>
      </c>
      <c r="V44" s="1074"/>
      <c r="W44" s="249"/>
      <c r="X44" s="250"/>
      <c r="Y44" s="250"/>
      <c r="Z44" s="250"/>
      <c r="AA44" s="250"/>
      <c r="AB44" s="251"/>
      <c r="AC44" s="251"/>
      <c r="AD44" s="250"/>
      <c r="AE44" s="250"/>
      <c r="AF44" s="251"/>
    </row>
    <row r="45" spans="1:44" s="9" customFormat="1" ht="16.5" customHeight="1">
      <c r="A45" s="11" t="s">
        <v>419</v>
      </c>
      <c r="B45" s="5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249"/>
      <c r="X45" s="250"/>
      <c r="Y45" s="250"/>
      <c r="Z45" s="250"/>
      <c r="AA45" s="250"/>
      <c r="AB45" s="251"/>
      <c r="AC45" s="251"/>
      <c r="AD45" s="250"/>
      <c r="AE45" s="250"/>
      <c r="AF45" s="251"/>
    </row>
    <row r="46" spans="1:44" s="9" customFormat="1" ht="16.5" customHeight="1">
      <c r="A46" s="775"/>
      <c r="B46" s="2423"/>
      <c r="C46" s="2423"/>
      <c r="D46" s="780"/>
      <c r="E46" s="780"/>
      <c r="F46" s="781"/>
      <c r="G46" s="780"/>
      <c r="H46" s="780"/>
      <c r="I46" s="781"/>
      <c r="J46" s="780"/>
      <c r="K46" s="780"/>
      <c r="L46" s="781"/>
      <c r="M46" s="781"/>
      <c r="N46" s="768"/>
      <c r="O46" s="781"/>
      <c r="P46" s="782"/>
      <c r="Q46" s="781"/>
      <c r="R46" s="781"/>
      <c r="S46" s="781"/>
      <c r="T46" s="781"/>
      <c r="U46" s="781"/>
      <c r="V46" s="781"/>
      <c r="W46" s="249"/>
      <c r="X46" s="250"/>
      <c r="Y46" s="250"/>
      <c r="Z46" s="250"/>
      <c r="AA46" s="250"/>
      <c r="AB46" s="251"/>
      <c r="AC46" s="251"/>
      <c r="AD46" s="250"/>
      <c r="AE46" s="250"/>
      <c r="AF46" s="251"/>
    </row>
    <row r="47" spans="1:44" s="9" customFormat="1" ht="16.5" customHeight="1">
      <c r="A47" s="2422"/>
      <c r="B47" s="2422"/>
      <c r="C47" s="2422"/>
      <c r="D47" s="2422"/>
      <c r="E47" s="2422"/>
      <c r="F47" s="2422"/>
      <c r="G47" s="2422"/>
      <c r="H47" s="2422"/>
      <c r="I47" s="2422"/>
      <c r="J47" s="2422"/>
      <c r="K47" s="2422"/>
      <c r="L47" s="2422"/>
      <c r="M47" s="2422"/>
      <c r="N47" s="2422"/>
      <c r="O47" s="2422"/>
      <c r="P47" s="2422"/>
      <c r="Q47" s="2422"/>
      <c r="R47" s="1070"/>
      <c r="S47" s="1070"/>
      <c r="T47" s="1070"/>
      <c r="U47" s="1070"/>
      <c r="V47" s="1070"/>
      <c r="W47" s="523"/>
      <c r="X47" s="1"/>
      <c r="Y47" s="1"/>
      <c r="Z47" s="1"/>
      <c r="AA47" s="1"/>
      <c r="AB47" s="1"/>
      <c r="AC47" s="1"/>
      <c r="AD47" s="1"/>
      <c r="AE47" s="1"/>
      <c r="AF47" s="1"/>
    </row>
    <row r="48" spans="1:44" s="9" customFormat="1" ht="16.5" customHeight="1">
      <c r="A48" s="2422"/>
      <c r="B48" s="2422"/>
      <c r="C48" s="2422"/>
      <c r="D48" s="2422"/>
      <c r="E48" s="2422"/>
      <c r="F48" s="2422"/>
      <c r="G48" s="2422"/>
      <c r="H48" s="2422"/>
      <c r="I48" s="2422"/>
      <c r="J48" s="2422"/>
      <c r="K48" s="2422"/>
      <c r="L48" s="2422"/>
      <c r="M48" s="2422"/>
      <c r="N48" s="2422"/>
      <c r="O48" s="2422"/>
      <c r="P48" s="2422"/>
      <c r="Q48" s="2422"/>
      <c r="R48" s="1070"/>
      <c r="S48" s="1070"/>
      <c r="T48" s="1070"/>
      <c r="U48" s="1070"/>
      <c r="V48" s="1070"/>
      <c r="W48" s="523"/>
      <c r="X48" s="1"/>
      <c r="Y48" s="1"/>
      <c r="Z48" s="1"/>
      <c r="AA48" s="1"/>
      <c r="AB48" s="1"/>
      <c r="AC48" s="1"/>
      <c r="AD48" s="1"/>
      <c r="AE48" s="1"/>
      <c r="AF48" s="1"/>
    </row>
    <row r="49" spans="1:44" s="9" customFormat="1" ht="16.5" customHeight="1">
      <c r="A49" s="11"/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23"/>
      <c r="X49" s="1"/>
      <c r="Y49" s="1"/>
      <c r="Z49" s="1"/>
      <c r="AA49" s="1"/>
      <c r="AB49" s="1"/>
      <c r="AC49" s="1"/>
      <c r="AD49" s="1"/>
      <c r="AE49" s="1"/>
      <c r="AF49" s="1"/>
    </row>
    <row r="50" spans="1:44" ht="16.5" customHeight="1">
      <c r="W50" s="523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1:44" ht="17.25" customHeight="1">
      <c r="W51" s="523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4">
      <c r="W52" s="523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4">
      <c r="W53" s="523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4">
      <c r="W54" s="523"/>
      <c r="X54" s="1"/>
      <c r="Y54" s="1"/>
      <c r="Z54" s="1"/>
      <c r="AA54" s="1"/>
      <c r="AB54" s="1"/>
      <c r="AC54" s="1"/>
      <c r="AD54" s="1"/>
      <c r="AE54" s="1"/>
      <c r="AF54" s="1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>
      <c r="W55" s="523"/>
      <c r="X55" s="1"/>
      <c r="Y55" s="1"/>
      <c r="Z55" s="1"/>
      <c r="AA55" s="1"/>
      <c r="AB55" s="1"/>
      <c r="AC55" s="1"/>
      <c r="AD55" s="1"/>
      <c r="AE55" s="1"/>
      <c r="AF55" s="1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>
      <c r="W56" s="523"/>
      <c r="X56" s="1"/>
      <c r="Y56" s="1"/>
      <c r="Z56" s="1"/>
      <c r="AA56" s="1"/>
      <c r="AB56" s="1"/>
      <c r="AC56" s="1"/>
      <c r="AD56" s="1"/>
      <c r="AE56" s="1"/>
      <c r="AF56" s="1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4" ht="58.5" customHeight="1">
      <c r="W57" s="523"/>
      <c r="X57" s="1"/>
      <c r="Y57" s="1"/>
      <c r="Z57" s="1"/>
      <c r="AA57" s="1"/>
      <c r="AB57" s="1"/>
      <c r="AC57" s="1"/>
      <c r="AD57" s="1"/>
      <c r="AE57" s="1"/>
      <c r="AF57" s="1"/>
      <c r="AG57" s="9">
        <v>3</v>
      </c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1:44">
      <c r="W58" s="523"/>
      <c r="X58" s="1"/>
      <c r="Y58" s="1"/>
      <c r="Z58" s="1"/>
      <c r="AA58" s="1"/>
      <c r="AB58" s="1"/>
      <c r="AC58" s="1"/>
      <c r="AD58" s="1"/>
      <c r="AE58" s="1"/>
      <c r="AF58" s="1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1:44">
      <c r="W59" s="523"/>
      <c r="X59" s="1"/>
      <c r="Y59" s="1"/>
      <c r="Z59" s="1"/>
      <c r="AA59" s="1"/>
      <c r="AB59" s="1"/>
      <c r="AC59" s="1"/>
      <c r="AD59" s="1"/>
      <c r="AE59" s="1"/>
      <c r="AF59" s="1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1:44">
      <c r="W60" s="523"/>
      <c r="X60" s="1"/>
      <c r="Y60" s="1"/>
      <c r="Z60" s="1"/>
      <c r="AA60" s="1"/>
      <c r="AB60" s="1"/>
      <c r="AC60" s="1"/>
      <c r="AD60" s="1"/>
      <c r="AE60" s="1"/>
      <c r="AF60" s="1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>
      <c r="W61" s="523"/>
      <c r="X61" s="1"/>
      <c r="Y61" s="1"/>
      <c r="Z61" s="1"/>
      <c r="AA61" s="1"/>
      <c r="AB61" s="1"/>
      <c r="AC61" s="1"/>
      <c r="AD61" s="1"/>
      <c r="AE61" s="1"/>
      <c r="AF61" s="1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>
      <c r="W62" s="523"/>
      <c r="X62" s="1"/>
      <c r="Y62" s="1"/>
      <c r="Z62" s="1"/>
      <c r="AA62" s="1"/>
      <c r="AB62" s="1"/>
      <c r="AC62" s="1"/>
      <c r="AD62" s="1"/>
      <c r="AE62" s="1"/>
      <c r="AF62" s="1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4"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44"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23:32"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97" spans="36:37">
      <c r="AJ97" s="783"/>
      <c r="AK97" s="783"/>
    </row>
    <row r="121" spans="26:37">
      <c r="AA121" s="5">
        <v>16</v>
      </c>
      <c r="AB121" s="5">
        <v>15</v>
      </c>
      <c r="AJ121" s="5">
        <f>SUM(M121,P121,X121,AA121,AD121,AG121)</f>
        <v>16</v>
      </c>
    </row>
    <row r="122" spans="26:37">
      <c r="AK122" s="5">
        <f>SUM(N122,Q122,Y122,AB122,AE122,AH122)</f>
        <v>0</v>
      </c>
    </row>
    <row r="125" spans="26:37">
      <c r="Z125" s="5">
        <f>SUM(X125,Y125)</f>
        <v>0</v>
      </c>
    </row>
    <row r="168" spans="11:34">
      <c r="AA168" s="5">
        <v>28</v>
      </c>
      <c r="AB168" s="5">
        <v>21</v>
      </c>
      <c r="AD168" s="5">
        <v>24</v>
      </c>
      <c r="AE168" s="5">
        <v>34</v>
      </c>
      <c r="AH168" s="5">
        <v>21</v>
      </c>
    </row>
    <row r="170" spans="11:34">
      <c r="K170" s="2"/>
    </row>
  </sheetData>
  <mergeCells count="88">
    <mergeCell ref="A47:Q48"/>
    <mergeCell ref="B34:C34"/>
    <mergeCell ref="B35:C35"/>
    <mergeCell ref="B36:C36"/>
    <mergeCell ref="B46:C46"/>
    <mergeCell ref="B38:C38"/>
    <mergeCell ref="B39:C39"/>
    <mergeCell ref="B41:C41"/>
    <mergeCell ref="B42:C42"/>
    <mergeCell ref="B43:C43"/>
    <mergeCell ref="A44:C44"/>
    <mergeCell ref="B28:C28"/>
    <mergeCell ref="B30:C30"/>
    <mergeCell ref="B31:C31"/>
    <mergeCell ref="B32:C32"/>
    <mergeCell ref="B33:C33"/>
    <mergeCell ref="B22:C22"/>
    <mergeCell ref="B23:C23"/>
    <mergeCell ref="B25:C25"/>
    <mergeCell ref="B24:C24"/>
    <mergeCell ref="B27:C27"/>
    <mergeCell ref="B21:C21"/>
    <mergeCell ref="AJ13:AJ18"/>
    <mergeCell ref="W12:W18"/>
    <mergeCell ref="X12:AI12"/>
    <mergeCell ref="B15:C17"/>
    <mergeCell ref="AJ12:AR12"/>
    <mergeCell ref="X13:X18"/>
    <mergeCell ref="Y13:Y18"/>
    <mergeCell ref="Z13:Z18"/>
    <mergeCell ref="AA13:AA18"/>
    <mergeCell ref="AB13:AB18"/>
    <mergeCell ref="AC13:AC18"/>
    <mergeCell ref="AD13:AD18"/>
    <mergeCell ref="AH13:AH18"/>
    <mergeCell ref="AI13:AI18"/>
    <mergeCell ref="B18:C18"/>
    <mergeCell ref="B19:C19"/>
    <mergeCell ref="B20:C20"/>
    <mergeCell ref="AQ13:AQ18"/>
    <mergeCell ref="AR13:AR18"/>
    <mergeCell ref="AD4:AD5"/>
    <mergeCell ref="AE4:AE5"/>
    <mergeCell ref="AF4:AF5"/>
    <mergeCell ref="AL4:AL5"/>
    <mergeCell ref="AM4:AN6"/>
    <mergeCell ref="AO13:AO18"/>
    <mergeCell ref="AK13:AK18"/>
    <mergeCell ref="AL13:AL18"/>
    <mergeCell ref="AM13:AM18"/>
    <mergeCell ref="AN13:AN18"/>
    <mergeCell ref="AP13:AP18"/>
    <mergeCell ref="AE13:AE18"/>
    <mergeCell ref="AF13:AF18"/>
    <mergeCell ref="AG13:AG18"/>
    <mergeCell ref="W7:W9"/>
    <mergeCell ref="X7:Z9"/>
    <mergeCell ref="AM7:AN7"/>
    <mergeCell ref="AM8:AN8"/>
    <mergeCell ref="AM9:AN9"/>
    <mergeCell ref="AC4:AC5"/>
    <mergeCell ref="B3:E3"/>
    <mergeCell ref="F3:Q3"/>
    <mergeCell ref="W3:W6"/>
    <mergeCell ref="X3:Z6"/>
    <mergeCell ref="AA3:AA6"/>
    <mergeCell ref="AB3:AN3"/>
    <mergeCell ref="B4:B5"/>
    <mergeCell ref="C4:C5"/>
    <mergeCell ref="D4:D5"/>
    <mergeCell ref="E4:E5"/>
    <mergeCell ref="F4:H4"/>
    <mergeCell ref="I4:K4"/>
    <mergeCell ref="L4:N4"/>
    <mergeCell ref="O4:Q4"/>
    <mergeCell ref="AB4:AB5"/>
    <mergeCell ref="D15:G15"/>
    <mergeCell ref="H15:U15"/>
    <mergeCell ref="D16:D17"/>
    <mergeCell ref="E16:E17"/>
    <mergeCell ref="F16:F17"/>
    <mergeCell ref="G16:G17"/>
    <mergeCell ref="H16:J16"/>
    <mergeCell ref="K16:M16"/>
    <mergeCell ref="N16:P16"/>
    <mergeCell ref="Q16:U16"/>
    <mergeCell ref="R17:S17"/>
    <mergeCell ref="T17:U17"/>
  </mergeCells>
  <phoneticPr fontId="4"/>
  <pageMargins left="0.70866141732283461" right="0.70866141732283461" top="0.55118110236220474" bottom="0.55118110236220474" header="0.31496062992125984" footer="0.31496062992125984"/>
  <pageSetup paperSize="9" scale="75" fitToWidth="0" orientation="portrait" r:id="rId1"/>
  <headerFooter alignWithMargins="0"/>
  <colBreaks count="1" manualBreakCount="1">
    <brk id="2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86"/>
  <sheetViews>
    <sheetView view="pageBreakPreview" zoomScale="90" zoomScaleNormal="85" zoomScaleSheetLayoutView="90" workbookViewId="0">
      <pane xSplit="2" ySplit="4" topLeftCell="M5" activePane="bottomRight" state="frozenSplit"/>
      <selection activeCell="H24" sqref="H24"/>
      <selection pane="topRight" activeCell="H24" sqref="H24"/>
      <selection pane="bottomLeft" activeCell="H24" sqref="H24"/>
      <selection pane="bottomRight" activeCell="AR22" sqref="AR22"/>
    </sheetView>
  </sheetViews>
  <sheetFormatPr defaultColWidth="9" defaultRowHeight="13.2"/>
  <cols>
    <col min="1" max="1" width="8.109375" style="322" customWidth="1"/>
    <col min="2" max="2" width="11.109375" style="322" customWidth="1"/>
    <col min="3" max="7" width="3.88671875" style="263" customWidth="1"/>
    <col min="8" max="8" width="5.77734375" style="263" customWidth="1"/>
    <col min="9" max="13" width="3.88671875" style="263" customWidth="1"/>
    <col min="14" max="14" width="6" style="263" customWidth="1"/>
    <col min="15" max="19" width="3.88671875" style="263" customWidth="1"/>
    <col min="20" max="20" width="4" style="263" customWidth="1"/>
    <col min="21" max="24" width="3.88671875" style="263" customWidth="1"/>
    <col min="25" max="25" width="4.44140625" style="263" customWidth="1"/>
    <col min="26" max="39" width="3.88671875" style="263" customWidth="1"/>
    <col min="40" max="40" width="10.77734375" style="322" customWidth="1"/>
    <col min="41" max="16384" width="9" style="263"/>
  </cols>
  <sheetData>
    <row r="1" spans="1:43" ht="13.8" thickBot="1">
      <c r="A1" s="4" t="s">
        <v>689</v>
      </c>
      <c r="B1" s="32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1" t="s">
        <v>19</v>
      </c>
    </row>
    <row r="2" spans="1:43">
      <c r="A2" s="324"/>
      <c r="B2" s="325"/>
      <c r="C2" s="1922" t="s">
        <v>690</v>
      </c>
      <c r="D2" s="1905"/>
      <c r="E2" s="1905"/>
      <c r="F2" s="1905"/>
      <c r="G2" s="1905"/>
      <c r="H2" s="1905"/>
      <c r="I2" s="1905"/>
      <c r="J2" s="1905"/>
      <c r="K2" s="1905"/>
      <c r="L2" s="1905"/>
      <c r="M2" s="1905"/>
      <c r="N2" s="1906"/>
      <c r="O2" s="1904" t="s">
        <v>691</v>
      </c>
      <c r="P2" s="1905"/>
      <c r="Q2" s="1905"/>
      <c r="R2" s="1905"/>
      <c r="S2" s="1905"/>
      <c r="T2" s="1905"/>
      <c r="U2" s="1905"/>
      <c r="V2" s="1905"/>
      <c r="W2" s="1905"/>
      <c r="X2" s="1905"/>
      <c r="Y2" s="1906"/>
      <c r="Z2" s="1904" t="s">
        <v>692</v>
      </c>
      <c r="AA2" s="1905"/>
      <c r="AB2" s="1906"/>
      <c r="AC2" s="1904" t="s">
        <v>693</v>
      </c>
      <c r="AD2" s="1905"/>
      <c r="AE2" s="1906"/>
      <c r="AF2" s="29" t="s">
        <v>694</v>
      </c>
      <c r="AG2" s="30"/>
      <c r="AH2" s="30"/>
      <c r="AI2" s="30"/>
      <c r="AJ2" s="30"/>
      <c r="AK2" s="1910" t="s">
        <v>695</v>
      </c>
      <c r="AL2" s="1911"/>
      <c r="AM2" s="1912"/>
      <c r="AN2" s="325"/>
    </row>
    <row r="3" spans="1:43">
      <c r="A3" s="326"/>
      <c r="B3" s="96"/>
      <c r="C3" s="1923"/>
      <c r="D3" s="1908"/>
      <c r="E3" s="1908"/>
      <c r="F3" s="1908"/>
      <c r="G3" s="1908"/>
      <c r="H3" s="1908"/>
      <c r="I3" s="1908"/>
      <c r="J3" s="1908"/>
      <c r="K3" s="1908"/>
      <c r="L3" s="1908"/>
      <c r="M3" s="1908"/>
      <c r="N3" s="1924"/>
      <c r="O3" s="1916" t="s">
        <v>20</v>
      </c>
      <c r="P3" s="1917"/>
      <c r="Q3" s="327" t="s">
        <v>696</v>
      </c>
      <c r="R3" s="138"/>
      <c r="S3" s="138"/>
      <c r="T3" s="138"/>
      <c r="U3" s="138"/>
      <c r="V3" s="138"/>
      <c r="W3" s="138"/>
      <c r="X3" s="139"/>
      <c r="Y3" s="328"/>
      <c r="Z3" s="1907"/>
      <c r="AA3" s="1908"/>
      <c r="AB3" s="1909"/>
      <c r="AC3" s="31" t="s">
        <v>697</v>
      </c>
      <c r="AD3" s="32"/>
      <c r="AE3" s="32"/>
      <c r="AF3" s="31" t="s">
        <v>698</v>
      </c>
      <c r="AG3" s="32"/>
      <c r="AH3" s="32"/>
      <c r="AI3" s="32"/>
      <c r="AJ3" s="32"/>
      <c r="AK3" s="1913"/>
      <c r="AL3" s="1914"/>
      <c r="AM3" s="1915"/>
      <c r="AN3" s="329"/>
    </row>
    <row r="4" spans="1:43" ht="104.25" customHeight="1" thickBot="1">
      <c r="A4" s="330" t="s">
        <v>699</v>
      </c>
      <c r="B4" s="331" t="s">
        <v>21</v>
      </c>
      <c r="C4" s="332" t="s">
        <v>700</v>
      </c>
      <c r="D4" s="333" t="s">
        <v>22</v>
      </c>
      <c r="E4" s="333" t="s">
        <v>701</v>
      </c>
      <c r="F4" s="333" t="s">
        <v>23</v>
      </c>
      <c r="G4" s="333" t="s">
        <v>24</v>
      </c>
      <c r="H4" s="333" t="s">
        <v>25</v>
      </c>
      <c r="I4" s="333" t="s">
        <v>26</v>
      </c>
      <c r="J4" s="333" t="s">
        <v>390</v>
      </c>
      <c r="K4" s="333" t="s">
        <v>391</v>
      </c>
      <c r="L4" s="333" t="s">
        <v>27</v>
      </c>
      <c r="M4" s="334" t="s">
        <v>702</v>
      </c>
      <c r="N4" s="827" t="s">
        <v>18</v>
      </c>
      <c r="O4" s="335" t="s">
        <v>28</v>
      </c>
      <c r="P4" s="336" t="s">
        <v>394</v>
      </c>
      <c r="Q4" s="33" t="s">
        <v>703</v>
      </c>
      <c r="R4" s="337" t="s">
        <v>312</v>
      </c>
      <c r="S4" s="836" t="s">
        <v>704</v>
      </c>
      <c r="T4" s="337" t="s">
        <v>60</v>
      </c>
      <c r="U4" s="338" t="s">
        <v>61</v>
      </c>
      <c r="V4" s="836" t="s">
        <v>59</v>
      </c>
      <c r="W4" s="337" t="s">
        <v>705</v>
      </c>
      <c r="X4" s="339" t="s">
        <v>706</v>
      </c>
      <c r="Y4" s="340" t="s">
        <v>18</v>
      </c>
      <c r="Z4" s="341" t="s">
        <v>29</v>
      </c>
      <c r="AA4" s="333" t="s">
        <v>30</v>
      </c>
      <c r="AB4" s="334" t="s">
        <v>31</v>
      </c>
      <c r="AC4" s="341" t="s">
        <v>32</v>
      </c>
      <c r="AD4" s="333" t="s">
        <v>33</v>
      </c>
      <c r="AE4" s="334" t="s">
        <v>34</v>
      </c>
      <c r="AF4" s="33" t="s">
        <v>314</v>
      </c>
      <c r="AG4" s="337" t="s">
        <v>707</v>
      </c>
      <c r="AH4" s="34" t="s">
        <v>35</v>
      </c>
      <c r="AI4" s="825" t="s">
        <v>36</v>
      </c>
      <c r="AJ4" s="337" t="s">
        <v>708</v>
      </c>
      <c r="AK4" s="341" t="s">
        <v>37</v>
      </c>
      <c r="AL4" s="342" t="s">
        <v>709</v>
      </c>
      <c r="AM4" s="343" t="s">
        <v>38</v>
      </c>
      <c r="AN4" s="524" t="s">
        <v>21</v>
      </c>
    </row>
    <row r="5" spans="1:43" ht="14.25" customHeight="1">
      <c r="A5" s="808" t="s">
        <v>491</v>
      </c>
      <c r="B5" s="822" t="s">
        <v>492</v>
      </c>
      <c r="C5" s="1201">
        <v>1</v>
      </c>
      <c r="D5" s="1202">
        <v>0</v>
      </c>
      <c r="E5" s="1202">
        <v>1</v>
      </c>
      <c r="F5" s="1202">
        <v>0</v>
      </c>
      <c r="G5" s="1202">
        <v>1</v>
      </c>
      <c r="H5" s="1202">
        <v>20</v>
      </c>
      <c r="I5" s="1202">
        <v>0</v>
      </c>
      <c r="J5" s="1202">
        <v>1</v>
      </c>
      <c r="K5" s="1202">
        <v>0</v>
      </c>
      <c r="L5" s="1202">
        <v>0</v>
      </c>
      <c r="M5" s="1203">
        <v>2</v>
      </c>
      <c r="N5" s="905">
        <f t="shared" ref="N5:N39" si="0">SUM(C5:M5)</f>
        <v>26</v>
      </c>
      <c r="O5" s="1204">
        <v>1</v>
      </c>
      <c r="P5" s="1203">
        <v>0</v>
      </c>
      <c r="Q5" s="1204">
        <v>0</v>
      </c>
      <c r="R5" s="1202">
        <v>0</v>
      </c>
      <c r="S5" s="1202">
        <v>0</v>
      </c>
      <c r="T5" s="1202">
        <v>0</v>
      </c>
      <c r="U5" s="1205">
        <v>0</v>
      </c>
      <c r="V5" s="1202">
        <v>0</v>
      </c>
      <c r="W5" s="1202">
        <v>0</v>
      </c>
      <c r="X5" s="1203">
        <v>0</v>
      </c>
      <c r="Y5" s="905">
        <f>SUM(O5:X5)</f>
        <v>1</v>
      </c>
      <c r="Z5" s="1204">
        <v>3</v>
      </c>
      <c r="AA5" s="1202">
        <v>1</v>
      </c>
      <c r="AB5" s="1203">
        <v>1</v>
      </c>
      <c r="AC5" s="1204">
        <v>1</v>
      </c>
      <c r="AD5" s="1202">
        <v>6</v>
      </c>
      <c r="AE5" s="1203">
        <v>1</v>
      </c>
      <c r="AF5" s="1204">
        <v>0</v>
      </c>
      <c r="AG5" s="1202">
        <v>0</v>
      </c>
      <c r="AH5" s="1206">
        <v>0</v>
      </c>
      <c r="AI5" s="1207">
        <v>1</v>
      </c>
      <c r="AJ5" s="1202">
        <v>0</v>
      </c>
      <c r="AK5" s="1204">
        <v>0</v>
      </c>
      <c r="AL5" s="1202">
        <v>0</v>
      </c>
      <c r="AM5" s="1208">
        <v>0</v>
      </c>
      <c r="AN5" s="1135" t="s">
        <v>492</v>
      </c>
    </row>
    <row r="6" spans="1:43" ht="14.25" customHeight="1">
      <c r="A6" s="344">
        <v>35</v>
      </c>
      <c r="B6" s="822" t="s">
        <v>493</v>
      </c>
      <c r="C6" s="1201">
        <v>1</v>
      </c>
      <c r="D6" s="1202">
        <v>0</v>
      </c>
      <c r="E6" s="1202">
        <v>1</v>
      </c>
      <c r="F6" s="1202">
        <v>0</v>
      </c>
      <c r="G6" s="1202">
        <v>1</v>
      </c>
      <c r="H6" s="1202">
        <v>17</v>
      </c>
      <c r="I6" s="1202">
        <v>0</v>
      </c>
      <c r="J6" s="1202">
        <v>0</v>
      </c>
      <c r="K6" s="1202">
        <v>1</v>
      </c>
      <c r="L6" s="1202">
        <v>0</v>
      </c>
      <c r="M6" s="1203">
        <v>1</v>
      </c>
      <c r="N6" s="905">
        <f t="shared" si="0"/>
        <v>22</v>
      </c>
      <c r="O6" s="1204">
        <v>1</v>
      </c>
      <c r="P6" s="1203">
        <v>0</v>
      </c>
      <c r="Q6" s="1204">
        <v>0</v>
      </c>
      <c r="R6" s="1202">
        <v>0</v>
      </c>
      <c r="S6" s="1202">
        <v>0</v>
      </c>
      <c r="T6" s="1202">
        <v>0</v>
      </c>
      <c r="U6" s="1202">
        <v>0</v>
      </c>
      <c r="V6" s="1202">
        <v>0</v>
      </c>
      <c r="W6" s="1202">
        <v>0</v>
      </c>
      <c r="X6" s="1203">
        <v>0</v>
      </c>
      <c r="Y6" s="905">
        <f t="shared" ref="Y6:Y68" si="1">SUM(O6:X6)</f>
        <v>1</v>
      </c>
      <c r="Z6" s="1204">
        <v>3</v>
      </c>
      <c r="AA6" s="1202">
        <v>1</v>
      </c>
      <c r="AB6" s="1203">
        <v>1</v>
      </c>
      <c r="AC6" s="1204">
        <v>1</v>
      </c>
      <c r="AD6" s="1202">
        <v>6</v>
      </c>
      <c r="AE6" s="1203">
        <v>1</v>
      </c>
      <c r="AF6" s="1204">
        <v>0</v>
      </c>
      <c r="AG6" s="1202">
        <v>0</v>
      </c>
      <c r="AH6" s="1206">
        <v>0</v>
      </c>
      <c r="AI6" s="1207">
        <v>0</v>
      </c>
      <c r="AJ6" s="1202">
        <v>0</v>
      </c>
      <c r="AK6" s="1204">
        <v>0</v>
      </c>
      <c r="AL6" s="1202">
        <v>0</v>
      </c>
      <c r="AM6" s="1208">
        <v>0</v>
      </c>
      <c r="AN6" s="1135" t="s">
        <v>493</v>
      </c>
    </row>
    <row r="7" spans="1:43" ht="14.25" customHeight="1">
      <c r="A7" s="808"/>
      <c r="B7" s="822" t="s">
        <v>494</v>
      </c>
      <c r="C7" s="1201">
        <v>1</v>
      </c>
      <c r="D7" s="1202">
        <v>0</v>
      </c>
      <c r="E7" s="1202">
        <v>1</v>
      </c>
      <c r="F7" s="1202">
        <v>0</v>
      </c>
      <c r="G7" s="1202">
        <v>1</v>
      </c>
      <c r="H7" s="1202">
        <v>23</v>
      </c>
      <c r="I7" s="1202">
        <v>0</v>
      </c>
      <c r="J7" s="1202">
        <v>1</v>
      </c>
      <c r="K7" s="1202">
        <v>1</v>
      </c>
      <c r="L7" s="1202">
        <v>1</v>
      </c>
      <c r="M7" s="1203">
        <v>2</v>
      </c>
      <c r="N7" s="905">
        <f t="shared" si="0"/>
        <v>31</v>
      </c>
      <c r="O7" s="1204">
        <v>1</v>
      </c>
      <c r="P7" s="1203">
        <v>0</v>
      </c>
      <c r="Q7" s="1204">
        <v>0</v>
      </c>
      <c r="R7" s="1202">
        <v>0</v>
      </c>
      <c r="S7" s="1202">
        <v>0</v>
      </c>
      <c r="T7" s="1202">
        <v>0</v>
      </c>
      <c r="U7" s="1202">
        <v>0</v>
      </c>
      <c r="V7" s="1202">
        <v>0</v>
      </c>
      <c r="W7" s="1202">
        <v>1</v>
      </c>
      <c r="X7" s="1203">
        <v>0</v>
      </c>
      <c r="Y7" s="905">
        <f t="shared" si="1"/>
        <v>2</v>
      </c>
      <c r="Z7" s="1204">
        <v>3</v>
      </c>
      <c r="AA7" s="1202">
        <v>1</v>
      </c>
      <c r="AB7" s="1203">
        <v>1</v>
      </c>
      <c r="AC7" s="1204">
        <v>1</v>
      </c>
      <c r="AD7" s="1202">
        <v>6</v>
      </c>
      <c r="AE7" s="1203">
        <v>1</v>
      </c>
      <c r="AF7" s="1204">
        <v>0</v>
      </c>
      <c r="AG7" s="1202">
        <v>0</v>
      </c>
      <c r="AH7" s="1206">
        <v>0</v>
      </c>
      <c r="AI7" s="1207">
        <v>1</v>
      </c>
      <c r="AJ7" s="1202">
        <v>0</v>
      </c>
      <c r="AK7" s="1204">
        <v>0</v>
      </c>
      <c r="AL7" s="1202">
        <v>0</v>
      </c>
      <c r="AM7" s="1208">
        <v>0</v>
      </c>
      <c r="AN7" s="1135" t="s">
        <v>494</v>
      </c>
    </row>
    <row r="8" spans="1:43" ht="14.25" customHeight="1">
      <c r="A8" s="808"/>
      <c r="B8" s="822" t="s">
        <v>495</v>
      </c>
      <c r="C8" s="1201">
        <v>1</v>
      </c>
      <c r="D8" s="1202">
        <v>0</v>
      </c>
      <c r="E8" s="1202">
        <v>1</v>
      </c>
      <c r="F8" s="1202">
        <v>1</v>
      </c>
      <c r="G8" s="1202">
        <v>1</v>
      </c>
      <c r="H8" s="1202">
        <v>29</v>
      </c>
      <c r="I8" s="1202">
        <v>0</v>
      </c>
      <c r="J8" s="1202">
        <v>1</v>
      </c>
      <c r="K8" s="1202">
        <v>0</v>
      </c>
      <c r="L8" s="1202">
        <v>1</v>
      </c>
      <c r="M8" s="1203">
        <v>6</v>
      </c>
      <c r="N8" s="905">
        <f t="shared" si="0"/>
        <v>41</v>
      </c>
      <c r="O8" s="1204">
        <v>2</v>
      </c>
      <c r="P8" s="1203">
        <v>0</v>
      </c>
      <c r="Q8" s="1204">
        <v>0</v>
      </c>
      <c r="R8" s="1202">
        <v>0</v>
      </c>
      <c r="S8" s="1202">
        <v>0</v>
      </c>
      <c r="T8" s="1202">
        <v>0</v>
      </c>
      <c r="U8" s="1202">
        <v>0</v>
      </c>
      <c r="V8" s="1202">
        <v>0</v>
      </c>
      <c r="W8" s="1202">
        <v>0</v>
      </c>
      <c r="X8" s="1203">
        <v>0</v>
      </c>
      <c r="Y8" s="905">
        <f t="shared" si="1"/>
        <v>2</v>
      </c>
      <c r="Z8" s="1204">
        <v>3</v>
      </c>
      <c r="AA8" s="1202">
        <v>1</v>
      </c>
      <c r="AB8" s="1203">
        <v>1</v>
      </c>
      <c r="AC8" s="1204">
        <v>1</v>
      </c>
      <c r="AD8" s="1202">
        <v>6</v>
      </c>
      <c r="AE8" s="1203">
        <v>1</v>
      </c>
      <c r="AF8" s="1204">
        <v>0</v>
      </c>
      <c r="AG8" s="1202">
        <v>0</v>
      </c>
      <c r="AH8" s="1206">
        <v>0</v>
      </c>
      <c r="AI8" s="1207">
        <v>0</v>
      </c>
      <c r="AJ8" s="1202">
        <v>0</v>
      </c>
      <c r="AK8" s="1204">
        <v>0</v>
      </c>
      <c r="AL8" s="1202">
        <v>0</v>
      </c>
      <c r="AM8" s="1208">
        <v>0</v>
      </c>
      <c r="AN8" s="1135" t="s">
        <v>495</v>
      </c>
    </row>
    <row r="9" spans="1:43" ht="14.25" customHeight="1">
      <c r="A9" s="808"/>
      <c r="B9" s="822" t="s">
        <v>496</v>
      </c>
      <c r="C9" s="1201">
        <v>1</v>
      </c>
      <c r="D9" s="1202">
        <v>0</v>
      </c>
      <c r="E9" s="1202">
        <v>1</v>
      </c>
      <c r="F9" s="1202">
        <v>1</v>
      </c>
      <c r="G9" s="1202">
        <v>1</v>
      </c>
      <c r="H9" s="1202">
        <v>36</v>
      </c>
      <c r="I9" s="1202">
        <v>0</v>
      </c>
      <c r="J9" s="1202">
        <v>1</v>
      </c>
      <c r="K9" s="1202">
        <v>0</v>
      </c>
      <c r="L9" s="1202">
        <v>1</v>
      </c>
      <c r="M9" s="1203">
        <v>5</v>
      </c>
      <c r="N9" s="905">
        <f t="shared" si="0"/>
        <v>47</v>
      </c>
      <c r="O9" s="1204">
        <v>2</v>
      </c>
      <c r="P9" s="1203">
        <v>0</v>
      </c>
      <c r="Q9" s="1204">
        <v>0</v>
      </c>
      <c r="R9" s="1202">
        <v>0</v>
      </c>
      <c r="S9" s="1202">
        <v>0</v>
      </c>
      <c r="T9" s="1202">
        <v>0</v>
      </c>
      <c r="U9" s="1202">
        <v>0</v>
      </c>
      <c r="V9" s="1202">
        <v>0</v>
      </c>
      <c r="W9" s="1202">
        <v>0</v>
      </c>
      <c r="X9" s="1203">
        <v>0</v>
      </c>
      <c r="Y9" s="905">
        <f t="shared" si="1"/>
        <v>2</v>
      </c>
      <c r="Z9" s="1204">
        <v>3</v>
      </c>
      <c r="AA9" s="1202">
        <v>1</v>
      </c>
      <c r="AB9" s="1203">
        <v>1</v>
      </c>
      <c r="AC9" s="1204">
        <v>1</v>
      </c>
      <c r="AD9" s="1202">
        <v>6</v>
      </c>
      <c r="AE9" s="1203">
        <v>1</v>
      </c>
      <c r="AF9" s="1204">
        <v>0</v>
      </c>
      <c r="AG9" s="1202">
        <v>0</v>
      </c>
      <c r="AH9" s="1206">
        <v>0</v>
      </c>
      <c r="AI9" s="1207">
        <v>2</v>
      </c>
      <c r="AJ9" s="1202">
        <v>0</v>
      </c>
      <c r="AK9" s="1204">
        <v>0</v>
      </c>
      <c r="AL9" s="1202">
        <v>0</v>
      </c>
      <c r="AM9" s="1208">
        <v>1</v>
      </c>
      <c r="AN9" s="1135" t="s">
        <v>496</v>
      </c>
    </row>
    <row r="10" spans="1:43" ht="14.25" customHeight="1">
      <c r="A10" s="808"/>
      <c r="B10" s="822" t="s">
        <v>497</v>
      </c>
      <c r="C10" s="1201">
        <v>1</v>
      </c>
      <c r="D10" s="1202">
        <v>0</v>
      </c>
      <c r="E10" s="1202">
        <v>1</v>
      </c>
      <c r="F10" s="1202">
        <v>0</v>
      </c>
      <c r="G10" s="1202">
        <v>1</v>
      </c>
      <c r="H10" s="1202">
        <v>21</v>
      </c>
      <c r="I10" s="1202">
        <v>0</v>
      </c>
      <c r="J10" s="1202">
        <v>1</v>
      </c>
      <c r="K10" s="1202">
        <v>0</v>
      </c>
      <c r="L10" s="1202">
        <v>0</v>
      </c>
      <c r="M10" s="1203">
        <v>3</v>
      </c>
      <c r="N10" s="905">
        <f t="shared" si="0"/>
        <v>28</v>
      </c>
      <c r="O10" s="1204">
        <v>1</v>
      </c>
      <c r="P10" s="1203">
        <v>0</v>
      </c>
      <c r="Q10" s="1204">
        <v>0</v>
      </c>
      <c r="R10" s="1202">
        <v>0</v>
      </c>
      <c r="S10" s="1202">
        <v>0</v>
      </c>
      <c r="T10" s="1202">
        <v>0</v>
      </c>
      <c r="U10" s="1202">
        <v>0</v>
      </c>
      <c r="V10" s="1202">
        <v>0</v>
      </c>
      <c r="W10" s="1202">
        <v>0</v>
      </c>
      <c r="X10" s="1203">
        <v>0</v>
      </c>
      <c r="Y10" s="905">
        <f t="shared" si="1"/>
        <v>1</v>
      </c>
      <c r="Z10" s="1204">
        <v>3</v>
      </c>
      <c r="AA10" s="1202">
        <v>1</v>
      </c>
      <c r="AB10" s="1203">
        <v>1</v>
      </c>
      <c r="AC10" s="1204">
        <v>1</v>
      </c>
      <c r="AD10" s="1202">
        <v>6</v>
      </c>
      <c r="AE10" s="1203">
        <v>1</v>
      </c>
      <c r="AF10" s="1204">
        <v>0</v>
      </c>
      <c r="AG10" s="1202">
        <v>0</v>
      </c>
      <c r="AH10" s="1206">
        <v>0</v>
      </c>
      <c r="AI10" s="1207">
        <v>1</v>
      </c>
      <c r="AJ10" s="1202">
        <v>0</v>
      </c>
      <c r="AK10" s="1204">
        <v>1</v>
      </c>
      <c r="AL10" s="1202">
        <v>0</v>
      </c>
      <c r="AM10" s="1208">
        <v>1</v>
      </c>
      <c r="AN10" s="1135" t="s">
        <v>497</v>
      </c>
    </row>
    <row r="11" spans="1:43" ht="14.25" customHeight="1">
      <c r="A11" s="808"/>
      <c r="B11" s="822" t="s">
        <v>498</v>
      </c>
      <c r="C11" s="1201">
        <v>1</v>
      </c>
      <c r="D11" s="1202">
        <v>0</v>
      </c>
      <c r="E11" s="1202">
        <v>1</v>
      </c>
      <c r="F11" s="1202">
        <v>0</v>
      </c>
      <c r="G11" s="1202">
        <v>0</v>
      </c>
      <c r="H11" s="1202">
        <v>15</v>
      </c>
      <c r="I11" s="1202">
        <v>0</v>
      </c>
      <c r="J11" s="1202">
        <v>1</v>
      </c>
      <c r="K11" s="1202">
        <v>1</v>
      </c>
      <c r="L11" s="1202">
        <v>0</v>
      </c>
      <c r="M11" s="1203">
        <v>3</v>
      </c>
      <c r="N11" s="905">
        <f t="shared" si="0"/>
        <v>22</v>
      </c>
      <c r="O11" s="1204">
        <v>2</v>
      </c>
      <c r="P11" s="1203">
        <v>0</v>
      </c>
      <c r="Q11" s="1204">
        <v>0</v>
      </c>
      <c r="R11" s="1202">
        <v>0</v>
      </c>
      <c r="S11" s="1202">
        <v>0</v>
      </c>
      <c r="T11" s="1202">
        <v>0</v>
      </c>
      <c r="U11" s="1202">
        <v>0</v>
      </c>
      <c r="V11" s="1202">
        <v>4</v>
      </c>
      <c r="W11" s="1202">
        <v>0</v>
      </c>
      <c r="X11" s="1203">
        <v>0</v>
      </c>
      <c r="Y11" s="905">
        <f t="shared" si="1"/>
        <v>6</v>
      </c>
      <c r="Z11" s="1204">
        <v>3</v>
      </c>
      <c r="AA11" s="1202">
        <v>1</v>
      </c>
      <c r="AB11" s="1203">
        <v>1</v>
      </c>
      <c r="AC11" s="1204">
        <v>1</v>
      </c>
      <c r="AD11" s="1202">
        <v>6</v>
      </c>
      <c r="AE11" s="1203">
        <v>1</v>
      </c>
      <c r="AF11" s="1204">
        <v>0</v>
      </c>
      <c r="AG11" s="1202">
        <v>0</v>
      </c>
      <c r="AH11" s="1206">
        <v>0</v>
      </c>
      <c r="AI11" s="1207">
        <v>1</v>
      </c>
      <c r="AJ11" s="1202">
        <v>0</v>
      </c>
      <c r="AK11" s="1204">
        <v>0</v>
      </c>
      <c r="AL11" s="1202">
        <v>0</v>
      </c>
      <c r="AM11" s="1208">
        <v>0</v>
      </c>
      <c r="AN11" s="1135" t="s">
        <v>498</v>
      </c>
      <c r="AP11" s="28"/>
      <c r="AQ11" s="28"/>
    </row>
    <row r="12" spans="1:43" ht="14.25" customHeight="1">
      <c r="A12" s="808"/>
      <c r="B12" s="822" t="s">
        <v>499</v>
      </c>
      <c r="C12" s="1201">
        <v>1</v>
      </c>
      <c r="D12" s="1202">
        <v>0</v>
      </c>
      <c r="E12" s="1202">
        <v>1</v>
      </c>
      <c r="F12" s="1202">
        <v>0</v>
      </c>
      <c r="G12" s="1202">
        <v>1</v>
      </c>
      <c r="H12" s="1202">
        <v>21</v>
      </c>
      <c r="I12" s="1202">
        <v>0</v>
      </c>
      <c r="J12" s="1202">
        <v>1</v>
      </c>
      <c r="K12" s="1202">
        <v>0</v>
      </c>
      <c r="L12" s="1202">
        <v>0</v>
      </c>
      <c r="M12" s="1203">
        <v>2</v>
      </c>
      <c r="N12" s="905">
        <f t="shared" si="0"/>
        <v>27</v>
      </c>
      <c r="O12" s="1204">
        <v>1</v>
      </c>
      <c r="P12" s="1203">
        <v>0</v>
      </c>
      <c r="Q12" s="1204">
        <v>0</v>
      </c>
      <c r="R12" s="1202">
        <v>0</v>
      </c>
      <c r="S12" s="1202">
        <v>0</v>
      </c>
      <c r="T12" s="1202">
        <v>0</v>
      </c>
      <c r="U12" s="1202">
        <v>0</v>
      </c>
      <c r="V12" s="1202">
        <v>0</v>
      </c>
      <c r="W12" s="1202">
        <v>0</v>
      </c>
      <c r="X12" s="1203">
        <v>0</v>
      </c>
      <c r="Y12" s="905">
        <f t="shared" si="1"/>
        <v>1</v>
      </c>
      <c r="Z12" s="1204">
        <v>3</v>
      </c>
      <c r="AA12" s="1202">
        <v>1</v>
      </c>
      <c r="AB12" s="1203">
        <v>1</v>
      </c>
      <c r="AC12" s="1204">
        <v>1</v>
      </c>
      <c r="AD12" s="1202">
        <v>6</v>
      </c>
      <c r="AE12" s="1203">
        <v>1</v>
      </c>
      <c r="AF12" s="1204">
        <v>0</v>
      </c>
      <c r="AG12" s="1202">
        <v>0</v>
      </c>
      <c r="AH12" s="1206">
        <v>0</v>
      </c>
      <c r="AI12" s="1207">
        <v>0</v>
      </c>
      <c r="AJ12" s="1202">
        <v>0</v>
      </c>
      <c r="AK12" s="1204">
        <v>0</v>
      </c>
      <c r="AL12" s="1202">
        <v>0</v>
      </c>
      <c r="AM12" s="1208">
        <v>0</v>
      </c>
      <c r="AN12" s="1135" t="s">
        <v>499</v>
      </c>
    </row>
    <row r="13" spans="1:43" ht="14.25" customHeight="1">
      <c r="A13" s="808"/>
      <c r="B13" s="822" t="s">
        <v>500</v>
      </c>
      <c r="C13" s="1201">
        <v>1</v>
      </c>
      <c r="D13" s="1202">
        <v>0</v>
      </c>
      <c r="E13" s="1202">
        <v>1</v>
      </c>
      <c r="F13" s="1202">
        <v>1</v>
      </c>
      <c r="G13" s="1202">
        <v>1</v>
      </c>
      <c r="H13" s="1202">
        <v>36</v>
      </c>
      <c r="I13" s="1202">
        <v>0</v>
      </c>
      <c r="J13" s="1202">
        <v>2</v>
      </c>
      <c r="K13" s="1202">
        <v>1</v>
      </c>
      <c r="L13" s="1202">
        <v>0</v>
      </c>
      <c r="M13" s="1203">
        <v>6</v>
      </c>
      <c r="N13" s="905">
        <f t="shared" si="0"/>
        <v>49</v>
      </c>
      <c r="O13" s="1204">
        <v>2</v>
      </c>
      <c r="P13" s="1203">
        <v>1</v>
      </c>
      <c r="Q13" s="1204">
        <v>0</v>
      </c>
      <c r="R13" s="1202">
        <v>0</v>
      </c>
      <c r="S13" s="1202">
        <v>0</v>
      </c>
      <c r="T13" s="1202">
        <v>0</v>
      </c>
      <c r="U13" s="1202">
        <v>0</v>
      </c>
      <c r="V13" s="1202">
        <v>0</v>
      </c>
      <c r="W13" s="1202">
        <v>1</v>
      </c>
      <c r="X13" s="1203">
        <v>0</v>
      </c>
      <c r="Y13" s="905">
        <f t="shared" si="1"/>
        <v>4</v>
      </c>
      <c r="Z13" s="1204">
        <v>3</v>
      </c>
      <c r="AA13" s="1202">
        <v>2</v>
      </c>
      <c r="AB13" s="1203">
        <v>1</v>
      </c>
      <c r="AC13" s="1204">
        <v>1</v>
      </c>
      <c r="AD13" s="1202">
        <v>6</v>
      </c>
      <c r="AE13" s="1203">
        <v>1</v>
      </c>
      <c r="AF13" s="1204">
        <v>0</v>
      </c>
      <c r="AG13" s="1202">
        <v>0</v>
      </c>
      <c r="AH13" s="1206">
        <v>0</v>
      </c>
      <c r="AI13" s="1207">
        <v>3</v>
      </c>
      <c r="AJ13" s="1202">
        <v>0</v>
      </c>
      <c r="AK13" s="1204">
        <v>1</v>
      </c>
      <c r="AL13" s="1202">
        <v>0</v>
      </c>
      <c r="AM13" s="1208">
        <v>0</v>
      </c>
      <c r="AN13" s="1135" t="s">
        <v>500</v>
      </c>
      <c r="AP13" s="771"/>
      <c r="AQ13" s="28"/>
    </row>
    <row r="14" spans="1:43" ht="14.25" customHeight="1">
      <c r="A14" s="808"/>
      <c r="B14" s="822" t="s">
        <v>501</v>
      </c>
      <c r="C14" s="1201">
        <v>1</v>
      </c>
      <c r="D14" s="1202">
        <v>0</v>
      </c>
      <c r="E14" s="1202">
        <v>1</v>
      </c>
      <c r="F14" s="1202">
        <v>1</v>
      </c>
      <c r="G14" s="1202">
        <v>1</v>
      </c>
      <c r="H14" s="1202">
        <v>38</v>
      </c>
      <c r="I14" s="1202">
        <v>0</v>
      </c>
      <c r="J14" s="1202">
        <v>2</v>
      </c>
      <c r="K14" s="1202">
        <v>0</v>
      </c>
      <c r="L14" s="1202">
        <v>1</v>
      </c>
      <c r="M14" s="1203">
        <v>7</v>
      </c>
      <c r="N14" s="905">
        <f t="shared" si="0"/>
        <v>52</v>
      </c>
      <c r="O14" s="1204">
        <v>2</v>
      </c>
      <c r="P14" s="1203">
        <v>0</v>
      </c>
      <c r="Q14" s="1204">
        <v>0</v>
      </c>
      <c r="R14" s="1202">
        <v>0</v>
      </c>
      <c r="S14" s="1202">
        <v>0</v>
      </c>
      <c r="T14" s="1202">
        <v>0</v>
      </c>
      <c r="U14" s="1202">
        <v>0</v>
      </c>
      <c r="V14" s="1202">
        <v>0</v>
      </c>
      <c r="W14" s="1202">
        <v>0</v>
      </c>
      <c r="X14" s="1203">
        <v>0</v>
      </c>
      <c r="Y14" s="905">
        <f t="shared" si="1"/>
        <v>2</v>
      </c>
      <c r="Z14" s="1204">
        <v>3</v>
      </c>
      <c r="AA14" s="1202">
        <v>2</v>
      </c>
      <c r="AB14" s="1203">
        <v>1</v>
      </c>
      <c r="AC14" s="1204">
        <v>1</v>
      </c>
      <c r="AD14" s="1202">
        <v>6</v>
      </c>
      <c r="AE14" s="1203">
        <v>1</v>
      </c>
      <c r="AF14" s="1204">
        <v>0</v>
      </c>
      <c r="AG14" s="1202">
        <v>0</v>
      </c>
      <c r="AH14" s="1206">
        <v>0</v>
      </c>
      <c r="AI14" s="1207">
        <v>3</v>
      </c>
      <c r="AJ14" s="1202">
        <v>0</v>
      </c>
      <c r="AK14" s="1204">
        <v>0</v>
      </c>
      <c r="AL14" s="1202">
        <v>0</v>
      </c>
      <c r="AM14" s="1208">
        <v>0</v>
      </c>
      <c r="AN14" s="1135" t="s">
        <v>501</v>
      </c>
    </row>
    <row r="15" spans="1:43" ht="14.25" customHeight="1">
      <c r="A15" s="808"/>
      <c r="B15" s="822" t="s">
        <v>502</v>
      </c>
      <c r="C15" s="1201">
        <v>1</v>
      </c>
      <c r="D15" s="1202">
        <v>0</v>
      </c>
      <c r="E15" s="1202">
        <v>1</v>
      </c>
      <c r="F15" s="1202">
        <v>1</v>
      </c>
      <c r="G15" s="1202">
        <v>1</v>
      </c>
      <c r="H15" s="1202">
        <v>37</v>
      </c>
      <c r="I15" s="1202">
        <v>0</v>
      </c>
      <c r="J15" s="1202">
        <v>1</v>
      </c>
      <c r="K15" s="1202">
        <v>0</v>
      </c>
      <c r="L15" s="1202">
        <v>1</v>
      </c>
      <c r="M15" s="1203">
        <v>4</v>
      </c>
      <c r="N15" s="905">
        <f t="shared" si="0"/>
        <v>47</v>
      </c>
      <c r="O15" s="1204">
        <v>2</v>
      </c>
      <c r="P15" s="1203">
        <v>0</v>
      </c>
      <c r="Q15" s="1204">
        <v>0</v>
      </c>
      <c r="R15" s="1202">
        <v>0</v>
      </c>
      <c r="S15" s="1202">
        <v>0</v>
      </c>
      <c r="T15" s="1202">
        <v>0</v>
      </c>
      <c r="U15" s="1202">
        <v>0</v>
      </c>
      <c r="V15" s="1202">
        <v>0</v>
      </c>
      <c r="W15" s="1202">
        <v>0</v>
      </c>
      <c r="X15" s="1203">
        <v>0</v>
      </c>
      <c r="Y15" s="905">
        <f t="shared" si="1"/>
        <v>2</v>
      </c>
      <c r="Z15" s="1204">
        <v>3</v>
      </c>
      <c r="AA15" s="1202">
        <v>1</v>
      </c>
      <c r="AB15" s="1203">
        <v>1</v>
      </c>
      <c r="AC15" s="1204">
        <v>1</v>
      </c>
      <c r="AD15" s="1202">
        <v>6</v>
      </c>
      <c r="AE15" s="1203">
        <v>1</v>
      </c>
      <c r="AF15" s="1204">
        <v>0</v>
      </c>
      <c r="AG15" s="1202">
        <v>0</v>
      </c>
      <c r="AH15" s="1206">
        <v>0</v>
      </c>
      <c r="AI15" s="1207">
        <v>3</v>
      </c>
      <c r="AJ15" s="1202">
        <v>0</v>
      </c>
      <c r="AK15" s="1204">
        <v>0</v>
      </c>
      <c r="AL15" s="1202">
        <v>0</v>
      </c>
      <c r="AM15" s="1208">
        <v>1</v>
      </c>
      <c r="AN15" s="1135" t="s">
        <v>502</v>
      </c>
      <c r="AP15" s="771"/>
      <c r="AQ15" s="28"/>
    </row>
    <row r="16" spans="1:43" ht="14.25" customHeight="1">
      <c r="A16" s="808"/>
      <c r="B16" s="822" t="s">
        <v>503</v>
      </c>
      <c r="C16" s="1201">
        <v>1</v>
      </c>
      <c r="D16" s="1202">
        <v>0</v>
      </c>
      <c r="E16" s="1202">
        <v>1</v>
      </c>
      <c r="F16" s="1202">
        <v>0</v>
      </c>
      <c r="G16" s="1202">
        <v>1</v>
      </c>
      <c r="H16" s="1202">
        <v>24</v>
      </c>
      <c r="I16" s="1202">
        <v>0</v>
      </c>
      <c r="J16" s="1202">
        <v>1</v>
      </c>
      <c r="K16" s="1202">
        <v>0</v>
      </c>
      <c r="L16" s="1202">
        <v>1</v>
      </c>
      <c r="M16" s="1203">
        <v>3</v>
      </c>
      <c r="N16" s="905">
        <f t="shared" si="0"/>
        <v>32</v>
      </c>
      <c r="O16" s="1204">
        <v>1</v>
      </c>
      <c r="P16" s="1203">
        <v>0</v>
      </c>
      <c r="Q16" s="1204">
        <v>0</v>
      </c>
      <c r="R16" s="1202">
        <v>0</v>
      </c>
      <c r="S16" s="1202">
        <v>0</v>
      </c>
      <c r="T16" s="1202">
        <v>0</v>
      </c>
      <c r="U16" s="1202">
        <v>0</v>
      </c>
      <c r="V16" s="1202">
        <v>0</v>
      </c>
      <c r="W16" s="1202">
        <v>0</v>
      </c>
      <c r="X16" s="1203">
        <v>0</v>
      </c>
      <c r="Y16" s="905">
        <f t="shared" si="1"/>
        <v>1</v>
      </c>
      <c r="Z16" s="1204">
        <v>3</v>
      </c>
      <c r="AA16" s="1202">
        <v>1</v>
      </c>
      <c r="AB16" s="1203">
        <v>1</v>
      </c>
      <c r="AC16" s="1204">
        <v>1</v>
      </c>
      <c r="AD16" s="1202">
        <v>6</v>
      </c>
      <c r="AE16" s="1203">
        <v>1</v>
      </c>
      <c r="AF16" s="1204">
        <v>0</v>
      </c>
      <c r="AG16" s="1202">
        <v>0</v>
      </c>
      <c r="AH16" s="1206">
        <v>0</v>
      </c>
      <c r="AI16" s="1207">
        <v>2</v>
      </c>
      <c r="AJ16" s="1202">
        <v>0</v>
      </c>
      <c r="AK16" s="1204">
        <v>0</v>
      </c>
      <c r="AL16" s="1202">
        <v>0</v>
      </c>
      <c r="AM16" s="1208">
        <v>1</v>
      </c>
      <c r="AN16" s="1135" t="s">
        <v>503</v>
      </c>
    </row>
    <row r="17" spans="1:43" ht="14.25" customHeight="1">
      <c r="A17" s="808"/>
      <c r="B17" s="822" t="s">
        <v>504</v>
      </c>
      <c r="C17" s="1201">
        <v>1</v>
      </c>
      <c r="D17" s="1202">
        <v>0</v>
      </c>
      <c r="E17" s="1202">
        <v>2</v>
      </c>
      <c r="F17" s="1202">
        <v>1</v>
      </c>
      <c r="G17" s="1202">
        <v>1</v>
      </c>
      <c r="H17" s="1202">
        <v>39</v>
      </c>
      <c r="I17" s="1202">
        <v>0</v>
      </c>
      <c r="J17" s="1202">
        <v>2</v>
      </c>
      <c r="K17" s="1202">
        <v>1</v>
      </c>
      <c r="L17" s="1202">
        <v>1</v>
      </c>
      <c r="M17" s="1203">
        <v>7</v>
      </c>
      <c r="N17" s="905">
        <f t="shared" si="0"/>
        <v>55</v>
      </c>
      <c r="O17" s="1204">
        <v>2</v>
      </c>
      <c r="P17" s="1203">
        <v>0</v>
      </c>
      <c r="Q17" s="1204">
        <v>0</v>
      </c>
      <c r="R17" s="1202">
        <v>0</v>
      </c>
      <c r="S17" s="1202">
        <v>0</v>
      </c>
      <c r="T17" s="1202">
        <v>0</v>
      </c>
      <c r="U17" s="1202">
        <v>0</v>
      </c>
      <c r="V17" s="1202">
        <v>0</v>
      </c>
      <c r="W17" s="1202">
        <v>0</v>
      </c>
      <c r="X17" s="1203">
        <v>0</v>
      </c>
      <c r="Y17" s="905">
        <f t="shared" si="1"/>
        <v>2</v>
      </c>
      <c r="Z17" s="1204">
        <v>3</v>
      </c>
      <c r="AA17" s="1202">
        <v>2</v>
      </c>
      <c r="AB17" s="1203">
        <v>1</v>
      </c>
      <c r="AC17" s="1204">
        <v>1</v>
      </c>
      <c r="AD17" s="1202">
        <v>6</v>
      </c>
      <c r="AE17" s="1203">
        <v>1</v>
      </c>
      <c r="AF17" s="1204">
        <v>0</v>
      </c>
      <c r="AG17" s="1202">
        <v>0</v>
      </c>
      <c r="AH17" s="1206">
        <v>0</v>
      </c>
      <c r="AI17" s="1207">
        <v>2</v>
      </c>
      <c r="AJ17" s="1202">
        <v>0</v>
      </c>
      <c r="AK17" s="1204">
        <v>0</v>
      </c>
      <c r="AL17" s="1202">
        <v>0</v>
      </c>
      <c r="AM17" s="1208">
        <v>1</v>
      </c>
      <c r="AN17" s="1135" t="s">
        <v>504</v>
      </c>
      <c r="AP17" s="771"/>
      <c r="AQ17" s="406"/>
    </row>
    <row r="18" spans="1:43" ht="14.25" customHeight="1">
      <c r="A18" s="808"/>
      <c r="B18" s="822" t="s">
        <v>505</v>
      </c>
      <c r="C18" s="1201">
        <v>1</v>
      </c>
      <c r="D18" s="1202">
        <v>0</v>
      </c>
      <c r="E18" s="1202">
        <v>1</v>
      </c>
      <c r="F18" s="1202">
        <v>0</v>
      </c>
      <c r="G18" s="1202">
        <v>1</v>
      </c>
      <c r="H18" s="1202">
        <v>13</v>
      </c>
      <c r="I18" s="1202">
        <v>0</v>
      </c>
      <c r="J18" s="1202">
        <v>1</v>
      </c>
      <c r="K18" s="1202">
        <v>0</v>
      </c>
      <c r="L18" s="1202">
        <v>0</v>
      </c>
      <c r="M18" s="1203">
        <v>3</v>
      </c>
      <c r="N18" s="905">
        <f t="shared" si="0"/>
        <v>20</v>
      </c>
      <c r="O18" s="1204">
        <v>1</v>
      </c>
      <c r="P18" s="1203">
        <v>0</v>
      </c>
      <c r="Q18" s="1204">
        <v>0</v>
      </c>
      <c r="R18" s="1202">
        <v>0</v>
      </c>
      <c r="S18" s="1202">
        <v>0</v>
      </c>
      <c r="T18" s="1202">
        <v>0</v>
      </c>
      <c r="U18" s="1202">
        <v>0</v>
      </c>
      <c r="V18" s="1202">
        <v>3</v>
      </c>
      <c r="W18" s="1202">
        <v>0</v>
      </c>
      <c r="X18" s="1203">
        <v>0</v>
      </c>
      <c r="Y18" s="905">
        <f t="shared" si="1"/>
        <v>4</v>
      </c>
      <c r="Z18" s="1204">
        <v>3</v>
      </c>
      <c r="AA18" s="1202">
        <v>1</v>
      </c>
      <c r="AB18" s="1203">
        <v>1</v>
      </c>
      <c r="AC18" s="1204">
        <v>1</v>
      </c>
      <c r="AD18" s="1202">
        <v>6</v>
      </c>
      <c r="AE18" s="1203">
        <v>1</v>
      </c>
      <c r="AF18" s="1204">
        <v>0</v>
      </c>
      <c r="AG18" s="1202">
        <v>0</v>
      </c>
      <c r="AH18" s="1206">
        <v>0</v>
      </c>
      <c r="AI18" s="1207">
        <v>2</v>
      </c>
      <c r="AJ18" s="1202">
        <v>0</v>
      </c>
      <c r="AK18" s="1204">
        <v>0</v>
      </c>
      <c r="AL18" s="1202">
        <v>0</v>
      </c>
      <c r="AM18" s="1208">
        <v>0</v>
      </c>
      <c r="AN18" s="1135" t="s">
        <v>505</v>
      </c>
    </row>
    <row r="19" spans="1:43" ht="14.25" customHeight="1">
      <c r="A19" s="808"/>
      <c r="B19" s="822" t="s">
        <v>506</v>
      </c>
      <c r="C19" s="1201">
        <v>1</v>
      </c>
      <c r="D19" s="1202">
        <v>0</v>
      </c>
      <c r="E19" s="1202">
        <v>1</v>
      </c>
      <c r="F19" s="1202">
        <v>0</v>
      </c>
      <c r="G19" s="1202">
        <v>1</v>
      </c>
      <c r="H19" s="1202">
        <v>11</v>
      </c>
      <c r="I19" s="1202">
        <v>0</v>
      </c>
      <c r="J19" s="1202">
        <v>1</v>
      </c>
      <c r="K19" s="1202">
        <v>0</v>
      </c>
      <c r="L19" s="1202">
        <v>0</v>
      </c>
      <c r="M19" s="1203">
        <v>2</v>
      </c>
      <c r="N19" s="905">
        <f t="shared" si="0"/>
        <v>17</v>
      </c>
      <c r="O19" s="1204">
        <v>1</v>
      </c>
      <c r="P19" s="1203">
        <v>0</v>
      </c>
      <c r="Q19" s="1204">
        <v>0</v>
      </c>
      <c r="R19" s="1202">
        <v>0</v>
      </c>
      <c r="S19" s="1202">
        <v>0</v>
      </c>
      <c r="T19" s="1202">
        <v>0</v>
      </c>
      <c r="U19" s="1202">
        <v>0</v>
      </c>
      <c r="V19" s="1202">
        <v>0</v>
      </c>
      <c r="W19" s="1202">
        <v>0</v>
      </c>
      <c r="X19" s="1203">
        <v>0</v>
      </c>
      <c r="Y19" s="905">
        <f t="shared" si="1"/>
        <v>1</v>
      </c>
      <c r="Z19" s="1204">
        <v>3</v>
      </c>
      <c r="AA19" s="1202">
        <v>1</v>
      </c>
      <c r="AB19" s="1203">
        <v>1</v>
      </c>
      <c r="AC19" s="1204">
        <v>1</v>
      </c>
      <c r="AD19" s="1202">
        <v>6</v>
      </c>
      <c r="AE19" s="1203">
        <v>1</v>
      </c>
      <c r="AF19" s="1204">
        <v>0</v>
      </c>
      <c r="AG19" s="1202">
        <v>0</v>
      </c>
      <c r="AH19" s="1206">
        <v>1</v>
      </c>
      <c r="AI19" s="1207">
        <v>1</v>
      </c>
      <c r="AJ19" s="1202">
        <v>0</v>
      </c>
      <c r="AK19" s="1204">
        <v>0</v>
      </c>
      <c r="AL19" s="1202">
        <v>0</v>
      </c>
      <c r="AM19" s="1208">
        <v>0</v>
      </c>
      <c r="AN19" s="1135" t="s">
        <v>506</v>
      </c>
      <c r="AP19" s="771"/>
      <c r="AQ19" s="28"/>
    </row>
    <row r="20" spans="1:43" ht="14.25" customHeight="1">
      <c r="A20" s="808"/>
      <c r="B20" s="822" t="s">
        <v>507</v>
      </c>
      <c r="C20" s="1201">
        <v>0</v>
      </c>
      <c r="D20" s="1202">
        <v>1</v>
      </c>
      <c r="E20" s="1202">
        <v>0</v>
      </c>
      <c r="F20" s="1202">
        <v>0</v>
      </c>
      <c r="G20" s="1202">
        <v>1</v>
      </c>
      <c r="H20" s="1202">
        <v>7</v>
      </c>
      <c r="I20" s="1202">
        <v>0</v>
      </c>
      <c r="J20" s="1202">
        <v>0</v>
      </c>
      <c r="K20" s="1202">
        <v>0</v>
      </c>
      <c r="L20" s="1202">
        <v>0</v>
      </c>
      <c r="M20" s="1203">
        <v>1</v>
      </c>
      <c r="N20" s="905">
        <f t="shared" si="0"/>
        <v>10</v>
      </c>
      <c r="O20" s="1204">
        <v>1</v>
      </c>
      <c r="P20" s="1203">
        <v>0</v>
      </c>
      <c r="Q20" s="1204">
        <v>0</v>
      </c>
      <c r="R20" s="1202">
        <v>0</v>
      </c>
      <c r="S20" s="1202">
        <v>0</v>
      </c>
      <c r="T20" s="1202">
        <v>0</v>
      </c>
      <c r="U20" s="1202">
        <v>0</v>
      </c>
      <c r="V20" s="1202">
        <v>0</v>
      </c>
      <c r="W20" s="1202">
        <v>0</v>
      </c>
      <c r="X20" s="1203">
        <v>0</v>
      </c>
      <c r="Y20" s="905">
        <f t="shared" si="1"/>
        <v>1</v>
      </c>
      <c r="Z20" s="1204">
        <v>3</v>
      </c>
      <c r="AA20" s="1202">
        <v>1</v>
      </c>
      <c r="AB20" s="1203">
        <v>1</v>
      </c>
      <c r="AC20" s="1204">
        <v>1</v>
      </c>
      <c r="AD20" s="1202">
        <v>6</v>
      </c>
      <c r="AE20" s="1203">
        <v>1</v>
      </c>
      <c r="AF20" s="1204">
        <v>0</v>
      </c>
      <c r="AG20" s="1202">
        <v>0</v>
      </c>
      <c r="AH20" s="1206">
        <v>0</v>
      </c>
      <c r="AI20" s="1207">
        <v>0</v>
      </c>
      <c r="AJ20" s="1202">
        <v>0</v>
      </c>
      <c r="AK20" s="1204">
        <v>0</v>
      </c>
      <c r="AL20" s="1202">
        <v>0</v>
      </c>
      <c r="AM20" s="1208">
        <v>0</v>
      </c>
      <c r="AN20" s="1135" t="s">
        <v>507</v>
      </c>
    </row>
    <row r="21" spans="1:43" ht="14.25" customHeight="1">
      <c r="A21" s="808"/>
      <c r="B21" s="822" t="s">
        <v>508</v>
      </c>
      <c r="C21" s="1201">
        <v>1</v>
      </c>
      <c r="D21" s="1202">
        <v>0</v>
      </c>
      <c r="E21" s="1202">
        <v>1</v>
      </c>
      <c r="F21" s="1202">
        <v>0</v>
      </c>
      <c r="G21" s="1202">
        <v>1</v>
      </c>
      <c r="H21" s="1202">
        <v>19</v>
      </c>
      <c r="I21" s="1202">
        <v>0</v>
      </c>
      <c r="J21" s="1202">
        <v>1</v>
      </c>
      <c r="K21" s="1202">
        <v>0</v>
      </c>
      <c r="L21" s="1202">
        <v>1</v>
      </c>
      <c r="M21" s="1203">
        <v>3</v>
      </c>
      <c r="N21" s="905">
        <f t="shared" si="0"/>
        <v>27</v>
      </c>
      <c r="O21" s="1204">
        <v>1</v>
      </c>
      <c r="P21" s="1203">
        <v>0</v>
      </c>
      <c r="Q21" s="1204">
        <v>0</v>
      </c>
      <c r="R21" s="1202">
        <v>0</v>
      </c>
      <c r="S21" s="1202">
        <v>0</v>
      </c>
      <c r="T21" s="1202">
        <v>0</v>
      </c>
      <c r="U21" s="1202">
        <v>0</v>
      </c>
      <c r="V21" s="1202">
        <v>0</v>
      </c>
      <c r="W21" s="1202">
        <v>0</v>
      </c>
      <c r="X21" s="1203">
        <v>0</v>
      </c>
      <c r="Y21" s="905">
        <f t="shared" si="1"/>
        <v>1</v>
      </c>
      <c r="Z21" s="1204">
        <v>3</v>
      </c>
      <c r="AA21" s="1202">
        <v>1</v>
      </c>
      <c r="AB21" s="1203">
        <v>1</v>
      </c>
      <c r="AC21" s="1204">
        <v>1</v>
      </c>
      <c r="AD21" s="1202">
        <v>6</v>
      </c>
      <c r="AE21" s="1203">
        <v>1</v>
      </c>
      <c r="AF21" s="1204">
        <v>0</v>
      </c>
      <c r="AG21" s="1202">
        <v>0</v>
      </c>
      <c r="AH21" s="1206">
        <v>0</v>
      </c>
      <c r="AI21" s="1207">
        <v>0</v>
      </c>
      <c r="AJ21" s="1202">
        <v>0</v>
      </c>
      <c r="AK21" s="1204">
        <v>0</v>
      </c>
      <c r="AL21" s="1202">
        <v>0</v>
      </c>
      <c r="AM21" s="1208">
        <v>0</v>
      </c>
      <c r="AN21" s="1135" t="s">
        <v>508</v>
      </c>
      <c r="AP21" s="773"/>
      <c r="AQ21" s="28"/>
    </row>
    <row r="22" spans="1:43" ht="14.25" customHeight="1">
      <c r="A22" s="808"/>
      <c r="B22" s="822" t="s">
        <v>509</v>
      </c>
      <c r="C22" s="1201">
        <v>1</v>
      </c>
      <c r="D22" s="1202">
        <v>0</v>
      </c>
      <c r="E22" s="1202">
        <v>1</v>
      </c>
      <c r="F22" s="1202">
        <v>0</v>
      </c>
      <c r="G22" s="1202">
        <v>0</v>
      </c>
      <c r="H22" s="1202">
        <v>18</v>
      </c>
      <c r="I22" s="1202">
        <v>0</v>
      </c>
      <c r="J22" s="1202">
        <v>1</v>
      </c>
      <c r="K22" s="1202">
        <v>0</v>
      </c>
      <c r="L22" s="1202">
        <v>0</v>
      </c>
      <c r="M22" s="1203">
        <v>2</v>
      </c>
      <c r="N22" s="905">
        <f t="shared" si="0"/>
        <v>23</v>
      </c>
      <c r="O22" s="1204">
        <v>1</v>
      </c>
      <c r="P22" s="1203">
        <v>0</v>
      </c>
      <c r="Q22" s="1204">
        <v>0</v>
      </c>
      <c r="R22" s="1202">
        <v>0</v>
      </c>
      <c r="S22" s="1202">
        <v>0</v>
      </c>
      <c r="T22" s="1202">
        <v>0</v>
      </c>
      <c r="U22" s="1202">
        <v>0</v>
      </c>
      <c r="V22" s="1202">
        <v>0</v>
      </c>
      <c r="W22" s="1202">
        <v>0</v>
      </c>
      <c r="X22" s="1203">
        <v>0</v>
      </c>
      <c r="Y22" s="905">
        <f t="shared" si="1"/>
        <v>1</v>
      </c>
      <c r="Z22" s="1204">
        <v>3</v>
      </c>
      <c r="AA22" s="1202">
        <v>1</v>
      </c>
      <c r="AB22" s="1203">
        <v>1</v>
      </c>
      <c r="AC22" s="1204">
        <v>1</v>
      </c>
      <c r="AD22" s="1202">
        <v>6</v>
      </c>
      <c r="AE22" s="1203">
        <v>1</v>
      </c>
      <c r="AF22" s="1204">
        <v>0</v>
      </c>
      <c r="AG22" s="1202">
        <v>0</v>
      </c>
      <c r="AH22" s="1206">
        <v>0</v>
      </c>
      <c r="AI22" s="1207">
        <v>0</v>
      </c>
      <c r="AJ22" s="1202">
        <v>0</v>
      </c>
      <c r="AK22" s="1204">
        <v>0</v>
      </c>
      <c r="AL22" s="1202">
        <v>0</v>
      </c>
      <c r="AM22" s="1208">
        <v>0</v>
      </c>
      <c r="AN22" s="1135" t="s">
        <v>509</v>
      </c>
      <c r="AQ22" s="28"/>
    </row>
    <row r="23" spans="1:43" ht="14.25" customHeight="1">
      <c r="A23" s="808"/>
      <c r="B23" s="822" t="s">
        <v>510</v>
      </c>
      <c r="C23" s="1201">
        <v>1</v>
      </c>
      <c r="D23" s="1202">
        <v>0</v>
      </c>
      <c r="E23" s="1202">
        <v>1</v>
      </c>
      <c r="F23" s="1202">
        <v>1</v>
      </c>
      <c r="G23" s="1202">
        <v>1</v>
      </c>
      <c r="H23" s="1202">
        <v>26</v>
      </c>
      <c r="I23" s="1202">
        <v>0</v>
      </c>
      <c r="J23" s="1202">
        <v>1</v>
      </c>
      <c r="K23" s="1202">
        <v>0</v>
      </c>
      <c r="L23" s="1202">
        <v>1</v>
      </c>
      <c r="M23" s="1203">
        <v>2</v>
      </c>
      <c r="N23" s="905">
        <f t="shared" si="0"/>
        <v>34</v>
      </c>
      <c r="O23" s="1204">
        <v>2</v>
      </c>
      <c r="P23" s="1203">
        <v>0</v>
      </c>
      <c r="Q23" s="1204">
        <v>0</v>
      </c>
      <c r="R23" s="1202">
        <v>0</v>
      </c>
      <c r="S23" s="1202">
        <v>0</v>
      </c>
      <c r="T23" s="1202">
        <v>0</v>
      </c>
      <c r="U23" s="1202">
        <v>0</v>
      </c>
      <c r="V23" s="1202">
        <v>0</v>
      </c>
      <c r="W23" s="1202">
        <v>1</v>
      </c>
      <c r="X23" s="1203">
        <v>0</v>
      </c>
      <c r="Y23" s="905">
        <f t="shared" si="1"/>
        <v>3</v>
      </c>
      <c r="Z23" s="1204">
        <v>3</v>
      </c>
      <c r="AA23" s="1202">
        <v>1</v>
      </c>
      <c r="AB23" s="1203">
        <v>1</v>
      </c>
      <c r="AC23" s="1204">
        <v>1</v>
      </c>
      <c r="AD23" s="1202">
        <v>6</v>
      </c>
      <c r="AE23" s="1203">
        <v>1</v>
      </c>
      <c r="AF23" s="1204">
        <v>0</v>
      </c>
      <c r="AG23" s="1202">
        <v>0</v>
      </c>
      <c r="AH23" s="1206">
        <v>0</v>
      </c>
      <c r="AI23" s="1207">
        <v>0</v>
      </c>
      <c r="AJ23" s="1202">
        <v>0</v>
      </c>
      <c r="AK23" s="1204">
        <v>0</v>
      </c>
      <c r="AL23" s="1202">
        <v>0</v>
      </c>
      <c r="AM23" s="1208">
        <v>1</v>
      </c>
      <c r="AN23" s="1135" t="s">
        <v>510</v>
      </c>
    </row>
    <row r="24" spans="1:43" ht="14.25" customHeight="1">
      <c r="A24" s="808"/>
      <c r="B24" s="822" t="s">
        <v>511</v>
      </c>
      <c r="C24" s="1201">
        <v>1</v>
      </c>
      <c r="D24" s="1202">
        <v>0</v>
      </c>
      <c r="E24" s="1202">
        <v>1</v>
      </c>
      <c r="F24" s="1202">
        <v>0</v>
      </c>
      <c r="G24" s="1202">
        <v>0</v>
      </c>
      <c r="H24" s="1202">
        <v>12</v>
      </c>
      <c r="I24" s="1202">
        <v>0</v>
      </c>
      <c r="J24" s="1202">
        <v>1</v>
      </c>
      <c r="K24" s="1202">
        <v>0</v>
      </c>
      <c r="L24" s="1202">
        <v>0</v>
      </c>
      <c r="M24" s="1203">
        <v>2</v>
      </c>
      <c r="N24" s="905">
        <f t="shared" si="0"/>
        <v>17</v>
      </c>
      <c r="O24" s="1204">
        <v>1</v>
      </c>
      <c r="P24" s="1203">
        <v>0</v>
      </c>
      <c r="Q24" s="1204">
        <v>0</v>
      </c>
      <c r="R24" s="1202">
        <v>0</v>
      </c>
      <c r="S24" s="1202">
        <v>0</v>
      </c>
      <c r="T24" s="1202">
        <v>0</v>
      </c>
      <c r="U24" s="1202">
        <v>0</v>
      </c>
      <c r="V24" s="1202">
        <v>0</v>
      </c>
      <c r="W24" s="1202">
        <v>0</v>
      </c>
      <c r="X24" s="1203">
        <v>0</v>
      </c>
      <c r="Y24" s="905">
        <f t="shared" si="1"/>
        <v>1</v>
      </c>
      <c r="Z24" s="1204">
        <v>3</v>
      </c>
      <c r="AA24" s="1202">
        <v>1</v>
      </c>
      <c r="AB24" s="1203">
        <v>1</v>
      </c>
      <c r="AC24" s="1204">
        <v>1</v>
      </c>
      <c r="AD24" s="1202">
        <v>6</v>
      </c>
      <c r="AE24" s="1203">
        <v>1</v>
      </c>
      <c r="AF24" s="1204">
        <v>0</v>
      </c>
      <c r="AG24" s="1202">
        <v>0</v>
      </c>
      <c r="AH24" s="1206">
        <v>0</v>
      </c>
      <c r="AI24" s="1207">
        <v>1</v>
      </c>
      <c r="AJ24" s="1202">
        <v>0</v>
      </c>
      <c r="AK24" s="1204">
        <v>0</v>
      </c>
      <c r="AL24" s="1202">
        <v>0</v>
      </c>
      <c r="AM24" s="1208">
        <v>0</v>
      </c>
      <c r="AN24" s="1135" t="s">
        <v>511</v>
      </c>
    </row>
    <row r="25" spans="1:43" ht="14.25" customHeight="1">
      <c r="A25" s="808"/>
      <c r="B25" s="822" t="s">
        <v>512</v>
      </c>
      <c r="C25" s="1201">
        <v>1</v>
      </c>
      <c r="D25" s="1202">
        <v>0</v>
      </c>
      <c r="E25" s="1202">
        <v>1</v>
      </c>
      <c r="F25" s="1202">
        <v>0</v>
      </c>
      <c r="G25" s="1202">
        <v>1</v>
      </c>
      <c r="H25" s="1202">
        <v>14</v>
      </c>
      <c r="I25" s="1202">
        <v>0</v>
      </c>
      <c r="J25" s="1202">
        <v>1</v>
      </c>
      <c r="K25" s="1202">
        <v>0</v>
      </c>
      <c r="L25" s="1202">
        <v>0</v>
      </c>
      <c r="M25" s="1203">
        <v>3</v>
      </c>
      <c r="N25" s="905">
        <f t="shared" si="0"/>
        <v>21</v>
      </c>
      <c r="O25" s="1204">
        <v>1</v>
      </c>
      <c r="P25" s="1203">
        <v>0</v>
      </c>
      <c r="Q25" s="1204">
        <v>0</v>
      </c>
      <c r="R25" s="1202">
        <v>0</v>
      </c>
      <c r="S25" s="1202">
        <v>0</v>
      </c>
      <c r="T25" s="1202">
        <v>0</v>
      </c>
      <c r="U25" s="1202">
        <v>0</v>
      </c>
      <c r="V25" s="1202">
        <v>0</v>
      </c>
      <c r="W25" s="1202">
        <v>1</v>
      </c>
      <c r="X25" s="1203">
        <v>0</v>
      </c>
      <c r="Y25" s="905">
        <f t="shared" si="1"/>
        <v>2</v>
      </c>
      <c r="Z25" s="1204">
        <v>3</v>
      </c>
      <c r="AA25" s="1202">
        <v>1</v>
      </c>
      <c r="AB25" s="1203">
        <v>1</v>
      </c>
      <c r="AC25" s="1204">
        <v>1</v>
      </c>
      <c r="AD25" s="1202">
        <v>6</v>
      </c>
      <c r="AE25" s="1203">
        <v>1</v>
      </c>
      <c r="AF25" s="1204">
        <v>0</v>
      </c>
      <c r="AG25" s="1202">
        <v>0</v>
      </c>
      <c r="AH25" s="1206">
        <v>0</v>
      </c>
      <c r="AI25" s="1207">
        <v>1</v>
      </c>
      <c r="AJ25" s="1202">
        <v>0</v>
      </c>
      <c r="AK25" s="1204">
        <v>0</v>
      </c>
      <c r="AL25" s="1202">
        <v>0</v>
      </c>
      <c r="AM25" s="1208">
        <v>0</v>
      </c>
      <c r="AN25" s="1135" t="s">
        <v>512</v>
      </c>
    </row>
    <row r="26" spans="1:43" ht="14.25" customHeight="1">
      <c r="A26" s="808"/>
      <c r="B26" s="822" t="s">
        <v>513</v>
      </c>
      <c r="C26" s="1201">
        <v>1</v>
      </c>
      <c r="D26" s="1202">
        <v>0</v>
      </c>
      <c r="E26" s="1202">
        <v>1</v>
      </c>
      <c r="F26" s="1202">
        <v>0</v>
      </c>
      <c r="G26" s="1202">
        <v>1</v>
      </c>
      <c r="H26" s="1202">
        <v>8</v>
      </c>
      <c r="I26" s="1202">
        <v>0</v>
      </c>
      <c r="J26" s="1202">
        <v>1</v>
      </c>
      <c r="K26" s="1202">
        <v>0</v>
      </c>
      <c r="L26" s="1202">
        <v>1</v>
      </c>
      <c r="M26" s="1203">
        <v>2</v>
      </c>
      <c r="N26" s="905">
        <f t="shared" si="0"/>
        <v>15</v>
      </c>
      <c r="O26" s="1204">
        <v>1</v>
      </c>
      <c r="P26" s="1203">
        <v>0</v>
      </c>
      <c r="Q26" s="1204">
        <v>0</v>
      </c>
      <c r="R26" s="1202">
        <v>0</v>
      </c>
      <c r="S26" s="1202">
        <v>0</v>
      </c>
      <c r="T26" s="1202">
        <v>0</v>
      </c>
      <c r="U26" s="1202">
        <v>0</v>
      </c>
      <c r="V26" s="1202">
        <v>0</v>
      </c>
      <c r="W26" s="1202">
        <v>0</v>
      </c>
      <c r="X26" s="1203">
        <v>0</v>
      </c>
      <c r="Y26" s="905">
        <f t="shared" si="1"/>
        <v>1</v>
      </c>
      <c r="Z26" s="1204">
        <v>3</v>
      </c>
      <c r="AA26" s="1202">
        <v>1</v>
      </c>
      <c r="AB26" s="1203">
        <v>1</v>
      </c>
      <c r="AC26" s="1204">
        <v>1</v>
      </c>
      <c r="AD26" s="1202">
        <v>6</v>
      </c>
      <c r="AE26" s="1203">
        <v>1</v>
      </c>
      <c r="AF26" s="1204">
        <v>0</v>
      </c>
      <c r="AG26" s="1202">
        <v>0</v>
      </c>
      <c r="AH26" s="1206">
        <v>0</v>
      </c>
      <c r="AI26" s="1207">
        <v>0</v>
      </c>
      <c r="AJ26" s="1202">
        <v>0</v>
      </c>
      <c r="AK26" s="1204">
        <v>0</v>
      </c>
      <c r="AL26" s="1202">
        <v>0</v>
      </c>
      <c r="AM26" s="1208">
        <v>0</v>
      </c>
      <c r="AN26" s="1135" t="s">
        <v>513</v>
      </c>
    </row>
    <row r="27" spans="1:43" ht="14.25" customHeight="1">
      <c r="A27" s="808"/>
      <c r="B27" s="822" t="s">
        <v>514</v>
      </c>
      <c r="C27" s="1201">
        <v>1</v>
      </c>
      <c r="D27" s="1202">
        <v>0</v>
      </c>
      <c r="E27" s="1202">
        <v>1</v>
      </c>
      <c r="F27" s="1202">
        <v>0</v>
      </c>
      <c r="G27" s="1202">
        <v>0</v>
      </c>
      <c r="H27" s="1202">
        <v>8</v>
      </c>
      <c r="I27" s="1202">
        <v>0</v>
      </c>
      <c r="J27" s="1202">
        <v>1</v>
      </c>
      <c r="K27" s="1202">
        <v>0</v>
      </c>
      <c r="L27" s="1202">
        <v>0</v>
      </c>
      <c r="M27" s="1203">
        <v>2</v>
      </c>
      <c r="N27" s="905">
        <f t="shared" si="0"/>
        <v>13</v>
      </c>
      <c r="O27" s="1204">
        <v>1</v>
      </c>
      <c r="P27" s="1203">
        <v>0</v>
      </c>
      <c r="Q27" s="1204">
        <v>0</v>
      </c>
      <c r="R27" s="1202">
        <v>0</v>
      </c>
      <c r="S27" s="1202">
        <v>0</v>
      </c>
      <c r="T27" s="1202">
        <v>0</v>
      </c>
      <c r="U27" s="1202">
        <v>0</v>
      </c>
      <c r="V27" s="1202">
        <v>0</v>
      </c>
      <c r="W27" s="1202">
        <v>0</v>
      </c>
      <c r="X27" s="1203">
        <v>0</v>
      </c>
      <c r="Y27" s="905">
        <f t="shared" si="1"/>
        <v>1</v>
      </c>
      <c r="Z27" s="1204">
        <v>3</v>
      </c>
      <c r="AA27" s="1202">
        <v>1</v>
      </c>
      <c r="AB27" s="1203">
        <v>1</v>
      </c>
      <c r="AC27" s="1204">
        <v>1</v>
      </c>
      <c r="AD27" s="1202">
        <v>5</v>
      </c>
      <c r="AE27" s="1203">
        <v>1</v>
      </c>
      <c r="AF27" s="1204">
        <v>0</v>
      </c>
      <c r="AG27" s="1202">
        <v>0</v>
      </c>
      <c r="AH27" s="1206">
        <v>0</v>
      </c>
      <c r="AI27" s="1207">
        <v>0</v>
      </c>
      <c r="AJ27" s="1202">
        <v>0</v>
      </c>
      <c r="AK27" s="1204">
        <v>0</v>
      </c>
      <c r="AL27" s="1202">
        <v>0</v>
      </c>
      <c r="AM27" s="1208">
        <v>0</v>
      </c>
      <c r="AN27" s="1135" t="s">
        <v>514</v>
      </c>
    </row>
    <row r="28" spans="1:43" ht="14.25" customHeight="1">
      <c r="A28" s="808"/>
      <c r="B28" s="822" t="s">
        <v>515</v>
      </c>
      <c r="C28" s="1201">
        <v>1</v>
      </c>
      <c r="D28" s="1202">
        <v>0</v>
      </c>
      <c r="E28" s="1202">
        <v>1</v>
      </c>
      <c r="F28" s="1202">
        <v>0</v>
      </c>
      <c r="G28" s="1202">
        <v>1</v>
      </c>
      <c r="H28" s="1202">
        <v>11</v>
      </c>
      <c r="I28" s="1202">
        <v>0</v>
      </c>
      <c r="J28" s="1202">
        <v>1</v>
      </c>
      <c r="K28" s="1202">
        <v>0</v>
      </c>
      <c r="L28" s="1202">
        <v>0</v>
      </c>
      <c r="M28" s="1203">
        <v>1</v>
      </c>
      <c r="N28" s="905">
        <f t="shared" si="0"/>
        <v>16</v>
      </c>
      <c r="O28" s="1204">
        <v>1</v>
      </c>
      <c r="P28" s="1203">
        <v>0</v>
      </c>
      <c r="Q28" s="1204">
        <v>0</v>
      </c>
      <c r="R28" s="1202">
        <v>0</v>
      </c>
      <c r="S28" s="1202">
        <v>0</v>
      </c>
      <c r="T28" s="1202">
        <v>0</v>
      </c>
      <c r="U28" s="1202">
        <v>0</v>
      </c>
      <c r="V28" s="1202">
        <v>0</v>
      </c>
      <c r="W28" s="1202">
        <v>0</v>
      </c>
      <c r="X28" s="1203">
        <v>0</v>
      </c>
      <c r="Y28" s="905">
        <f t="shared" si="1"/>
        <v>1</v>
      </c>
      <c r="Z28" s="1204">
        <v>3</v>
      </c>
      <c r="AA28" s="1202">
        <v>1</v>
      </c>
      <c r="AB28" s="1203">
        <v>1</v>
      </c>
      <c r="AC28" s="1204">
        <v>1</v>
      </c>
      <c r="AD28" s="1202">
        <v>6</v>
      </c>
      <c r="AE28" s="1203">
        <v>1</v>
      </c>
      <c r="AF28" s="1204">
        <v>0</v>
      </c>
      <c r="AG28" s="1202">
        <v>0</v>
      </c>
      <c r="AH28" s="1206">
        <v>0</v>
      </c>
      <c r="AI28" s="1207">
        <v>0</v>
      </c>
      <c r="AJ28" s="1202">
        <v>0</v>
      </c>
      <c r="AK28" s="1204">
        <v>0</v>
      </c>
      <c r="AL28" s="1202">
        <v>0</v>
      </c>
      <c r="AM28" s="1208">
        <v>1</v>
      </c>
      <c r="AN28" s="1135" t="s">
        <v>515</v>
      </c>
    </row>
    <row r="29" spans="1:43" ht="14.25" customHeight="1">
      <c r="A29" s="808"/>
      <c r="B29" s="822" t="s">
        <v>516</v>
      </c>
      <c r="C29" s="1201">
        <v>1</v>
      </c>
      <c r="D29" s="1202">
        <v>0</v>
      </c>
      <c r="E29" s="1202">
        <v>1</v>
      </c>
      <c r="F29" s="1202">
        <v>0</v>
      </c>
      <c r="G29" s="1202">
        <v>1</v>
      </c>
      <c r="H29" s="1202">
        <v>17</v>
      </c>
      <c r="I29" s="1202">
        <v>0</v>
      </c>
      <c r="J29" s="1202">
        <v>0</v>
      </c>
      <c r="K29" s="1202">
        <v>1</v>
      </c>
      <c r="L29" s="1202">
        <v>0</v>
      </c>
      <c r="M29" s="1203">
        <v>3</v>
      </c>
      <c r="N29" s="905">
        <f t="shared" si="0"/>
        <v>24</v>
      </c>
      <c r="O29" s="1204">
        <v>1</v>
      </c>
      <c r="P29" s="1203">
        <v>0</v>
      </c>
      <c r="Q29" s="1204">
        <v>0</v>
      </c>
      <c r="R29" s="1202">
        <v>0</v>
      </c>
      <c r="S29" s="1202">
        <v>0</v>
      </c>
      <c r="T29" s="1202">
        <v>0</v>
      </c>
      <c r="U29" s="1202">
        <v>0</v>
      </c>
      <c r="V29" s="1202">
        <v>0</v>
      </c>
      <c r="W29" s="1202">
        <v>0</v>
      </c>
      <c r="X29" s="1203">
        <v>0</v>
      </c>
      <c r="Y29" s="905">
        <f t="shared" si="1"/>
        <v>1</v>
      </c>
      <c r="Z29" s="1204">
        <v>3</v>
      </c>
      <c r="AA29" s="1202">
        <v>1</v>
      </c>
      <c r="AB29" s="1203">
        <v>1</v>
      </c>
      <c r="AC29" s="1204">
        <v>1</v>
      </c>
      <c r="AD29" s="1202">
        <v>6</v>
      </c>
      <c r="AE29" s="1203">
        <v>1</v>
      </c>
      <c r="AF29" s="1204">
        <v>0</v>
      </c>
      <c r="AG29" s="1202">
        <v>0</v>
      </c>
      <c r="AH29" s="1206">
        <v>0</v>
      </c>
      <c r="AI29" s="1207">
        <v>1</v>
      </c>
      <c r="AJ29" s="1202">
        <v>0</v>
      </c>
      <c r="AK29" s="1204">
        <v>0</v>
      </c>
      <c r="AL29" s="1202">
        <v>0</v>
      </c>
      <c r="AM29" s="1208">
        <v>0</v>
      </c>
      <c r="AN29" s="1135" t="s">
        <v>516</v>
      </c>
    </row>
    <row r="30" spans="1:43" ht="14.25" customHeight="1">
      <c r="A30" s="808"/>
      <c r="B30" s="822" t="s">
        <v>517</v>
      </c>
      <c r="C30" s="1201">
        <v>1</v>
      </c>
      <c r="D30" s="1202">
        <v>0</v>
      </c>
      <c r="E30" s="1202">
        <v>1</v>
      </c>
      <c r="F30" s="1202">
        <v>0</v>
      </c>
      <c r="G30" s="1202">
        <v>1</v>
      </c>
      <c r="H30" s="1202">
        <v>23</v>
      </c>
      <c r="I30" s="1202">
        <v>0</v>
      </c>
      <c r="J30" s="1202">
        <v>1</v>
      </c>
      <c r="K30" s="1202">
        <v>0</v>
      </c>
      <c r="L30" s="1202">
        <v>1</v>
      </c>
      <c r="M30" s="1203">
        <v>2</v>
      </c>
      <c r="N30" s="905">
        <f t="shared" si="0"/>
        <v>30</v>
      </c>
      <c r="O30" s="1204">
        <v>1</v>
      </c>
      <c r="P30" s="1203">
        <v>0</v>
      </c>
      <c r="Q30" s="1204">
        <v>0</v>
      </c>
      <c r="R30" s="1202">
        <v>0</v>
      </c>
      <c r="S30" s="1202">
        <v>0</v>
      </c>
      <c r="T30" s="1202">
        <v>0</v>
      </c>
      <c r="U30" s="1202">
        <v>0</v>
      </c>
      <c r="V30" s="1202">
        <v>0</v>
      </c>
      <c r="W30" s="1202">
        <v>0</v>
      </c>
      <c r="X30" s="1203">
        <v>0</v>
      </c>
      <c r="Y30" s="905">
        <f t="shared" si="1"/>
        <v>1</v>
      </c>
      <c r="Z30" s="1204">
        <v>3</v>
      </c>
      <c r="AA30" s="1202">
        <v>1</v>
      </c>
      <c r="AB30" s="1203">
        <v>1</v>
      </c>
      <c r="AC30" s="1204">
        <v>1</v>
      </c>
      <c r="AD30" s="1202">
        <v>6</v>
      </c>
      <c r="AE30" s="1203">
        <v>1</v>
      </c>
      <c r="AF30" s="1204">
        <v>0</v>
      </c>
      <c r="AG30" s="1202">
        <v>0</v>
      </c>
      <c r="AH30" s="1206">
        <v>0</v>
      </c>
      <c r="AI30" s="1207">
        <v>1</v>
      </c>
      <c r="AJ30" s="1202">
        <v>0</v>
      </c>
      <c r="AK30" s="1204">
        <v>0</v>
      </c>
      <c r="AL30" s="1202">
        <v>0</v>
      </c>
      <c r="AM30" s="1208">
        <v>0</v>
      </c>
      <c r="AN30" s="1135" t="s">
        <v>517</v>
      </c>
    </row>
    <row r="31" spans="1:43" ht="14.25" customHeight="1">
      <c r="A31" s="808"/>
      <c r="B31" s="822" t="s">
        <v>518</v>
      </c>
      <c r="C31" s="1201">
        <v>1</v>
      </c>
      <c r="D31" s="1202">
        <v>0</v>
      </c>
      <c r="E31" s="1202">
        <v>1</v>
      </c>
      <c r="F31" s="1202">
        <v>0</v>
      </c>
      <c r="G31" s="1202">
        <v>1</v>
      </c>
      <c r="H31" s="1202">
        <v>20</v>
      </c>
      <c r="I31" s="1202">
        <v>0</v>
      </c>
      <c r="J31" s="1202">
        <v>1</v>
      </c>
      <c r="K31" s="1202">
        <v>0</v>
      </c>
      <c r="L31" s="1202">
        <v>1</v>
      </c>
      <c r="M31" s="1203">
        <v>3</v>
      </c>
      <c r="N31" s="905">
        <f t="shared" si="0"/>
        <v>28</v>
      </c>
      <c r="O31" s="1204">
        <v>1</v>
      </c>
      <c r="P31" s="1203">
        <v>1</v>
      </c>
      <c r="Q31" s="1204">
        <v>0</v>
      </c>
      <c r="R31" s="1202">
        <v>0</v>
      </c>
      <c r="S31" s="1202">
        <v>0</v>
      </c>
      <c r="T31" s="1202">
        <v>0</v>
      </c>
      <c r="U31" s="1202">
        <v>0</v>
      </c>
      <c r="V31" s="1202">
        <v>0</v>
      </c>
      <c r="W31" s="1202">
        <v>2</v>
      </c>
      <c r="X31" s="1203">
        <v>0</v>
      </c>
      <c r="Y31" s="905">
        <f t="shared" si="1"/>
        <v>4</v>
      </c>
      <c r="Z31" s="1204">
        <v>3</v>
      </c>
      <c r="AA31" s="1202">
        <v>1</v>
      </c>
      <c r="AB31" s="1203">
        <v>1</v>
      </c>
      <c r="AC31" s="1204">
        <v>1</v>
      </c>
      <c r="AD31" s="1202">
        <v>6</v>
      </c>
      <c r="AE31" s="1203">
        <v>1</v>
      </c>
      <c r="AF31" s="1204">
        <v>0</v>
      </c>
      <c r="AG31" s="1202">
        <v>0</v>
      </c>
      <c r="AH31" s="1206">
        <v>0</v>
      </c>
      <c r="AI31" s="1207">
        <v>3</v>
      </c>
      <c r="AJ31" s="1202">
        <v>0</v>
      </c>
      <c r="AK31" s="1204">
        <v>0</v>
      </c>
      <c r="AL31" s="1202">
        <v>0</v>
      </c>
      <c r="AM31" s="1208">
        <v>0</v>
      </c>
      <c r="AN31" s="1135" t="s">
        <v>518</v>
      </c>
    </row>
    <row r="32" spans="1:43" ht="14.25" customHeight="1">
      <c r="A32" s="808"/>
      <c r="B32" s="822" t="s">
        <v>519</v>
      </c>
      <c r="C32" s="1201">
        <v>1</v>
      </c>
      <c r="D32" s="1202">
        <v>0</v>
      </c>
      <c r="E32" s="1202">
        <v>1</v>
      </c>
      <c r="F32" s="1202">
        <v>1</v>
      </c>
      <c r="G32" s="1202">
        <v>1</v>
      </c>
      <c r="H32" s="1202">
        <v>24</v>
      </c>
      <c r="I32" s="1202">
        <v>0</v>
      </c>
      <c r="J32" s="1202">
        <v>1</v>
      </c>
      <c r="K32" s="1202">
        <v>0</v>
      </c>
      <c r="L32" s="1202">
        <v>1</v>
      </c>
      <c r="M32" s="1203">
        <v>4</v>
      </c>
      <c r="N32" s="905">
        <f t="shared" si="0"/>
        <v>34</v>
      </c>
      <c r="O32" s="1204">
        <v>1</v>
      </c>
      <c r="P32" s="1203">
        <v>0</v>
      </c>
      <c r="Q32" s="1204">
        <v>0</v>
      </c>
      <c r="R32" s="1202">
        <v>0</v>
      </c>
      <c r="S32" s="1202">
        <v>0</v>
      </c>
      <c r="T32" s="1202">
        <v>0</v>
      </c>
      <c r="U32" s="1202">
        <v>0</v>
      </c>
      <c r="V32" s="1202">
        <v>0</v>
      </c>
      <c r="W32" s="1202">
        <v>0</v>
      </c>
      <c r="X32" s="1203">
        <v>0</v>
      </c>
      <c r="Y32" s="905">
        <f t="shared" si="1"/>
        <v>1</v>
      </c>
      <c r="Z32" s="1204">
        <v>3</v>
      </c>
      <c r="AA32" s="1202">
        <v>1</v>
      </c>
      <c r="AB32" s="1203">
        <v>1</v>
      </c>
      <c r="AC32" s="1204">
        <v>1</v>
      </c>
      <c r="AD32" s="1202">
        <v>6</v>
      </c>
      <c r="AE32" s="1203">
        <v>1</v>
      </c>
      <c r="AF32" s="1204">
        <v>0</v>
      </c>
      <c r="AG32" s="1202">
        <v>0</v>
      </c>
      <c r="AH32" s="1206">
        <v>0</v>
      </c>
      <c r="AI32" s="1207">
        <v>1</v>
      </c>
      <c r="AJ32" s="1202">
        <v>0</v>
      </c>
      <c r="AK32" s="1204">
        <v>0</v>
      </c>
      <c r="AL32" s="1202">
        <v>0</v>
      </c>
      <c r="AM32" s="1208">
        <v>0</v>
      </c>
      <c r="AN32" s="1135" t="s">
        <v>519</v>
      </c>
    </row>
    <row r="33" spans="1:40" ht="14.25" customHeight="1">
      <c r="A33" s="808"/>
      <c r="B33" s="822" t="s">
        <v>520</v>
      </c>
      <c r="C33" s="1201">
        <v>1</v>
      </c>
      <c r="D33" s="1202">
        <v>0</v>
      </c>
      <c r="E33" s="1202">
        <v>1</v>
      </c>
      <c r="F33" s="1202">
        <v>0</v>
      </c>
      <c r="G33" s="1202">
        <v>1</v>
      </c>
      <c r="H33" s="1202">
        <v>16</v>
      </c>
      <c r="I33" s="1202">
        <v>0</v>
      </c>
      <c r="J33" s="1202">
        <v>1</v>
      </c>
      <c r="K33" s="1202">
        <v>0</v>
      </c>
      <c r="L33" s="1202">
        <v>0</v>
      </c>
      <c r="M33" s="1203">
        <v>2</v>
      </c>
      <c r="N33" s="905">
        <f t="shared" si="0"/>
        <v>22</v>
      </c>
      <c r="O33" s="1204">
        <v>1</v>
      </c>
      <c r="P33" s="1203">
        <v>0</v>
      </c>
      <c r="Q33" s="1204">
        <v>0</v>
      </c>
      <c r="R33" s="1202">
        <v>0</v>
      </c>
      <c r="S33" s="1202">
        <v>0</v>
      </c>
      <c r="T33" s="1202">
        <v>0</v>
      </c>
      <c r="U33" s="1202">
        <v>0</v>
      </c>
      <c r="V33" s="1202">
        <v>0</v>
      </c>
      <c r="W33" s="1202">
        <v>0</v>
      </c>
      <c r="X33" s="1203">
        <v>0</v>
      </c>
      <c r="Y33" s="905">
        <f t="shared" si="1"/>
        <v>1</v>
      </c>
      <c r="Z33" s="1204">
        <v>3</v>
      </c>
      <c r="AA33" s="1202">
        <v>1</v>
      </c>
      <c r="AB33" s="1203">
        <v>1</v>
      </c>
      <c r="AC33" s="1204">
        <v>1</v>
      </c>
      <c r="AD33" s="1202">
        <v>6</v>
      </c>
      <c r="AE33" s="1203">
        <v>1</v>
      </c>
      <c r="AF33" s="1204">
        <v>0</v>
      </c>
      <c r="AG33" s="1202">
        <v>0</v>
      </c>
      <c r="AH33" s="1206">
        <v>0</v>
      </c>
      <c r="AI33" s="1207">
        <v>1</v>
      </c>
      <c r="AJ33" s="1202">
        <v>0</v>
      </c>
      <c r="AK33" s="1204">
        <v>0</v>
      </c>
      <c r="AL33" s="1202">
        <v>0</v>
      </c>
      <c r="AM33" s="1208">
        <v>0</v>
      </c>
      <c r="AN33" s="1135" t="s">
        <v>520</v>
      </c>
    </row>
    <row r="34" spans="1:40" ht="14.25" customHeight="1">
      <c r="A34" s="808"/>
      <c r="B34" s="822" t="s">
        <v>521</v>
      </c>
      <c r="C34" s="1201">
        <v>0</v>
      </c>
      <c r="D34" s="1202">
        <v>1</v>
      </c>
      <c r="E34" s="1202">
        <v>0</v>
      </c>
      <c r="F34" s="1202">
        <v>0</v>
      </c>
      <c r="G34" s="1202">
        <v>1</v>
      </c>
      <c r="H34" s="1202">
        <v>7</v>
      </c>
      <c r="I34" s="1202">
        <v>0</v>
      </c>
      <c r="J34" s="1202">
        <v>1</v>
      </c>
      <c r="K34" s="1202">
        <v>0</v>
      </c>
      <c r="L34" s="1202">
        <v>0</v>
      </c>
      <c r="M34" s="1203">
        <v>2</v>
      </c>
      <c r="N34" s="905">
        <f t="shared" si="0"/>
        <v>12</v>
      </c>
      <c r="O34" s="1204">
        <v>1</v>
      </c>
      <c r="P34" s="1203">
        <v>0</v>
      </c>
      <c r="Q34" s="1204">
        <v>0</v>
      </c>
      <c r="R34" s="1202">
        <v>0</v>
      </c>
      <c r="S34" s="1202">
        <v>0</v>
      </c>
      <c r="T34" s="1202">
        <v>0</v>
      </c>
      <c r="U34" s="1202">
        <v>0</v>
      </c>
      <c r="V34" s="1202">
        <v>0</v>
      </c>
      <c r="W34" s="1202">
        <v>0</v>
      </c>
      <c r="X34" s="1203">
        <v>0</v>
      </c>
      <c r="Y34" s="905">
        <f t="shared" si="1"/>
        <v>1</v>
      </c>
      <c r="Z34" s="1204">
        <v>3</v>
      </c>
      <c r="AA34" s="1202">
        <v>1</v>
      </c>
      <c r="AB34" s="1203">
        <v>1</v>
      </c>
      <c r="AC34" s="1204">
        <v>1</v>
      </c>
      <c r="AD34" s="1202">
        <v>5</v>
      </c>
      <c r="AE34" s="1203">
        <v>1</v>
      </c>
      <c r="AF34" s="1204">
        <v>0</v>
      </c>
      <c r="AG34" s="1202">
        <v>0</v>
      </c>
      <c r="AH34" s="1206">
        <v>0</v>
      </c>
      <c r="AI34" s="1207">
        <v>0</v>
      </c>
      <c r="AJ34" s="1202">
        <v>0</v>
      </c>
      <c r="AK34" s="1204">
        <v>0</v>
      </c>
      <c r="AL34" s="1202">
        <v>0</v>
      </c>
      <c r="AM34" s="1208">
        <v>0</v>
      </c>
      <c r="AN34" s="1135" t="s">
        <v>521</v>
      </c>
    </row>
    <row r="35" spans="1:40" ht="14.25" customHeight="1">
      <c r="A35" s="808"/>
      <c r="B35" s="96" t="s">
        <v>522</v>
      </c>
      <c r="C35" s="1201">
        <v>1</v>
      </c>
      <c r="D35" s="1202">
        <v>0</v>
      </c>
      <c r="E35" s="1202">
        <v>1</v>
      </c>
      <c r="F35" s="1202">
        <v>1</v>
      </c>
      <c r="G35" s="1202">
        <v>1</v>
      </c>
      <c r="H35" s="1202">
        <v>28</v>
      </c>
      <c r="I35" s="1202">
        <v>0</v>
      </c>
      <c r="J35" s="1202">
        <v>1</v>
      </c>
      <c r="K35" s="1202">
        <v>0</v>
      </c>
      <c r="L35" s="1202">
        <v>1</v>
      </c>
      <c r="M35" s="1203">
        <v>3</v>
      </c>
      <c r="N35" s="905">
        <f t="shared" si="0"/>
        <v>37</v>
      </c>
      <c r="O35" s="1204">
        <v>1</v>
      </c>
      <c r="P35" s="1203">
        <v>0</v>
      </c>
      <c r="Q35" s="1204">
        <v>0</v>
      </c>
      <c r="R35" s="1202">
        <v>0</v>
      </c>
      <c r="S35" s="1202">
        <v>0</v>
      </c>
      <c r="T35" s="1202">
        <v>0</v>
      </c>
      <c r="U35" s="1202">
        <v>0</v>
      </c>
      <c r="V35" s="1202">
        <v>0</v>
      </c>
      <c r="W35" s="1202">
        <v>0</v>
      </c>
      <c r="X35" s="1203">
        <v>0</v>
      </c>
      <c r="Y35" s="905">
        <f t="shared" si="1"/>
        <v>1</v>
      </c>
      <c r="Z35" s="1204">
        <v>3</v>
      </c>
      <c r="AA35" s="1202">
        <v>1</v>
      </c>
      <c r="AB35" s="1203">
        <v>1</v>
      </c>
      <c r="AC35" s="1204">
        <v>1</v>
      </c>
      <c r="AD35" s="1202">
        <v>6</v>
      </c>
      <c r="AE35" s="1203">
        <v>1</v>
      </c>
      <c r="AF35" s="1204">
        <v>0</v>
      </c>
      <c r="AG35" s="1202">
        <v>0</v>
      </c>
      <c r="AH35" s="1206">
        <v>0</v>
      </c>
      <c r="AI35" s="1207">
        <v>0</v>
      </c>
      <c r="AJ35" s="1202">
        <v>0</v>
      </c>
      <c r="AK35" s="1204">
        <v>1</v>
      </c>
      <c r="AL35" s="1202">
        <v>0</v>
      </c>
      <c r="AM35" s="1208">
        <v>0</v>
      </c>
      <c r="AN35" s="1135" t="s">
        <v>522</v>
      </c>
    </row>
    <row r="36" spans="1:40" ht="14.25" customHeight="1">
      <c r="A36" s="808"/>
      <c r="B36" s="96" t="s">
        <v>523</v>
      </c>
      <c r="C36" s="1201">
        <v>1</v>
      </c>
      <c r="D36" s="1202">
        <v>0</v>
      </c>
      <c r="E36" s="1202">
        <v>1</v>
      </c>
      <c r="F36" s="1202">
        <v>0</v>
      </c>
      <c r="G36" s="1202">
        <v>1</v>
      </c>
      <c r="H36" s="1202">
        <v>8</v>
      </c>
      <c r="I36" s="1202">
        <v>0</v>
      </c>
      <c r="J36" s="1202">
        <v>0</v>
      </c>
      <c r="K36" s="1202">
        <v>1</v>
      </c>
      <c r="L36" s="1202">
        <v>0</v>
      </c>
      <c r="M36" s="1203">
        <v>0</v>
      </c>
      <c r="N36" s="905">
        <f t="shared" si="0"/>
        <v>12</v>
      </c>
      <c r="O36" s="1204">
        <v>2</v>
      </c>
      <c r="P36" s="1203">
        <v>0</v>
      </c>
      <c r="Q36" s="1204">
        <v>0</v>
      </c>
      <c r="R36" s="1202">
        <v>0</v>
      </c>
      <c r="S36" s="1202">
        <v>0</v>
      </c>
      <c r="T36" s="1202">
        <v>0</v>
      </c>
      <c r="U36" s="1202">
        <v>0</v>
      </c>
      <c r="V36" s="1202">
        <v>0</v>
      </c>
      <c r="W36" s="1202">
        <v>0</v>
      </c>
      <c r="X36" s="1203">
        <v>0</v>
      </c>
      <c r="Y36" s="905">
        <f t="shared" si="1"/>
        <v>2</v>
      </c>
      <c r="Z36" s="1204">
        <v>3</v>
      </c>
      <c r="AA36" s="1202">
        <v>1</v>
      </c>
      <c r="AB36" s="1203">
        <v>1</v>
      </c>
      <c r="AC36" s="1204">
        <v>1</v>
      </c>
      <c r="AD36" s="1202">
        <v>6</v>
      </c>
      <c r="AE36" s="1203">
        <v>1</v>
      </c>
      <c r="AF36" s="1204">
        <v>0</v>
      </c>
      <c r="AG36" s="1202">
        <v>0</v>
      </c>
      <c r="AH36" s="1206">
        <v>0</v>
      </c>
      <c r="AI36" s="1207">
        <v>0</v>
      </c>
      <c r="AJ36" s="1202">
        <v>0</v>
      </c>
      <c r="AK36" s="1204">
        <v>0</v>
      </c>
      <c r="AL36" s="1202">
        <v>0</v>
      </c>
      <c r="AM36" s="1208">
        <v>0</v>
      </c>
      <c r="AN36" s="1135" t="s">
        <v>523</v>
      </c>
    </row>
    <row r="37" spans="1:40" ht="14.25" customHeight="1">
      <c r="A37" s="345"/>
      <c r="B37" s="96" t="s">
        <v>524</v>
      </c>
      <c r="C37" s="1201">
        <v>0</v>
      </c>
      <c r="D37" s="1202">
        <v>1</v>
      </c>
      <c r="E37" s="1202">
        <v>0</v>
      </c>
      <c r="F37" s="1202">
        <v>0</v>
      </c>
      <c r="G37" s="1202">
        <v>0</v>
      </c>
      <c r="H37" s="1202">
        <v>7</v>
      </c>
      <c r="I37" s="1202">
        <v>0</v>
      </c>
      <c r="J37" s="1202">
        <v>0</v>
      </c>
      <c r="K37" s="1202">
        <v>0</v>
      </c>
      <c r="L37" s="1202">
        <v>0</v>
      </c>
      <c r="M37" s="1203">
        <v>2</v>
      </c>
      <c r="N37" s="905">
        <f t="shared" si="0"/>
        <v>10</v>
      </c>
      <c r="O37" s="1204">
        <v>0</v>
      </c>
      <c r="P37" s="1203">
        <v>0</v>
      </c>
      <c r="Q37" s="1204">
        <v>0</v>
      </c>
      <c r="R37" s="1202">
        <v>0</v>
      </c>
      <c r="S37" s="1202">
        <v>0</v>
      </c>
      <c r="T37" s="1202">
        <v>0</v>
      </c>
      <c r="U37" s="1202">
        <v>0</v>
      </c>
      <c r="V37" s="1202">
        <v>0</v>
      </c>
      <c r="W37" s="1202">
        <v>0</v>
      </c>
      <c r="X37" s="1203">
        <v>0</v>
      </c>
      <c r="Y37" s="905">
        <f t="shared" si="1"/>
        <v>0</v>
      </c>
      <c r="Z37" s="1204">
        <v>3</v>
      </c>
      <c r="AA37" s="1202">
        <v>1</v>
      </c>
      <c r="AB37" s="1203">
        <v>1</v>
      </c>
      <c r="AC37" s="1204">
        <v>1</v>
      </c>
      <c r="AD37" s="1202">
        <v>4</v>
      </c>
      <c r="AE37" s="1203">
        <v>0</v>
      </c>
      <c r="AF37" s="1204">
        <v>0</v>
      </c>
      <c r="AG37" s="1202">
        <v>1</v>
      </c>
      <c r="AH37" s="1206">
        <v>0</v>
      </c>
      <c r="AI37" s="1207">
        <v>1</v>
      </c>
      <c r="AJ37" s="1202">
        <v>0</v>
      </c>
      <c r="AK37" s="1204">
        <v>0</v>
      </c>
      <c r="AL37" s="1202">
        <v>0</v>
      </c>
      <c r="AM37" s="1208">
        <v>0</v>
      </c>
      <c r="AN37" s="1135" t="s">
        <v>524</v>
      </c>
    </row>
    <row r="38" spans="1:40" ht="14.25" customHeight="1">
      <c r="A38" s="808"/>
      <c r="B38" s="96" t="s">
        <v>525</v>
      </c>
      <c r="C38" s="1201">
        <v>1</v>
      </c>
      <c r="D38" s="1202">
        <v>0</v>
      </c>
      <c r="E38" s="1202">
        <v>1</v>
      </c>
      <c r="F38" s="1202">
        <v>0</v>
      </c>
      <c r="G38" s="1202">
        <v>0</v>
      </c>
      <c r="H38" s="1202">
        <v>4</v>
      </c>
      <c r="I38" s="1202">
        <v>0</v>
      </c>
      <c r="J38" s="1202">
        <v>1</v>
      </c>
      <c r="K38" s="1202">
        <v>0</v>
      </c>
      <c r="L38" s="1202">
        <v>0</v>
      </c>
      <c r="M38" s="1203">
        <v>0</v>
      </c>
      <c r="N38" s="905">
        <f t="shared" si="0"/>
        <v>7</v>
      </c>
      <c r="O38" s="1204">
        <v>1</v>
      </c>
      <c r="P38" s="1203">
        <v>0</v>
      </c>
      <c r="Q38" s="1204">
        <v>0</v>
      </c>
      <c r="R38" s="1202">
        <v>0</v>
      </c>
      <c r="S38" s="1202">
        <v>0</v>
      </c>
      <c r="T38" s="1202">
        <v>0</v>
      </c>
      <c r="U38" s="1202">
        <v>0</v>
      </c>
      <c r="V38" s="1202">
        <v>0</v>
      </c>
      <c r="W38" s="1202">
        <v>0</v>
      </c>
      <c r="X38" s="1203">
        <v>0</v>
      </c>
      <c r="Y38" s="905">
        <f t="shared" si="1"/>
        <v>1</v>
      </c>
      <c r="Z38" s="1204">
        <v>3</v>
      </c>
      <c r="AA38" s="1202">
        <v>1</v>
      </c>
      <c r="AB38" s="1203">
        <v>1</v>
      </c>
      <c r="AC38" s="1204">
        <v>1</v>
      </c>
      <c r="AD38" s="1202">
        <v>3</v>
      </c>
      <c r="AE38" s="1203">
        <v>1</v>
      </c>
      <c r="AF38" s="1204">
        <v>0</v>
      </c>
      <c r="AG38" s="1202">
        <v>0</v>
      </c>
      <c r="AH38" s="1206">
        <v>0</v>
      </c>
      <c r="AI38" s="1207">
        <v>0</v>
      </c>
      <c r="AJ38" s="1202">
        <v>0</v>
      </c>
      <c r="AK38" s="1204">
        <v>0</v>
      </c>
      <c r="AL38" s="1202">
        <v>0</v>
      </c>
      <c r="AM38" s="1208">
        <v>0</v>
      </c>
      <c r="AN38" s="1135" t="s">
        <v>525</v>
      </c>
    </row>
    <row r="39" spans="1:40" ht="14.25" customHeight="1">
      <c r="A39" s="808"/>
      <c r="B39" s="96" t="s">
        <v>710</v>
      </c>
      <c r="C39" s="1209">
        <v>1</v>
      </c>
      <c r="D39" s="1210">
        <v>0</v>
      </c>
      <c r="E39" s="1210">
        <v>1</v>
      </c>
      <c r="F39" s="1210">
        <v>0</v>
      </c>
      <c r="G39" s="1210">
        <v>1</v>
      </c>
      <c r="H39" s="1210">
        <v>7</v>
      </c>
      <c r="I39" s="1210">
        <v>0</v>
      </c>
      <c r="J39" s="1210">
        <v>1</v>
      </c>
      <c r="K39" s="1210">
        <v>0</v>
      </c>
      <c r="L39" s="1210">
        <v>1</v>
      </c>
      <c r="M39" s="1211">
        <v>1</v>
      </c>
      <c r="N39" s="906">
        <f t="shared" si="0"/>
        <v>13</v>
      </c>
      <c r="O39" s="1212">
        <v>1</v>
      </c>
      <c r="P39" s="1211">
        <v>0</v>
      </c>
      <c r="Q39" s="1204">
        <v>0</v>
      </c>
      <c r="R39" s="1202">
        <v>0</v>
      </c>
      <c r="S39" s="1202">
        <v>0</v>
      </c>
      <c r="T39" s="1202">
        <v>0</v>
      </c>
      <c r="U39" s="1210">
        <v>0</v>
      </c>
      <c r="V39" s="1210">
        <v>0</v>
      </c>
      <c r="W39" s="1210">
        <v>0</v>
      </c>
      <c r="X39" s="1211">
        <v>0</v>
      </c>
      <c r="Y39" s="906">
        <f t="shared" si="1"/>
        <v>1</v>
      </c>
      <c r="Z39" s="1212">
        <v>3</v>
      </c>
      <c r="AA39" s="1210">
        <v>1</v>
      </c>
      <c r="AB39" s="1211">
        <v>1</v>
      </c>
      <c r="AC39" s="1212">
        <v>1</v>
      </c>
      <c r="AD39" s="1210">
        <v>5</v>
      </c>
      <c r="AE39" s="1211">
        <v>1</v>
      </c>
      <c r="AF39" s="1212">
        <v>0</v>
      </c>
      <c r="AG39" s="1210">
        <v>0</v>
      </c>
      <c r="AH39" s="1213">
        <v>0</v>
      </c>
      <c r="AI39" s="1214">
        <v>1</v>
      </c>
      <c r="AJ39" s="1210">
        <v>0</v>
      </c>
      <c r="AK39" s="1212">
        <v>0</v>
      </c>
      <c r="AL39" s="1210">
        <v>0</v>
      </c>
      <c r="AM39" s="1215">
        <v>0</v>
      </c>
      <c r="AN39" s="151" t="s">
        <v>526</v>
      </c>
    </row>
    <row r="40" spans="1:40" ht="14.25" customHeight="1" thickBot="1">
      <c r="A40" s="346" t="s">
        <v>527</v>
      </c>
      <c r="B40" s="347"/>
      <c r="C40" s="907">
        <f t="shared" ref="C40:X40" si="2">SUM(C5:C39)</f>
        <v>32</v>
      </c>
      <c r="D40" s="908">
        <f t="shared" si="2"/>
        <v>3</v>
      </c>
      <c r="E40" s="908">
        <f t="shared" si="2"/>
        <v>33</v>
      </c>
      <c r="F40" s="908">
        <f t="shared" si="2"/>
        <v>9</v>
      </c>
      <c r="G40" s="908">
        <f t="shared" si="2"/>
        <v>29</v>
      </c>
      <c r="H40" s="908">
        <f t="shared" si="2"/>
        <v>664</v>
      </c>
      <c r="I40" s="908">
        <f t="shared" si="2"/>
        <v>0</v>
      </c>
      <c r="J40" s="908">
        <f t="shared" si="2"/>
        <v>33</v>
      </c>
      <c r="K40" s="908">
        <f t="shared" si="2"/>
        <v>7</v>
      </c>
      <c r="L40" s="908">
        <f t="shared" si="2"/>
        <v>15</v>
      </c>
      <c r="M40" s="909">
        <f t="shared" si="2"/>
        <v>96</v>
      </c>
      <c r="N40" s="910">
        <f t="shared" si="2"/>
        <v>921</v>
      </c>
      <c r="O40" s="911">
        <f t="shared" si="2"/>
        <v>43</v>
      </c>
      <c r="P40" s="909">
        <f t="shared" si="2"/>
        <v>2</v>
      </c>
      <c r="Q40" s="912">
        <f t="shared" si="2"/>
        <v>0</v>
      </c>
      <c r="R40" s="913">
        <f t="shared" si="2"/>
        <v>0</v>
      </c>
      <c r="S40" s="913">
        <f t="shared" si="2"/>
        <v>0</v>
      </c>
      <c r="T40" s="913">
        <f t="shared" si="2"/>
        <v>0</v>
      </c>
      <c r="U40" s="908">
        <f t="shared" si="2"/>
        <v>0</v>
      </c>
      <c r="V40" s="908">
        <f t="shared" si="2"/>
        <v>7</v>
      </c>
      <c r="W40" s="908">
        <f t="shared" si="2"/>
        <v>6</v>
      </c>
      <c r="X40" s="909">
        <f t="shared" si="2"/>
        <v>0</v>
      </c>
      <c r="Y40" s="910">
        <f t="shared" si="1"/>
        <v>58</v>
      </c>
      <c r="Z40" s="911">
        <f t="shared" ref="Z40:AM40" si="3">SUM(Z5:Z39)</f>
        <v>105</v>
      </c>
      <c r="AA40" s="908">
        <f t="shared" si="3"/>
        <v>38</v>
      </c>
      <c r="AB40" s="909">
        <f t="shared" si="3"/>
        <v>35</v>
      </c>
      <c r="AC40" s="911">
        <f t="shared" si="3"/>
        <v>35</v>
      </c>
      <c r="AD40" s="908">
        <f t="shared" si="3"/>
        <v>202</v>
      </c>
      <c r="AE40" s="909">
        <f t="shared" si="3"/>
        <v>34</v>
      </c>
      <c r="AF40" s="911">
        <f t="shared" si="3"/>
        <v>0</v>
      </c>
      <c r="AG40" s="908">
        <f t="shared" si="3"/>
        <v>1</v>
      </c>
      <c r="AH40" s="914">
        <f t="shared" si="3"/>
        <v>1</v>
      </c>
      <c r="AI40" s="915">
        <f t="shared" si="3"/>
        <v>33</v>
      </c>
      <c r="AJ40" s="908">
        <f>SUM(AJ5:AJ39)</f>
        <v>0</v>
      </c>
      <c r="AK40" s="911">
        <f t="shared" si="3"/>
        <v>3</v>
      </c>
      <c r="AL40" s="908">
        <f t="shared" si="3"/>
        <v>0</v>
      </c>
      <c r="AM40" s="916">
        <f t="shared" si="3"/>
        <v>7</v>
      </c>
      <c r="AN40" s="1130" t="s">
        <v>527</v>
      </c>
    </row>
    <row r="41" spans="1:40" ht="14.25" customHeight="1">
      <c r="A41" s="808" t="s">
        <v>528</v>
      </c>
      <c r="B41" s="325" t="s">
        <v>530</v>
      </c>
      <c r="C41" s="1216">
        <v>1</v>
      </c>
      <c r="D41" s="1205">
        <v>0</v>
      </c>
      <c r="E41" s="1205">
        <v>1</v>
      </c>
      <c r="F41" s="1205">
        <v>0</v>
      </c>
      <c r="G41" s="1205">
        <v>0</v>
      </c>
      <c r="H41" s="1205">
        <v>7</v>
      </c>
      <c r="I41" s="1205">
        <v>0</v>
      </c>
      <c r="J41" s="1205">
        <v>1</v>
      </c>
      <c r="K41" s="1205">
        <v>0</v>
      </c>
      <c r="L41" s="1205">
        <v>0</v>
      </c>
      <c r="M41" s="1217">
        <v>0</v>
      </c>
      <c r="N41" s="917">
        <f t="shared" ref="N41:N76" si="4">SUM(C41:M41)</f>
        <v>10</v>
      </c>
      <c r="O41" s="1218">
        <v>2</v>
      </c>
      <c r="P41" s="1217">
        <v>0</v>
      </c>
      <c r="Q41" s="1218">
        <v>0</v>
      </c>
      <c r="R41" s="1205">
        <v>1</v>
      </c>
      <c r="S41" s="1205">
        <v>1</v>
      </c>
      <c r="T41" s="1205">
        <v>0</v>
      </c>
      <c r="U41" s="1205">
        <v>0</v>
      </c>
      <c r="V41" s="1205">
        <v>2</v>
      </c>
      <c r="W41" s="1205">
        <v>1</v>
      </c>
      <c r="X41" s="1217">
        <v>0</v>
      </c>
      <c r="Y41" s="917">
        <f t="shared" si="1"/>
        <v>7</v>
      </c>
      <c r="Z41" s="1218">
        <v>3</v>
      </c>
      <c r="AA41" s="1205">
        <v>1</v>
      </c>
      <c r="AB41" s="1217">
        <v>1</v>
      </c>
      <c r="AC41" s="1218">
        <v>1</v>
      </c>
      <c r="AD41" s="1205">
        <v>4</v>
      </c>
      <c r="AE41" s="1217">
        <v>1</v>
      </c>
      <c r="AF41" s="1218">
        <v>0</v>
      </c>
      <c r="AG41" s="1205">
        <v>0</v>
      </c>
      <c r="AH41" s="1219">
        <v>0</v>
      </c>
      <c r="AI41" s="1220">
        <v>0</v>
      </c>
      <c r="AJ41" s="1205">
        <v>0</v>
      </c>
      <c r="AK41" s="1218">
        <v>0</v>
      </c>
      <c r="AL41" s="1202">
        <v>0</v>
      </c>
      <c r="AM41" s="1208">
        <v>0</v>
      </c>
      <c r="AN41" s="1135" t="s">
        <v>530</v>
      </c>
    </row>
    <row r="42" spans="1:40" ht="14.25" customHeight="1">
      <c r="A42" s="344">
        <v>36</v>
      </c>
      <c r="B42" s="822" t="s">
        <v>531</v>
      </c>
      <c r="C42" s="1201">
        <v>1</v>
      </c>
      <c r="D42" s="1202">
        <v>0</v>
      </c>
      <c r="E42" s="1202">
        <v>1</v>
      </c>
      <c r="F42" s="1202">
        <v>0</v>
      </c>
      <c r="G42" s="1202">
        <v>1</v>
      </c>
      <c r="H42" s="1202">
        <v>23</v>
      </c>
      <c r="I42" s="1202">
        <v>0</v>
      </c>
      <c r="J42" s="1202">
        <v>1</v>
      </c>
      <c r="K42" s="1202">
        <v>0</v>
      </c>
      <c r="L42" s="1202">
        <v>1</v>
      </c>
      <c r="M42" s="1203">
        <v>3</v>
      </c>
      <c r="N42" s="905">
        <f t="shared" si="4"/>
        <v>31</v>
      </c>
      <c r="O42" s="1204">
        <v>2</v>
      </c>
      <c r="P42" s="1203">
        <v>0</v>
      </c>
      <c r="Q42" s="1204">
        <v>0</v>
      </c>
      <c r="R42" s="1202">
        <v>1</v>
      </c>
      <c r="S42" s="1202">
        <v>1</v>
      </c>
      <c r="T42" s="1202">
        <v>0</v>
      </c>
      <c r="U42" s="1202">
        <v>0</v>
      </c>
      <c r="V42" s="1202">
        <v>2</v>
      </c>
      <c r="W42" s="1202">
        <v>1</v>
      </c>
      <c r="X42" s="1203">
        <v>0</v>
      </c>
      <c r="Y42" s="905">
        <f t="shared" si="1"/>
        <v>7</v>
      </c>
      <c r="Z42" s="1204">
        <v>3</v>
      </c>
      <c r="AA42" s="1202">
        <v>1</v>
      </c>
      <c r="AB42" s="1203">
        <v>1</v>
      </c>
      <c r="AC42" s="1204">
        <v>1</v>
      </c>
      <c r="AD42" s="1202">
        <v>6</v>
      </c>
      <c r="AE42" s="1203">
        <v>1</v>
      </c>
      <c r="AF42" s="1204">
        <v>0</v>
      </c>
      <c r="AG42" s="1202">
        <v>0</v>
      </c>
      <c r="AH42" s="1206">
        <v>0</v>
      </c>
      <c r="AI42" s="1207">
        <v>1</v>
      </c>
      <c r="AJ42" s="1202">
        <v>0</v>
      </c>
      <c r="AK42" s="1204">
        <v>0</v>
      </c>
      <c r="AL42" s="1221">
        <v>0</v>
      </c>
      <c r="AM42" s="1208">
        <v>0</v>
      </c>
      <c r="AN42" s="1135" t="s">
        <v>531</v>
      </c>
    </row>
    <row r="43" spans="1:40" ht="14.25" customHeight="1">
      <c r="A43" s="289" t="s">
        <v>532</v>
      </c>
      <c r="B43" s="822" t="s">
        <v>533</v>
      </c>
      <c r="C43" s="1201">
        <v>1</v>
      </c>
      <c r="D43" s="1202">
        <v>0</v>
      </c>
      <c r="E43" s="1202">
        <v>1</v>
      </c>
      <c r="F43" s="1202">
        <v>1</v>
      </c>
      <c r="G43" s="1202">
        <v>2</v>
      </c>
      <c r="H43" s="1202">
        <v>34</v>
      </c>
      <c r="I43" s="1202">
        <v>0</v>
      </c>
      <c r="J43" s="1202">
        <v>2</v>
      </c>
      <c r="K43" s="1202">
        <v>0</v>
      </c>
      <c r="L43" s="1202">
        <v>1</v>
      </c>
      <c r="M43" s="1203">
        <v>6</v>
      </c>
      <c r="N43" s="905">
        <f t="shared" si="4"/>
        <v>48</v>
      </c>
      <c r="O43" s="1204">
        <v>2</v>
      </c>
      <c r="P43" s="1203">
        <v>0</v>
      </c>
      <c r="Q43" s="1204">
        <v>0</v>
      </c>
      <c r="R43" s="1202">
        <v>1</v>
      </c>
      <c r="S43" s="1202">
        <v>1</v>
      </c>
      <c r="T43" s="1202">
        <v>0</v>
      </c>
      <c r="U43" s="1202">
        <v>0</v>
      </c>
      <c r="V43" s="1202">
        <v>4</v>
      </c>
      <c r="W43" s="1202">
        <v>0</v>
      </c>
      <c r="X43" s="1203">
        <v>0</v>
      </c>
      <c r="Y43" s="905">
        <f t="shared" si="1"/>
        <v>8</v>
      </c>
      <c r="Z43" s="1204">
        <v>2</v>
      </c>
      <c r="AA43" s="1202">
        <v>2</v>
      </c>
      <c r="AB43" s="1203">
        <v>1</v>
      </c>
      <c r="AC43" s="1204">
        <v>1</v>
      </c>
      <c r="AD43" s="1202">
        <v>6</v>
      </c>
      <c r="AE43" s="1203">
        <v>1</v>
      </c>
      <c r="AF43" s="1204">
        <v>0</v>
      </c>
      <c r="AG43" s="1202">
        <v>0</v>
      </c>
      <c r="AH43" s="1206">
        <v>0</v>
      </c>
      <c r="AI43" s="1207">
        <v>5</v>
      </c>
      <c r="AJ43" s="1202">
        <v>0</v>
      </c>
      <c r="AK43" s="1204">
        <v>0</v>
      </c>
      <c r="AL43" s="1221">
        <v>0</v>
      </c>
      <c r="AM43" s="1208">
        <v>0</v>
      </c>
      <c r="AN43" s="1135" t="s">
        <v>533</v>
      </c>
    </row>
    <row r="44" spans="1:40" ht="14.25" customHeight="1">
      <c r="A44" s="808"/>
      <c r="B44" s="822" t="s">
        <v>534</v>
      </c>
      <c r="C44" s="1201">
        <v>1</v>
      </c>
      <c r="D44" s="1202">
        <v>0</v>
      </c>
      <c r="E44" s="1202">
        <v>1</v>
      </c>
      <c r="F44" s="1202">
        <v>0</v>
      </c>
      <c r="G44" s="1202">
        <v>1</v>
      </c>
      <c r="H44" s="1202">
        <v>23</v>
      </c>
      <c r="I44" s="1202">
        <v>0</v>
      </c>
      <c r="J44" s="1202">
        <v>1</v>
      </c>
      <c r="K44" s="1202">
        <v>0</v>
      </c>
      <c r="L44" s="1202">
        <v>0</v>
      </c>
      <c r="M44" s="1203">
        <v>4</v>
      </c>
      <c r="N44" s="905">
        <f t="shared" si="4"/>
        <v>31</v>
      </c>
      <c r="O44" s="1204">
        <v>1</v>
      </c>
      <c r="P44" s="1203">
        <v>0</v>
      </c>
      <c r="Q44" s="1204">
        <v>0</v>
      </c>
      <c r="R44" s="1202">
        <v>1</v>
      </c>
      <c r="S44" s="1202">
        <v>1</v>
      </c>
      <c r="T44" s="1202">
        <v>0</v>
      </c>
      <c r="U44" s="1202">
        <v>0</v>
      </c>
      <c r="V44" s="1202">
        <v>2</v>
      </c>
      <c r="W44" s="1202">
        <v>1</v>
      </c>
      <c r="X44" s="1203">
        <v>4</v>
      </c>
      <c r="Y44" s="905">
        <f t="shared" si="1"/>
        <v>10</v>
      </c>
      <c r="Z44" s="1204">
        <v>3</v>
      </c>
      <c r="AA44" s="1202">
        <v>1</v>
      </c>
      <c r="AB44" s="1203">
        <v>1</v>
      </c>
      <c r="AC44" s="1204">
        <v>1</v>
      </c>
      <c r="AD44" s="1202">
        <v>6</v>
      </c>
      <c r="AE44" s="1203">
        <v>1</v>
      </c>
      <c r="AF44" s="1204">
        <v>0</v>
      </c>
      <c r="AG44" s="1202">
        <v>0</v>
      </c>
      <c r="AH44" s="1206">
        <v>0</v>
      </c>
      <c r="AI44" s="1207">
        <v>1</v>
      </c>
      <c r="AJ44" s="1202">
        <v>0</v>
      </c>
      <c r="AK44" s="1204">
        <v>0</v>
      </c>
      <c r="AL44" s="1221">
        <v>0</v>
      </c>
      <c r="AM44" s="1208">
        <v>0</v>
      </c>
      <c r="AN44" s="1135" t="s">
        <v>534</v>
      </c>
    </row>
    <row r="45" spans="1:40" ht="14.25" customHeight="1">
      <c r="A45" s="808"/>
      <c r="B45" s="822" t="s">
        <v>535</v>
      </c>
      <c r="C45" s="1201">
        <v>0</v>
      </c>
      <c r="D45" s="1202">
        <v>0</v>
      </c>
      <c r="E45" s="1202">
        <v>1</v>
      </c>
      <c r="F45" s="1202">
        <v>0</v>
      </c>
      <c r="G45" s="1202">
        <v>1</v>
      </c>
      <c r="H45" s="1202">
        <v>8</v>
      </c>
      <c r="I45" s="1202">
        <v>0</v>
      </c>
      <c r="J45" s="1202">
        <v>0</v>
      </c>
      <c r="K45" s="1202">
        <v>0</v>
      </c>
      <c r="L45" s="1202">
        <v>0</v>
      </c>
      <c r="M45" s="1203">
        <v>1</v>
      </c>
      <c r="N45" s="905">
        <f t="shared" si="4"/>
        <v>11</v>
      </c>
      <c r="O45" s="1204">
        <v>1</v>
      </c>
      <c r="P45" s="1203">
        <v>0</v>
      </c>
      <c r="Q45" s="1204">
        <v>0</v>
      </c>
      <c r="R45" s="1202">
        <v>1</v>
      </c>
      <c r="S45" s="1202">
        <v>1</v>
      </c>
      <c r="T45" s="1202">
        <v>0</v>
      </c>
      <c r="U45" s="1202">
        <v>0</v>
      </c>
      <c r="V45" s="1202">
        <v>0</v>
      </c>
      <c r="W45" s="1202">
        <v>1</v>
      </c>
      <c r="X45" s="1203">
        <v>0</v>
      </c>
      <c r="Y45" s="905">
        <f t="shared" si="1"/>
        <v>4</v>
      </c>
      <c r="Z45" s="1204">
        <v>3</v>
      </c>
      <c r="AA45" s="1202">
        <v>1</v>
      </c>
      <c r="AB45" s="1203">
        <v>1</v>
      </c>
      <c r="AC45" s="1204">
        <v>1</v>
      </c>
      <c r="AD45" s="1202">
        <v>0</v>
      </c>
      <c r="AE45" s="1203">
        <v>0</v>
      </c>
      <c r="AF45" s="1204">
        <v>0</v>
      </c>
      <c r="AG45" s="1202">
        <v>0</v>
      </c>
      <c r="AH45" s="1206">
        <v>0</v>
      </c>
      <c r="AI45" s="1207">
        <v>1</v>
      </c>
      <c r="AJ45" s="1202">
        <v>0</v>
      </c>
      <c r="AK45" s="1204">
        <v>0</v>
      </c>
      <c r="AL45" s="1221">
        <v>0</v>
      </c>
      <c r="AM45" s="1208">
        <v>0</v>
      </c>
      <c r="AN45" s="1135" t="s">
        <v>535</v>
      </c>
    </row>
    <row r="46" spans="1:40" ht="14.25" customHeight="1">
      <c r="A46" s="808"/>
      <c r="B46" s="822" t="s">
        <v>536</v>
      </c>
      <c r="C46" s="1201">
        <v>1</v>
      </c>
      <c r="D46" s="1202">
        <v>0</v>
      </c>
      <c r="E46" s="1202">
        <v>1</v>
      </c>
      <c r="F46" s="1202">
        <v>0</v>
      </c>
      <c r="G46" s="1202">
        <v>0</v>
      </c>
      <c r="H46" s="1202">
        <v>3</v>
      </c>
      <c r="I46" s="1202">
        <v>0</v>
      </c>
      <c r="J46" s="1202">
        <v>0</v>
      </c>
      <c r="K46" s="1202">
        <v>1</v>
      </c>
      <c r="L46" s="1202">
        <v>0</v>
      </c>
      <c r="M46" s="1203">
        <v>0</v>
      </c>
      <c r="N46" s="905">
        <f t="shared" si="4"/>
        <v>6</v>
      </c>
      <c r="O46" s="1204">
        <v>1</v>
      </c>
      <c r="P46" s="1203">
        <v>0</v>
      </c>
      <c r="Q46" s="1204">
        <v>0</v>
      </c>
      <c r="R46" s="1202">
        <v>0</v>
      </c>
      <c r="S46" s="1202">
        <v>0</v>
      </c>
      <c r="T46" s="1202">
        <v>0</v>
      </c>
      <c r="U46" s="1202">
        <v>0</v>
      </c>
      <c r="V46" s="1202">
        <v>1</v>
      </c>
      <c r="W46" s="1202">
        <v>1</v>
      </c>
      <c r="X46" s="1203">
        <v>1</v>
      </c>
      <c r="Y46" s="905">
        <f t="shared" si="1"/>
        <v>4</v>
      </c>
      <c r="Z46" s="1204">
        <v>3</v>
      </c>
      <c r="AA46" s="1202">
        <v>1</v>
      </c>
      <c r="AB46" s="1203">
        <v>1</v>
      </c>
      <c r="AC46" s="1204">
        <v>1</v>
      </c>
      <c r="AD46" s="1202">
        <v>0</v>
      </c>
      <c r="AE46" s="1203">
        <v>1</v>
      </c>
      <c r="AF46" s="1204">
        <v>0</v>
      </c>
      <c r="AG46" s="1202">
        <v>0</v>
      </c>
      <c r="AH46" s="1206">
        <v>0</v>
      </c>
      <c r="AI46" s="1207">
        <v>0</v>
      </c>
      <c r="AJ46" s="1202">
        <v>0</v>
      </c>
      <c r="AK46" s="1204">
        <v>0</v>
      </c>
      <c r="AL46" s="1221">
        <v>0</v>
      </c>
      <c r="AM46" s="1208">
        <v>0</v>
      </c>
      <c r="AN46" s="1135" t="s">
        <v>536</v>
      </c>
    </row>
    <row r="47" spans="1:40" ht="14.25" customHeight="1">
      <c r="A47" s="808"/>
      <c r="B47" s="822" t="s">
        <v>537</v>
      </c>
      <c r="C47" s="1201">
        <v>1</v>
      </c>
      <c r="D47" s="1202">
        <v>0</v>
      </c>
      <c r="E47" s="1202">
        <v>1</v>
      </c>
      <c r="F47" s="1202">
        <v>0</v>
      </c>
      <c r="G47" s="1202">
        <v>1</v>
      </c>
      <c r="H47" s="1202">
        <v>17</v>
      </c>
      <c r="I47" s="1202">
        <v>0</v>
      </c>
      <c r="J47" s="1202">
        <v>1</v>
      </c>
      <c r="K47" s="1202">
        <v>0</v>
      </c>
      <c r="L47" s="1202">
        <v>0</v>
      </c>
      <c r="M47" s="1203">
        <v>1</v>
      </c>
      <c r="N47" s="905">
        <f t="shared" si="4"/>
        <v>22</v>
      </c>
      <c r="O47" s="1204">
        <v>2</v>
      </c>
      <c r="P47" s="1203">
        <v>0</v>
      </c>
      <c r="Q47" s="1204">
        <v>0</v>
      </c>
      <c r="R47" s="1202">
        <v>1</v>
      </c>
      <c r="S47" s="1202">
        <v>1</v>
      </c>
      <c r="T47" s="1202">
        <v>0</v>
      </c>
      <c r="U47" s="1202">
        <v>0</v>
      </c>
      <c r="V47" s="1202">
        <v>0</v>
      </c>
      <c r="W47" s="1202">
        <v>1</v>
      </c>
      <c r="X47" s="1203">
        <v>2</v>
      </c>
      <c r="Y47" s="905">
        <f t="shared" si="1"/>
        <v>7</v>
      </c>
      <c r="Z47" s="1204">
        <v>3</v>
      </c>
      <c r="AA47" s="1202">
        <v>1</v>
      </c>
      <c r="AB47" s="1203">
        <v>1</v>
      </c>
      <c r="AC47" s="1204">
        <v>1</v>
      </c>
      <c r="AD47" s="1202">
        <v>6</v>
      </c>
      <c r="AE47" s="1203">
        <v>1</v>
      </c>
      <c r="AF47" s="1204">
        <v>0</v>
      </c>
      <c r="AG47" s="1202">
        <v>0</v>
      </c>
      <c r="AH47" s="1206">
        <v>0</v>
      </c>
      <c r="AI47" s="1207">
        <v>1</v>
      </c>
      <c r="AJ47" s="1202">
        <v>0</v>
      </c>
      <c r="AK47" s="1204">
        <v>1</v>
      </c>
      <c r="AL47" s="1221">
        <v>0</v>
      </c>
      <c r="AM47" s="1208">
        <v>0</v>
      </c>
      <c r="AN47" s="1135" t="s">
        <v>537</v>
      </c>
    </row>
    <row r="48" spans="1:40" ht="14.25" customHeight="1">
      <c r="A48" s="808"/>
      <c r="B48" s="822" t="s">
        <v>538</v>
      </c>
      <c r="C48" s="1201">
        <v>1</v>
      </c>
      <c r="D48" s="1202">
        <v>0</v>
      </c>
      <c r="E48" s="1202">
        <v>2</v>
      </c>
      <c r="F48" s="1202">
        <v>1</v>
      </c>
      <c r="G48" s="1202">
        <v>2</v>
      </c>
      <c r="H48" s="1202">
        <v>48</v>
      </c>
      <c r="I48" s="1202">
        <v>0</v>
      </c>
      <c r="J48" s="1202">
        <v>2</v>
      </c>
      <c r="K48" s="1202">
        <v>1</v>
      </c>
      <c r="L48" s="1202">
        <v>0</v>
      </c>
      <c r="M48" s="1203">
        <v>6</v>
      </c>
      <c r="N48" s="905">
        <f t="shared" si="4"/>
        <v>63</v>
      </c>
      <c r="O48" s="1204">
        <v>2</v>
      </c>
      <c r="P48" s="1203">
        <v>1</v>
      </c>
      <c r="Q48" s="1204">
        <v>0</v>
      </c>
      <c r="R48" s="1202">
        <v>1</v>
      </c>
      <c r="S48" s="1202">
        <v>1</v>
      </c>
      <c r="T48" s="1202">
        <v>0</v>
      </c>
      <c r="U48" s="1202">
        <v>0</v>
      </c>
      <c r="V48" s="1202">
        <v>0</v>
      </c>
      <c r="W48" s="1202">
        <v>1</v>
      </c>
      <c r="X48" s="1203">
        <v>0</v>
      </c>
      <c r="Y48" s="905">
        <f t="shared" si="1"/>
        <v>6</v>
      </c>
      <c r="Z48" s="1204">
        <v>4</v>
      </c>
      <c r="AA48" s="1202">
        <v>2</v>
      </c>
      <c r="AB48" s="1203">
        <v>1</v>
      </c>
      <c r="AC48" s="1204">
        <v>1</v>
      </c>
      <c r="AD48" s="1202">
        <v>6</v>
      </c>
      <c r="AE48" s="1203">
        <v>1</v>
      </c>
      <c r="AF48" s="1204">
        <v>0</v>
      </c>
      <c r="AG48" s="1202">
        <v>0</v>
      </c>
      <c r="AH48" s="1206">
        <v>1</v>
      </c>
      <c r="AI48" s="1207">
        <v>3</v>
      </c>
      <c r="AJ48" s="1202">
        <v>0</v>
      </c>
      <c r="AK48" s="1204">
        <v>1</v>
      </c>
      <c r="AL48" s="1221">
        <v>0</v>
      </c>
      <c r="AM48" s="1208">
        <v>0</v>
      </c>
      <c r="AN48" s="1135" t="s">
        <v>538</v>
      </c>
    </row>
    <row r="49" spans="1:40" ht="14.25" customHeight="1">
      <c r="A49" s="808"/>
      <c r="B49" s="822" t="s">
        <v>539</v>
      </c>
      <c r="C49" s="1201">
        <v>1</v>
      </c>
      <c r="D49" s="1202">
        <v>0</v>
      </c>
      <c r="E49" s="1202">
        <v>1</v>
      </c>
      <c r="F49" s="1202">
        <v>0</v>
      </c>
      <c r="G49" s="1202">
        <v>1</v>
      </c>
      <c r="H49" s="1202">
        <v>16</v>
      </c>
      <c r="I49" s="1202">
        <v>0</v>
      </c>
      <c r="J49" s="1202">
        <v>1</v>
      </c>
      <c r="K49" s="1202">
        <v>0</v>
      </c>
      <c r="L49" s="1202">
        <v>0</v>
      </c>
      <c r="M49" s="1203">
        <v>3</v>
      </c>
      <c r="N49" s="905">
        <f t="shared" si="4"/>
        <v>23</v>
      </c>
      <c r="O49" s="1204">
        <v>1</v>
      </c>
      <c r="P49" s="1203">
        <v>0</v>
      </c>
      <c r="Q49" s="1204">
        <v>0</v>
      </c>
      <c r="R49" s="1202">
        <v>1</v>
      </c>
      <c r="S49" s="1202">
        <v>1</v>
      </c>
      <c r="T49" s="1202">
        <v>0</v>
      </c>
      <c r="U49" s="1202">
        <v>0</v>
      </c>
      <c r="V49" s="1202">
        <v>0</v>
      </c>
      <c r="W49" s="1202">
        <v>1</v>
      </c>
      <c r="X49" s="1203">
        <v>0</v>
      </c>
      <c r="Y49" s="905">
        <f t="shared" si="1"/>
        <v>4</v>
      </c>
      <c r="Z49" s="1204">
        <v>3</v>
      </c>
      <c r="AA49" s="1202">
        <v>1</v>
      </c>
      <c r="AB49" s="1203">
        <v>1</v>
      </c>
      <c r="AC49" s="1204">
        <v>1</v>
      </c>
      <c r="AD49" s="1202">
        <v>5</v>
      </c>
      <c r="AE49" s="1203">
        <v>1</v>
      </c>
      <c r="AF49" s="1204">
        <v>0</v>
      </c>
      <c r="AG49" s="1202">
        <v>0</v>
      </c>
      <c r="AH49" s="1206">
        <v>0</v>
      </c>
      <c r="AI49" s="1207">
        <v>1</v>
      </c>
      <c r="AJ49" s="1202">
        <v>0</v>
      </c>
      <c r="AK49" s="1204">
        <v>0</v>
      </c>
      <c r="AL49" s="1221">
        <v>0</v>
      </c>
      <c r="AM49" s="1208">
        <v>0</v>
      </c>
      <c r="AN49" s="1135" t="s">
        <v>539</v>
      </c>
    </row>
    <row r="50" spans="1:40" ht="14.25" customHeight="1">
      <c r="A50" s="808"/>
      <c r="B50" s="822" t="s">
        <v>540</v>
      </c>
      <c r="C50" s="1201">
        <v>1</v>
      </c>
      <c r="D50" s="1202">
        <v>0</v>
      </c>
      <c r="E50" s="1202">
        <v>1</v>
      </c>
      <c r="F50" s="1202">
        <v>0</v>
      </c>
      <c r="G50" s="1202">
        <v>1</v>
      </c>
      <c r="H50" s="1202">
        <v>18</v>
      </c>
      <c r="I50" s="1202">
        <v>0</v>
      </c>
      <c r="J50" s="1202">
        <v>1</v>
      </c>
      <c r="K50" s="1202">
        <v>0</v>
      </c>
      <c r="L50" s="1202">
        <v>0</v>
      </c>
      <c r="M50" s="1203">
        <v>1</v>
      </c>
      <c r="N50" s="905">
        <f t="shared" si="4"/>
        <v>23</v>
      </c>
      <c r="O50" s="1204">
        <v>1</v>
      </c>
      <c r="P50" s="1203">
        <v>0</v>
      </c>
      <c r="Q50" s="1204">
        <v>0</v>
      </c>
      <c r="R50" s="1202">
        <v>1</v>
      </c>
      <c r="S50" s="1202">
        <v>1</v>
      </c>
      <c r="T50" s="1202">
        <v>0</v>
      </c>
      <c r="U50" s="1202">
        <v>0</v>
      </c>
      <c r="V50" s="1202">
        <v>0</v>
      </c>
      <c r="W50" s="1202">
        <v>1</v>
      </c>
      <c r="X50" s="1203">
        <v>0</v>
      </c>
      <c r="Y50" s="905">
        <f t="shared" si="1"/>
        <v>4</v>
      </c>
      <c r="Z50" s="1204">
        <v>3</v>
      </c>
      <c r="AA50" s="1202">
        <v>1</v>
      </c>
      <c r="AB50" s="1203">
        <v>1</v>
      </c>
      <c r="AC50" s="1204">
        <v>1</v>
      </c>
      <c r="AD50" s="1202">
        <v>6</v>
      </c>
      <c r="AE50" s="1203">
        <v>1</v>
      </c>
      <c r="AF50" s="1204">
        <v>0</v>
      </c>
      <c r="AG50" s="1202">
        <v>0</v>
      </c>
      <c r="AH50" s="1206">
        <v>0</v>
      </c>
      <c r="AI50" s="1207">
        <v>0</v>
      </c>
      <c r="AJ50" s="1202">
        <v>0</v>
      </c>
      <c r="AK50" s="1204">
        <v>0</v>
      </c>
      <c r="AL50" s="1221">
        <v>0</v>
      </c>
      <c r="AM50" s="1208">
        <v>0</v>
      </c>
      <c r="AN50" s="1135" t="s">
        <v>540</v>
      </c>
    </row>
    <row r="51" spans="1:40" ht="14.25" customHeight="1">
      <c r="A51" s="808"/>
      <c r="B51" s="822" t="s">
        <v>541</v>
      </c>
      <c r="C51" s="1201">
        <v>1</v>
      </c>
      <c r="D51" s="1202">
        <v>0</v>
      </c>
      <c r="E51" s="1202">
        <v>1</v>
      </c>
      <c r="F51" s="1202">
        <v>0</v>
      </c>
      <c r="G51" s="1202">
        <v>1</v>
      </c>
      <c r="H51" s="1202">
        <v>3</v>
      </c>
      <c r="I51" s="1202">
        <v>0</v>
      </c>
      <c r="J51" s="1202">
        <v>1</v>
      </c>
      <c r="K51" s="1202">
        <v>0</v>
      </c>
      <c r="L51" s="1202">
        <v>0</v>
      </c>
      <c r="M51" s="1203">
        <v>1</v>
      </c>
      <c r="N51" s="905">
        <f t="shared" si="4"/>
        <v>8</v>
      </c>
      <c r="O51" s="1204">
        <v>2</v>
      </c>
      <c r="P51" s="1203">
        <v>0</v>
      </c>
      <c r="Q51" s="1204">
        <v>1</v>
      </c>
      <c r="R51" s="1202">
        <v>0</v>
      </c>
      <c r="S51" s="1202">
        <v>1</v>
      </c>
      <c r="T51" s="1202">
        <v>0</v>
      </c>
      <c r="U51" s="1202">
        <v>0</v>
      </c>
      <c r="V51" s="1202">
        <v>0</v>
      </c>
      <c r="W51" s="1202">
        <v>1</v>
      </c>
      <c r="X51" s="1203">
        <v>0</v>
      </c>
      <c r="Y51" s="905">
        <f t="shared" si="1"/>
        <v>5</v>
      </c>
      <c r="Z51" s="1204">
        <v>3</v>
      </c>
      <c r="AA51" s="1202">
        <v>1</v>
      </c>
      <c r="AB51" s="1203">
        <v>1</v>
      </c>
      <c r="AC51" s="1204">
        <v>1</v>
      </c>
      <c r="AD51" s="1202">
        <v>0</v>
      </c>
      <c r="AE51" s="1203">
        <v>1</v>
      </c>
      <c r="AF51" s="1204">
        <v>0</v>
      </c>
      <c r="AG51" s="1202">
        <v>0</v>
      </c>
      <c r="AH51" s="1206">
        <v>0</v>
      </c>
      <c r="AI51" s="1207">
        <v>0</v>
      </c>
      <c r="AJ51" s="1202">
        <v>0</v>
      </c>
      <c r="AK51" s="1204">
        <v>0</v>
      </c>
      <c r="AL51" s="1221">
        <v>0</v>
      </c>
      <c r="AM51" s="1208">
        <v>0</v>
      </c>
      <c r="AN51" s="1135" t="s">
        <v>541</v>
      </c>
    </row>
    <row r="52" spans="1:40" ht="14.25" customHeight="1">
      <c r="A52" s="808"/>
      <c r="B52" s="96" t="s">
        <v>542</v>
      </c>
      <c r="C52" s="1201">
        <v>1</v>
      </c>
      <c r="D52" s="1202">
        <v>0</v>
      </c>
      <c r="E52" s="1202">
        <v>1</v>
      </c>
      <c r="F52" s="1202">
        <v>0</v>
      </c>
      <c r="G52" s="1202">
        <v>1</v>
      </c>
      <c r="H52" s="1202">
        <v>9</v>
      </c>
      <c r="I52" s="1202">
        <v>0</v>
      </c>
      <c r="J52" s="1202">
        <v>1</v>
      </c>
      <c r="K52" s="1202">
        <v>1</v>
      </c>
      <c r="L52" s="1202">
        <v>0</v>
      </c>
      <c r="M52" s="1203">
        <v>1</v>
      </c>
      <c r="N52" s="905">
        <f t="shared" si="4"/>
        <v>15</v>
      </c>
      <c r="O52" s="1204">
        <v>1</v>
      </c>
      <c r="P52" s="1203">
        <v>0</v>
      </c>
      <c r="Q52" s="1204">
        <v>0</v>
      </c>
      <c r="R52" s="1202">
        <v>1</v>
      </c>
      <c r="S52" s="1202">
        <v>1</v>
      </c>
      <c r="T52" s="1202">
        <v>0</v>
      </c>
      <c r="U52" s="1202">
        <v>0</v>
      </c>
      <c r="V52" s="1202">
        <v>2</v>
      </c>
      <c r="W52" s="1202">
        <v>1</v>
      </c>
      <c r="X52" s="1203">
        <v>0</v>
      </c>
      <c r="Y52" s="905">
        <f t="shared" si="1"/>
        <v>6</v>
      </c>
      <c r="Z52" s="1204">
        <v>3</v>
      </c>
      <c r="AA52" s="1202">
        <v>1</v>
      </c>
      <c r="AB52" s="1203">
        <v>1</v>
      </c>
      <c r="AC52" s="1204">
        <v>1</v>
      </c>
      <c r="AD52" s="1202">
        <v>0</v>
      </c>
      <c r="AE52" s="1203">
        <v>1</v>
      </c>
      <c r="AF52" s="1204">
        <v>0</v>
      </c>
      <c r="AG52" s="1202">
        <v>0</v>
      </c>
      <c r="AH52" s="1206">
        <v>0</v>
      </c>
      <c r="AI52" s="1207">
        <v>1</v>
      </c>
      <c r="AJ52" s="1202">
        <v>0</v>
      </c>
      <c r="AK52" s="1204">
        <v>0</v>
      </c>
      <c r="AL52" s="1221">
        <v>0</v>
      </c>
      <c r="AM52" s="1208">
        <v>0</v>
      </c>
      <c r="AN52" s="1135" t="s">
        <v>542</v>
      </c>
    </row>
    <row r="53" spans="1:40" ht="14.25" customHeight="1" thickBot="1">
      <c r="A53" s="809"/>
      <c r="B53" s="348" t="s">
        <v>543</v>
      </c>
      <c r="C53" s="1222">
        <v>1</v>
      </c>
      <c r="D53" s="1223">
        <v>0</v>
      </c>
      <c r="E53" s="1223">
        <v>1</v>
      </c>
      <c r="F53" s="1223">
        <v>0</v>
      </c>
      <c r="G53" s="1223">
        <v>1</v>
      </c>
      <c r="H53" s="1223">
        <v>15</v>
      </c>
      <c r="I53" s="1223">
        <v>0</v>
      </c>
      <c r="J53" s="1223">
        <v>1</v>
      </c>
      <c r="K53" s="1223">
        <v>0</v>
      </c>
      <c r="L53" s="1223">
        <v>1</v>
      </c>
      <c r="M53" s="1224">
        <v>0</v>
      </c>
      <c r="N53" s="910">
        <f t="shared" si="4"/>
        <v>20</v>
      </c>
      <c r="O53" s="1225">
        <v>1</v>
      </c>
      <c r="P53" s="1224">
        <v>0</v>
      </c>
      <c r="Q53" s="1225">
        <v>0</v>
      </c>
      <c r="R53" s="1223">
        <v>1</v>
      </c>
      <c r="S53" s="1223">
        <v>1</v>
      </c>
      <c r="T53" s="1223">
        <v>0</v>
      </c>
      <c r="U53" s="1223">
        <v>0</v>
      </c>
      <c r="V53" s="1223">
        <v>2</v>
      </c>
      <c r="W53" s="1223">
        <v>1</v>
      </c>
      <c r="X53" s="1224">
        <v>0</v>
      </c>
      <c r="Y53" s="910">
        <f t="shared" si="1"/>
        <v>6</v>
      </c>
      <c r="Z53" s="1225">
        <v>3</v>
      </c>
      <c r="AA53" s="1223">
        <v>1</v>
      </c>
      <c r="AB53" s="1224">
        <v>1</v>
      </c>
      <c r="AC53" s="1225">
        <v>1</v>
      </c>
      <c r="AD53" s="1223">
        <v>6</v>
      </c>
      <c r="AE53" s="1224">
        <v>1</v>
      </c>
      <c r="AF53" s="1225">
        <v>0</v>
      </c>
      <c r="AG53" s="1223">
        <v>0</v>
      </c>
      <c r="AH53" s="1226">
        <v>0</v>
      </c>
      <c r="AI53" s="1227">
        <v>0</v>
      </c>
      <c r="AJ53" s="1223">
        <v>0</v>
      </c>
      <c r="AK53" s="1225">
        <v>0</v>
      </c>
      <c r="AL53" s="1223">
        <v>0</v>
      </c>
      <c r="AM53" s="1228">
        <v>0</v>
      </c>
      <c r="AN53" s="87" t="s">
        <v>543</v>
      </c>
    </row>
    <row r="54" spans="1:40" ht="14.25" customHeight="1">
      <c r="A54" s="808"/>
      <c r="B54" s="325" t="s">
        <v>544</v>
      </c>
      <c r="C54" s="1201">
        <v>1</v>
      </c>
      <c r="D54" s="1202">
        <v>0</v>
      </c>
      <c r="E54" s="1202">
        <v>1</v>
      </c>
      <c r="F54" s="1202">
        <v>0</v>
      </c>
      <c r="G54" s="1202">
        <v>1</v>
      </c>
      <c r="H54" s="1202">
        <v>26</v>
      </c>
      <c r="I54" s="1202">
        <v>0</v>
      </c>
      <c r="J54" s="1205">
        <v>1</v>
      </c>
      <c r="K54" s="1205">
        <v>0</v>
      </c>
      <c r="L54" s="1205">
        <v>0</v>
      </c>
      <c r="M54" s="1217">
        <v>3</v>
      </c>
      <c r="N54" s="917">
        <f t="shared" si="4"/>
        <v>33</v>
      </c>
      <c r="O54" s="1218">
        <v>1</v>
      </c>
      <c r="P54" s="1217">
        <v>0</v>
      </c>
      <c r="Q54" s="1218">
        <v>0</v>
      </c>
      <c r="R54" s="1205">
        <v>0</v>
      </c>
      <c r="S54" s="1205">
        <v>1</v>
      </c>
      <c r="T54" s="1205">
        <v>0</v>
      </c>
      <c r="U54" s="1205">
        <v>0</v>
      </c>
      <c r="V54" s="1205">
        <v>0</v>
      </c>
      <c r="W54" s="1205">
        <v>1</v>
      </c>
      <c r="X54" s="1217">
        <v>7</v>
      </c>
      <c r="Y54" s="917">
        <f t="shared" si="1"/>
        <v>10</v>
      </c>
      <c r="Z54" s="1218">
        <v>3</v>
      </c>
      <c r="AA54" s="1205">
        <v>1</v>
      </c>
      <c r="AB54" s="1217">
        <v>1</v>
      </c>
      <c r="AC54" s="1218">
        <v>1</v>
      </c>
      <c r="AD54" s="1205">
        <v>6</v>
      </c>
      <c r="AE54" s="1217">
        <v>1</v>
      </c>
      <c r="AF54" s="1218">
        <v>0</v>
      </c>
      <c r="AG54" s="1205">
        <v>0</v>
      </c>
      <c r="AH54" s="1219">
        <v>0</v>
      </c>
      <c r="AI54" s="1220">
        <v>2</v>
      </c>
      <c r="AJ54" s="1205">
        <v>0</v>
      </c>
      <c r="AK54" s="1218">
        <v>1</v>
      </c>
      <c r="AL54" s="1205">
        <v>0</v>
      </c>
      <c r="AM54" s="1229">
        <v>0</v>
      </c>
      <c r="AN54" s="1128" t="s">
        <v>544</v>
      </c>
    </row>
    <row r="55" spans="1:40" ht="14.25" customHeight="1">
      <c r="A55" s="808"/>
      <c r="B55" s="822" t="s">
        <v>545</v>
      </c>
      <c r="C55" s="1201">
        <v>1</v>
      </c>
      <c r="D55" s="1202">
        <v>0</v>
      </c>
      <c r="E55" s="1202">
        <v>1</v>
      </c>
      <c r="F55" s="1202">
        <v>1</v>
      </c>
      <c r="G55" s="1202">
        <v>1</v>
      </c>
      <c r="H55" s="1202">
        <v>35</v>
      </c>
      <c r="I55" s="1202">
        <v>0</v>
      </c>
      <c r="J55" s="1202">
        <v>1</v>
      </c>
      <c r="K55" s="1202">
        <v>1</v>
      </c>
      <c r="L55" s="1202">
        <v>0</v>
      </c>
      <c r="M55" s="1203">
        <v>5</v>
      </c>
      <c r="N55" s="905">
        <f t="shared" si="4"/>
        <v>46</v>
      </c>
      <c r="O55" s="1204">
        <v>2</v>
      </c>
      <c r="P55" s="1203">
        <v>0</v>
      </c>
      <c r="Q55" s="1204">
        <v>0</v>
      </c>
      <c r="R55" s="1202">
        <v>1</v>
      </c>
      <c r="S55" s="1202">
        <v>1</v>
      </c>
      <c r="T55" s="1202">
        <v>0</v>
      </c>
      <c r="U55" s="1202">
        <v>0</v>
      </c>
      <c r="V55" s="1202">
        <v>0</v>
      </c>
      <c r="W55" s="1202">
        <v>1</v>
      </c>
      <c r="X55" s="1203">
        <v>0</v>
      </c>
      <c r="Y55" s="905">
        <f t="shared" si="1"/>
        <v>5</v>
      </c>
      <c r="Z55" s="1204">
        <v>4</v>
      </c>
      <c r="AA55" s="1202">
        <v>2</v>
      </c>
      <c r="AB55" s="1203">
        <v>1</v>
      </c>
      <c r="AC55" s="1204">
        <v>1</v>
      </c>
      <c r="AD55" s="1202">
        <v>6</v>
      </c>
      <c r="AE55" s="1203">
        <v>1</v>
      </c>
      <c r="AF55" s="1204">
        <v>0</v>
      </c>
      <c r="AG55" s="1202">
        <v>0</v>
      </c>
      <c r="AH55" s="1206">
        <v>0</v>
      </c>
      <c r="AI55" s="1207">
        <v>4</v>
      </c>
      <c r="AJ55" s="1202">
        <v>0</v>
      </c>
      <c r="AK55" s="1204">
        <v>0</v>
      </c>
      <c r="AL55" s="1202">
        <v>0</v>
      </c>
      <c r="AM55" s="1208">
        <v>1</v>
      </c>
      <c r="AN55" s="1135" t="s">
        <v>545</v>
      </c>
    </row>
    <row r="56" spans="1:40" s="295" customFormat="1" ht="14.25" customHeight="1">
      <c r="A56" s="349"/>
      <c r="B56" s="350" t="s">
        <v>546</v>
      </c>
      <c r="C56" s="1230">
        <v>0</v>
      </c>
      <c r="D56" s="1231">
        <v>0</v>
      </c>
      <c r="E56" s="1231">
        <v>0</v>
      </c>
      <c r="F56" s="1231">
        <v>0</v>
      </c>
      <c r="G56" s="1231">
        <v>0</v>
      </c>
      <c r="H56" s="1231">
        <v>1</v>
      </c>
      <c r="I56" s="1231">
        <v>0</v>
      </c>
      <c r="J56" s="1231">
        <v>0</v>
      </c>
      <c r="K56" s="1231">
        <v>0</v>
      </c>
      <c r="L56" s="1231">
        <v>0</v>
      </c>
      <c r="M56" s="1232">
        <v>0</v>
      </c>
      <c r="N56" s="918">
        <f t="shared" si="4"/>
        <v>1</v>
      </c>
      <c r="O56" s="1233">
        <v>0</v>
      </c>
      <c r="P56" s="1232">
        <v>0</v>
      </c>
      <c r="Q56" s="1233">
        <v>0</v>
      </c>
      <c r="R56" s="1231">
        <v>0</v>
      </c>
      <c r="S56" s="1231">
        <v>0</v>
      </c>
      <c r="T56" s="1231">
        <v>0</v>
      </c>
      <c r="U56" s="1231">
        <v>0</v>
      </c>
      <c r="V56" s="1231">
        <v>0</v>
      </c>
      <c r="W56" s="1231">
        <v>0</v>
      </c>
      <c r="X56" s="1232">
        <v>0</v>
      </c>
      <c r="Y56" s="918">
        <f t="shared" si="1"/>
        <v>0</v>
      </c>
      <c r="Z56" s="1233">
        <v>0</v>
      </c>
      <c r="AA56" s="1231">
        <v>0</v>
      </c>
      <c r="AB56" s="1232">
        <v>0</v>
      </c>
      <c r="AC56" s="1233">
        <v>0</v>
      </c>
      <c r="AD56" s="1231">
        <v>0</v>
      </c>
      <c r="AE56" s="1232">
        <v>0</v>
      </c>
      <c r="AF56" s="1233">
        <v>0</v>
      </c>
      <c r="AG56" s="1231">
        <v>0</v>
      </c>
      <c r="AH56" s="1234">
        <v>0</v>
      </c>
      <c r="AI56" s="1235">
        <v>0</v>
      </c>
      <c r="AJ56" s="1231">
        <v>0</v>
      </c>
      <c r="AK56" s="1233">
        <v>0</v>
      </c>
      <c r="AL56" s="1231">
        <v>0</v>
      </c>
      <c r="AM56" s="1236">
        <v>0</v>
      </c>
      <c r="AN56" s="351" t="s">
        <v>546</v>
      </c>
    </row>
    <row r="57" spans="1:40" ht="14.25" customHeight="1">
      <c r="A57" s="808"/>
      <c r="B57" s="830" t="s">
        <v>711</v>
      </c>
      <c r="C57" s="1201">
        <v>1</v>
      </c>
      <c r="D57" s="1202">
        <v>0</v>
      </c>
      <c r="E57" s="1202">
        <v>1</v>
      </c>
      <c r="F57" s="1202">
        <v>0</v>
      </c>
      <c r="G57" s="1202">
        <v>1</v>
      </c>
      <c r="H57" s="1202">
        <v>8</v>
      </c>
      <c r="I57" s="1202">
        <v>0</v>
      </c>
      <c r="J57" s="1202">
        <v>1</v>
      </c>
      <c r="K57" s="1202">
        <v>0</v>
      </c>
      <c r="L57" s="1202">
        <v>0</v>
      </c>
      <c r="M57" s="1203">
        <v>1</v>
      </c>
      <c r="N57" s="905">
        <f t="shared" si="4"/>
        <v>13</v>
      </c>
      <c r="O57" s="1204">
        <v>1</v>
      </c>
      <c r="P57" s="1203">
        <v>0</v>
      </c>
      <c r="Q57" s="1204">
        <v>0</v>
      </c>
      <c r="R57" s="1202">
        <v>0</v>
      </c>
      <c r="S57" s="1202">
        <v>1</v>
      </c>
      <c r="T57" s="1231">
        <v>0</v>
      </c>
      <c r="U57" s="1231">
        <v>0</v>
      </c>
      <c r="V57" s="1202">
        <v>0</v>
      </c>
      <c r="W57" s="1202">
        <v>1</v>
      </c>
      <c r="X57" s="1203">
        <v>1</v>
      </c>
      <c r="Y57" s="905">
        <f t="shared" si="1"/>
        <v>4</v>
      </c>
      <c r="Z57" s="1204">
        <v>3</v>
      </c>
      <c r="AA57" s="1202">
        <v>1</v>
      </c>
      <c r="AB57" s="1203">
        <v>1</v>
      </c>
      <c r="AC57" s="1204">
        <v>1</v>
      </c>
      <c r="AD57" s="1202">
        <v>5</v>
      </c>
      <c r="AE57" s="1203">
        <v>1</v>
      </c>
      <c r="AF57" s="1204">
        <v>0</v>
      </c>
      <c r="AG57" s="1202">
        <v>0</v>
      </c>
      <c r="AH57" s="1206">
        <v>0</v>
      </c>
      <c r="AI57" s="1207">
        <v>1</v>
      </c>
      <c r="AJ57" s="1202">
        <v>0</v>
      </c>
      <c r="AK57" s="1204">
        <v>0</v>
      </c>
      <c r="AL57" s="1202">
        <v>0</v>
      </c>
      <c r="AM57" s="1208">
        <v>0</v>
      </c>
      <c r="AN57" s="1147" t="s">
        <v>547</v>
      </c>
    </row>
    <row r="58" spans="1:40" ht="14.25" customHeight="1">
      <c r="A58" s="808"/>
      <c r="B58" s="822" t="s">
        <v>548</v>
      </c>
      <c r="C58" s="1201">
        <v>1</v>
      </c>
      <c r="D58" s="1202">
        <v>0</v>
      </c>
      <c r="E58" s="1202">
        <v>1</v>
      </c>
      <c r="F58" s="1202">
        <v>0</v>
      </c>
      <c r="G58" s="1202">
        <v>1</v>
      </c>
      <c r="H58" s="1202">
        <v>5</v>
      </c>
      <c r="I58" s="1202">
        <v>0</v>
      </c>
      <c r="J58" s="1202">
        <v>1</v>
      </c>
      <c r="K58" s="1202">
        <v>0</v>
      </c>
      <c r="L58" s="1202">
        <v>0</v>
      </c>
      <c r="M58" s="1203">
        <v>1</v>
      </c>
      <c r="N58" s="905">
        <f t="shared" si="4"/>
        <v>10</v>
      </c>
      <c r="O58" s="1204">
        <v>1</v>
      </c>
      <c r="P58" s="1203">
        <v>0</v>
      </c>
      <c r="Q58" s="1204">
        <v>1</v>
      </c>
      <c r="R58" s="1202">
        <v>0</v>
      </c>
      <c r="S58" s="1202">
        <v>1</v>
      </c>
      <c r="T58" s="1231">
        <v>0</v>
      </c>
      <c r="U58" s="1231">
        <v>0</v>
      </c>
      <c r="V58" s="1202">
        <v>0</v>
      </c>
      <c r="W58" s="1202">
        <v>1</v>
      </c>
      <c r="X58" s="1203">
        <v>2</v>
      </c>
      <c r="Y58" s="905">
        <f t="shared" si="1"/>
        <v>6</v>
      </c>
      <c r="Z58" s="1204">
        <v>1</v>
      </c>
      <c r="AA58" s="1202">
        <v>1</v>
      </c>
      <c r="AB58" s="1203">
        <v>1</v>
      </c>
      <c r="AC58" s="1204">
        <v>1</v>
      </c>
      <c r="AD58" s="1202">
        <v>4</v>
      </c>
      <c r="AE58" s="1203">
        <v>1</v>
      </c>
      <c r="AF58" s="1204">
        <v>0</v>
      </c>
      <c r="AG58" s="1202">
        <v>0</v>
      </c>
      <c r="AH58" s="1206">
        <v>0</v>
      </c>
      <c r="AI58" s="1207">
        <v>0</v>
      </c>
      <c r="AJ58" s="1202">
        <v>0</v>
      </c>
      <c r="AK58" s="1204">
        <v>0</v>
      </c>
      <c r="AL58" s="1202">
        <v>0</v>
      </c>
      <c r="AM58" s="1208">
        <v>0</v>
      </c>
      <c r="AN58" s="1135" t="s">
        <v>548</v>
      </c>
    </row>
    <row r="59" spans="1:40" ht="14.25" customHeight="1">
      <c r="A59" s="808"/>
      <c r="B59" s="822" t="s">
        <v>12</v>
      </c>
      <c r="C59" s="1201">
        <v>1</v>
      </c>
      <c r="D59" s="1202">
        <v>0</v>
      </c>
      <c r="E59" s="1202">
        <v>1</v>
      </c>
      <c r="F59" s="1202">
        <v>0</v>
      </c>
      <c r="G59" s="1202">
        <v>1</v>
      </c>
      <c r="H59" s="1202">
        <v>7</v>
      </c>
      <c r="I59" s="1202">
        <v>0</v>
      </c>
      <c r="J59" s="1202">
        <v>0</v>
      </c>
      <c r="K59" s="1202">
        <v>1</v>
      </c>
      <c r="L59" s="1202">
        <v>0</v>
      </c>
      <c r="M59" s="1203">
        <v>1</v>
      </c>
      <c r="N59" s="905">
        <f t="shared" si="4"/>
        <v>12</v>
      </c>
      <c r="O59" s="1204">
        <v>2</v>
      </c>
      <c r="P59" s="1203">
        <v>0</v>
      </c>
      <c r="Q59" s="1204">
        <v>0</v>
      </c>
      <c r="R59" s="1202">
        <v>0</v>
      </c>
      <c r="S59" s="1202">
        <v>1</v>
      </c>
      <c r="T59" s="1231">
        <v>0</v>
      </c>
      <c r="U59" s="1231">
        <v>0</v>
      </c>
      <c r="V59" s="1202">
        <v>0</v>
      </c>
      <c r="W59" s="1202">
        <v>1</v>
      </c>
      <c r="X59" s="1203">
        <v>0</v>
      </c>
      <c r="Y59" s="905">
        <f t="shared" si="1"/>
        <v>4</v>
      </c>
      <c r="Z59" s="1204">
        <v>3</v>
      </c>
      <c r="AA59" s="1202">
        <v>1</v>
      </c>
      <c r="AB59" s="1203">
        <v>1</v>
      </c>
      <c r="AC59" s="1204">
        <v>1</v>
      </c>
      <c r="AD59" s="1202">
        <v>6</v>
      </c>
      <c r="AE59" s="1203">
        <v>1</v>
      </c>
      <c r="AF59" s="1204">
        <v>0</v>
      </c>
      <c r="AG59" s="1202">
        <v>0</v>
      </c>
      <c r="AH59" s="1206">
        <v>0</v>
      </c>
      <c r="AI59" s="1207">
        <v>0</v>
      </c>
      <c r="AJ59" s="1202">
        <v>0</v>
      </c>
      <c r="AK59" s="1204">
        <v>0</v>
      </c>
      <c r="AL59" s="1202">
        <v>0</v>
      </c>
      <c r="AM59" s="1208">
        <v>0</v>
      </c>
      <c r="AN59" s="1135" t="s">
        <v>12</v>
      </c>
    </row>
    <row r="60" spans="1:40" ht="14.25" customHeight="1">
      <c r="A60" s="808"/>
      <c r="B60" s="830" t="s">
        <v>549</v>
      </c>
      <c r="C60" s="1201">
        <v>1</v>
      </c>
      <c r="D60" s="1202">
        <v>0</v>
      </c>
      <c r="E60" s="1202">
        <v>1</v>
      </c>
      <c r="F60" s="1202">
        <v>0</v>
      </c>
      <c r="G60" s="1202">
        <v>1</v>
      </c>
      <c r="H60" s="1202">
        <v>7</v>
      </c>
      <c r="I60" s="1202">
        <v>0</v>
      </c>
      <c r="J60" s="1202">
        <v>1</v>
      </c>
      <c r="K60" s="1202">
        <v>0</v>
      </c>
      <c r="L60" s="1202">
        <v>0</v>
      </c>
      <c r="M60" s="1203">
        <v>0</v>
      </c>
      <c r="N60" s="905">
        <f t="shared" si="4"/>
        <v>11</v>
      </c>
      <c r="O60" s="1204">
        <v>1</v>
      </c>
      <c r="P60" s="1203">
        <v>0</v>
      </c>
      <c r="Q60" s="1204">
        <v>0</v>
      </c>
      <c r="R60" s="1202">
        <v>0</v>
      </c>
      <c r="S60" s="1202">
        <v>1</v>
      </c>
      <c r="T60" s="1231">
        <v>0</v>
      </c>
      <c r="U60" s="1231">
        <v>0</v>
      </c>
      <c r="V60" s="1202">
        <v>0</v>
      </c>
      <c r="W60" s="1202">
        <v>1</v>
      </c>
      <c r="X60" s="1203">
        <v>0</v>
      </c>
      <c r="Y60" s="905">
        <f t="shared" si="1"/>
        <v>3</v>
      </c>
      <c r="Z60" s="1204">
        <v>3</v>
      </c>
      <c r="AA60" s="1202">
        <v>1</v>
      </c>
      <c r="AB60" s="1203">
        <v>1</v>
      </c>
      <c r="AC60" s="1204">
        <v>1</v>
      </c>
      <c r="AD60" s="1202">
        <v>0</v>
      </c>
      <c r="AE60" s="1203">
        <v>1</v>
      </c>
      <c r="AF60" s="1204">
        <v>0</v>
      </c>
      <c r="AG60" s="1202">
        <v>0</v>
      </c>
      <c r="AH60" s="1206">
        <v>0</v>
      </c>
      <c r="AI60" s="1207">
        <v>0</v>
      </c>
      <c r="AJ60" s="1202">
        <v>0</v>
      </c>
      <c r="AK60" s="1204">
        <v>0</v>
      </c>
      <c r="AL60" s="1202">
        <v>0</v>
      </c>
      <c r="AM60" s="1208">
        <v>0</v>
      </c>
      <c r="AN60" s="1147" t="s">
        <v>549</v>
      </c>
    </row>
    <row r="61" spans="1:40" ht="14.25" customHeight="1">
      <c r="A61" s="808"/>
      <c r="B61" s="822" t="s">
        <v>550</v>
      </c>
      <c r="C61" s="1201">
        <v>1</v>
      </c>
      <c r="D61" s="1202">
        <v>0</v>
      </c>
      <c r="E61" s="1202">
        <v>1</v>
      </c>
      <c r="F61" s="1202">
        <v>0</v>
      </c>
      <c r="G61" s="1202">
        <v>1</v>
      </c>
      <c r="H61" s="1202">
        <v>15</v>
      </c>
      <c r="I61" s="1202">
        <v>0</v>
      </c>
      <c r="J61" s="1202">
        <v>1</v>
      </c>
      <c r="K61" s="1202">
        <v>1</v>
      </c>
      <c r="L61" s="1202">
        <v>0</v>
      </c>
      <c r="M61" s="1203">
        <v>1</v>
      </c>
      <c r="N61" s="905">
        <f t="shared" si="4"/>
        <v>21</v>
      </c>
      <c r="O61" s="1204">
        <v>1</v>
      </c>
      <c r="P61" s="1203">
        <v>1</v>
      </c>
      <c r="Q61" s="1204">
        <v>0</v>
      </c>
      <c r="R61" s="1202">
        <v>1</v>
      </c>
      <c r="S61" s="1202">
        <v>1</v>
      </c>
      <c r="T61" s="1231">
        <v>0</v>
      </c>
      <c r="U61" s="1231">
        <v>0</v>
      </c>
      <c r="V61" s="1202">
        <v>0</v>
      </c>
      <c r="W61" s="1202">
        <v>1</v>
      </c>
      <c r="X61" s="1203">
        <v>5</v>
      </c>
      <c r="Y61" s="905">
        <f t="shared" si="1"/>
        <v>10</v>
      </c>
      <c r="Z61" s="1204">
        <v>3</v>
      </c>
      <c r="AA61" s="1202">
        <v>1</v>
      </c>
      <c r="AB61" s="1203">
        <v>1</v>
      </c>
      <c r="AC61" s="1204">
        <v>1</v>
      </c>
      <c r="AD61" s="1202">
        <v>6</v>
      </c>
      <c r="AE61" s="1203">
        <v>1</v>
      </c>
      <c r="AF61" s="1204">
        <v>0</v>
      </c>
      <c r="AG61" s="1202">
        <v>0</v>
      </c>
      <c r="AH61" s="1206">
        <v>0</v>
      </c>
      <c r="AI61" s="1207">
        <v>1</v>
      </c>
      <c r="AJ61" s="1202">
        <v>0</v>
      </c>
      <c r="AK61" s="1204">
        <v>0</v>
      </c>
      <c r="AL61" s="1202">
        <v>0</v>
      </c>
      <c r="AM61" s="1208">
        <v>0</v>
      </c>
      <c r="AN61" s="1135" t="s">
        <v>550</v>
      </c>
    </row>
    <row r="62" spans="1:40" ht="14.25" customHeight="1">
      <c r="A62" s="808"/>
      <c r="B62" s="822" t="s">
        <v>551</v>
      </c>
      <c r="C62" s="1201">
        <v>1</v>
      </c>
      <c r="D62" s="1202">
        <v>0</v>
      </c>
      <c r="E62" s="1202">
        <v>1</v>
      </c>
      <c r="F62" s="1202">
        <v>0</v>
      </c>
      <c r="G62" s="1202">
        <v>1</v>
      </c>
      <c r="H62" s="1202">
        <v>4</v>
      </c>
      <c r="I62" s="1202">
        <v>0</v>
      </c>
      <c r="J62" s="1202">
        <v>1</v>
      </c>
      <c r="K62" s="1202">
        <v>0</v>
      </c>
      <c r="L62" s="1202">
        <v>0</v>
      </c>
      <c r="M62" s="1203">
        <v>0</v>
      </c>
      <c r="N62" s="905">
        <f t="shared" si="4"/>
        <v>8</v>
      </c>
      <c r="O62" s="1204">
        <v>1</v>
      </c>
      <c r="P62" s="1203">
        <v>0</v>
      </c>
      <c r="Q62" s="1204">
        <v>1</v>
      </c>
      <c r="R62" s="1202">
        <v>0</v>
      </c>
      <c r="S62" s="1202">
        <v>1</v>
      </c>
      <c r="T62" s="1231">
        <v>0</v>
      </c>
      <c r="U62" s="1231">
        <v>0</v>
      </c>
      <c r="V62" s="1202">
        <v>0</v>
      </c>
      <c r="W62" s="1202">
        <v>1</v>
      </c>
      <c r="X62" s="1203">
        <v>0</v>
      </c>
      <c r="Y62" s="905">
        <f t="shared" si="1"/>
        <v>4</v>
      </c>
      <c r="Z62" s="1204">
        <v>3</v>
      </c>
      <c r="AA62" s="1202">
        <v>1</v>
      </c>
      <c r="AB62" s="1203">
        <v>1</v>
      </c>
      <c r="AC62" s="1204">
        <v>1</v>
      </c>
      <c r="AD62" s="1202">
        <v>0</v>
      </c>
      <c r="AE62" s="1203">
        <v>1</v>
      </c>
      <c r="AF62" s="1204">
        <v>0</v>
      </c>
      <c r="AG62" s="1202">
        <v>0</v>
      </c>
      <c r="AH62" s="1206">
        <v>0</v>
      </c>
      <c r="AI62" s="1207">
        <v>0</v>
      </c>
      <c r="AJ62" s="1202">
        <v>0</v>
      </c>
      <c r="AK62" s="1204">
        <v>0</v>
      </c>
      <c r="AL62" s="1202">
        <v>0</v>
      </c>
      <c r="AM62" s="1208">
        <v>0</v>
      </c>
      <c r="AN62" s="1135" t="s">
        <v>551</v>
      </c>
    </row>
    <row r="63" spans="1:40" ht="14.25" customHeight="1">
      <c r="A63" s="808"/>
      <c r="B63" s="822" t="s">
        <v>712</v>
      </c>
      <c r="C63" s="1201">
        <v>1</v>
      </c>
      <c r="D63" s="1202">
        <v>0</v>
      </c>
      <c r="E63" s="1202">
        <v>1</v>
      </c>
      <c r="F63" s="1202">
        <v>0</v>
      </c>
      <c r="G63" s="1202">
        <v>1</v>
      </c>
      <c r="H63" s="1202">
        <v>14</v>
      </c>
      <c r="I63" s="1202">
        <v>0</v>
      </c>
      <c r="J63" s="1202">
        <v>1</v>
      </c>
      <c r="K63" s="1202">
        <v>1</v>
      </c>
      <c r="L63" s="1202">
        <v>0</v>
      </c>
      <c r="M63" s="1203">
        <v>3</v>
      </c>
      <c r="N63" s="905">
        <f t="shared" si="4"/>
        <v>22</v>
      </c>
      <c r="O63" s="1204">
        <v>1</v>
      </c>
      <c r="P63" s="1203">
        <v>0</v>
      </c>
      <c r="Q63" s="1204">
        <v>0</v>
      </c>
      <c r="R63" s="1202">
        <v>0</v>
      </c>
      <c r="S63" s="1202">
        <v>1</v>
      </c>
      <c r="T63" s="1231">
        <v>0</v>
      </c>
      <c r="U63" s="1231">
        <v>0</v>
      </c>
      <c r="V63" s="1202">
        <v>0</v>
      </c>
      <c r="W63" s="1202">
        <v>1</v>
      </c>
      <c r="X63" s="1203">
        <v>0</v>
      </c>
      <c r="Y63" s="905">
        <f t="shared" si="1"/>
        <v>3</v>
      </c>
      <c r="Z63" s="1204">
        <v>2</v>
      </c>
      <c r="AA63" s="1202">
        <v>1</v>
      </c>
      <c r="AB63" s="1203">
        <v>1</v>
      </c>
      <c r="AC63" s="1204">
        <v>1</v>
      </c>
      <c r="AD63" s="1202">
        <v>0</v>
      </c>
      <c r="AE63" s="1203">
        <v>1</v>
      </c>
      <c r="AF63" s="1204">
        <v>0</v>
      </c>
      <c r="AG63" s="1202">
        <v>0</v>
      </c>
      <c r="AH63" s="1206">
        <v>0</v>
      </c>
      <c r="AI63" s="1207">
        <v>1</v>
      </c>
      <c r="AJ63" s="1202">
        <v>0</v>
      </c>
      <c r="AK63" s="1204">
        <v>0</v>
      </c>
      <c r="AL63" s="1202">
        <v>0</v>
      </c>
      <c r="AM63" s="1208">
        <v>0</v>
      </c>
      <c r="AN63" s="1135" t="s">
        <v>552</v>
      </c>
    </row>
    <row r="64" spans="1:40" ht="14.25" customHeight="1">
      <c r="A64" s="808"/>
      <c r="B64" s="822" t="s">
        <v>553</v>
      </c>
      <c r="C64" s="1201">
        <v>1</v>
      </c>
      <c r="D64" s="1202">
        <v>0</v>
      </c>
      <c r="E64" s="1202">
        <v>1</v>
      </c>
      <c r="F64" s="1202">
        <v>0</v>
      </c>
      <c r="G64" s="1202">
        <v>1</v>
      </c>
      <c r="H64" s="1202">
        <v>5</v>
      </c>
      <c r="I64" s="1202">
        <v>0</v>
      </c>
      <c r="J64" s="1202">
        <v>1</v>
      </c>
      <c r="K64" s="1202">
        <v>0</v>
      </c>
      <c r="L64" s="1202">
        <v>0</v>
      </c>
      <c r="M64" s="1203">
        <v>0</v>
      </c>
      <c r="N64" s="905">
        <f t="shared" si="4"/>
        <v>9</v>
      </c>
      <c r="O64" s="1204">
        <v>1</v>
      </c>
      <c r="P64" s="1203">
        <v>0</v>
      </c>
      <c r="Q64" s="1204">
        <v>1</v>
      </c>
      <c r="R64" s="1202">
        <v>0</v>
      </c>
      <c r="S64" s="1202">
        <v>1</v>
      </c>
      <c r="T64" s="1231">
        <v>0</v>
      </c>
      <c r="U64" s="1231">
        <v>0</v>
      </c>
      <c r="V64" s="1202">
        <v>0</v>
      </c>
      <c r="W64" s="1202">
        <v>1</v>
      </c>
      <c r="X64" s="1203">
        <v>1</v>
      </c>
      <c r="Y64" s="905">
        <f t="shared" si="1"/>
        <v>5</v>
      </c>
      <c r="Z64" s="1204">
        <v>3</v>
      </c>
      <c r="AA64" s="1202">
        <v>1</v>
      </c>
      <c r="AB64" s="1203">
        <v>1</v>
      </c>
      <c r="AC64" s="1204">
        <v>1</v>
      </c>
      <c r="AD64" s="1202">
        <v>0</v>
      </c>
      <c r="AE64" s="1203">
        <v>1</v>
      </c>
      <c r="AF64" s="1204">
        <v>0</v>
      </c>
      <c r="AG64" s="1202">
        <v>0</v>
      </c>
      <c r="AH64" s="1206">
        <v>0</v>
      </c>
      <c r="AI64" s="1207">
        <v>0</v>
      </c>
      <c r="AJ64" s="1202">
        <v>0</v>
      </c>
      <c r="AK64" s="1204">
        <v>0</v>
      </c>
      <c r="AL64" s="1202">
        <v>0</v>
      </c>
      <c r="AM64" s="1208">
        <v>0</v>
      </c>
      <c r="AN64" s="1135" t="s">
        <v>553</v>
      </c>
    </row>
    <row r="65" spans="1:40" ht="14.25" customHeight="1">
      <c r="A65" s="808"/>
      <c r="B65" s="822" t="s">
        <v>554</v>
      </c>
      <c r="C65" s="1201">
        <v>1</v>
      </c>
      <c r="D65" s="1202">
        <v>0</v>
      </c>
      <c r="E65" s="1202">
        <v>1</v>
      </c>
      <c r="F65" s="1202">
        <v>0</v>
      </c>
      <c r="G65" s="1202">
        <v>1</v>
      </c>
      <c r="H65" s="1202">
        <v>7</v>
      </c>
      <c r="I65" s="1202">
        <v>0</v>
      </c>
      <c r="J65" s="1202">
        <v>1</v>
      </c>
      <c r="K65" s="1202">
        <v>0</v>
      </c>
      <c r="L65" s="1202">
        <v>0</v>
      </c>
      <c r="M65" s="1203">
        <v>0</v>
      </c>
      <c r="N65" s="905">
        <f t="shared" si="4"/>
        <v>11</v>
      </c>
      <c r="O65" s="1204">
        <v>2</v>
      </c>
      <c r="P65" s="1203">
        <v>0</v>
      </c>
      <c r="Q65" s="1204">
        <v>0</v>
      </c>
      <c r="R65" s="1202">
        <v>0</v>
      </c>
      <c r="S65" s="1202">
        <v>1</v>
      </c>
      <c r="T65" s="1231">
        <v>0</v>
      </c>
      <c r="U65" s="1231">
        <v>0</v>
      </c>
      <c r="V65" s="1202">
        <v>0</v>
      </c>
      <c r="W65" s="1202">
        <v>1</v>
      </c>
      <c r="X65" s="1203">
        <v>0</v>
      </c>
      <c r="Y65" s="905">
        <f t="shared" si="1"/>
        <v>4</v>
      </c>
      <c r="Z65" s="1204">
        <v>3</v>
      </c>
      <c r="AA65" s="1202">
        <v>1</v>
      </c>
      <c r="AB65" s="1203">
        <v>1</v>
      </c>
      <c r="AC65" s="1204">
        <v>1</v>
      </c>
      <c r="AD65" s="1202">
        <v>0</v>
      </c>
      <c r="AE65" s="1203">
        <v>1</v>
      </c>
      <c r="AF65" s="1204">
        <v>0</v>
      </c>
      <c r="AG65" s="1202">
        <v>0</v>
      </c>
      <c r="AH65" s="1206">
        <v>0</v>
      </c>
      <c r="AI65" s="1207">
        <v>0</v>
      </c>
      <c r="AJ65" s="1202">
        <v>0</v>
      </c>
      <c r="AK65" s="1204">
        <v>0</v>
      </c>
      <c r="AL65" s="1202">
        <v>0</v>
      </c>
      <c r="AM65" s="1208">
        <v>0</v>
      </c>
      <c r="AN65" s="1135" t="s">
        <v>554</v>
      </c>
    </row>
    <row r="66" spans="1:40" s="295" customFormat="1" ht="14.25" customHeight="1">
      <c r="A66" s="349"/>
      <c r="B66" s="824" t="s">
        <v>555</v>
      </c>
      <c r="C66" s="1230">
        <v>0</v>
      </c>
      <c r="D66" s="1231">
        <v>0</v>
      </c>
      <c r="E66" s="1231">
        <v>0</v>
      </c>
      <c r="F66" s="1231">
        <v>0</v>
      </c>
      <c r="G66" s="1231">
        <v>0</v>
      </c>
      <c r="H66" s="1231">
        <v>0</v>
      </c>
      <c r="I66" s="1231">
        <v>0</v>
      </c>
      <c r="J66" s="1231">
        <v>0</v>
      </c>
      <c r="K66" s="1231">
        <v>0</v>
      </c>
      <c r="L66" s="1231">
        <v>0</v>
      </c>
      <c r="M66" s="1232">
        <v>0</v>
      </c>
      <c r="N66" s="918">
        <f t="shared" si="4"/>
        <v>0</v>
      </c>
      <c r="O66" s="1233">
        <v>0</v>
      </c>
      <c r="P66" s="1232">
        <v>0</v>
      </c>
      <c r="Q66" s="1233">
        <v>0</v>
      </c>
      <c r="R66" s="1231">
        <v>0</v>
      </c>
      <c r="S66" s="1231">
        <v>0</v>
      </c>
      <c r="T66" s="1231">
        <v>0</v>
      </c>
      <c r="U66" s="1231">
        <v>0</v>
      </c>
      <c r="V66" s="1231">
        <v>0</v>
      </c>
      <c r="W66" s="1231">
        <v>0</v>
      </c>
      <c r="X66" s="1232">
        <v>0</v>
      </c>
      <c r="Y66" s="918">
        <f t="shared" si="1"/>
        <v>0</v>
      </c>
      <c r="Z66" s="1233">
        <v>0</v>
      </c>
      <c r="AA66" s="1231">
        <v>0</v>
      </c>
      <c r="AB66" s="1232">
        <v>0</v>
      </c>
      <c r="AC66" s="1233">
        <v>0</v>
      </c>
      <c r="AD66" s="1231">
        <v>0</v>
      </c>
      <c r="AE66" s="1232">
        <v>0</v>
      </c>
      <c r="AF66" s="1233">
        <v>0</v>
      </c>
      <c r="AG66" s="1231">
        <v>0</v>
      </c>
      <c r="AH66" s="1234">
        <v>0</v>
      </c>
      <c r="AI66" s="1235">
        <v>0</v>
      </c>
      <c r="AJ66" s="1231">
        <v>0</v>
      </c>
      <c r="AK66" s="1233">
        <v>0</v>
      </c>
      <c r="AL66" s="1231">
        <v>0</v>
      </c>
      <c r="AM66" s="1236">
        <v>0</v>
      </c>
      <c r="AN66" s="1136" t="s">
        <v>555</v>
      </c>
    </row>
    <row r="67" spans="1:40" ht="14.25" customHeight="1">
      <c r="A67" s="808"/>
      <c r="B67" s="822" t="s">
        <v>556</v>
      </c>
      <c r="C67" s="1201">
        <v>1</v>
      </c>
      <c r="D67" s="1202">
        <v>0</v>
      </c>
      <c r="E67" s="1202">
        <v>1</v>
      </c>
      <c r="F67" s="1202">
        <v>0</v>
      </c>
      <c r="G67" s="1202">
        <v>1</v>
      </c>
      <c r="H67" s="1202">
        <v>6</v>
      </c>
      <c r="I67" s="1202">
        <v>0</v>
      </c>
      <c r="J67" s="1202">
        <v>0</v>
      </c>
      <c r="K67" s="1202">
        <v>1</v>
      </c>
      <c r="L67" s="1202">
        <v>0</v>
      </c>
      <c r="M67" s="1203">
        <v>0</v>
      </c>
      <c r="N67" s="905">
        <f t="shared" si="4"/>
        <v>10</v>
      </c>
      <c r="O67" s="1204">
        <v>1</v>
      </c>
      <c r="P67" s="1203">
        <v>0</v>
      </c>
      <c r="Q67" s="1204">
        <v>0</v>
      </c>
      <c r="R67" s="1202">
        <v>0</v>
      </c>
      <c r="S67" s="1202">
        <v>1</v>
      </c>
      <c r="T67" s="1231">
        <v>0</v>
      </c>
      <c r="U67" s="1231">
        <v>0</v>
      </c>
      <c r="V67" s="1202">
        <v>0</v>
      </c>
      <c r="W67" s="1202">
        <v>1</v>
      </c>
      <c r="X67" s="1203">
        <v>1</v>
      </c>
      <c r="Y67" s="905">
        <f t="shared" si="1"/>
        <v>4</v>
      </c>
      <c r="Z67" s="1204">
        <v>3</v>
      </c>
      <c r="AA67" s="1202">
        <v>1</v>
      </c>
      <c r="AB67" s="1203">
        <v>1</v>
      </c>
      <c r="AC67" s="1204">
        <v>1</v>
      </c>
      <c r="AD67" s="1202">
        <v>6</v>
      </c>
      <c r="AE67" s="1203">
        <v>1</v>
      </c>
      <c r="AF67" s="1204">
        <v>0</v>
      </c>
      <c r="AG67" s="1202">
        <v>0</v>
      </c>
      <c r="AH67" s="1206">
        <v>0</v>
      </c>
      <c r="AI67" s="1207">
        <v>1</v>
      </c>
      <c r="AJ67" s="1202">
        <v>0</v>
      </c>
      <c r="AK67" s="1204">
        <v>0</v>
      </c>
      <c r="AL67" s="1202">
        <v>0</v>
      </c>
      <c r="AM67" s="1208">
        <v>0</v>
      </c>
      <c r="AN67" s="1135" t="s">
        <v>556</v>
      </c>
    </row>
    <row r="68" spans="1:40" ht="14.25" customHeight="1">
      <c r="A68" s="808"/>
      <c r="B68" s="822" t="s">
        <v>557</v>
      </c>
      <c r="C68" s="1201">
        <v>1</v>
      </c>
      <c r="D68" s="1202">
        <v>0</v>
      </c>
      <c r="E68" s="1202">
        <v>1</v>
      </c>
      <c r="F68" s="1202">
        <v>0</v>
      </c>
      <c r="G68" s="1202">
        <v>1</v>
      </c>
      <c r="H68" s="1202">
        <v>6</v>
      </c>
      <c r="I68" s="1202">
        <v>0</v>
      </c>
      <c r="J68" s="1202">
        <v>1</v>
      </c>
      <c r="K68" s="1202">
        <v>1</v>
      </c>
      <c r="L68" s="1202">
        <v>0</v>
      </c>
      <c r="M68" s="1203">
        <v>1</v>
      </c>
      <c r="N68" s="905">
        <f t="shared" si="4"/>
        <v>12</v>
      </c>
      <c r="O68" s="1204">
        <v>1</v>
      </c>
      <c r="P68" s="1203">
        <v>0</v>
      </c>
      <c r="Q68" s="1204">
        <v>1</v>
      </c>
      <c r="R68" s="1202">
        <v>0</v>
      </c>
      <c r="S68" s="1202">
        <v>1</v>
      </c>
      <c r="T68" s="1231">
        <v>0</v>
      </c>
      <c r="U68" s="1231">
        <v>0</v>
      </c>
      <c r="V68" s="1202">
        <v>0</v>
      </c>
      <c r="W68" s="1202">
        <v>1</v>
      </c>
      <c r="X68" s="1203">
        <v>0</v>
      </c>
      <c r="Y68" s="905">
        <f t="shared" si="1"/>
        <v>4</v>
      </c>
      <c r="Z68" s="1204">
        <v>3</v>
      </c>
      <c r="AA68" s="1202">
        <v>1</v>
      </c>
      <c r="AB68" s="1203">
        <v>1</v>
      </c>
      <c r="AC68" s="1204">
        <v>1</v>
      </c>
      <c r="AD68" s="1202">
        <v>0</v>
      </c>
      <c r="AE68" s="1203">
        <v>1</v>
      </c>
      <c r="AF68" s="1204">
        <v>0</v>
      </c>
      <c r="AG68" s="1202">
        <v>0</v>
      </c>
      <c r="AH68" s="1206">
        <v>0</v>
      </c>
      <c r="AI68" s="1207">
        <v>1</v>
      </c>
      <c r="AJ68" s="1202">
        <v>0</v>
      </c>
      <c r="AK68" s="1204">
        <v>0</v>
      </c>
      <c r="AL68" s="1202">
        <v>0</v>
      </c>
      <c r="AM68" s="1208">
        <v>0</v>
      </c>
      <c r="AN68" s="1135" t="s">
        <v>557</v>
      </c>
    </row>
    <row r="69" spans="1:40" ht="14.25" customHeight="1">
      <c r="A69" s="808"/>
      <c r="B69" s="822" t="s">
        <v>558</v>
      </c>
      <c r="C69" s="1201">
        <v>1</v>
      </c>
      <c r="D69" s="1202">
        <v>0</v>
      </c>
      <c r="E69" s="1202">
        <v>1</v>
      </c>
      <c r="F69" s="1202">
        <v>0</v>
      </c>
      <c r="G69" s="1202">
        <v>1</v>
      </c>
      <c r="H69" s="1202">
        <v>8</v>
      </c>
      <c r="I69" s="1202">
        <v>0</v>
      </c>
      <c r="J69" s="1202">
        <v>1</v>
      </c>
      <c r="K69" s="1202">
        <v>0</v>
      </c>
      <c r="L69" s="1202">
        <v>0</v>
      </c>
      <c r="M69" s="1203">
        <v>1</v>
      </c>
      <c r="N69" s="905">
        <f t="shared" si="4"/>
        <v>13</v>
      </c>
      <c r="O69" s="1204">
        <v>1</v>
      </c>
      <c r="P69" s="1203">
        <v>0</v>
      </c>
      <c r="Q69" s="1204">
        <v>0</v>
      </c>
      <c r="R69" s="1202">
        <v>0</v>
      </c>
      <c r="S69" s="1202">
        <v>1</v>
      </c>
      <c r="T69" s="1231">
        <v>0</v>
      </c>
      <c r="U69" s="1231">
        <v>0</v>
      </c>
      <c r="V69" s="1202">
        <v>0</v>
      </c>
      <c r="W69" s="1202">
        <v>1</v>
      </c>
      <c r="X69" s="1203">
        <v>0</v>
      </c>
      <c r="Y69" s="905">
        <f t="shared" ref="Y69:Y99" si="5">SUM(O69:X69)</f>
        <v>3</v>
      </c>
      <c r="Z69" s="1204">
        <v>3</v>
      </c>
      <c r="AA69" s="1202">
        <v>1</v>
      </c>
      <c r="AB69" s="1203">
        <v>1</v>
      </c>
      <c r="AC69" s="1204">
        <v>1</v>
      </c>
      <c r="AD69" s="1202">
        <v>6</v>
      </c>
      <c r="AE69" s="1203">
        <v>1</v>
      </c>
      <c r="AF69" s="1204">
        <v>0</v>
      </c>
      <c r="AG69" s="1202">
        <v>0</v>
      </c>
      <c r="AH69" s="1206">
        <v>0</v>
      </c>
      <c r="AI69" s="1207">
        <v>1</v>
      </c>
      <c r="AJ69" s="1202">
        <v>0</v>
      </c>
      <c r="AK69" s="1204">
        <v>0</v>
      </c>
      <c r="AL69" s="1202">
        <v>0</v>
      </c>
      <c r="AM69" s="1208">
        <v>0</v>
      </c>
      <c r="AN69" s="1135" t="s">
        <v>558</v>
      </c>
    </row>
    <row r="70" spans="1:40" ht="14.25" customHeight="1">
      <c r="A70" s="808"/>
      <c r="B70" s="822" t="s">
        <v>559</v>
      </c>
      <c r="C70" s="1201">
        <v>0</v>
      </c>
      <c r="D70" s="1202">
        <v>0</v>
      </c>
      <c r="E70" s="1202">
        <v>1</v>
      </c>
      <c r="F70" s="1202">
        <v>0</v>
      </c>
      <c r="G70" s="1202">
        <v>1</v>
      </c>
      <c r="H70" s="1202">
        <v>3</v>
      </c>
      <c r="I70" s="1202">
        <v>0</v>
      </c>
      <c r="J70" s="1202">
        <v>0</v>
      </c>
      <c r="K70" s="1202">
        <v>0</v>
      </c>
      <c r="L70" s="1202">
        <v>0</v>
      </c>
      <c r="M70" s="1203">
        <v>0</v>
      </c>
      <c r="N70" s="905">
        <f t="shared" si="4"/>
        <v>5</v>
      </c>
      <c r="O70" s="1204">
        <v>1</v>
      </c>
      <c r="P70" s="1203">
        <v>0</v>
      </c>
      <c r="Q70" s="1204">
        <v>0</v>
      </c>
      <c r="R70" s="1202">
        <v>0</v>
      </c>
      <c r="S70" s="1202">
        <v>0</v>
      </c>
      <c r="T70" s="1231">
        <v>0</v>
      </c>
      <c r="U70" s="1231">
        <v>0</v>
      </c>
      <c r="V70" s="1202">
        <v>2</v>
      </c>
      <c r="W70" s="1202">
        <v>1</v>
      </c>
      <c r="X70" s="1203">
        <v>0</v>
      </c>
      <c r="Y70" s="905">
        <f t="shared" si="5"/>
        <v>4</v>
      </c>
      <c r="Z70" s="1204">
        <v>2</v>
      </c>
      <c r="AA70" s="1202">
        <v>1</v>
      </c>
      <c r="AB70" s="1203">
        <v>1</v>
      </c>
      <c r="AC70" s="1204">
        <v>1</v>
      </c>
      <c r="AD70" s="1202">
        <v>3</v>
      </c>
      <c r="AE70" s="1203">
        <v>1</v>
      </c>
      <c r="AF70" s="1204">
        <v>0</v>
      </c>
      <c r="AG70" s="1202">
        <v>0</v>
      </c>
      <c r="AH70" s="1206">
        <v>0</v>
      </c>
      <c r="AI70" s="1207">
        <v>0</v>
      </c>
      <c r="AJ70" s="1202">
        <v>0</v>
      </c>
      <c r="AK70" s="1204">
        <v>0</v>
      </c>
      <c r="AL70" s="1202">
        <v>0</v>
      </c>
      <c r="AM70" s="1208">
        <v>0</v>
      </c>
      <c r="AN70" s="1135" t="s">
        <v>559</v>
      </c>
    </row>
    <row r="71" spans="1:40" ht="14.25" customHeight="1">
      <c r="A71" s="808"/>
      <c r="B71" s="822" t="s">
        <v>560</v>
      </c>
      <c r="C71" s="1201">
        <v>1</v>
      </c>
      <c r="D71" s="1202">
        <v>0</v>
      </c>
      <c r="E71" s="1202">
        <v>1</v>
      </c>
      <c r="F71" s="1202">
        <v>0</v>
      </c>
      <c r="G71" s="1202">
        <v>0</v>
      </c>
      <c r="H71" s="1202">
        <v>2</v>
      </c>
      <c r="I71" s="1202">
        <v>0</v>
      </c>
      <c r="J71" s="1202">
        <v>1</v>
      </c>
      <c r="K71" s="1202">
        <v>0</v>
      </c>
      <c r="L71" s="1202">
        <v>0</v>
      </c>
      <c r="M71" s="1203">
        <v>0</v>
      </c>
      <c r="N71" s="905">
        <f t="shared" si="4"/>
        <v>5</v>
      </c>
      <c r="O71" s="1204">
        <v>1</v>
      </c>
      <c r="P71" s="1203">
        <v>0</v>
      </c>
      <c r="Q71" s="1204">
        <v>0</v>
      </c>
      <c r="R71" s="1202">
        <v>0</v>
      </c>
      <c r="S71" s="1202">
        <v>0</v>
      </c>
      <c r="T71" s="1231">
        <v>0</v>
      </c>
      <c r="U71" s="1231">
        <v>0</v>
      </c>
      <c r="V71" s="1202">
        <v>2</v>
      </c>
      <c r="W71" s="1202">
        <v>1</v>
      </c>
      <c r="X71" s="1203">
        <v>0</v>
      </c>
      <c r="Y71" s="905">
        <f t="shared" si="5"/>
        <v>4</v>
      </c>
      <c r="Z71" s="1204">
        <v>1</v>
      </c>
      <c r="AA71" s="1202">
        <v>1</v>
      </c>
      <c r="AB71" s="1203">
        <v>1</v>
      </c>
      <c r="AC71" s="1204">
        <v>1</v>
      </c>
      <c r="AD71" s="1202">
        <v>0</v>
      </c>
      <c r="AE71" s="1203">
        <v>1</v>
      </c>
      <c r="AF71" s="1204">
        <v>0</v>
      </c>
      <c r="AG71" s="1202">
        <v>0</v>
      </c>
      <c r="AH71" s="1206">
        <v>0</v>
      </c>
      <c r="AI71" s="1207">
        <v>0</v>
      </c>
      <c r="AJ71" s="1202">
        <v>0</v>
      </c>
      <c r="AK71" s="1204">
        <v>0</v>
      </c>
      <c r="AL71" s="1202">
        <v>0</v>
      </c>
      <c r="AM71" s="1208">
        <v>0</v>
      </c>
      <c r="AN71" s="1135" t="s">
        <v>560</v>
      </c>
    </row>
    <row r="72" spans="1:40" s="295" customFormat="1" ht="14.25" customHeight="1">
      <c r="A72" s="349"/>
      <c r="B72" s="824" t="s">
        <v>561</v>
      </c>
      <c r="C72" s="1230">
        <v>0</v>
      </c>
      <c r="D72" s="1231">
        <v>0</v>
      </c>
      <c r="E72" s="1231">
        <v>0</v>
      </c>
      <c r="F72" s="1231">
        <v>0</v>
      </c>
      <c r="G72" s="1231">
        <v>0</v>
      </c>
      <c r="H72" s="1231">
        <v>0</v>
      </c>
      <c r="I72" s="1231">
        <v>0</v>
      </c>
      <c r="J72" s="1231">
        <v>0</v>
      </c>
      <c r="K72" s="1231">
        <v>0</v>
      </c>
      <c r="L72" s="1231">
        <v>0</v>
      </c>
      <c r="M72" s="1232">
        <v>0</v>
      </c>
      <c r="N72" s="918">
        <f t="shared" si="4"/>
        <v>0</v>
      </c>
      <c r="O72" s="1233">
        <v>0</v>
      </c>
      <c r="P72" s="1232">
        <v>0</v>
      </c>
      <c r="Q72" s="1233">
        <v>0</v>
      </c>
      <c r="R72" s="1231">
        <v>0</v>
      </c>
      <c r="S72" s="1231">
        <v>0</v>
      </c>
      <c r="T72" s="1231">
        <v>0</v>
      </c>
      <c r="U72" s="1231">
        <v>0</v>
      </c>
      <c r="V72" s="1231">
        <v>0</v>
      </c>
      <c r="W72" s="1231">
        <v>0</v>
      </c>
      <c r="X72" s="1232">
        <v>0</v>
      </c>
      <c r="Y72" s="918">
        <f t="shared" si="5"/>
        <v>0</v>
      </c>
      <c r="Z72" s="1233">
        <v>0</v>
      </c>
      <c r="AA72" s="1231">
        <v>0</v>
      </c>
      <c r="AB72" s="1232">
        <v>0</v>
      </c>
      <c r="AC72" s="1233">
        <v>0</v>
      </c>
      <c r="AD72" s="1231">
        <v>0</v>
      </c>
      <c r="AE72" s="1232">
        <v>0</v>
      </c>
      <c r="AF72" s="1233">
        <v>0</v>
      </c>
      <c r="AG72" s="1231">
        <v>0</v>
      </c>
      <c r="AH72" s="1234">
        <v>0</v>
      </c>
      <c r="AI72" s="1235">
        <v>0</v>
      </c>
      <c r="AJ72" s="1231">
        <v>0</v>
      </c>
      <c r="AK72" s="1233">
        <v>0</v>
      </c>
      <c r="AL72" s="1231">
        <v>0</v>
      </c>
      <c r="AM72" s="1236">
        <v>0</v>
      </c>
      <c r="AN72" s="1136" t="s">
        <v>561</v>
      </c>
    </row>
    <row r="73" spans="1:40" ht="14.25" customHeight="1">
      <c r="A73" s="808"/>
      <c r="B73" s="822" t="s">
        <v>562</v>
      </c>
      <c r="C73" s="1201">
        <v>1</v>
      </c>
      <c r="D73" s="1202">
        <v>0</v>
      </c>
      <c r="E73" s="1202">
        <v>1</v>
      </c>
      <c r="F73" s="1202">
        <v>0</v>
      </c>
      <c r="G73" s="1202">
        <v>1</v>
      </c>
      <c r="H73" s="1202">
        <v>7</v>
      </c>
      <c r="I73" s="1202">
        <v>0</v>
      </c>
      <c r="J73" s="1202">
        <v>1</v>
      </c>
      <c r="K73" s="1202">
        <v>1</v>
      </c>
      <c r="L73" s="1202">
        <v>1</v>
      </c>
      <c r="M73" s="1203">
        <v>0</v>
      </c>
      <c r="N73" s="905">
        <f t="shared" si="4"/>
        <v>13</v>
      </c>
      <c r="O73" s="1204">
        <v>1</v>
      </c>
      <c r="P73" s="1203">
        <v>0</v>
      </c>
      <c r="Q73" s="1204">
        <v>0</v>
      </c>
      <c r="R73" s="1202">
        <v>0</v>
      </c>
      <c r="S73" s="1202">
        <v>1</v>
      </c>
      <c r="T73" s="1231">
        <v>0</v>
      </c>
      <c r="U73" s="1231">
        <v>0</v>
      </c>
      <c r="V73" s="1202">
        <v>0</v>
      </c>
      <c r="W73" s="1202">
        <v>1</v>
      </c>
      <c r="X73" s="1203">
        <v>1</v>
      </c>
      <c r="Y73" s="905">
        <f t="shared" si="5"/>
        <v>4</v>
      </c>
      <c r="Z73" s="1204">
        <v>1</v>
      </c>
      <c r="AA73" s="1202">
        <v>1</v>
      </c>
      <c r="AB73" s="1203">
        <v>1</v>
      </c>
      <c r="AC73" s="1204">
        <v>1</v>
      </c>
      <c r="AD73" s="1202">
        <v>0</v>
      </c>
      <c r="AE73" s="1203">
        <v>1</v>
      </c>
      <c r="AF73" s="1204">
        <v>0</v>
      </c>
      <c r="AG73" s="1202">
        <v>0</v>
      </c>
      <c r="AH73" s="1206">
        <v>0</v>
      </c>
      <c r="AI73" s="1207">
        <v>0</v>
      </c>
      <c r="AJ73" s="1202">
        <v>0</v>
      </c>
      <c r="AK73" s="1204">
        <v>0</v>
      </c>
      <c r="AL73" s="1202">
        <v>0</v>
      </c>
      <c r="AM73" s="1208">
        <v>0</v>
      </c>
      <c r="AN73" s="1135" t="s">
        <v>562</v>
      </c>
    </row>
    <row r="74" spans="1:40" ht="14.25" customHeight="1">
      <c r="A74" s="808"/>
      <c r="B74" s="822" t="s">
        <v>563</v>
      </c>
      <c r="C74" s="1201">
        <v>1</v>
      </c>
      <c r="D74" s="1202">
        <v>0</v>
      </c>
      <c r="E74" s="1202">
        <v>1</v>
      </c>
      <c r="F74" s="1202">
        <v>0</v>
      </c>
      <c r="G74" s="1202">
        <v>1</v>
      </c>
      <c r="H74" s="1202">
        <v>10</v>
      </c>
      <c r="I74" s="1202">
        <v>0</v>
      </c>
      <c r="J74" s="1202">
        <v>1</v>
      </c>
      <c r="K74" s="1202">
        <v>0</v>
      </c>
      <c r="L74" s="1202">
        <v>1</v>
      </c>
      <c r="M74" s="1203">
        <v>1</v>
      </c>
      <c r="N74" s="905">
        <f t="shared" si="4"/>
        <v>16</v>
      </c>
      <c r="O74" s="1204">
        <v>1</v>
      </c>
      <c r="P74" s="1203">
        <v>0</v>
      </c>
      <c r="Q74" s="1204">
        <v>0</v>
      </c>
      <c r="R74" s="1202">
        <v>1</v>
      </c>
      <c r="S74" s="1202">
        <v>1</v>
      </c>
      <c r="T74" s="1231">
        <v>0</v>
      </c>
      <c r="U74" s="1231">
        <v>0</v>
      </c>
      <c r="V74" s="1202">
        <v>0</v>
      </c>
      <c r="W74" s="1202">
        <v>1</v>
      </c>
      <c r="X74" s="1203">
        <v>3</v>
      </c>
      <c r="Y74" s="905">
        <f t="shared" si="5"/>
        <v>7</v>
      </c>
      <c r="Z74" s="1204">
        <v>3</v>
      </c>
      <c r="AA74" s="1202">
        <v>1</v>
      </c>
      <c r="AB74" s="1203">
        <v>1</v>
      </c>
      <c r="AC74" s="1204">
        <v>1</v>
      </c>
      <c r="AD74" s="1202">
        <v>0</v>
      </c>
      <c r="AE74" s="1203">
        <v>0</v>
      </c>
      <c r="AF74" s="1204">
        <v>0</v>
      </c>
      <c r="AG74" s="1202">
        <v>0</v>
      </c>
      <c r="AH74" s="1206">
        <v>0</v>
      </c>
      <c r="AI74" s="1207">
        <v>1</v>
      </c>
      <c r="AJ74" s="1202">
        <v>0</v>
      </c>
      <c r="AK74" s="1204">
        <v>0</v>
      </c>
      <c r="AL74" s="1202">
        <v>0</v>
      </c>
      <c r="AM74" s="1208">
        <v>0</v>
      </c>
      <c r="AN74" s="1135" t="s">
        <v>563</v>
      </c>
    </row>
    <row r="75" spans="1:40" ht="14.25" customHeight="1">
      <c r="A75" s="808"/>
      <c r="B75" s="822" t="s">
        <v>564</v>
      </c>
      <c r="C75" s="1201">
        <v>0</v>
      </c>
      <c r="D75" s="1202">
        <v>0</v>
      </c>
      <c r="E75" s="1202">
        <v>1</v>
      </c>
      <c r="F75" s="1202">
        <v>0</v>
      </c>
      <c r="G75" s="1202">
        <v>0</v>
      </c>
      <c r="H75" s="1202">
        <v>4</v>
      </c>
      <c r="I75" s="1202">
        <v>0</v>
      </c>
      <c r="J75" s="1202">
        <v>0</v>
      </c>
      <c r="K75" s="1202">
        <v>0</v>
      </c>
      <c r="L75" s="1202">
        <v>0</v>
      </c>
      <c r="M75" s="1203">
        <v>0</v>
      </c>
      <c r="N75" s="905">
        <f t="shared" si="4"/>
        <v>5</v>
      </c>
      <c r="O75" s="1204">
        <v>1</v>
      </c>
      <c r="P75" s="1203">
        <v>0</v>
      </c>
      <c r="Q75" s="1204">
        <v>0</v>
      </c>
      <c r="R75" s="1202">
        <v>0</v>
      </c>
      <c r="S75" s="1202">
        <v>0</v>
      </c>
      <c r="T75" s="1231">
        <v>0</v>
      </c>
      <c r="U75" s="1231">
        <v>0</v>
      </c>
      <c r="V75" s="1202">
        <v>2</v>
      </c>
      <c r="W75" s="1202">
        <v>1</v>
      </c>
      <c r="X75" s="1203">
        <v>0</v>
      </c>
      <c r="Y75" s="905">
        <f t="shared" si="5"/>
        <v>4</v>
      </c>
      <c r="Z75" s="1204">
        <v>2</v>
      </c>
      <c r="AA75" s="1202">
        <v>1</v>
      </c>
      <c r="AB75" s="1203">
        <v>1</v>
      </c>
      <c r="AC75" s="1204">
        <v>1</v>
      </c>
      <c r="AD75" s="1202">
        <v>0</v>
      </c>
      <c r="AE75" s="1203">
        <v>0</v>
      </c>
      <c r="AF75" s="1204">
        <v>0</v>
      </c>
      <c r="AG75" s="1202">
        <v>0</v>
      </c>
      <c r="AH75" s="1206">
        <v>0</v>
      </c>
      <c r="AI75" s="1207">
        <v>0</v>
      </c>
      <c r="AJ75" s="1202">
        <v>0</v>
      </c>
      <c r="AK75" s="1204">
        <v>0</v>
      </c>
      <c r="AL75" s="1202">
        <v>0</v>
      </c>
      <c r="AM75" s="1208">
        <v>0</v>
      </c>
      <c r="AN75" s="1135" t="s">
        <v>564</v>
      </c>
    </row>
    <row r="76" spans="1:40" ht="14.25" customHeight="1">
      <c r="A76" s="234"/>
      <c r="B76" s="151" t="s">
        <v>565</v>
      </c>
      <c r="C76" s="1209">
        <v>0</v>
      </c>
      <c r="D76" s="1210">
        <v>0</v>
      </c>
      <c r="E76" s="1210">
        <v>1</v>
      </c>
      <c r="F76" s="1210">
        <v>0</v>
      </c>
      <c r="G76" s="1210">
        <v>1</v>
      </c>
      <c r="H76" s="1210">
        <v>7</v>
      </c>
      <c r="I76" s="1210">
        <v>0</v>
      </c>
      <c r="J76" s="1210">
        <v>1</v>
      </c>
      <c r="K76" s="1210">
        <v>0</v>
      </c>
      <c r="L76" s="1210">
        <v>0</v>
      </c>
      <c r="M76" s="1211">
        <v>2</v>
      </c>
      <c r="N76" s="906">
        <f t="shared" si="4"/>
        <v>12</v>
      </c>
      <c r="O76" s="1212">
        <v>0</v>
      </c>
      <c r="P76" s="1211">
        <v>0</v>
      </c>
      <c r="Q76" s="1212">
        <v>0</v>
      </c>
      <c r="R76" s="1210">
        <v>0</v>
      </c>
      <c r="S76" s="1210">
        <v>1</v>
      </c>
      <c r="T76" s="1210">
        <v>0</v>
      </c>
      <c r="U76" s="1210">
        <v>0</v>
      </c>
      <c r="V76" s="1210">
        <v>0</v>
      </c>
      <c r="W76" s="1210">
        <v>1</v>
      </c>
      <c r="X76" s="1211">
        <v>1</v>
      </c>
      <c r="Y76" s="906">
        <f t="shared" si="5"/>
        <v>3</v>
      </c>
      <c r="Z76" s="1212">
        <v>3</v>
      </c>
      <c r="AA76" s="1210">
        <v>1</v>
      </c>
      <c r="AB76" s="1211">
        <v>1</v>
      </c>
      <c r="AC76" s="1212">
        <v>1</v>
      </c>
      <c r="AD76" s="1210">
        <v>0</v>
      </c>
      <c r="AE76" s="1211">
        <v>1</v>
      </c>
      <c r="AF76" s="1212">
        <v>0</v>
      </c>
      <c r="AG76" s="1210">
        <v>0</v>
      </c>
      <c r="AH76" s="1213">
        <v>0</v>
      </c>
      <c r="AI76" s="1214">
        <v>0</v>
      </c>
      <c r="AJ76" s="1210">
        <v>0</v>
      </c>
      <c r="AK76" s="1212">
        <v>0</v>
      </c>
      <c r="AL76" s="1210">
        <v>0</v>
      </c>
      <c r="AM76" s="1215">
        <v>0</v>
      </c>
      <c r="AN76" s="151" t="s">
        <v>565</v>
      </c>
    </row>
    <row r="77" spans="1:40" ht="14.25" customHeight="1" thickBot="1">
      <c r="A77" s="352" t="s">
        <v>566</v>
      </c>
      <c r="B77" s="353"/>
      <c r="C77" s="907">
        <f t="shared" ref="C77:X77" si="6">SUM(C41:C76)</f>
        <v>29</v>
      </c>
      <c r="D77" s="908">
        <f t="shared" si="6"/>
        <v>0</v>
      </c>
      <c r="E77" s="908">
        <f t="shared" si="6"/>
        <v>34</v>
      </c>
      <c r="F77" s="908">
        <f t="shared" si="6"/>
        <v>3</v>
      </c>
      <c r="G77" s="908">
        <f t="shared" si="6"/>
        <v>31</v>
      </c>
      <c r="H77" s="908">
        <f t="shared" si="6"/>
        <v>411</v>
      </c>
      <c r="I77" s="908">
        <f t="shared" si="6"/>
        <v>0</v>
      </c>
      <c r="J77" s="908">
        <f t="shared" si="6"/>
        <v>29</v>
      </c>
      <c r="K77" s="908">
        <f t="shared" si="6"/>
        <v>10</v>
      </c>
      <c r="L77" s="908">
        <f t="shared" si="6"/>
        <v>5</v>
      </c>
      <c r="M77" s="909">
        <f t="shared" si="6"/>
        <v>47</v>
      </c>
      <c r="N77" s="910">
        <f t="shared" si="6"/>
        <v>599</v>
      </c>
      <c r="O77" s="911">
        <f t="shared" si="6"/>
        <v>41</v>
      </c>
      <c r="P77" s="909">
        <f t="shared" si="6"/>
        <v>2</v>
      </c>
      <c r="Q77" s="911">
        <f t="shared" si="6"/>
        <v>5</v>
      </c>
      <c r="R77" s="908">
        <f t="shared" si="6"/>
        <v>14</v>
      </c>
      <c r="S77" s="908">
        <f t="shared" si="6"/>
        <v>29</v>
      </c>
      <c r="T77" s="908">
        <f t="shared" si="6"/>
        <v>0</v>
      </c>
      <c r="U77" s="908">
        <f t="shared" si="6"/>
        <v>0</v>
      </c>
      <c r="V77" s="908">
        <f t="shared" si="6"/>
        <v>21</v>
      </c>
      <c r="W77" s="908">
        <f t="shared" si="6"/>
        <v>32</v>
      </c>
      <c r="X77" s="909">
        <f t="shared" si="6"/>
        <v>29</v>
      </c>
      <c r="Y77" s="910">
        <f t="shared" si="5"/>
        <v>173</v>
      </c>
      <c r="Z77" s="911">
        <f t="shared" ref="Z77:AM77" si="7">SUM(Z41:Z76)</f>
        <v>91</v>
      </c>
      <c r="AA77" s="908">
        <f t="shared" si="7"/>
        <v>36</v>
      </c>
      <c r="AB77" s="909">
        <f t="shared" si="7"/>
        <v>33</v>
      </c>
      <c r="AC77" s="911">
        <f t="shared" si="7"/>
        <v>33</v>
      </c>
      <c r="AD77" s="908">
        <f t="shared" si="7"/>
        <v>99</v>
      </c>
      <c r="AE77" s="909">
        <f t="shared" si="7"/>
        <v>30</v>
      </c>
      <c r="AF77" s="911">
        <f t="shared" si="7"/>
        <v>0</v>
      </c>
      <c r="AG77" s="908">
        <f t="shared" si="7"/>
        <v>0</v>
      </c>
      <c r="AH77" s="914">
        <f t="shared" si="7"/>
        <v>1</v>
      </c>
      <c r="AI77" s="915">
        <f t="shared" si="7"/>
        <v>27</v>
      </c>
      <c r="AJ77" s="908">
        <f>SUM(AJ41:AJ76)</f>
        <v>0</v>
      </c>
      <c r="AK77" s="911">
        <f t="shared" si="7"/>
        <v>3</v>
      </c>
      <c r="AL77" s="908">
        <f t="shared" si="7"/>
        <v>0</v>
      </c>
      <c r="AM77" s="916">
        <f t="shared" si="7"/>
        <v>1</v>
      </c>
      <c r="AN77" s="1130" t="s">
        <v>566</v>
      </c>
    </row>
    <row r="78" spans="1:40" ht="14.25" customHeight="1">
      <c r="A78" s="808" t="s">
        <v>567</v>
      </c>
      <c r="B78" s="822" t="s">
        <v>13</v>
      </c>
      <c r="C78" s="1201">
        <v>1</v>
      </c>
      <c r="D78" s="1202">
        <v>0</v>
      </c>
      <c r="E78" s="1202">
        <v>1</v>
      </c>
      <c r="F78" s="1202">
        <v>1</v>
      </c>
      <c r="G78" s="1202">
        <v>1</v>
      </c>
      <c r="H78" s="1202">
        <v>39</v>
      </c>
      <c r="I78" s="1202">
        <v>0</v>
      </c>
      <c r="J78" s="1202">
        <v>1</v>
      </c>
      <c r="K78" s="1202">
        <v>0</v>
      </c>
      <c r="L78" s="1202">
        <v>1</v>
      </c>
      <c r="M78" s="1203">
        <v>3</v>
      </c>
      <c r="N78" s="905">
        <f t="shared" ref="N78:N85" si="8">SUM(C78:M78)</f>
        <v>48</v>
      </c>
      <c r="O78" s="1204">
        <v>2</v>
      </c>
      <c r="P78" s="1203">
        <v>0</v>
      </c>
      <c r="Q78" s="1204">
        <v>0</v>
      </c>
      <c r="R78" s="1202">
        <v>1</v>
      </c>
      <c r="S78" s="1202">
        <v>1</v>
      </c>
      <c r="T78" s="1202">
        <v>0</v>
      </c>
      <c r="U78" s="1202">
        <v>0</v>
      </c>
      <c r="V78" s="1202">
        <v>0</v>
      </c>
      <c r="W78" s="1202">
        <v>1</v>
      </c>
      <c r="X78" s="1203">
        <v>0</v>
      </c>
      <c r="Y78" s="905">
        <f t="shared" si="5"/>
        <v>5</v>
      </c>
      <c r="Z78" s="1204">
        <v>2</v>
      </c>
      <c r="AA78" s="1202">
        <v>2</v>
      </c>
      <c r="AB78" s="1203">
        <v>1</v>
      </c>
      <c r="AC78" s="1204">
        <v>1</v>
      </c>
      <c r="AD78" s="1202">
        <v>6</v>
      </c>
      <c r="AE78" s="1203">
        <v>1</v>
      </c>
      <c r="AF78" s="1204">
        <v>0</v>
      </c>
      <c r="AG78" s="1202">
        <v>0</v>
      </c>
      <c r="AH78" s="1206">
        <v>0</v>
      </c>
      <c r="AI78" s="1207">
        <v>1</v>
      </c>
      <c r="AJ78" s="1202">
        <v>0</v>
      </c>
      <c r="AK78" s="1204">
        <v>0</v>
      </c>
      <c r="AL78" s="1202">
        <v>0</v>
      </c>
      <c r="AM78" s="1208">
        <v>1</v>
      </c>
      <c r="AN78" s="1135" t="s">
        <v>13</v>
      </c>
    </row>
    <row r="79" spans="1:40" ht="14.25" customHeight="1">
      <c r="A79" s="344">
        <v>8</v>
      </c>
      <c r="B79" s="822" t="s">
        <v>568</v>
      </c>
      <c r="C79" s="1201">
        <v>1</v>
      </c>
      <c r="D79" s="1202">
        <v>0</v>
      </c>
      <c r="E79" s="1202">
        <v>2</v>
      </c>
      <c r="F79" s="1202">
        <v>1</v>
      </c>
      <c r="G79" s="1202">
        <v>1</v>
      </c>
      <c r="H79" s="1202">
        <v>38</v>
      </c>
      <c r="I79" s="1202">
        <v>0</v>
      </c>
      <c r="J79" s="1202">
        <v>1</v>
      </c>
      <c r="K79" s="1202">
        <v>0</v>
      </c>
      <c r="L79" s="1202">
        <v>1</v>
      </c>
      <c r="M79" s="1203">
        <v>6</v>
      </c>
      <c r="N79" s="905">
        <f t="shared" si="8"/>
        <v>51</v>
      </c>
      <c r="O79" s="1204">
        <v>3</v>
      </c>
      <c r="P79" s="1203">
        <v>0</v>
      </c>
      <c r="Q79" s="1204">
        <v>0</v>
      </c>
      <c r="R79" s="1202">
        <v>1</v>
      </c>
      <c r="S79" s="1202">
        <v>1</v>
      </c>
      <c r="T79" s="1202">
        <v>0</v>
      </c>
      <c r="U79" s="1202">
        <v>0</v>
      </c>
      <c r="V79" s="1202">
        <v>0</v>
      </c>
      <c r="W79" s="1202">
        <v>1</v>
      </c>
      <c r="X79" s="1203">
        <v>0</v>
      </c>
      <c r="Y79" s="905">
        <f t="shared" si="5"/>
        <v>6</v>
      </c>
      <c r="Z79" s="1204">
        <v>2</v>
      </c>
      <c r="AA79" s="1202">
        <v>2</v>
      </c>
      <c r="AB79" s="1203">
        <v>1</v>
      </c>
      <c r="AC79" s="1204">
        <v>1</v>
      </c>
      <c r="AD79" s="1202">
        <v>6</v>
      </c>
      <c r="AE79" s="1203">
        <v>1</v>
      </c>
      <c r="AF79" s="1204">
        <v>0</v>
      </c>
      <c r="AG79" s="1202">
        <v>0</v>
      </c>
      <c r="AH79" s="1206">
        <v>0</v>
      </c>
      <c r="AI79" s="1207">
        <v>2</v>
      </c>
      <c r="AJ79" s="1202">
        <v>0</v>
      </c>
      <c r="AK79" s="1204">
        <v>0</v>
      </c>
      <c r="AL79" s="1202">
        <v>0</v>
      </c>
      <c r="AM79" s="1208">
        <v>0</v>
      </c>
      <c r="AN79" s="1135" t="s">
        <v>568</v>
      </c>
    </row>
    <row r="80" spans="1:40" ht="14.25" customHeight="1">
      <c r="A80" s="808"/>
      <c r="B80" s="822" t="s">
        <v>569</v>
      </c>
      <c r="C80" s="1201">
        <v>1</v>
      </c>
      <c r="D80" s="1202">
        <v>0</v>
      </c>
      <c r="E80" s="1202">
        <v>1</v>
      </c>
      <c r="F80" s="1202">
        <v>0</v>
      </c>
      <c r="G80" s="1202">
        <v>1</v>
      </c>
      <c r="H80" s="1202">
        <v>27</v>
      </c>
      <c r="I80" s="1202">
        <v>0</v>
      </c>
      <c r="J80" s="1202">
        <v>1</v>
      </c>
      <c r="K80" s="1202">
        <v>1</v>
      </c>
      <c r="L80" s="1202">
        <v>1</v>
      </c>
      <c r="M80" s="1203">
        <v>2</v>
      </c>
      <c r="N80" s="905">
        <f t="shared" si="8"/>
        <v>35</v>
      </c>
      <c r="O80" s="1204">
        <v>2</v>
      </c>
      <c r="P80" s="1203">
        <v>0</v>
      </c>
      <c r="Q80" s="1204">
        <v>0</v>
      </c>
      <c r="R80" s="1202">
        <v>1</v>
      </c>
      <c r="S80" s="1202">
        <v>1</v>
      </c>
      <c r="T80" s="1202">
        <v>0</v>
      </c>
      <c r="U80" s="1202">
        <v>0</v>
      </c>
      <c r="V80" s="1202">
        <v>0</v>
      </c>
      <c r="W80" s="1202">
        <v>1</v>
      </c>
      <c r="X80" s="1203">
        <v>0</v>
      </c>
      <c r="Y80" s="905">
        <f t="shared" si="5"/>
        <v>5</v>
      </c>
      <c r="Z80" s="1204">
        <v>1</v>
      </c>
      <c r="AA80" s="1202">
        <v>1</v>
      </c>
      <c r="AB80" s="1203">
        <v>1</v>
      </c>
      <c r="AC80" s="1204">
        <v>1</v>
      </c>
      <c r="AD80" s="1202">
        <v>6</v>
      </c>
      <c r="AE80" s="1203">
        <v>1</v>
      </c>
      <c r="AF80" s="1204">
        <v>0</v>
      </c>
      <c r="AG80" s="1202">
        <v>0</v>
      </c>
      <c r="AH80" s="1206">
        <v>0</v>
      </c>
      <c r="AI80" s="1207">
        <v>3</v>
      </c>
      <c r="AJ80" s="1202">
        <v>0</v>
      </c>
      <c r="AK80" s="1204">
        <v>0</v>
      </c>
      <c r="AL80" s="1202">
        <v>0</v>
      </c>
      <c r="AM80" s="1208">
        <v>1</v>
      </c>
      <c r="AN80" s="1135" t="s">
        <v>569</v>
      </c>
    </row>
    <row r="81" spans="1:42" ht="14.25" customHeight="1">
      <c r="A81" s="808"/>
      <c r="B81" s="822" t="s">
        <v>570</v>
      </c>
      <c r="C81" s="1201">
        <v>1</v>
      </c>
      <c r="D81" s="1202">
        <v>0</v>
      </c>
      <c r="E81" s="1202">
        <v>1</v>
      </c>
      <c r="F81" s="1202">
        <v>0</v>
      </c>
      <c r="G81" s="1202">
        <v>1</v>
      </c>
      <c r="H81" s="1202">
        <v>21</v>
      </c>
      <c r="I81" s="1202">
        <v>0</v>
      </c>
      <c r="J81" s="1202">
        <v>1</v>
      </c>
      <c r="K81" s="1202">
        <v>0</v>
      </c>
      <c r="L81" s="1202">
        <v>0</v>
      </c>
      <c r="M81" s="1203">
        <v>1</v>
      </c>
      <c r="N81" s="905">
        <f t="shared" si="8"/>
        <v>26</v>
      </c>
      <c r="O81" s="1204">
        <v>1</v>
      </c>
      <c r="P81" s="1203">
        <v>0</v>
      </c>
      <c r="Q81" s="1204">
        <v>0</v>
      </c>
      <c r="R81" s="1202">
        <v>1</v>
      </c>
      <c r="S81" s="1202">
        <v>1</v>
      </c>
      <c r="T81" s="1202">
        <v>0</v>
      </c>
      <c r="U81" s="1202">
        <v>0</v>
      </c>
      <c r="V81" s="1202">
        <v>0</v>
      </c>
      <c r="W81" s="1202">
        <v>1</v>
      </c>
      <c r="X81" s="1203">
        <v>0</v>
      </c>
      <c r="Y81" s="905">
        <f t="shared" si="5"/>
        <v>4</v>
      </c>
      <c r="Z81" s="1204">
        <v>2</v>
      </c>
      <c r="AA81" s="1202">
        <v>1</v>
      </c>
      <c r="AB81" s="1203">
        <v>1</v>
      </c>
      <c r="AC81" s="1204">
        <v>1</v>
      </c>
      <c r="AD81" s="1202">
        <v>6</v>
      </c>
      <c r="AE81" s="1203">
        <v>1</v>
      </c>
      <c r="AF81" s="1204">
        <v>0</v>
      </c>
      <c r="AG81" s="1202">
        <v>0</v>
      </c>
      <c r="AH81" s="1206">
        <v>0</v>
      </c>
      <c r="AI81" s="1207">
        <v>0</v>
      </c>
      <c r="AJ81" s="1202">
        <v>0</v>
      </c>
      <c r="AK81" s="1204">
        <v>0</v>
      </c>
      <c r="AL81" s="1202">
        <v>0</v>
      </c>
      <c r="AM81" s="1208">
        <v>0</v>
      </c>
      <c r="AN81" s="1135" t="s">
        <v>570</v>
      </c>
    </row>
    <row r="82" spans="1:42" ht="14.25" customHeight="1">
      <c r="A82" s="808"/>
      <c r="B82" s="822" t="s">
        <v>571</v>
      </c>
      <c r="C82" s="1201">
        <v>1</v>
      </c>
      <c r="D82" s="1202">
        <v>0</v>
      </c>
      <c r="E82" s="1202">
        <v>1</v>
      </c>
      <c r="F82" s="1202">
        <v>1</v>
      </c>
      <c r="G82" s="1202">
        <v>1</v>
      </c>
      <c r="H82" s="1202">
        <v>27</v>
      </c>
      <c r="I82" s="1202">
        <v>0</v>
      </c>
      <c r="J82" s="1202">
        <v>1</v>
      </c>
      <c r="K82" s="1202">
        <v>0</v>
      </c>
      <c r="L82" s="1202">
        <v>0</v>
      </c>
      <c r="M82" s="1203">
        <v>3</v>
      </c>
      <c r="N82" s="905">
        <f t="shared" si="8"/>
        <v>35</v>
      </c>
      <c r="O82" s="1204">
        <v>2</v>
      </c>
      <c r="P82" s="1203">
        <v>0</v>
      </c>
      <c r="Q82" s="1204">
        <v>0</v>
      </c>
      <c r="R82" s="1202">
        <v>1</v>
      </c>
      <c r="S82" s="1202">
        <v>1</v>
      </c>
      <c r="T82" s="1202">
        <v>0</v>
      </c>
      <c r="U82" s="1202">
        <v>0</v>
      </c>
      <c r="V82" s="1202">
        <v>0</v>
      </c>
      <c r="W82" s="1202">
        <v>1</v>
      </c>
      <c r="X82" s="1203">
        <v>0</v>
      </c>
      <c r="Y82" s="905">
        <f t="shared" si="5"/>
        <v>5</v>
      </c>
      <c r="Z82" s="1204">
        <v>2</v>
      </c>
      <c r="AA82" s="1202">
        <v>1</v>
      </c>
      <c r="AB82" s="1203">
        <v>1</v>
      </c>
      <c r="AC82" s="1204">
        <v>1</v>
      </c>
      <c r="AD82" s="1202">
        <v>6</v>
      </c>
      <c r="AE82" s="1203">
        <v>1</v>
      </c>
      <c r="AF82" s="1204">
        <v>0</v>
      </c>
      <c r="AG82" s="1202">
        <v>0</v>
      </c>
      <c r="AH82" s="1206">
        <v>1</v>
      </c>
      <c r="AI82" s="1207">
        <v>0</v>
      </c>
      <c r="AJ82" s="1202">
        <v>0</v>
      </c>
      <c r="AK82" s="1204">
        <v>0</v>
      </c>
      <c r="AL82" s="1202">
        <v>0</v>
      </c>
      <c r="AM82" s="1208">
        <v>0</v>
      </c>
      <c r="AN82" s="1135" t="s">
        <v>571</v>
      </c>
    </row>
    <row r="83" spans="1:42" ht="14.25" customHeight="1">
      <c r="A83" s="808"/>
      <c r="B83" s="822" t="s">
        <v>572</v>
      </c>
      <c r="C83" s="1201">
        <v>1</v>
      </c>
      <c r="D83" s="1202">
        <v>0</v>
      </c>
      <c r="E83" s="1202">
        <v>2</v>
      </c>
      <c r="F83" s="1202">
        <v>1</v>
      </c>
      <c r="G83" s="1202">
        <v>1</v>
      </c>
      <c r="H83" s="1202">
        <v>39</v>
      </c>
      <c r="I83" s="1202">
        <v>0</v>
      </c>
      <c r="J83" s="1202">
        <v>1</v>
      </c>
      <c r="K83" s="1202">
        <v>0</v>
      </c>
      <c r="L83" s="1202">
        <v>1</v>
      </c>
      <c r="M83" s="1203">
        <v>8</v>
      </c>
      <c r="N83" s="905">
        <f t="shared" si="8"/>
        <v>54</v>
      </c>
      <c r="O83" s="1204">
        <v>2</v>
      </c>
      <c r="P83" s="1203">
        <v>0</v>
      </c>
      <c r="Q83" s="1204">
        <v>0</v>
      </c>
      <c r="R83" s="1202">
        <v>1</v>
      </c>
      <c r="S83" s="1202">
        <v>1</v>
      </c>
      <c r="T83" s="1202">
        <v>0</v>
      </c>
      <c r="U83" s="1202">
        <v>0</v>
      </c>
      <c r="V83" s="1202">
        <v>0</v>
      </c>
      <c r="W83" s="1202">
        <v>1</v>
      </c>
      <c r="X83" s="1203">
        <v>0</v>
      </c>
      <c r="Y83" s="905">
        <f t="shared" si="5"/>
        <v>5</v>
      </c>
      <c r="Z83" s="1204">
        <v>2</v>
      </c>
      <c r="AA83" s="1202">
        <v>2</v>
      </c>
      <c r="AB83" s="1203">
        <v>1</v>
      </c>
      <c r="AC83" s="1204">
        <v>1</v>
      </c>
      <c r="AD83" s="1202">
        <v>6</v>
      </c>
      <c r="AE83" s="1203">
        <v>1</v>
      </c>
      <c r="AF83" s="1204">
        <v>0</v>
      </c>
      <c r="AG83" s="1202">
        <v>0</v>
      </c>
      <c r="AH83" s="1206">
        <v>2</v>
      </c>
      <c r="AI83" s="1207">
        <v>3</v>
      </c>
      <c r="AJ83" s="1202">
        <v>0</v>
      </c>
      <c r="AK83" s="1204">
        <v>0</v>
      </c>
      <c r="AL83" s="1202">
        <v>0</v>
      </c>
      <c r="AM83" s="1208">
        <v>0</v>
      </c>
      <c r="AN83" s="1135" t="s">
        <v>572</v>
      </c>
    </row>
    <row r="84" spans="1:42" ht="14.25" customHeight="1">
      <c r="A84" s="808"/>
      <c r="B84" s="822" t="s">
        <v>573</v>
      </c>
      <c r="C84" s="1201">
        <v>1</v>
      </c>
      <c r="D84" s="1202">
        <v>0</v>
      </c>
      <c r="E84" s="1202">
        <v>1</v>
      </c>
      <c r="F84" s="1202">
        <v>0</v>
      </c>
      <c r="G84" s="1202">
        <v>2</v>
      </c>
      <c r="H84" s="1202">
        <v>23</v>
      </c>
      <c r="I84" s="1202">
        <v>0</v>
      </c>
      <c r="J84" s="1202">
        <v>1</v>
      </c>
      <c r="K84" s="1202">
        <v>0</v>
      </c>
      <c r="L84" s="1202">
        <v>0</v>
      </c>
      <c r="M84" s="1203">
        <v>4</v>
      </c>
      <c r="N84" s="905">
        <f t="shared" si="8"/>
        <v>32</v>
      </c>
      <c r="O84" s="1204">
        <v>2</v>
      </c>
      <c r="P84" s="1203">
        <v>0</v>
      </c>
      <c r="Q84" s="1204">
        <v>0</v>
      </c>
      <c r="R84" s="1202">
        <v>1</v>
      </c>
      <c r="S84" s="1202">
        <v>1</v>
      </c>
      <c r="T84" s="1202">
        <v>0</v>
      </c>
      <c r="U84" s="1202">
        <v>0</v>
      </c>
      <c r="V84" s="1202">
        <v>0</v>
      </c>
      <c r="W84" s="1202">
        <v>1</v>
      </c>
      <c r="X84" s="1203">
        <v>0</v>
      </c>
      <c r="Y84" s="905">
        <f t="shared" si="5"/>
        <v>5</v>
      </c>
      <c r="Z84" s="1204">
        <v>2</v>
      </c>
      <c r="AA84" s="1202">
        <v>1</v>
      </c>
      <c r="AB84" s="1203">
        <v>1</v>
      </c>
      <c r="AC84" s="1204">
        <v>1</v>
      </c>
      <c r="AD84" s="1202">
        <v>6</v>
      </c>
      <c r="AE84" s="1203">
        <v>1</v>
      </c>
      <c r="AF84" s="1204">
        <v>0</v>
      </c>
      <c r="AG84" s="1202">
        <v>0</v>
      </c>
      <c r="AH84" s="1206">
        <v>0</v>
      </c>
      <c r="AI84" s="1207">
        <v>2</v>
      </c>
      <c r="AJ84" s="1202">
        <v>0</v>
      </c>
      <c r="AK84" s="1204">
        <v>0</v>
      </c>
      <c r="AL84" s="1202">
        <v>0</v>
      </c>
      <c r="AM84" s="1208">
        <v>0</v>
      </c>
      <c r="AN84" s="1135" t="s">
        <v>573</v>
      </c>
    </row>
    <row r="85" spans="1:42" ht="14.25" customHeight="1">
      <c r="A85" s="234"/>
      <c r="B85" s="151" t="s">
        <v>574</v>
      </c>
      <c r="C85" s="1209">
        <v>1</v>
      </c>
      <c r="D85" s="1210">
        <v>0</v>
      </c>
      <c r="E85" s="1210">
        <v>1</v>
      </c>
      <c r="F85" s="1210">
        <v>1</v>
      </c>
      <c r="G85" s="1210">
        <v>1</v>
      </c>
      <c r="H85" s="1210">
        <v>29</v>
      </c>
      <c r="I85" s="1210">
        <v>0</v>
      </c>
      <c r="J85" s="1210">
        <v>1</v>
      </c>
      <c r="K85" s="1210">
        <v>0</v>
      </c>
      <c r="L85" s="1210">
        <v>0</v>
      </c>
      <c r="M85" s="1211">
        <v>6</v>
      </c>
      <c r="N85" s="906">
        <f t="shared" si="8"/>
        <v>40</v>
      </c>
      <c r="O85" s="1212">
        <v>2</v>
      </c>
      <c r="P85" s="1211">
        <v>0</v>
      </c>
      <c r="Q85" s="1212">
        <v>0</v>
      </c>
      <c r="R85" s="1210">
        <v>1</v>
      </c>
      <c r="S85" s="1210">
        <v>1</v>
      </c>
      <c r="T85" s="1210">
        <v>0</v>
      </c>
      <c r="U85" s="1210">
        <v>0</v>
      </c>
      <c r="V85" s="1210">
        <v>0</v>
      </c>
      <c r="W85" s="1210">
        <v>1</v>
      </c>
      <c r="X85" s="1211">
        <v>0</v>
      </c>
      <c r="Y85" s="906">
        <f t="shared" si="5"/>
        <v>5</v>
      </c>
      <c r="Z85" s="1212">
        <v>2</v>
      </c>
      <c r="AA85" s="1210">
        <v>2</v>
      </c>
      <c r="AB85" s="1211">
        <v>1</v>
      </c>
      <c r="AC85" s="1212">
        <v>1</v>
      </c>
      <c r="AD85" s="1210">
        <v>6</v>
      </c>
      <c r="AE85" s="1211">
        <v>1</v>
      </c>
      <c r="AF85" s="1212">
        <v>0</v>
      </c>
      <c r="AG85" s="1210">
        <v>1</v>
      </c>
      <c r="AH85" s="1213">
        <v>0</v>
      </c>
      <c r="AI85" s="1214">
        <v>2</v>
      </c>
      <c r="AJ85" s="1210">
        <v>0</v>
      </c>
      <c r="AK85" s="1212">
        <v>0</v>
      </c>
      <c r="AL85" s="1210">
        <v>0</v>
      </c>
      <c r="AM85" s="1215">
        <v>0</v>
      </c>
      <c r="AN85" s="151" t="s">
        <v>574</v>
      </c>
    </row>
    <row r="86" spans="1:42" ht="14.25" customHeight="1" thickBot="1">
      <c r="A86" s="346" t="s">
        <v>575</v>
      </c>
      <c r="B86" s="347"/>
      <c r="C86" s="907">
        <f t="shared" ref="C86:X86" si="9">SUM(C78:C85)</f>
        <v>8</v>
      </c>
      <c r="D86" s="908">
        <f t="shared" si="9"/>
        <v>0</v>
      </c>
      <c r="E86" s="908">
        <f t="shared" si="9"/>
        <v>10</v>
      </c>
      <c r="F86" s="908">
        <f t="shared" si="9"/>
        <v>5</v>
      </c>
      <c r="G86" s="908">
        <f t="shared" si="9"/>
        <v>9</v>
      </c>
      <c r="H86" s="908">
        <f t="shared" si="9"/>
        <v>243</v>
      </c>
      <c r="I86" s="908">
        <f t="shared" si="9"/>
        <v>0</v>
      </c>
      <c r="J86" s="908">
        <f t="shared" si="9"/>
        <v>8</v>
      </c>
      <c r="K86" s="908">
        <f t="shared" si="9"/>
        <v>1</v>
      </c>
      <c r="L86" s="908">
        <f t="shared" si="9"/>
        <v>4</v>
      </c>
      <c r="M86" s="909">
        <f t="shared" si="9"/>
        <v>33</v>
      </c>
      <c r="N86" s="910">
        <f t="shared" si="9"/>
        <v>321</v>
      </c>
      <c r="O86" s="911">
        <f t="shared" si="9"/>
        <v>16</v>
      </c>
      <c r="P86" s="909">
        <f t="shared" si="9"/>
        <v>0</v>
      </c>
      <c r="Q86" s="911">
        <f t="shared" si="9"/>
        <v>0</v>
      </c>
      <c r="R86" s="908">
        <f t="shared" si="9"/>
        <v>8</v>
      </c>
      <c r="S86" s="908">
        <f t="shared" si="9"/>
        <v>8</v>
      </c>
      <c r="T86" s="908">
        <f t="shared" si="9"/>
        <v>0</v>
      </c>
      <c r="U86" s="908">
        <f t="shared" si="9"/>
        <v>0</v>
      </c>
      <c r="V86" s="908">
        <f t="shared" si="9"/>
        <v>0</v>
      </c>
      <c r="W86" s="908">
        <f t="shared" si="9"/>
        <v>8</v>
      </c>
      <c r="X86" s="909">
        <f t="shared" si="9"/>
        <v>0</v>
      </c>
      <c r="Y86" s="910">
        <f t="shared" si="5"/>
        <v>40</v>
      </c>
      <c r="Z86" s="911">
        <f t="shared" ref="Z86:AM86" si="10">SUM(Z78:Z85)</f>
        <v>15</v>
      </c>
      <c r="AA86" s="908">
        <f t="shared" si="10"/>
        <v>12</v>
      </c>
      <c r="AB86" s="909">
        <f t="shared" si="10"/>
        <v>8</v>
      </c>
      <c r="AC86" s="911">
        <f t="shared" si="10"/>
        <v>8</v>
      </c>
      <c r="AD86" s="908">
        <f t="shared" si="10"/>
        <v>48</v>
      </c>
      <c r="AE86" s="909">
        <f t="shared" si="10"/>
        <v>8</v>
      </c>
      <c r="AF86" s="911">
        <f t="shared" si="10"/>
        <v>0</v>
      </c>
      <c r="AG86" s="908">
        <f t="shared" si="10"/>
        <v>1</v>
      </c>
      <c r="AH86" s="914">
        <f t="shared" si="10"/>
        <v>3</v>
      </c>
      <c r="AI86" s="915">
        <f t="shared" si="10"/>
        <v>13</v>
      </c>
      <c r="AJ86" s="908">
        <f>SUM(AJ78:AJ85)</f>
        <v>0</v>
      </c>
      <c r="AK86" s="911">
        <f t="shared" si="10"/>
        <v>0</v>
      </c>
      <c r="AL86" s="908">
        <f t="shared" si="10"/>
        <v>0</v>
      </c>
      <c r="AM86" s="916">
        <f t="shared" si="10"/>
        <v>2</v>
      </c>
      <c r="AN86" s="1130" t="s">
        <v>575</v>
      </c>
    </row>
    <row r="87" spans="1:42" ht="14.25" customHeight="1">
      <c r="A87" s="354" t="s">
        <v>576</v>
      </c>
      <c r="B87" s="325" t="s">
        <v>14</v>
      </c>
      <c r="C87" s="1216">
        <v>1</v>
      </c>
      <c r="D87" s="1205">
        <v>0</v>
      </c>
      <c r="E87" s="1205">
        <v>1</v>
      </c>
      <c r="F87" s="1205">
        <v>1</v>
      </c>
      <c r="G87" s="1205">
        <v>0</v>
      </c>
      <c r="H87" s="1205">
        <v>28</v>
      </c>
      <c r="I87" s="1205">
        <v>0</v>
      </c>
      <c r="J87" s="1205">
        <v>1</v>
      </c>
      <c r="K87" s="1205">
        <v>0</v>
      </c>
      <c r="L87" s="1205">
        <v>0</v>
      </c>
      <c r="M87" s="1217">
        <v>5</v>
      </c>
      <c r="N87" s="917">
        <f t="shared" ref="N87:N99" si="11">SUM(C87:M87)</f>
        <v>37</v>
      </c>
      <c r="O87" s="1218">
        <v>1</v>
      </c>
      <c r="P87" s="1217">
        <v>1</v>
      </c>
      <c r="Q87" s="1218">
        <v>0</v>
      </c>
      <c r="R87" s="1205">
        <v>0</v>
      </c>
      <c r="S87" s="1205">
        <v>0</v>
      </c>
      <c r="T87" s="1205">
        <v>0</v>
      </c>
      <c r="U87" s="1205">
        <v>0</v>
      </c>
      <c r="V87" s="1205">
        <v>0</v>
      </c>
      <c r="W87" s="1205">
        <v>2</v>
      </c>
      <c r="X87" s="1217">
        <v>0</v>
      </c>
      <c r="Y87" s="917">
        <f t="shared" si="5"/>
        <v>4</v>
      </c>
      <c r="Z87" s="1218">
        <v>1</v>
      </c>
      <c r="AA87" s="1205">
        <v>1</v>
      </c>
      <c r="AB87" s="1217">
        <v>1</v>
      </c>
      <c r="AC87" s="1218">
        <v>1</v>
      </c>
      <c r="AD87" s="1205">
        <v>6</v>
      </c>
      <c r="AE87" s="1217">
        <v>1</v>
      </c>
      <c r="AF87" s="1237">
        <v>0</v>
      </c>
      <c r="AG87" s="1238">
        <v>0</v>
      </c>
      <c r="AH87" s="1219">
        <v>0</v>
      </c>
      <c r="AI87" s="1220">
        <v>1</v>
      </c>
      <c r="AJ87" s="1238">
        <v>0</v>
      </c>
      <c r="AK87" s="1218">
        <v>0</v>
      </c>
      <c r="AL87" s="1202">
        <v>0</v>
      </c>
      <c r="AM87" s="1208">
        <v>0</v>
      </c>
      <c r="AN87" s="1135" t="s">
        <v>14</v>
      </c>
    </row>
    <row r="88" spans="1:42" ht="14.25" customHeight="1">
      <c r="A88" s="344">
        <v>13</v>
      </c>
      <c r="B88" s="822" t="s">
        <v>713</v>
      </c>
      <c r="C88" s="1201">
        <v>1</v>
      </c>
      <c r="D88" s="1202">
        <v>0</v>
      </c>
      <c r="E88" s="1202">
        <v>1</v>
      </c>
      <c r="F88" s="1202">
        <v>0</v>
      </c>
      <c r="G88" s="1202">
        <v>1</v>
      </c>
      <c r="H88" s="1202">
        <v>5</v>
      </c>
      <c r="I88" s="1202">
        <v>0</v>
      </c>
      <c r="J88" s="1202">
        <v>1</v>
      </c>
      <c r="K88" s="1202">
        <v>0</v>
      </c>
      <c r="L88" s="1202">
        <v>0</v>
      </c>
      <c r="M88" s="1203">
        <v>2</v>
      </c>
      <c r="N88" s="905">
        <f t="shared" si="11"/>
        <v>11</v>
      </c>
      <c r="O88" s="1204">
        <v>1</v>
      </c>
      <c r="P88" s="1203">
        <v>0</v>
      </c>
      <c r="Q88" s="1204">
        <v>0</v>
      </c>
      <c r="R88" s="1202">
        <v>0</v>
      </c>
      <c r="S88" s="1202">
        <v>0</v>
      </c>
      <c r="T88" s="1202">
        <v>0</v>
      </c>
      <c r="U88" s="1202">
        <v>0</v>
      </c>
      <c r="V88" s="1202">
        <v>0</v>
      </c>
      <c r="W88" s="1202">
        <v>1</v>
      </c>
      <c r="X88" s="1203">
        <v>0</v>
      </c>
      <c r="Y88" s="905">
        <f t="shared" si="5"/>
        <v>2</v>
      </c>
      <c r="Z88" s="1204">
        <v>1</v>
      </c>
      <c r="AA88" s="1202">
        <v>1</v>
      </c>
      <c r="AB88" s="1203">
        <v>1</v>
      </c>
      <c r="AC88" s="1204">
        <v>1</v>
      </c>
      <c r="AD88" s="1202">
        <v>0</v>
      </c>
      <c r="AE88" s="1203">
        <v>1</v>
      </c>
      <c r="AF88" s="1239">
        <v>0</v>
      </c>
      <c r="AG88" s="1240">
        <v>0</v>
      </c>
      <c r="AH88" s="1206">
        <v>0</v>
      </c>
      <c r="AI88" s="1207">
        <v>0</v>
      </c>
      <c r="AJ88" s="1240">
        <v>0</v>
      </c>
      <c r="AK88" s="1241">
        <v>0</v>
      </c>
      <c r="AL88" s="1202">
        <v>0</v>
      </c>
      <c r="AM88" s="1208">
        <v>0</v>
      </c>
      <c r="AN88" s="1135" t="s">
        <v>577</v>
      </c>
    </row>
    <row r="89" spans="1:42" ht="14.25" customHeight="1">
      <c r="A89" s="808"/>
      <c r="B89" s="822" t="s">
        <v>578</v>
      </c>
      <c r="C89" s="1201">
        <v>1</v>
      </c>
      <c r="D89" s="1202">
        <v>0</v>
      </c>
      <c r="E89" s="1202">
        <v>1</v>
      </c>
      <c r="F89" s="1202">
        <v>0</v>
      </c>
      <c r="G89" s="1202">
        <v>1</v>
      </c>
      <c r="H89" s="1202">
        <v>27</v>
      </c>
      <c r="I89" s="1202">
        <v>0</v>
      </c>
      <c r="J89" s="1202">
        <v>0</v>
      </c>
      <c r="K89" s="1202">
        <v>1</v>
      </c>
      <c r="L89" s="1202">
        <v>0</v>
      </c>
      <c r="M89" s="1203">
        <v>3</v>
      </c>
      <c r="N89" s="905">
        <f t="shared" si="11"/>
        <v>34</v>
      </c>
      <c r="O89" s="1204">
        <v>1</v>
      </c>
      <c r="P89" s="1203">
        <v>0</v>
      </c>
      <c r="Q89" s="1204">
        <v>0</v>
      </c>
      <c r="R89" s="1202">
        <v>0</v>
      </c>
      <c r="S89" s="1202">
        <v>0</v>
      </c>
      <c r="T89" s="1202">
        <v>0</v>
      </c>
      <c r="U89" s="1202">
        <v>0</v>
      </c>
      <c r="V89" s="1202">
        <v>0</v>
      </c>
      <c r="W89" s="1202">
        <v>2</v>
      </c>
      <c r="X89" s="1203">
        <v>0</v>
      </c>
      <c r="Y89" s="905">
        <f t="shared" si="5"/>
        <v>3</v>
      </c>
      <c r="Z89" s="1204">
        <v>1</v>
      </c>
      <c r="AA89" s="1202">
        <v>1</v>
      </c>
      <c r="AB89" s="1203">
        <v>1</v>
      </c>
      <c r="AC89" s="1204">
        <v>1</v>
      </c>
      <c r="AD89" s="1202">
        <v>5</v>
      </c>
      <c r="AE89" s="1203">
        <v>1</v>
      </c>
      <c r="AF89" s="1239">
        <v>0</v>
      </c>
      <c r="AG89" s="1240">
        <v>0</v>
      </c>
      <c r="AH89" s="1206">
        <v>0</v>
      </c>
      <c r="AI89" s="1207">
        <v>0</v>
      </c>
      <c r="AJ89" s="1240">
        <v>0</v>
      </c>
      <c r="AK89" s="1241">
        <v>1</v>
      </c>
      <c r="AL89" s="1202">
        <v>0</v>
      </c>
      <c r="AM89" s="1208">
        <v>0</v>
      </c>
      <c r="AN89" s="1135" t="s">
        <v>578</v>
      </c>
    </row>
    <row r="90" spans="1:42" ht="14.25" customHeight="1">
      <c r="A90" s="808"/>
      <c r="B90" s="822" t="s">
        <v>579</v>
      </c>
      <c r="C90" s="1201">
        <v>1</v>
      </c>
      <c r="D90" s="1202">
        <v>0</v>
      </c>
      <c r="E90" s="1202">
        <v>1</v>
      </c>
      <c r="F90" s="1202">
        <v>0</v>
      </c>
      <c r="G90" s="1202">
        <v>1</v>
      </c>
      <c r="H90" s="1202">
        <v>9</v>
      </c>
      <c r="I90" s="1202">
        <v>0</v>
      </c>
      <c r="J90" s="1202">
        <v>1</v>
      </c>
      <c r="K90" s="1202">
        <v>0</v>
      </c>
      <c r="L90" s="1202">
        <v>0</v>
      </c>
      <c r="M90" s="1203">
        <v>1</v>
      </c>
      <c r="N90" s="905">
        <f t="shared" si="11"/>
        <v>14</v>
      </c>
      <c r="O90" s="1204">
        <v>1</v>
      </c>
      <c r="P90" s="1203">
        <v>0</v>
      </c>
      <c r="Q90" s="1204">
        <v>0</v>
      </c>
      <c r="R90" s="1202">
        <v>0</v>
      </c>
      <c r="S90" s="1202">
        <v>1</v>
      </c>
      <c r="T90" s="1202">
        <v>0</v>
      </c>
      <c r="U90" s="1202">
        <v>0</v>
      </c>
      <c r="V90" s="1202">
        <v>0</v>
      </c>
      <c r="W90" s="1202">
        <v>1</v>
      </c>
      <c r="X90" s="1203">
        <v>0</v>
      </c>
      <c r="Y90" s="905">
        <f t="shared" si="5"/>
        <v>3</v>
      </c>
      <c r="Z90" s="1204">
        <v>1</v>
      </c>
      <c r="AA90" s="1202">
        <v>1</v>
      </c>
      <c r="AB90" s="1203">
        <v>1</v>
      </c>
      <c r="AC90" s="1204">
        <v>1</v>
      </c>
      <c r="AD90" s="1202">
        <v>0</v>
      </c>
      <c r="AE90" s="1203">
        <v>1</v>
      </c>
      <c r="AF90" s="1239">
        <v>0</v>
      </c>
      <c r="AG90" s="1240">
        <v>0</v>
      </c>
      <c r="AH90" s="1206">
        <v>0</v>
      </c>
      <c r="AI90" s="1207">
        <v>1</v>
      </c>
      <c r="AJ90" s="1240">
        <v>0</v>
      </c>
      <c r="AK90" s="1241">
        <v>1</v>
      </c>
      <c r="AL90" s="1202">
        <v>0</v>
      </c>
      <c r="AM90" s="1208">
        <v>0</v>
      </c>
      <c r="AN90" s="1135" t="s">
        <v>579</v>
      </c>
    </row>
    <row r="91" spans="1:42" ht="14.25" customHeight="1">
      <c r="A91" s="808"/>
      <c r="B91" s="822" t="s">
        <v>580</v>
      </c>
      <c r="C91" s="1201">
        <v>1</v>
      </c>
      <c r="D91" s="1202">
        <v>0</v>
      </c>
      <c r="E91" s="1202">
        <v>1</v>
      </c>
      <c r="F91" s="1202">
        <v>0</v>
      </c>
      <c r="G91" s="1202">
        <v>1</v>
      </c>
      <c r="H91" s="1202">
        <v>8</v>
      </c>
      <c r="I91" s="1202">
        <v>0</v>
      </c>
      <c r="J91" s="1202">
        <v>1</v>
      </c>
      <c r="K91" s="1202">
        <v>0</v>
      </c>
      <c r="L91" s="1202">
        <v>0</v>
      </c>
      <c r="M91" s="1203">
        <v>2</v>
      </c>
      <c r="N91" s="905">
        <f t="shared" si="11"/>
        <v>14</v>
      </c>
      <c r="O91" s="1204">
        <v>2</v>
      </c>
      <c r="P91" s="1203">
        <v>0</v>
      </c>
      <c r="Q91" s="1239">
        <v>0</v>
      </c>
      <c r="R91" s="1240">
        <v>0</v>
      </c>
      <c r="S91" s="1240">
        <v>0</v>
      </c>
      <c r="T91" s="1240">
        <v>0</v>
      </c>
      <c r="U91" s="1240">
        <v>0</v>
      </c>
      <c r="V91" s="1240">
        <v>0</v>
      </c>
      <c r="W91" s="1202">
        <v>1</v>
      </c>
      <c r="X91" s="1203">
        <v>0</v>
      </c>
      <c r="Y91" s="905">
        <f t="shared" si="5"/>
        <v>3</v>
      </c>
      <c r="Z91" s="1204">
        <v>1</v>
      </c>
      <c r="AA91" s="1202">
        <v>1</v>
      </c>
      <c r="AB91" s="1203">
        <v>1</v>
      </c>
      <c r="AC91" s="1204">
        <v>1</v>
      </c>
      <c r="AD91" s="1202">
        <v>0</v>
      </c>
      <c r="AE91" s="1203">
        <v>1</v>
      </c>
      <c r="AF91" s="1239">
        <v>0</v>
      </c>
      <c r="AG91" s="1240">
        <v>0</v>
      </c>
      <c r="AH91" s="1206">
        <v>0</v>
      </c>
      <c r="AI91" s="1207">
        <v>0</v>
      </c>
      <c r="AJ91" s="1240">
        <v>0</v>
      </c>
      <c r="AK91" s="1204">
        <v>0</v>
      </c>
      <c r="AL91" s="1221">
        <v>0</v>
      </c>
      <c r="AM91" s="1208">
        <v>0</v>
      </c>
      <c r="AN91" s="1135" t="s">
        <v>580</v>
      </c>
    </row>
    <row r="92" spans="1:42" ht="14.25" customHeight="1">
      <c r="A92" s="808"/>
      <c r="B92" s="822" t="s">
        <v>581</v>
      </c>
      <c r="C92" s="1201">
        <v>1</v>
      </c>
      <c r="D92" s="1202">
        <v>0</v>
      </c>
      <c r="E92" s="1202">
        <v>1</v>
      </c>
      <c r="F92" s="1202">
        <v>0</v>
      </c>
      <c r="G92" s="1202">
        <v>1</v>
      </c>
      <c r="H92" s="1202">
        <v>8</v>
      </c>
      <c r="I92" s="1202">
        <v>0</v>
      </c>
      <c r="J92" s="1202">
        <v>1</v>
      </c>
      <c r="K92" s="1202">
        <v>0</v>
      </c>
      <c r="L92" s="1202">
        <v>0</v>
      </c>
      <c r="M92" s="1203">
        <v>1</v>
      </c>
      <c r="N92" s="905">
        <f t="shared" si="11"/>
        <v>13</v>
      </c>
      <c r="O92" s="1204">
        <v>1</v>
      </c>
      <c r="P92" s="1203">
        <v>0</v>
      </c>
      <c r="Q92" s="1239">
        <v>0</v>
      </c>
      <c r="R92" s="1240">
        <v>0</v>
      </c>
      <c r="S92" s="1240">
        <v>0</v>
      </c>
      <c r="T92" s="1240">
        <v>0</v>
      </c>
      <c r="U92" s="1240">
        <v>0</v>
      </c>
      <c r="V92" s="1240">
        <v>0</v>
      </c>
      <c r="W92" s="1202">
        <v>1</v>
      </c>
      <c r="X92" s="1203">
        <v>0</v>
      </c>
      <c r="Y92" s="905">
        <f t="shared" si="5"/>
        <v>2</v>
      </c>
      <c r="Z92" s="1204">
        <v>1</v>
      </c>
      <c r="AA92" s="1202">
        <v>1</v>
      </c>
      <c r="AB92" s="1203">
        <v>1</v>
      </c>
      <c r="AC92" s="1204">
        <v>1</v>
      </c>
      <c r="AD92" s="1202">
        <v>0</v>
      </c>
      <c r="AE92" s="1203">
        <v>1</v>
      </c>
      <c r="AF92" s="1239">
        <v>0</v>
      </c>
      <c r="AG92" s="1240">
        <v>0</v>
      </c>
      <c r="AH92" s="1206">
        <v>0</v>
      </c>
      <c r="AI92" s="1207">
        <v>0</v>
      </c>
      <c r="AJ92" s="1240">
        <v>0</v>
      </c>
      <c r="AK92" s="1204">
        <v>0</v>
      </c>
      <c r="AL92" s="1221">
        <v>0</v>
      </c>
      <c r="AM92" s="1208">
        <v>0</v>
      </c>
      <c r="AN92" s="1151" t="s">
        <v>581</v>
      </c>
    </row>
    <row r="93" spans="1:42" ht="14.25" customHeight="1">
      <c r="A93" s="808"/>
      <c r="B93" s="822" t="s">
        <v>582</v>
      </c>
      <c r="C93" s="1201">
        <v>1</v>
      </c>
      <c r="D93" s="1202">
        <v>0</v>
      </c>
      <c r="E93" s="1202">
        <v>1</v>
      </c>
      <c r="F93" s="1202">
        <v>0</v>
      </c>
      <c r="G93" s="1202">
        <v>0</v>
      </c>
      <c r="H93" s="1202">
        <v>10</v>
      </c>
      <c r="I93" s="1202">
        <v>0</v>
      </c>
      <c r="J93" s="1202">
        <v>1</v>
      </c>
      <c r="K93" s="1202">
        <v>0</v>
      </c>
      <c r="L93" s="1202">
        <v>0</v>
      </c>
      <c r="M93" s="1203">
        <v>1</v>
      </c>
      <c r="N93" s="905">
        <f t="shared" si="11"/>
        <v>14</v>
      </c>
      <c r="O93" s="1204">
        <v>1</v>
      </c>
      <c r="P93" s="1203">
        <v>0</v>
      </c>
      <c r="Q93" s="1204">
        <v>0</v>
      </c>
      <c r="R93" s="1202">
        <v>0</v>
      </c>
      <c r="S93" s="1202">
        <v>0</v>
      </c>
      <c r="T93" s="1202">
        <v>0</v>
      </c>
      <c r="U93" s="1202">
        <v>0</v>
      </c>
      <c r="V93" s="1202">
        <v>0</v>
      </c>
      <c r="W93" s="1202">
        <v>1</v>
      </c>
      <c r="X93" s="1242">
        <v>0</v>
      </c>
      <c r="Y93" s="905">
        <f t="shared" si="5"/>
        <v>2</v>
      </c>
      <c r="Z93" s="1204">
        <v>1</v>
      </c>
      <c r="AA93" s="1202">
        <v>1</v>
      </c>
      <c r="AB93" s="1203">
        <v>1</v>
      </c>
      <c r="AC93" s="1204">
        <v>1</v>
      </c>
      <c r="AD93" s="1202">
        <v>0</v>
      </c>
      <c r="AE93" s="1203">
        <v>0</v>
      </c>
      <c r="AF93" s="1239">
        <v>0</v>
      </c>
      <c r="AG93" s="1240">
        <v>0</v>
      </c>
      <c r="AH93" s="1206">
        <v>0</v>
      </c>
      <c r="AI93" s="1207">
        <v>0</v>
      </c>
      <c r="AJ93" s="1240">
        <v>0</v>
      </c>
      <c r="AK93" s="1204">
        <v>0</v>
      </c>
      <c r="AL93" s="1221">
        <v>0</v>
      </c>
      <c r="AM93" s="1208">
        <v>1</v>
      </c>
      <c r="AN93" s="1135" t="s">
        <v>582</v>
      </c>
      <c r="AP93" s="28"/>
    </row>
    <row r="94" spans="1:42" ht="14.25" customHeight="1">
      <c r="A94" s="808"/>
      <c r="B94" s="822" t="s">
        <v>583</v>
      </c>
      <c r="C94" s="1201">
        <v>1</v>
      </c>
      <c r="D94" s="1202">
        <v>0</v>
      </c>
      <c r="E94" s="1202">
        <v>1</v>
      </c>
      <c r="F94" s="1202">
        <v>0</v>
      </c>
      <c r="G94" s="1202">
        <v>0</v>
      </c>
      <c r="H94" s="1202">
        <v>10</v>
      </c>
      <c r="I94" s="1202">
        <v>0</v>
      </c>
      <c r="J94" s="1202">
        <v>1</v>
      </c>
      <c r="K94" s="1202">
        <v>0</v>
      </c>
      <c r="L94" s="1202">
        <v>0</v>
      </c>
      <c r="M94" s="1203">
        <v>1</v>
      </c>
      <c r="N94" s="905">
        <f t="shared" si="11"/>
        <v>14</v>
      </c>
      <c r="O94" s="1204">
        <v>1</v>
      </c>
      <c r="P94" s="1203">
        <v>0</v>
      </c>
      <c r="Q94" s="1204">
        <v>0</v>
      </c>
      <c r="R94" s="1202">
        <v>0</v>
      </c>
      <c r="S94" s="1202">
        <v>0</v>
      </c>
      <c r="T94" s="1202">
        <v>0</v>
      </c>
      <c r="U94" s="1202">
        <v>0</v>
      </c>
      <c r="V94" s="1202">
        <v>0</v>
      </c>
      <c r="W94" s="1202">
        <v>1</v>
      </c>
      <c r="X94" s="1203">
        <v>0</v>
      </c>
      <c r="Y94" s="905">
        <f t="shared" si="5"/>
        <v>2</v>
      </c>
      <c r="Z94" s="1204">
        <v>1</v>
      </c>
      <c r="AA94" s="1202">
        <v>1</v>
      </c>
      <c r="AB94" s="1203">
        <v>1</v>
      </c>
      <c r="AC94" s="1204">
        <v>1</v>
      </c>
      <c r="AD94" s="1202">
        <v>0</v>
      </c>
      <c r="AE94" s="1203">
        <v>1</v>
      </c>
      <c r="AF94" s="1239">
        <v>0</v>
      </c>
      <c r="AG94" s="1240">
        <v>0</v>
      </c>
      <c r="AH94" s="1206">
        <v>0</v>
      </c>
      <c r="AI94" s="1207">
        <v>1</v>
      </c>
      <c r="AJ94" s="1240">
        <v>0</v>
      </c>
      <c r="AK94" s="1204">
        <v>0</v>
      </c>
      <c r="AL94" s="1221">
        <v>0</v>
      </c>
      <c r="AM94" s="1208">
        <v>0</v>
      </c>
      <c r="AN94" s="1135" t="s">
        <v>583</v>
      </c>
    </row>
    <row r="95" spans="1:42" ht="14.25" customHeight="1">
      <c r="A95" s="808"/>
      <c r="B95" s="96" t="s">
        <v>584</v>
      </c>
      <c r="C95" s="1201">
        <v>1</v>
      </c>
      <c r="D95" s="1202">
        <v>0</v>
      </c>
      <c r="E95" s="1202">
        <v>1</v>
      </c>
      <c r="F95" s="1202">
        <v>0</v>
      </c>
      <c r="G95" s="1202">
        <v>0</v>
      </c>
      <c r="H95" s="1202">
        <v>18</v>
      </c>
      <c r="I95" s="1202">
        <v>0</v>
      </c>
      <c r="J95" s="1202">
        <v>1</v>
      </c>
      <c r="K95" s="1202">
        <v>0</v>
      </c>
      <c r="L95" s="1202">
        <v>0</v>
      </c>
      <c r="M95" s="1203">
        <v>2</v>
      </c>
      <c r="N95" s="905">
        <f t="shared" si="11"/>
        <v>23</v>
      </c>
      <c r="O95" s="1204">
        <v>1</v>
      </c>
      <c r="P95" s="1203">
        <v>0</v>
      </c>
      <c r="Q95" s="1204">
        <v>0</v>
      </c>
      <c r="R95" s="1202">
        <v>0</v>
      </c>
      <c r="S95" s="1202">
        <v>0</v>
      </c>
      <c r="T95" s="1202">
        <v>0</v>
      </c>
      <c r="U95" s="1202">
        <v>0</v>
      </c>
      <c r="V95" s="1202">
        <v>0</v>
      </c>
      <c r="W95" s="1202">
        <v>1</v>
      </c>
      <c r="X95" s="1203">
        <v>0</v>
      </c>
      <c r="Y95" s="905">
        <f t="shared" si="5"/>
        <v>2</v>
      </c>
      <c r="Z95" s="1204">
        <v>1</v>
      </c>
      <c r="AA95" s="1202">
        <v>1</v>
      </c>
      <c r="AB95" s="1203">
        <v>1</v>
      </c>
      <c r="AC95" s="1204">
        <v>1</v>
      </c>
      <c r="AD95" s="1202">
        <v>1</v>
      </c>
      <c r="AE95" s="1203">
        <v>1</v>
      </c>
      <c r="AF95" s="1239">
        <v>0</v>
      </c>
      <c r="AG95" s="1240">
        <v>0</v>
      </c>
      <c r="AH95" s="1206">
        <v>0</v>
      </c>
      <c r="AI95" s="1207">
        <v>0</v>
      </c>
      <c r="AJ95" s="1240">
        <v>0</v>
      </c>
      <c r="AK95" s="1204">
        <v>0</v>
      </c>
      <c r="AL95" s="1221">
        <v>0</v>
      </c>
      <c r="AM95" s="1208">
        <v>0</v>
      </c>
      <c r="AN95" s="1135" t="s">
        <v>584</v>
      </c>
    </row>
    <row r="96" spans="1:42" ht="14.25" customHeight="1">
      <c r="A96" s="808"/>
      <c r="B96" s="822" t="s">
        <v>585</v>
      </c>
      <c r="C96" s="1201">
        <v>1</v>
      </c>
      <c r="D96" s="1202">
        <v>0</v>
      </c>
      <c r="E96" s="1202">
        <v>1</v>
      </c>
      <c r="F96" s="1202">
        <v>0</v>
      </c>
      <c r="G96" s="1202">
        <v>0</v>
      </c>
      <c r="H96" s="1202">
        <v>18</v>
      </c>
      <c r="I96" s="1202">
        <v>0</v>
      </c>
      <c r="J96" s="1202">
        <v>1</v>
      </c>
      <c r="K96" s="1202">
        <v>0</v>
      </c>
      <c r="L96" s="1202">
        <v>1</v>
      </c>
      <c r="M96" s="1203">
        <v>2</v>
      </c>
      <c r="N96" s="905">
        <f t="shared" si="11"/>
        <v>24</v>
      </c>
      <c r="O96" s="1204">
        <v>2</v>
      </c>
      <c r="P96" s="1203">
        <v>0</v>
      </c>
      <c r="Q96" s="1204">
        <v>0</v>
      </c>
      <c r="R96" s="1202">
        <v>0</v>
      </c>
      <c r="S96" s="1202">
        <v>0</v>
      </c>
      <c r="T96" s="1202">
        <v>0</v>
      </c>
      <c r="U96" s="1202">
        <v>0</v>
      </c>
      <c r="V96" s="1202">
        <v>0</v>
      </c>
      <c r="W96" s="1202">
        <v>1</v>
      </c>
      <c r="X96" s="1203">
        <v>0</v>
      </c>
      <c r="Y96" s="905">
        <f t="shared" si="5"/>
        <v>3</v>
      </c>
      <c r="Z96" s="1204">
        <v>1</v>
      </c>
      <c r="AA96" s="1202">
        <v>1</v>
      </c>
      <c r="AB96" s="1203">
        <v>1</v>
      </c>
      <c r="AC96" s="1204">
        <v>1</v>
      </c>
      <c r="AD96" s="1202">
        <v>1</v>
      </c>
      <c r="AE96" s="1203">
        <v>1</v>
      </c>
      <c r="AF96" s="1239">
        <v>0</v>
      </c>
      <c r="AG96" s="1240">
        <v>0</v>
      </c>
      <c r="AH96" s="1206">
        <v>0</v>
      </c>
      <c r="AI96" s="1207">
        <v>1</v>
      </c>
      <c r="AJ96" s="1240">
        <v>0</v>
      </c>
      <c r="AK96" s="1204">
        <v>0</v>
      </c>
      <c r="AL96" s="1202">
        <v>0</v>
      </c>
      <c r="AM96" s="1208">
        <v>0</v>
      </c>
      <c r="AN96" s="1135" t="s">
        <v>585</v>
      </c>
    </row>
    <row r="97" spans="1:41" ht="14.25" customHeight="1">
      <c r="A97" s="808"/>
      <c r="B97" s="822" t="s">
        <v>586</v>
      </c>
      <c r="C97" s="1201">
        <v>1</v>
      </c>
      <c r="D97" s="1202">
        <v>0</v>
      </c>
      <c r="E97" s="1202">
        <v>1</v>
      </c>
      <c r="F97" s="1202">
        <v>0</v>
      </c>
      <c r="G97" s="1202">
        <v>1</v>
      </c>
      <c r="H97" s="1202">
        <v>9</v>
      </c>
      <c r="I97" s="1202">
        <v>0</v>
      </c>
      <c r="J97" s="1202">
        <v>1</v>
      </c>
      <c r="K97" s="1202">
        <v>0</v>
      </c>
      <c r="L97" s="1202">
        <v>0</v>
      </c>
      <c r="M97" s="1203">
        <v>0</v>
      </c>
      <c r="N97" s="905">
        <f t="shared" si="11"/>
        <v>13</v>
      </c>
      <c r="O97" s="1204">
        <v>1</v>
      </c>
      <c r="P97" s="1203">
        <v>0</v>
      </c>
      <c r="Q97" s="1204">
        <v>0</v>
      </c>
      <c r="R97" s="1202">
        <v>0</v>
      </c>
      <c r="S97" s="1202">
        <v>0</v>
      </c>
      <c r="T97" s="1202">
        <v>0</v>
      </c>
      <c r="U97" s="1202">
        <v>0</v>
      </c>
      <c r="V97" s="1202">
        <v>0</v>
      </c>
      <c r="W97" s="1202">
        <v>1</v>
      </c>
      <c r="X97" s="1203">
        <v>0</v>
      </c>
      <c r="Y97" s="905">
        <f>SUM(O97:X97)</f>
        <v>2</v>
      </c>
      <c r="Z97" s="1204">
        <v>1</v>
      </c>
      <c r="AA97" s="1202">
        <v>1</v>
      </c>
      <c r="AB97" s="1203">
        <v>1</v>
      </c>
      <c r="AC97" s="1204">
        <v>1</v>
      </c>
      <c r="AD97" s="1202">
        <v>0</v>
      </c>
      <c r="AE97" s="1203">
        <v>1</v>
      </c>
      <c r="AF97" s="1239">
        <v>0</v>
      </c>
      <c r="AG97" s="1240">
        <v>0</v>
      </c>
      <c r="AH97" s="1206">
        <v>0</v>
      </c>
      <c r="AI97" s="1207">
        <v>0</v>
      </c>
      <c r="AJ97" s="1240">
        <v>0</v>
      </c>
      <c r="AK97" s="1204">
        <v>0</v>
      </c>
      <c r="AL97" s="1202">
        <v>0</v>
      </c>
      <c r="AM97" s="1208">
        <v>0</v>
      </c>
      <c r="AN97" s="1135" t="s">
        <v>586</v>
      </c>
      <c r="AO97" s="771"/>
    </row>
    <row r="98" spans="1:41" ht="14.25" customHeight="1">
      <c r="A98" s="808"/>
      <c r="B98" s="822" t="s">
        <v>587</v>
      </c>
      <c r="C98" s="1201">
        <v>1</v>
      </c>
      <c r="D98" s="1202">
        <v>0</v>
      </c>
      <c r="E98" s="1202">
        <v>1</v>
      </c>
      <c r="F98" s="1202">
        <v>0</v>
      </c>
      <c r="G98" s="1202">
        <v>0</v>
      </c>
      <c r="H98" s="1202">
        <v>7</v>
      </c>
      <c r="I98" s="1202">
        <v>0</v>
      </c>
      <c r="J98" s="1202">
        <v>1</v>
      </c>
      <c r="K98" s="1202">
        <v>0</v>
      </c>
      <c r="L98" s="1202">
        <v>0</v>
      </c>
      <c r="M98" s="1203">
        <v>1</v>
      </c>
      <c r="N98" s="905">
        <f>SUM(C98:M98)</f>
        <v>11</v>
      </c>
      <c r="O98" s="1204">
        <v>1</v>
      </c>
      <c r="P98" s="1203">
        <v>0</v>
      </c>
      <c r="Q98" s="1204">
        <v>0</v>
      </c>
      <c r="R98" s="1202">
        <v>0</v>
      </c>
      <c r="S98" s="1202">
        <v>0</v>
      </c>
      <c r="T98" s="1202">
        <v>0</v>
      </c>
      <c r="U98" s="1202">
        <v>0</v>
      </c>
      <c r="V98" s="1202">
        <v>0</v>
      </c>
      <c r="W98" s="1202">
        <v>1</v>
      </c>
      <c r="X98" s="1203">
        <v>0</v>
      </c>
      <c r="Y98" s="905">
        <f>SUM(O98:X98)</f>
        <v>2</v>
      </c>
      <c r="Z98" s="1204">
        <v>1</v>
      </c>
      <c r="AA98" s="1202">
        <v>1</v>
      </c>
      <c r="AB98" s="1203">
        <v>1</v>
      </c>
      <c r="AC98" s="1204">
        <v>1</v>
      </c>
      <c r="AD98" s="1202">
        <v>0</v>
      </c>
      <c r="AE98" s="1203">
        <v>1</v>
      </c>
      <c r="AF98" s="1239">
        <v>0</v>
      </c>
      <c r="AG98" s="1240">
        <v>0</v>
      </c>
      <c r="AH98" s="1206">
        <v>0</v>
      </c>
      <c r="AI98" s="1207">
        <v>1</v>
      </c>
      <c r="AJ98" s="1240">
        <v>0</v>
      </c>
      <c r="AK98" s="1204">
        <v>0</v>
      </c>
      <c r="AL98" s="1202">
        <v>0</v>
      </c>
      <c r="AM98" s="1208">
        <v>0</v>
      </c>
      <c r="AN98" s="1135" t="s">
        <v>587</v>
      </c>
    </row>
    <row r="99" spans="1:41" ht="14.25" customHeight="1">
      <c r="A99" s="808"/>
      <c r="B99" s="822" t="s">
        <v>588</v>
      </c>
      <c r="C99" s="1201">
        <v>1</v>
      </c>
      <c r="D99" s="1202">
        <v>0</v>
      </c>
      <c r="E99" s="1202">
        <v>1</v>
      </c>
      <c r="F99" s="1202">
        <v>0</v>
      </c>
      <c r="G99" s="1202">
        <v>1</v>
      </c>
      <c r="H99" s="1202">
        <v>27</v>
      </c>
      <c r="I99" s="1202">
        <v>0</v>
      </c>
      <c r="J99" s="1202">
        <v>1</v>
      </c>
      <c r="K99" s="1202">
        <v>0</v>
      </c>
      <c r="L99" s="1202">
        <v>1</v>
      </c>
      <c r="M99" s="1203">
        <v>5</v>
      </c>
      <c r="N99" s="905">
        <f t="shared" si="11"/>
        <v>37</v>
      </c>
      <c r="O99" s="1204">
        <v>2</v>
      </c>
      <c r="P99" s="1203">
        <v>0</v>
      </c>
      <c r="Q99" s="1204">
        <v>0</v>
      </c>
      <c r="R99" s="1202">
        <v>0</v>
      </c>
      <c r="S99" s="1202">
        <v>0</v>
      </c>
      <c r="T99" s="1202">
        <v>0</v>
      </c>
      <c r="U99" s="1202">
        <v>0</v>
      </c>
      <c r="V99" s="1202">
        <v>0</v>
      </c>
      <c r="W99" s="1202">
        <v>2</v>
      </c>
      <c r="X99" s="1203">
        <v>0</v>
      </c>
      <c r="Y99" s="905">
        <f t="shared" si="5"/>
        <v>4</v>
      </c>
      <c r="Z99" s="1204">
        <v>1</v>
      </c>
      <c r="AA99" s="1202">
        <v>1</v>
      </c>
      <c r="AB99" s="1203">
        <v>1</v>
      </c>
      <c r="AC99" s="1204">
        <v>1</v>
      </c>
      <c r="AD99" s="1202">
        <v>5</v>
      </c>
      <c r="AE99" s="1203">
        <v>1</v>
      </c>
      <c r="AF99" s="1239">
        <v>0</v>
      </c>
      <c r="AG99" s="1240">
        <v>0</v>
      </c>
      <c r="AH99" s="1206">
        <v>0</v>
      </c>
      <c r="AI99" s="1207">
        <v>1</v>
      </c>
      <c r="AJ99" s="1240">
        <v>0</v>
      </c>
      <c r="AK99" s="1204">
        <v>0</v>
      </c>
      <c r="AL99" s="1202">
        <v>0</v>
      </c>
      <c r="AM99" s="1208">
        <v>0</v>
      </c>
      <c r="AN99" s="242" t="s">
        <v>588</v>
      </c>
    </row>
    <row r="100" spans="1:41" ht="14.25" customHeight="1" thickBot="1">
      <c r="A100" s="346" t="s">
        <v>589</v>
      </c>
      <c r="B100" s="347"/>
      <c r="C100" s="919">
        <f t="shared" ref="C100:AM100" si="12">SUM(C87:C99)</f>
        <v>13</v>
      </c>
      <c r="D100" s="913">
        <f t="shared" si="12"/>
        <v>0</v>
      </c>
      <c r="E100" s="913">
        <f t="shared" si="12"/>
        <v>13</v>
      </c>
      <c r="F100" s="913">
        <f t="shared" si="12"/>
        <v>1</v>
      </c>
      <c r="G100" s="913">
        <f t="shared" si="12"/>
        <v>7</v>
      </c>
      <c r="H100" s="913">
        <f t="shared" si="12"/>
        <v>184</v>
      </c>
      <c r="I100" s="913">
        <f t="shared" si="12"/>
        <v>0</v>
      </c>
      <c r="J100" s="913">
        <f t="shared" si="12"/>
        <v>12</v>
      </c>
      <c r="K100" s="913">
        <f t="shared" si="12"/>
        <v>1</v>
      </c>
      <c r="L100" s="913">
        <f t="shared" si="12"/>
        <v>2</v>
      </c>
      <c r="M100" s="920">
        <f t="shared" si="12"/>
        <v>26</v>
      </c>
      <c r="N100" s="921">
        <f t="shared" si="12"/>
        <v>259</v>
      </c>
      <c r="O100" s="912">
        <f t="shared" si="12"/>
        <v>16</v>
      </c>
      <c r="P100" s="920">
        <f t="shared" si="12"/>
        <v>1</v>
      </c>
      <c r="Q100" s="912">
        <f t="shared" si="12"/>
        <v>0</v>
      </c>
      <c r="R100" s="913">
        <f t="shared" si="12"/>
        <v>0</v>
      </c>
      <c r="S100" s="913">
        <f t="shared" si="12"/>
        <v>1</v>
      </c>
      <c r="T100" s="913">
        <f t="shared" si="12"/>
        <v>0</v>
      </c>
      <c r="U100" s="913">
        <f t="shared" si="12"/>
        <v>0</v>
      </c>
      <c r="V100" s="913">
        <f t="shared" si="12"/>
        <v>0</v>
      </c>
      <c r="W100" s="913">
        <f t="shared" si="12"/>
        <v>16</v>
      </c>
      <c r="X100" s="920">
        <f t="shared" si="12"/>
        <v>0</v>
      </c>
      <c r="Y100" s="921">
        <f t="shared" si="12"/>
        <v>34</v>
      </c>
      <c r="Z100" s="912">
        <f t="shared" si="12"/>
        <v>13</v>
      </c>
      <c r="AA100" s="913">
        <f t="shared" si="12"/>
        <v>13</v>
      </c>
      <c r="AB100" s="920">
        <f t="shared" si="12"/>
        <v>13</v>
      </c>
      <c r="AC100" s="912">
        <f t="shared" si="12"/>
        <v>13</v>
      </c>
      <c r="AD100" s="913">
        <f t="shared" si="12"/>
        <v>18</v>
      </c>
      <c r="AE100" s="920">
        <f t="shared" si="12"/>
        <v>12</v>
      </c>
      <c r="AF100" s="912">
        <f t="shared" si="12"/>
        <v>0</v>
      </c>
      <c r="AG100" s="913">
        <f t="shared" si="12"/>
        <v>0</v>
      </c>
      <c r="AH100" s="922">
        <f t="shared" si="12"/>
        <v>0</v>
      </c>
      <c r="AI100" s="923">
        <f t="shared" si="12"/>
        <v>6</v>
      </c>
      <c r="AJ100" s="913">
        <f t="shared" si="12"/>
        <v>0</v>
      </c>
      <c r="AK100" s="912">
        <f t="shared" si="12"/>
        <v>2</v>
      </c>
      <c r="AL100" s="913">
        <f t="shared" si="12"/>
        <v>0</v>
      </c>
      <c r="AM100" s="924">
        <f t="shared" si="12"/>
        <v>1</v>
      </c>
      <c r="AN100" s="1130" t="s">
        <v>589</v>
      </c>
    </row>
    <row r="101" spans="1:41" ht="14.25" customHeight="1">
      <c r="A101" s="808" t="s">
        <v>590</v>
      </c>
      <c r="B101" s="822" t="s">
        <v>15</v>
      </c>
      <c r="C101" s="1201">
        <v>1</v>
      </c>
      <c r="D101" s="1202">
        <v>0</v>
      </c>
      <c r="E101" s="1202">
        <v>1</v>
      </c>
      <c r="F101" s="1202">
        <v>0</v>
      </c>
      <c r="G101" s="1202">
        <v>1</v>
      </c>
      <c r="H101" s="1202">
        <v>21</v>
      </c>
      <c r="I101" s="1202">
        <v>0</v>
      </c>
      <c r="J101" s="1202">
        <v>1</v>
      </c>
      <c r="K101" s="1202">
        <v>0</v>
      </c>
      <c r="L101" s="1202">
        <v>0</v>
      </c>
      <c r="M101" s="1203">
        <v>4</v>
      </c>
      <c r="N101" s="905">
        <f>SUM(C101:M101)</f>
        <v>29</v>
      </c>
      <c r="O101" s="1204">
        <v>3</v>
      </c>
      <c r="P101" s="1203">
        <v>0</v>
      </c>
      <c r="Q101" s="1204">
        <v>0</v>
      </c>
      <c r="R101" s="1202">
        <v>0</v>
      </c>
      <c r="S101" s="1202">
        <v>0</v>
      </c>
      <c r="T101" s="1202">
        <v>0</v>
      </c>
      <c r="U101" s="1202">
        <v>0</v>
      </c>
      <c r="V101" s="1202">
        <v>0</v>
      </c>
      <c r="W101" s="1202">
        <v>1</v>
      </c>
      <c r="X101" s="1203">
        <v>0</v>
      </c>
      <c r="Y101" s="905">
        <f>SUM(O101:X101)</f>
        <v>4</v>
      </c>
      <c r="Z101" s="1204">
        <v>1</v>
      </c>
      <c r="AA101" s="1202">
        <v>1</v>
      </c>
      <c r="AB101" s="1203">
        <v>1</v>
      </c>
      <c r="AC101" s="1204">
        <v>1</v>
      </c>
      <c r="AD101" s="1202">
        <v>6</v>
      </c>
      <c r="AE101" s="1203">
        <v>1</v>
      </c>
      <c r="AF101" s="1204">
        <v>0</v>
      </c>
      <c r="AG101" s="1202">
        <v>0</v>
      </c>
      <c r="AH101" s="1206">
        <v>0</v>
      </c>
      <c r="AI101" s="1207">
        <v>1</v>
      </c>
      <c r="AJ101" s="1202">
        <v>0</v>
      </c>
      <c r="AK101" s="1204">
        <v>0</v>
      </c>
      <c r="AL101" s="1202">
        <v>0</v>
      </c>
      <c r="AM101" s="1208">
        <v>0</v>
      </c>
      <c r="AN101" s="1135" t="s">
        <v>15</v>
      </c>
    </row>
    <row r="102" spans="1:41" ht="14.25" customHeight="1">
      <c r="A102" s="344">
        <v>14</v>
      </c>
      <c r="B102" s="822" t="s">
        <v>591</v>
      </c>
      <c r="C102" s="1201">
        <v>1</v>
      </c>
      <c r="D102" s="1202">
        <v>0</v>
      </c>
      <c r="E102" s="1202">
        <v>1</v>
      </c>
      <c r="F102" s="1202">
        <v>0</v>
      </c>
      <c r="G102" s="1202">
        <v>0</v>
      </c>
      <c r="H102" s="1202">
        <v>27</v>
      </c>
      <c r="I102" s="1202">
        <v>0</v>
      </c>
      <c r="J102" s="1202">
        <v>1</v>
      </c>
      <c r="K102" s="1202">
        <v>0</v>
      </c>
      <c r="L102" s="1202">
        <v>0</v>
      </c>
      <c r="M102" s="1203">
        <v>3</v>
      </c>
      <c r="N102" s="905">
        <f t="shared" ref="N102:N114" si="13">SUM(C102:M102)</f>
        <v>33</v>
      </c>
      <c r="O102" s="1204">
        <v>1</v>
      </c>
      <c r="P102" s="1203">
        <v>0</v>
      </c>
      <c r="Q102" s="1204">
        <v>0</v>
      </c>
      <c r="R102" s="1202">
        <v>0</v>
      </c>
      <c r="S102" s="1202">
        <v>0</v>
      </c>
      <c r="T102" s="1202">
        <v>0</v>
      </c>
      <c r="U102" s="1202">
        <v>0</v>
      </c>
      <c r="V102" s="1202">
        <v>0</v>
      </c>
      <c r="W102" s="1202">
        <v>1</v>
      </c>
      <c r="X102" s="1203">
        <v>0</v>
      </c>
      <c r="Y102" s="905">
        <f>SUM(O102:X102)</f>
        <v>2</v>
      </c>
      <c r="Z102" s="1204">
        <v>1</v>
      </c>
      <c r="AA102" s="1202">
        <v>1</v>
      </c>
      <c r="AB102" s="1203">
        <v>1</v>
      </c>
      <c r="AC102" s="1204">
        <v>1</v>
      </c>
      <c r="AD102" s="1202">
        <v>6</v>
      </c>
      <c r="AE102" s="1203">
        <v>1</v>
      </c>
      <c r="AF102" s="1204">
        <v>0</v>
      </c>
      <c r="AG102" s="1202">
        <v>0</v>
      </c>
      <c r="AH102" s="1206">
        <v>0</v>
      </c>
      <c r="AI102" s="1207">
        <v>2</v>
      </c>
      <c r="AJ102" s="1202">
        <v>0</v>
      </c>
      <c r="AK102" s="1204">
        <v>1</v>
      </c>
      <c r="AL102" s="1202">
        <v>0</v>
      </c>
      <c r="AM102" s="1208">
        <v>0</v>
      </c>
      <c r="AN102" s="1135" t="s">
        <v>591</v>
      </c>
    </row>
    <row r="103" spans="1:41" ht="14.25" customHeight="1">
      <c r="A103" s="289" t="s">
        <v>532</v>
      </c>
      <c r="B103" s="822" t="s">
        <v>592</v>
      </c>
      <c r="C103" s="1201">
        <v>1</v>
      </c>
      <c r="D103" s="1202">
        <v>0</v>
      </c>
      <c r="E103" s="1202">
        <v>1</v>
      </c>
      <c r="F103" s="1202">
        <v>0</v>
      </c>
      <c r="G103" s="1202">
        <v>1</v>
      </c>
      <c r="H103" s="1202">
        <v>9</v>
      </c>
      <c r="I103" s="1202">
        <v>0</v>
      </c>
      <c r="J103" s="1202">
        <v>1</v>
      </c>
      <c r="K103" s="1202">
        <v>0</v>
      </c>
      <c r="L103" s="1202">
        <v>0</v>
      </c>
      <c r="M103" s="1203">
        <v>0</v>
      </c>
      <c r="N103" s="905">
        <f t="shared" si="13"/>
        <v>13</v>
      </c>
      <c r="O103" s="1204">
        <v>1</v>
      </c>
      <c r="P103" s="1203">
        <v>1</v>
      </c>
      <c r="Q103" s="1204">
        <v>0</v>
      </c>
      <c r="R103" s="1202">
        <v>0</v>
      </c>
      <c r="S103" s="1202">
        <v>0</v>
      </c>
      <c r="T103" s="1202">
        <v>0</v>
      </c>
      <c r="U103" s="1202">
        <v>0</v>
      </c>
      <c r="V103" s="1202">
        <v>0</v>
      </c>
      <c r="W103" s="1202">
        <v>0</v>
      </c>
      <c r="X103" s="1203">
        <v>0</v>
      </c>
      <c r="Y103" s="905">
        <f>SUM(O103:X103)</f>
        <v>2</v>
      </c>
      <c r="Z103" s="1204">
        <v>1</v>
      </c>
      <c r="AA103" s="1202">
        <v>1</v>
      </c>
      <c r="AB103" s="1203">
        <v>1</v>
      </c>
      <c r="AC103" s="1204">
        <v>1</v>
      </c>
      <c r="AD103" s="1202">
        <v>0</v>
      </c>
      <c r="AE103" s="1203">
        <v>1</v>
      </c>
      <c r="AF103" s="1204">
        <v>0</v>
      </c>
      <c r="AG103" s="1202">
        <v>0</v>
      </c>
      <c r="AH103" s="1206">
        <v>0</v>
      </c>
      <c r="AI103" s="1207">
        <v>0</v>
      </c>
      <c r="AJ103" s="1202">
        <v>0</v>
      </c>
      <c r="AK103" s="1204">
        <v>1</v>
      </c>
      <c r="AL103" s="1202">
        <v>0</v>
      </c>
      <c r="AM103" s="1208">
        <v>0</v>
      </c>
      <c r="AN103" s="1135" t="s">
        <v>592</v>
      </c>
    </row>
    <row r="104" spans="1:41" ht="14.25" customHeight="1">
      <c r="A104" s="808"/>
      <c r="B104" s="822" t="s">
        <v>593</v>
      </c>
      <c r="C104" s="1201">
        <v>1</v>
      </c>
      <c r="D104" s="1202">
        <v>0</v>
      </c>
      <c r="E104" s="1202">
        <v>1</v>
      </c>
      <c r="F104" s="1202">
        <v>0</v>
      </c>
      <c r="G104" s="1202">
        <v>1</v>
      </c>
      <c r="H104" s="1202">
        <v>10</v>
      </c>
      <c r="I104" s="1202">
        <v>0</v>
      </c>
      <c r="J104" s="1202">
        <v>1</v>
      </c>
      <c r="K104" s="1202">
        <v>0</v>
      </c>
      <c r="L104" s="1202">
        <v>0</v>
      </c>
      <c r="M104" s="1203">
        <v>0</v>
      </c>
      <c r="N104" s="905">
        <f t="shared" si="13"/>
        <v>14</v>
      </c>
      <c r="O104" s="1204">
        <v>1</v>
      </c>
      <c r="P104" s="1203">
        <v>0</v>
      </c>
      <c r="Q104" s="1204">
        <v>0</v>
      </c>
      <c r="R104" s="1202">
        <v>0</v>
      </c>
      <c r="S104" s="1202">
        <v>0</v>
      </c>
      <c r="T104" s="1202">
        <v>0</v>
      </c>
      <c r="U104" s="1202">
        <v>0</v>
      </c>
      <c r="V104" s="1202">
        <v>0</v>
      </c>
      <c r="W104" s="1202">
        <v>0</v>
      </c>
      <c r="X104" s="1203">
        <v>0</v>
      </c>
      <c r="Y104" s="905">
        <f t="shared" ref="Y104:Y114" si="14">SUM(O104:X104)</f>
        <v>1</v>
      </c>
      <c r="Z104" s="1204">
        <v>1</v>
      </c>
      <c r="AA104" s="1202">
        <v>1</v>
      </c>
      <c r="AB104" s="1203">
        <v>1</v>
      </c>
      <c r="AC104" s="1204">
        <v>1</v>
      </c>
      <c r="AD104" s="1202">
        <v>0</v>
      </c>
      <c r="AE104" s="1203">
        <v>1</v>
      </c>
      <c r="AF104" s="1204">
        <v>0</v>
      </c>
      <c r="AG104" s="1202">
        <v>0</v>
      </c>
      <c r="AH104" s="1206">
        <v>0</v>
      </c>
      <c r="AI104" s="1207">
        <v>0</v>
      </c>
      <c r="AJ104" s="1202">
        <v>0</v>
      </c>
      <c r="AK104" s="1204">
        <v>1</v>
      </c>
      <c r="AL104" s="1202">
        <v>0</v>
      </c>
      <c r="AM104" s="1208">
        <v>0</v>
      </c>
      <c r="AN104" s="1135" t="s">
        <v>593</v>
      </c>
    </row>
    <row r="105" spans="1:41" ht="14.25" customHeight="1">
      <c r="A105" s="808"/>
      <c r="B105" s="822" t="s">
        <v>594</v>
      </c>
      <c r="C105" s="1201">
        <v>1</v>
      </c>
      <c r="D105" s="1202">
        <v>0</v>
      </c>
      <c r="E105" s="1202">
        <v>1</v>
      </c>
      <c r="F105" s="1202">
        <v>0</v>
      </c>
      <c r="G105" s="1202">
        <v>1</v>
      </c>
      <c r="H105" s="1202">
        <v>6</v>
      </c>
      <c r="I105" s="1202">
        <v>0</v>
      </c>
      <c r="J105" s="1202">
        <v>1</v>
      </c>
      <c r="K105" s="1202">
        <v>0</v>
      </c>
      <c r="L105" s="1202">
        <v>0</v>
      </c>
      <c r="M105" s="1203">
        <v>0</v>
      </c>
      <c r="N105" s="905">
        <f t="shared" si="13"/>
        <v>10</v>
      </c>
      <c r="O105" s="1204">
        <v>1</v>
      </c>
      <c r="P105" s="1203">
        <v>0</v>
      </c>
      <c r="Q105" s="1204">
        <v>0</v>
      </c>
      <c r="R105" s="1202">
        <v>0</v>
      </c>
      <c r="S105" s="1202">
        <v>0</v>
      </c>
      <c r="T105" s="1202">
        <v>0</v>
      </c>
      <c r="U105" s="1202">
        <v>0</v>
      </c>
      <c r="V105" s="1202">
        <v>0</v>
      </c>
      <c r="W105" s="1202">
        <v>0</v>
      </c>
      <c r="X105" s="1203">
        <v>0</v>
      </c>
      <c r="Y105" s="905">
        <f t="shared" si="14"/>
        <v>1</v>
      </c>
      <c r="Z105" s="1204">
        <v>1</v>
      </c>
      <c r="AA105" s="1202">
        <v>1</v>
      </c>
      <c r="AB105" s="1203">
        <v>1</v>
      </c>
      <c r="AC105" s="1204">
        <v>1</v>
      </c>
      <c r="AD105" s="1202">
        <v>0</v>
      </c>
      <c r="AE105" s="1203">
        <v>1</v>
      </c>
      <c r="AF105" s="1204">
        <v>0</v>
      </c>
      <c r="AG105" s="1202">
        <v>0</v>
      </c>
      <c r="AH105" s="1206">
        <v>0</v>
      </c>
      <c r="AI105" s="1207">
        <v>0</v>
      </c>
      <c r="AJ105" s="1202">
        <v>0</v>
      </c>
      <c r="AK105" s="1204">
        <v>0</v>
      </c>
      <c r="AL105" s="1202">
        <v>0</v>
      </c>
      <c r="AM105" s="1208">
        <v>0</v>
      </c>
      <c r="AN105" s="1135" t="s">
        <v>594</v>
      </c>
    </row>
    <row r="106" spans="1:41" ht="14.25" customHeight="1">
      <c r="A106" s="808"/>
      <c r="B106" s="822" t="s">
        <v>595</v>
      </c>
      <c r="C106" s="1201">
        <v>1</v>
      </c>
      <c r="D106" s="1202">
        <v>0</v>
      </c>
      <c r="E106" s="1202">
        <v>1</v>
      </c>
      <c r="F106" s="1202">
        <v>0</v>
      </c>
      <c r="G106" s="1202">
        <v>0</v>
      </c>
      <c r="H106" s="1202">
        <v>11</v>
      </c>
      <c r="I106" s="1202">
        <v>0</v>
      </c>
      <c r="J106" s="1202">
        <v>1</v>
      </c>
      <c r="K106" s="1202">
        <v>0</v>
      </c>
      <c r="L106" s="1202">
        <v>0</v>
      </c>
      <c r="M106" s="1203">
        <v>1</v>
      </c>
      <c r="N106" s="905">
        <f t="shared" si="13"/>
        <v>15</v>
      </c>
      <c r="O106" s="1204">
        <v>1</v>
      </c>
      <c r="P106" s="1203">
        <v>0</v>
      </c>
      <c r="Q106" s="1204">
        <v>0</v>
      </c>
      <c r="R106" s="1202">
        <v>0</v>
      </c>
      <c r="S106" s="1202">
        <v>0</v>
      </c>
      <c r="T106" s="1202">
        <v>0</v>
      </c>
      <c r="U106" s="1202">
        <v>0</v>
      </c>
      <c r="V106" s="1202">
        <v>0</v>
      </c>
      <c r="W106" s="1202">
        <v>0</v>
      </c>
      <c r="X106" s="1203">
        <v>0</v>
      </c>
      <c r="Y106" s="905">
        <f t="shared" si="14"/>
        <v>1</v>
      </c>
      <c r="Z106" s="1204">
        <v>1</v>
      </c>
      <c r="AA106" s="1202">
        <v>1</v>
      </c>
      <c r="AB106" s="1203">
        <v>1</v>
      </c>
      <c r="AC106" s="1204">
        <v>1</v>
      </c>
      <c r="AD106" s="1202">
        <v>0</v>
      </c>
      <c r="AE106" s="1203">
        <v>1</v>
      </c>
      <c r="AF106" s="1204">
        <v>0</v>
      </c>
      <c r="AG106" s="1202">
        <v>0</v>
      </c>
      <c r="AH106" s="1206">
        <v>0</v>
      </c>
      <c r="AI106" s="1207">
        <v>0</v>
      </c>
      <c r="AJ106" s="1202">
        <v>0</v>
      </c>
      <c r="AK106" s="1204">
        <v>1</v>
      </c>
      <c r="AL106" s="1202">
        <v>0</v>
      </c>
      <c r="AM106" s="1208">
        <v>1</v>
      </c>
      <c r="AN106" s="1135" t="s">
        <v>595</v>
      </c>
    </row>
    <row r="107" spans="1:41" ht="14.25" customHeight="1">
      <c r="A107" s="808"/>
      <c r="B107" s="822" t="s">
        <v>596</v>
      </c>
      <c r="C107" s="1201">
        <v>1</v>
      </c>
      <c r="D107" s="1202">
        <v>0</v>
      </c>
      <c r="E107" s="1202">
        <v>1</v>
      </c>
      <c r="F107" s="1202">
        <v>0</v>
      </c>
      <c r="G107" s="1202">
        <v>0</v>
      </c>
      <c r="H107" s="1202">
        <v>8</v>
      </c>
      <c r="I107" s="1202">
        <v>0</v>
      </c>
      <c r="J107" s="1202">
        <v>1</v>
      </c>
      <c r="K107" s="1202">
        <v>0</v>
      </c>
      <c r="L107" s="1202">
        <v>0</v>
      </c>
      <c r="M107" s="1203">
        <v>1</v>
      </c>
      <c r="N107" s="905">
        <f t="shared" si="13"/>
        <v>12</v>
      </c>
      <c r="O107" s="1204">
        <v>1</v>
      </c>
      <c r="P107" s="1203">
        <v>0</v>
      </c>
      <c r="Q107" s="1204">
        <v>0</v>
      </c>
      <c r="R107" s="1202">
        <v>0</v>
      </c>
      <c r="S107" s="1202">
        <v>0</v>
      </c>
      <c r="T107" s="1202">
        <v>0</v>
      </c>
      <c r="U107" s="1202">
        <v>0</v>
      </c>
      <c r="V107" s="1202">
        <v>0</v>
      </c>
      <c r="W107" s="1202">
        <v>0</v>
      </c>
      <c r="X107" s="1203">
        <v>0</v>
      </c>
      <c r="Y107" s="905">
        <f t="shared" si="14"/>
        <v>1</v>
      </c>
      <c r="Z107" s="1204">
        <v>1</v>
      </c>
      <c r="AA107" s="1202">
        <v>1</v>
      </c>
      <c r="AB107" s="1203">
        <v>1</v>
      </c>
      <c r="AC107" s="1204">
        <v>1</v>
      </c>
      <c r="AD107" s="1202">
        <v>0</v>
      </c>
      <c r="AE107" s="1203">
        <v>1</v>
      </c>
      <c r="AF107" s="1204">
        <v>0</v>
      </c>
      <c r="AG107" s="1202">
        <v>0</v>
      </c>
      <c r="AH107" s="1206">
        <v>0</v>
      </c>
      <c r="AI107" s="1207">
        <v>0</v>
      </c>
      <c r="AJ107" s="1202">
        <v>0</v>
      </c>
      <c r="AK107" s="1204">
        <v>0</v>
      </c>
      <c r="AL107" s="1202">
        <v>0</v>
      </c>
      <c r="AM107" s="1208">
        <v>0</v>
      </c>
      <c r="AN107" s="1135" t="s">
        <v>596</v>
      </c>
    </row>
    <row r="108" spans="1:41" ht="14.25" customHeight="1">
      <c r="A108" s="808"/>
      <c r="B108" s="96" t="s">
        <v>597</v>
      </c>
      <c r="C108" s="1201">
        <v>1</v>
      </c>
      <c r="D108" s="1202">
        <v>0</v>
      </c>
      <c r="E108" s="1202">
        <v>1</v>
      </c>
      <c r="F108" s="1202">
        <v>1</v>
      </c>
      <c r="G108" s="1202">
        <v>1</v>
      </c>
      <c r="H108" s="1202">
        <v>33</v>
      </c>
      <c r="I108" s="1202">
        <v>0</v>
      </c>
      <c r="J108" s="1202">
        <v>1</v>
      </c>
      <c r="K108" s="1202">
        <v>1</v>
      </c>
      <c r="L108" s="1202">
        <v>1</v>
      </c>
      <c r="M108" s="1203">
        <v>5</v>
      </c>
      <c r="N108" s="905">
        <f t="shared" si="13"/>
        <v>45</v>
      </c>
      <c r="O108" s="1204">
        <v>2</v>
      </c>
      <c r="P108" s="1203">
        <v>0</v>
      </c>
      <c r="Q108" s="1204">
        <v>0</v>
      </c>
      <c r="R108" s="1202">
        <v>1</v>
      </c>
      <c r="S108" s="1202">
        <v>0</v>
      </c>
      <c r="T108" s="1202">
        <v>0</v>
      </c>
      <c r="U108" s="1202">
        <v>0</v>
      </c>
      <c r="V108" s="1202">
        <v>0</v>
      </c>
      <c r="W108" s="1202">
        <v>0</v>
      </c>
      <c r="X108" s="1203">
        <v>0</v>
      </c>
      <c r="Y108" s="905">
        <f t="shared" si="14"/>
        <v>3</v>
      </c>
      <c r="Z108" s="1204">
        <v>2</v>
      </c>
      <c r="AA108" s="1202">
        <v>2</v>
      </c>
      <c r="AB108" s="1203">
        <v>1</v>
      </c>
      <c r="AC108" s="1204">
        <v>1</v>
      </c>
      <c r="AD108" s="1202">
        <v>6</v>
      </c>
      <c r="AE108" s="1203">
        <v>1</v>
      </c>
      <c r="AF108" s="1204">
        <v>0</v>
      </c>
      <c r="AG108" s="1202">
        <v>0</v>
      </c>
      <c r="AH108" s="1206">
        <v>0</v>
      </c>
      <c r="AI108" s="1207">
        <v>2</v>
      </c>
      <c r="AJ108" s="1202">
        <v>0</v>
      </c>
      <c r="AK108" s="1204">
        <v>0</v>
      </c>
      <c r="AL108" s="1202">
        <v>0</v>
      </c>
      <c r="AM108" s="1208">
        <v>0</v>
      </c>
      <c r="AN108" s="1135" t="s">
        <v>597</v>
      </c>
    </row>
    <row r="109" spans="1:41" ht="14.25" customHeight="1">
      <c r="A109" s="808"/>
      <c r="B109" s="822" t="s">
        <v>598</v>
      </c>
      <c r="C109" s="1201">
        <v>1</v>
      </c>
      <c r="D109" s="1202">
        <v>0</v>
      </c>
      <c r="E109" s="1202">
        <v>1</v>
      </c>
      <c r="F109" s="1202">
        <v>0</v>
      </c>
      <c r="G109" s="1202">
        <v>1</v>
      </c>
      <c r="H109" s="1202">
        <v>10</v>
      </c>
      <c r="I109" s="1202">
        <v>0</v>
      </c>
      <c r="J109" s="1202">
        <v>1</v>
      </c>
      <c r="K109" s="1202">
        <v>1</v>
      </c>
      <c r="L109" s="1202">
        <v>1</v>
      </c>
      <c r="M109" s="1203">
        <v>1</v>
      </c>
      <c r="N109" s="905">
        <f t="shared" si="13"/>
        <v>17</v>
      </c>
      <c r="O109" s="1204">
        <v>1</v>
      </c>
      <c r="P109" s="1203">
        <v>0</v>
      </c>
      <c r="Q109" s="1204">
        <v>0</v>
      </c>
      <c r="R109" s="1202">
        <v>0</v>
      </c>
      <c r="S109" s="1202">
        <v>0</v>
      </c>
      <c r="T109" s="1202">
        <v>0</v>
      </c>
      <c r="U109" s="1202">
        <v>0</v>
      </c>
      <c r="V109" s="1202">
        <v>0</v>
      </c>
      <c r="W109" s="1202">
        <v>0</v>
      </c>
      <c r="X109" s="1203">
        <v>0</v>
      </c>
      <c r="Y109" s="905">
        <f t="shared" si="14"/>
        <v>1</v>
      </c>
      <c r="Z109" s="1204">
        <v>1</v>
      </c>
      <c r="AA109" s="1202">
        <v>1</v>
      </c>
      <c r="AB109" s="1203">
        <v>1</v>
      </c>
      <c r="AC109" s="1204">
        <v>1</v>
      </c>
      <c r="AD109" s="1202">
        <v>0</v>
      </c>
      <c r="AE109" s="1203">
        <v>1</v>
      </c>
      <c r="AF109" s="1204">
        <v>0</v>
      </c>
      <c r="AG109" s="1202">
        <v>0</v>
      </c>
      <c r="AH109" s="1206">
        <v>0</v>
      </c>
      <c r="AI109" s="1207">
        <v>1</v>
      </c>
      <c r="AJ109" s="1202">
        <v>0</v>
      </c>
      <c r="AK109" s="1204">
        <v>1</v>
      </c>
      <c r="AL109" s="1202">
        <v>0</v>
      </c>
      <c r="AM109" s="1208">
        <v>0</v>
      </c>
      <c r="AN109" s="1135" t="s">
        <v>598</v>
      </c>
    </row>
    <row r="110" spans="1:41" s="295" customFormat="1" ht="14.25" customHeight="1">
      <c r="A110" s="349"/>
      <c r="B110" s="824" t="s">
        <v>599</v>
      </c>
      <c r="C110" s="1230">
        <v>0</v>
      </c>
      <c r="D110" s="1231">
        <v>0</v>
      </c>
      <c r="E110" s="1231">
        <v>0</v>
      </c>
      <c r="F110" s="1231">
        <v>0</v>
      </c>
      <c r="G110" s="1231">
        <v>0</v>
      </c>
      <c r="H110" s="1231">
        <v>1</v>
      </c>
      <c r="I110" s="1231">
        <v>0</v>
      </c>
      <c r="J110" s="1231">
        <v>0</v>
      </c>
      <c r="K110" s="1231">
        <v>0</v>
      </c>
      <c r="L110" s="1231">
        <v>0</v>
      </c>
      <c r="M110" s="1232">
        <v>0</v>
      </c>
      <c r="N110" s="918">
        <f t="shared" si="13"/>
        <v>1</v>
      </c>
      <c r="O110" s="1233">
        <v>0</v>
      </c>
      <c r="P110" s="1232">
        <v>0</v>
      </c>
      <c r="Q110" s="1233">
        <v>0</v>
      </c>
      <c r="R110" s="1231">
        <v>0</v>
      </c>
      <c r="S110" s="1231">
        <v>0</v>
      </c>
      <c r="T110" s="1231">
        <v>0</v>
      </c>
      <c r="U110" s="1231">
        <v>0</v>
      </c>
      <c r="V110" s="1231">
        <v>0</v>
      </c>
      <c r="W110" s="1231">
        <v>0</v>
      </c>
      <c r="X110" s="1232">
        <v>0</v>
      </c>
      <c r="Y110" s="918">
        <f t="shared" si="14"/>
        <v>0</v>
      </c>
      <c r="Z110" s="1233">
        <v>0</v>
      </c>
      <c r="AA110" s="1231">
        <v>0</v>
      </c>
      <c r="AB110" s="1232">
        <v>0</v>
      </c>
      <c r="AC110" s="1233">
        <v>0</v>
      </c>
      <c r="AD110" s="1231">
        <v>0</v>
      </c>
      <c r="AE110" s="1232">
        <v>0</v>
      </c>
      <c r="AF110" s="1233">
        <v>0</v>
      </c>
      <c r="AG110" s="1231">
        <v>0</v>
      </c>
      <c r="AH110" s="1234">
        <v>0</v>
      </c>
      <c r="AI110" s="1235">
        <v>0</v>
      </c>
      <c r="AJ110" s="1231">
        <v>0</v>
      </c>
      <c r="AK110" s="1233">
        <v>0</v>
      </c>
      <c r="AL110" s="1231">
        <v>0</v>
      </c>
      <c r="AM110" s="1236">
        <v>0</v>
      </c>
      <c r="AN110" s="1136" t="s">
        <v>599</v>
      </c>
    </row>
    <row r="111" spans="1:41" s="295" customFormat="1" ht="14.25" customHeight="1">
      <c r="A111" s="349"/>
      <c r="B111" s="824" t="s">
        <v>600</v>
      </c>
      <c r="C111" s="1230">
        <v>0</v>
      </c>
      <c r="D111" s="1231">
        <v>0</v>
      </c>
      <c r="E111" s="1231">
        <v>0</v>
      </c>
      <c r="F111" s="1231">
        <v>0</v>
      </c>
      <c r="G111" s="1231">
        <v>0</v>
      </c>
      <c r="H111" s="1231">
        <v>1</v>
      </c>
      <c r="I111" s="1231">
        <v>0</v>
      </c>
      <c r="J111" s="1231">
        <v>0</v>
      </c>
      <c r="K111" s="1231">
        <v>0</v>
      </c>
      <c r="L111" s="1231">
        <v>0</v>
      </c>
      <c r="M111" s="1232">
        <v>0</v>
      </c>
      <c r="N111" s="918">
        <f t="shared" si="13"/>
        <v>1</v>
      </c>
      <c r="O111" s="1233">
        <v>0</v>
      </c>
      <c r="P111" s="1232">
        <v>0</v>
      </c>
      <c r="Q111" s="1233">
        <v>0</v>
      </c>
      <c r="R111" s="1231">
        <v>0</v>
      </c>
      <c r="S111" s="1231">
        <v>0</v>
      </c>
      <c r="T111" s="1231">
        <v>0</v>
      </c>
      <c r="U111" s="1231">
        <v>0</v>
      </c>
      <c r="V111" s="1231">
        <v>0</v>
      </c>
      <c r="W111" s="1231">
        <v>0</v>
      </c>
      <c r="X111" s="1232">
        <v>0</v>
      </c>
      <c r="Y111" s="918">
        <f t="shared" si="14"/>
        <v>0</v>
      </c>
      <c r="Z111" s="1233">
        <v>0</v>
      </c>
      <c r="AA111" s="1231">
        <v>0</v>
      </c>
      <c r="AB111" s="1232">
        <v>0</v>
      </c>
      <c r="AC111" s="1233">
        <v>0</v>
      </c>
      <c r="AD111" s="1231">
        <v>0</v>
      </c>
      <c r="AE111" s="1232">
        <v>0</v>
      </c>
      <c r="AF111" s="1233">
        <v>0</v>
      </c>
      <c r="AG111" s="1231">
        <v>0</v>
      </c>
      <c r="AH111" s="1234">
        <v>0</v>
      </c>
      <c r="AI111" s="1235">
        <v>0</v>
      </c>
      <c r="AJ111" s="1231">
        <v>0</v>
      </c>
      <c r="AK111" s="1233">
        <v>0</v>
      </c>
      <c r="AL111" s="1231">
        <v>0</v>
      </c>
      <c r="AM111" s="1236">
        <v>0</v>
      </c>
      <c r="AN111" s="1136" t="s">
        <v>600</v>
      </c>
    </row>
    <row r="112" spans="1:41" ht="14.25" customHeight="1">
      <c r="A112" s="808"/>
      <c r="B112" s="822" t="s">
        <v>601</v>
      </c>
      <c r="C112" s="1201">
        <v>1</v>
      </c>
      <c r="D112" s="1202">
        <v>0</v>
      </c>
      <c r="E112" s="1202">
        <v>1</v>
      </c>
      <c r="F112" s="1202">
        <v>0</v>
      </c>
      <c r="G112" s="1202">
        <v>1</v>
      </c>
      <c r="H112" s="1202">
        <v>15</v>
      </c>
      <c r="I112" s="1202">
        <v>0</v>
      </c>
      <c r="J112" s="1202">
        <v>1</v>
      </c>
      <c r="K112" s="1202">
        <v>1</v>
      </c>
      <c r="L112" s="1202">
        <v>0</v>
      </c>
      <c r="M112" s="1203">
        <v>1</v>
      </c>
      <c r="N112" s="905">
        <f t="shared" si="13"/>
        <v>21</v>
      </c>
      <c r="O112" s="1204">
        <v>1</v>
      </c>
      <c r="P112" s="1203">
        <v>0</v>
      </c>
      <c r="Q112" s="1204">
        <v>0</v>
      </c>
      <c r="R112" s="1202">
        <v>0</v>
      </c>
      <c r="S112" s="1202">
        <v>0</v>
      </c>
      <c r="T112" s="1202">
        <v>0</v>
      </c>
      <c r="U112" s="1202">
        <v>0</v>
      </c>
      <c r="V112" s="1202">
        <v>0</v>
      </c>
      <c r="W112" s="1202">
        <v>0</v>
      </c>
      <c r="X112" s="1203">
        <v>0</v>
      </c>
      <c r="Y112" s="905">
        <f t="shared" si="14"/>
        <v>1</v>
      </c>
      <c r="Z112" s="1204">
        <v>1</v>
      </c>
      <c r="AA112" s="1202">
        <v>1</v>
      </c>
      <c r="AB112" s="1203">
        <v>1</v>
      </c>
      <c r="AC112" s="1204">
        <v>1</v>
      </c>
      <c r="AD112" s="1202">
        <v>0</v>
      </c>
      <c r="AE112" s="1203">
        <v>1</v>
      </c>
      <c r="AF112" s="1204">
        <v>0</v>
      </c>
      <c r="AG112" s="1202">
        <v>0</v>
      </c>
      <c r="AH112" s="1206">
        <v>0</v>
      </c>
      <c r="AI112" s="1207">
        <v>1</v>
      </c>
      <c r="AJ112" s="1202">
        <v>0</v>
      </c>
      <c r="AK112" s="1204">
        <v>0</v>
      </c>
      <c r="AL112" s="1202">
        <v>0</v>
      </c>
      <c r="AM112" s="1208">
        <v>0</v>
      </c>
      <c r="AN112" s="1135" t="s">
        <v>601</v>
      </c>
    </row>
    <row r="113" spans="1:42" s="295" customFormat="1" ht="14.25" customHeight="1">
      <c r="A113" s="349"/>
      <c r="B113" s="350" t="s">
        <v>602</v>
      </c>
      <c r="C113" s="1230">
        <v>0</v>
      </c>
      <c r="D113" s="1231">
        <v>0</v>
      </c>
      <c r="E113" s="1231">
        <v>0</v>
      </c>
      <c r="F113" s="1231">
        <v>0</v>
      </c>
      <c r="G113" s="1231">
        <v>0</v>
      </c>
      <c r="H113" s="1231">
        <v>1</v>
      </c>
      <c r="I113" s="1231">
        <v>0</v>
      </c>
      <c r="J113" s="1231">
        <v>0</v>
      </c>
      <c r="K113" s="1231">
        <v>0</v>
      </c>
      <c r="L113" s="1231">
        <v>0</v>
      </c>
      <c r="M113" s="1232">
        <v>1</v>
      </c>
      <c r="N113" s="918">
        <f t="shared" si="13"/>
        <v>2</v>
      </c>
      <c r="O113" s="1233">
        <v>0</v>
      </c>
      <c r="P113" s="1232">
        <v>0</v>
      </c>
      <c r="Q113" s="1233">
        <v>0</v>
      </c>
      <c r="R113" s="1231">
        <v>0</v>
      </c>
      <c r="S113" s="1231">
        <v>0</v>
      </c>
      <c r="T113" s="1231">
        <v>0</v>
      </c>
      <c r="U113" s="1231">
        <v>0</v>
      </c>
      <c r="V113" s="1231">
        <v>0</v>
      </c>
      <c r="W113" s="1231">
        <v>0</v>
      </c>
      <c r="X113" s="1232">
        <v>0</v>
      </c>
      <c r="Y113" s="918">
        <f t="shared" si="14"/>
        <v>0</v>
      </c>
      <c r="Z113" s="1233">
        <v>0</v>
      </c>
      <c r="AA113" s="1231">
        <v>0</v>
      </c>
      <c r="AB113" s="1232">
        <v>0</v>
      </c>
      <c r="AC113" s="1233">
        <v>0</v>
      </c>
      <c r="AD113" s="1231">
        <v>0</v>
      </c>
      <c r="AE113" s="1232">
        <v>0</v>
      </c>
      <c r="AF113" s="1233">
        <v>0</v>
      </c>
      <c r="AG113" s="1231">
        <v>0</v>
      </c>
      <c r="AH113" s="1234">
        <v>0</v>
      </c>
      <c r="AI113" s="1235">
        <v>0</v>
      </c>
      <c r="AJ113" s="1231">
        <v>0</v>
      </c>
      <c r="AK113" s="1233">
        <v>0</v>
      </c>
      <c r="AL113" s="1231">
        <v>0</v>
      </c>
      <c r="AM113" s="1236">
        <v>0</v>
      </c>
      <c r="AN113" s="351" t="s">
        <v>602</v>
      </c>
    </row>
    <row r="114" spans="1:42" ht="14.25" customHeight="1">
      <c r="A114" s="808"/>
      <c r="B114" s="830" t="s">
        <v>603</v>
      </c>
      <c r="C114" s="1209">
        <v>1</v>
      </c>
      <c r="D114" s="1210">
        <v>0</v>
      </c>
      <c r="E114" s="1210">
        <v>1</v>
      </c>
      <c r="F114" s="1210">
        <v>0</v>
      </c>
      <c r="G114" s="1210">
        <v>1</v>
      </c>
      <c r="H114" s="1210">
        <v>20</v>
      </c>
      <c r="I114" s="1210">
        <v>0</v>
      </c>
      <c r="J114" s="1210">
        <v>1</v>
      </c>
      <c r="K114" s="1210">
        <v>0</v>
      </c>
      <c r="L114" s="1210">
        <v>1</v>
      </c>
      <c r="M114" s="1211">
        <v>2</v>
      </c>
      <c r="N114" s="906">
        <f t="shared" si="13"/>
        <v>27</v>
      </c>
      <c r="O114" s="1212">
        <v>1</v>
      </c>
      <c r="P114" s="1211">
        <v>0</v>
      </c>
      <c r="Q114" s="1212">
        <v>0</v>
      </c>
      <c r="R114" s="1210">
        <v>0</v>
      </c>
      <c r="S114" s="1210">
        <v>0</v>
      </c>
      <c r="T114" s="1210">
        <v>0</v>
      </c>
      <c r="U114" s="1210">
        <v>0</v>
      </c>
      <c r="V114" s="1210">
        <v>0</v>
      </c>
      <c r="W114" s="1210">
        <v>0</v>
      </c>
      <c r="X114" s="1211">
        <v>0</v>
      </c>
      <c r="Y114" s="906">
        <f t="shared" si="14"/>
        <v>1</v>
      </c>
      <c r="Z114" s="1212">
        <v>1</v>
      </c>
      <c r="AA114" s="1210">
        <v>1</v>
      </c>
      <c r="AB114" s="1211">
        <v>1</v>
      </c>
      <c r="AC114" s="1212">
        <v>1</v>
      </c>
      <c r="AD114" s="1210">
        <v>1</v>
      </c>
      <c r="AE114" s="1211">
        <v>1</v>
      </c>
      <c r="AF114" s="1212">
        <v>0</v>
      </c>
      <c r="AG114" s="1210">
        <v>0</v>
      </c>
      <c r="AH114" s="1213">
        <v>0</v>
      </c>
      <c r="AI114" s="1214">
        <v>0</v>
      </c>
      <c r="AJ114" s="1210">
        <v>0</v>
      </c>
      <c r="AK114" s="1212">
        <v>0</v>
      </c>
      <c r="AL114" s="1210">
        <v>0</v>
      </c>
      <c r="AM114" s="1215">
        <v>0</v>
      </c>
      <c r="AN114" s="1137" t="s">
        <v>603</v>
      </c>
    </row>
    <row r="115" spans="1:42" ht="14.25" customHeight="1" thickBot="1">
      <c r="A115" s="346" t="s">
        <v>604</v>
      </c>
      <c r="B115" s="347"/>
      <c r="C115" s="907">
        <f t="shared" ref="C115:X115" si="15">SUM(C101:C114)</f>
        <v>11</v>
      </c>
      <c r="D115" s="908">
        <f t="shared" si="15"/>
        <v>0</v>
      </c>
      <c r="E115" s="908">
        <f t="shared" si="15"/>
        <v>11</v>
      </c>
      <c r="F115" s="908">
        <f t="shared" si="15"/>
        <v>1</v>
      </c>
      <c r="G115" s="908">
        <f t="shared" si="15"/>
        <v>8</v>
      </c>
      <c r="H115" s="908">
        <f t="shared" si="15"/>
        <v>173</v>
      </c>
      <c r="I115" s="908">
        <f t="shared" si="15"/>
        <v>0</v>
      </c>
      <c r="J115" s="908">
        <f t="shared" si="15"/>
        <v>11</v>
      </c>
      <c r="K115" s="908">
        <f t="shared" si="15"/>
        <v>3</v>
      </c>
      <c r="L115" s="908">
        <f t="shared" si="15"/>
        <v>3</v>
      </c>
      <c r="M115" s="909">
        <f t="shared" si="15"/>
        <v>19</v>
      </c>
      <c r="N115" s="910">
        <f t="shared" si="15"/>
        <v>240</v>
      </c>
      <c r="O115" s="911">
        <f t="shared" si="15"/>
        <v>14</v>
      </c>
      <c r="P115" s="909">
        <f t="shared" si="15"/>
        <v>1</v>
      </c>
      <c r="Q115" s="911">
        <f t="shared" si="15"/>
        <v>0</v>
      </c>
      <c r="R115" s="908">
        <f t="shared" si="15"/>
        <v>1</v>
      </c>
      <c r="S115" s="908">
        <f t="shared" si="15"/>
        <v>0</v>
      </c>
      <c r="T115" s="908">
        <f t="shared" si="15"/>
        <v>0</v>
      </c>
      <c r="U115" s="908">
        <f t="shared" si="15"/>
        <v>0</v>
      </c>
      <c r="V115" s="908">
        <f t="shared" si="15"/>
        <v>0</v>
      </c>
      <c r="W115" s="908">
        <f t="shared" si="15"/>
        <v>2</v>
      </c>
      <c r="X115" s="909">
        <f t="shared" si="15"/>
        <v>0</v>
      </c>
      <c r="Y115" s="910">
        <f>SUM(O115:X115)</f>
        <v>18</v>
      </c>
      <c r="Z115" s="911">
        <f t="shared" ref="Z115:AM115" si="16">SUM(Z101:Z114)</f>
        <v>12</v>
      </c>
      <c r="AA115" s="908">
        <f t="shared" si="16"/>
        <v>12</v>
      </c>
      <c r="AB115" s="909">
        <f t="shared" si="16"/>
        <v>11</v>
      </c>
      <c r="AC115" s="911">
        <f t="shared" si="16"/>
        <v>11</v>
      </c>
      <c r="AD115" s="908">
        <f t="shared" si="16"/>
        <v>19</v>
      </c>
      <c r="AE115" s="909">
        <f t="shared" si="16"/>
        <v>11</v>
      </c>
      <c r="AF115" s="911">
        <f t="shared" si="16"/>
        <v>0</v>
      </c>
      <c r="AG115" s="908">
        <f t="shared" si="16"/>
        <v>0</v>
      </c>
      <c r="AH115" s="914">
        <f t="shared" si="16"/>
        <v>0</v>
      </c>
      <c r="AI115" s="915">
        <f t="shared" si="16"/>
        <v>7</v>
      </c>
      <c r="AJ115" s="908">
        <f>SUM(AJ101:AJ114)</f>
        <v>0</v>
      </c>
      <c r="AK115" s="911">
        <f t="shared" si="16"/>
        <v>5</v>
      </c>
      <c r="AL115" s="908">
        <f t="shared" si="16"/>
        <v>0</v>
      </c>
      <c r="AM115" s="916">
        <f t="shared" si="16"/>
        <v>1</v>
      </c>
      <c r="AN115" s="1130" t="s">
        <v>604</v>
      </c>
    </row>
    <row r="116" spans="1:42" ht="14.25" customHeight="1">
      <c r="A116" s="354" t="s">
        <v>605</v>
      </c>
      <c r="B116" s="814" t="s">
        <v>606</v>
      </c>
      <c r="C116" s="1216">
        <v>1</v>
      </c>
      <c r="D116" s="1205">
        <v>0</v>
      </c>
      <c r="E116" s="1205">
        <v>1</v>
      </c>
      <c r="F116" s="1205">
        <v>0</v>
      </c>
      <c r="G116" s="1205">
        <v>0</v>
      </c>
      <c r="H116" s="1205">
        <v>22</v>
      </c>
      <c r="I116" s="1205">
        <v>0</v>
      </c>
      <c r="J116" s="1205">
        <v>1</v>
      </c>
      <c r="K116" s="1205">
        <v>0</v>
      </c>
      <c r="L116" s="1205">
        <v>0</v>
      </c>
      <c r="M116" s="1217">
        <v>3</v>
      </c>
      <c r="N116" s="917">
        <f>SUM(C116:M116)</f>
        <v>28</v>
      </c>
      <c r="O116" s="1218">
        <v>1</v>
      </c>
      <c r="P116" s="1217">
        <v>0</v>
      </c>
      <c r="Q116" s="1218">
        <v>0</v>
      </c>
      <c r="R116" s="1205">
        <v>0</v>
      </c>
      <c r="S116" s="1205">
        <v>0</v>
      </c>
      <c r="T116" s="1205">
        <v>0</v>
      </c>
      <c r="U116" s="1205">
        <v>0</v>
      </c>
      <c r="V116" s="1205">
        <v>0</v>
      </c>
      <c r="W116" s="1205">
        <v>0</v>
      </c>
      <c r="X116" s="1217">
        <v>0</v>
      </c>
      <c r="Y116" s="917">
        <f t="shared" ref="Y116:Y181" si="17">SUM(O116:X116)</f>
        <v>1</v>
      </c>
      <c r="Z116" s="1218">
        <v>2</v>
      </c>
      <c r="AA116" s="1205">
        <v>2</v>
      </c>
      <c r="AB116" s="1217">
        <v>1</v>
      </c>
      <c r="AC116" s="1218">
        <v>1</v>
      </c>
      <c r="AD116" s="1205">
        <v>6</v>
      </c>
      <c r="AE116" s="1217">
        <v>1</v>
      </c>
      <c r="AF116" s="1218">
        <v>0</v>
      </c>
      <c r="AG116" s="1205">
        <v>0</v>
      </c>
      <c r="AH116" s="1219">
        <v>0</v>
      </c>
      <c r="AI116" s="1220">
        <v>0</v>
      </c>
      <c r="AJ116" s="1205">
        <v>0</v>
      </c>
      <c r="AK116" s="1218">
        <v>0</v>
      </c>
      <c r="AL116" s="1205">
        <v>0</v>
      </c>
      <c r="AM116" s="1229">
        <v>1</v>
      </c>
      <c r="AN116" s="1128" t="s">
        <v>606</v>
      </c>
    </row>
    <row r="117" spans="1:42" ht="14.25" customHeight="1">
      <c r="A117" s="344">
        <v>8</v>
      </c>
      <c r="B117" s="822" t="s">
        <v>607</v>
      </c>
      <c r="C117" s="1201">
        <v>1</v>
      </c>
      <c r="D117" s="1202">
        <v>0</v>
      </c>
      <c r="E117" s="1202">
        <v>1</v>
      </c>
      <c r="F117" s="1202">
        <v>0</v>
      </c>
      <c r="G117" s="1202">
        <v>1</v>
      </c>
      <c r="H117" s="1202">
        <v>9</v>
      </c>
      <c r="I117" s="1202">
        <v>0</v>
      </c>
      <c r="J117" s="1202">
        <v>1</v>
      </c>
      <c r="K117" s="1202">
        <v>1</v>
      </c>
      <c r="L117" s="1202">
        <v>0</v>
      </c>
      <c r="M117" s="1203">
        <v>1</v>
      </c>
      <c r="N117" s="905">
        <f t="shared" ref="N117:N123" si="18">SUM(C117:M117)</f>
        <v>15</v>
      </c>
      <c r="O117" s="1204">
        <v>1</v>
      </c>
      <c r="P117" s="1203">
        <v>0</v>
      </c>
      <c r="Q117" s="1204">
        <v>0</v>
      </c>
      <c r="R117" s="1202">
        <v>0</v>
      </c>
      <c r="S117" s="1202">
        <v>0</v>
      </c>
      <c r="T117" s="1202">
        <v>0</v>
      </c>
      <c r="U117" s="1202">
        <v>0</v>
      </c>
      <c r="V117" s="1202">
        <v>0</v>
      </c>
      <c r="W117" s="1202">
        <v>0</v>
      </c>
      <c r="X117" s="1203">
        <v>0</v>
      </c>
      <c r="Y117" s="905">
        <f t="shared" si="17"/>
        <v>1</v>
      </c>
      <c r="Z117" s="1204">
        <v>1</v>
      </c>
      <c r="AA117" s="1202">
        <v>1</v>
      </c>
      <c r="AB117" s="1203">
        <v>1</v>
      </c>
      <c r="AC117" s="1204">
        <v>1</v>
      </c>
      <c r="AD117" s="1202">
        <v>6</v>
      </c>
      <c r="AE117" s="1203">
        <v>1</v>
      </c>
      <c r="AF117" s="1204">
        <v>0</v>
      </c>
      <c r="AG117" s="1202">
        <v>0</v>
      </c>
      <c r="AH117" s="1206">
        <v>0</v>
      </c>
      <c r="AI117" s="1207">
        <v>1</v>
      </c>
      <c r="AJ117" s="1202">
        <v>0</v>
      </c>
      <c r="AK117" s="1204">
        <v>0</v>
      </c>
      <c r="AL117" s="1202">
        <v>0</v>
      </c>
      <c r="AM117" s="1208">
        <v>0</v>
      </c>
      <c r="AN117" s="1135" t="s">
        <v>607</v>
      </c>
    </row>
    <row r="118" spans="1:42" ht="14.25" customHeight="1">
      <c r="A118" s="289" t="s">
        <v>608</v>
      </c>
      <c r="B118" s="822" t="s">
        <v>609</v>
      </c>
      <c r="C118" s="1201">
        <v>1</v>
      </c>
      <c r="D118" s="1202">
        <v>0</v>
      </c>
      <c r="E118" s="1202">
        <v>1</v>
      </c>
      <c r="F118" s="1202">
        <v>0</v>
      </c>
      <c r="G118" s="1202">
        <v>0</v>
      </c>
      <c r="H118" s="1202">
        <v>14</v>
      </c>
      <c r="I118" s="1202">
        <v>0</v>
      </c>
      <c r="J118" s="1202">
        <v>1</v>
      </c>
      <c r="K118" s="1202">
        <v>0</v>
      </c>
      <c r="L118" s="1202">
        <v>0</v>
      </c>
      <c r="M118" s="1203">
        <v>1</v>
      </c>
      <c r="N118" s="905">
        <f t="shared" si="18"/>
        <v>18</v>
      </c>
      <c r="O118" s="1204">
        <v>1</v>
      </c>
      <c r="P118" s="1203">
        <v>0</v>
      </c>
      <c r="Q118" s="1204">
        <v>0</v>
      </c>
      <c r="R118" s="1202">
        <v>0</v>
      </c>
      <c r="S118" s="1202">
        <v>0</v>
      </c>
      <c r="T118" s="1202">
        <v>0</v>
      </c>
      <c r="U118" s="1202">
        <v>0</v>
      </c>
      <c r="V118" s="1202">
        <v>0</v>
      </c>
      <c r="W118" s="1202">
        <v>0</v>
      </c>
      <c r="X118" s="1203">
        <v>0</v>
      </c>
      <c r="Y118" s="905">
        <f t="shared" si="17"/>
        <v>1</v>
      </c>
      <c r="Z118" s="1204">
        <v>1</v>
      </c>
      <c r="AA118" s="1202">
        <v>1</v>
      </c>
      <c r="AB118" s="1203">
        <v>1</v>
      </c>
      <c r="AC118" s="1204">
        <v>1</v>
      </c>
      <c r="AD118" s="1202">
        <v>6</v>
      </c>
      <c r="AE118" s="1203">
        <v>1</v>
      </c>
      <c r="AF118" s="1204">
        <v>0</v>
      </c>
      <c r="AG118" s="1202">
        <v>0</v>
      </c>
      <c r="AH118" s="1206">
        <v>0</v>
      </c>
      <c r="AI118" s="1207">
        <v>1</v>
      </c>
      <c r="AJ118" s="1202">
        <v>0</v>
      </c>
      <c r="AK118" s="1204">
        <v>0</v>
      </c>
      <c r="AL118" s="1202">
        <v>0</v>
      </c>
      <c r="AM118" s="1208">
        <v>1</v>
      </c>
      <c r="AN118" s="1135" t="s">
        <v>609</v>
      </c>
    </row>
    <row r="119" spans="1:42" ht="14.25" customHeight="1">
      <c r="A119" s="808"/>
      <c r="B119" s="822" t="s">
        <v>610</v>
      </c>
      <c r="C119" s="1201">
        <v>1</v>
      </c>
      <c r="D119" s="1202">
        <v>0</v>
      </c>
      <c r="E119" s="1202">
        <v>1</v>
      </c>
      <c r="F119" s="1202">
        <v>0</v>
      </c>
      <c r="G119" s="1202">
        <v>0</v>
      </c>
      <c r="H119" s="1202">
        <v>11</v>
      </c>
      <c r="I119" s="1202">
        <v>0</v>
      </c>
      <c r="J119" s="1202">
        <v>1</v>
      </c>
      <c r="K119" s="1202">
        <v>0</v>
      </c>
      <c r="L119" s="1202">
        <v>0</v>
      </c>
      <c r="M119" s="1203">
        <v>3</v>
      </c>
      <c r="N119" s="905">
        <f t="shared" si="18"/>
        <v>17</v>
      </c>
      <c r="O119" s="1204">
        <v>1</v>
      </c>
      <c r="P119" s="1203">
        <v>1</v>
      </c>
      <c r="Q119" s="1204">
        <v>0</v>
      </c>
      <c r="R119" s="1202">
        <v>0</v>
      </c>
      <c r="S119" s="1202">
        <v>0</v>
      </c>
      <c r="T119" s="1202">
        <v>0</v>
      </c>
      <c r="U119" s="1202">
        <v>0</v>
      </c>
      <c r="V119" s="1202">
        <v>0</v>
      </c>
      <c r="W119" s="1202">
        <v>0</v>
      </c>
      <c r="X119" s="1203">
        <v>0</v>
      </c>
      <c r="Y119" s="905">
        <f t="shared" si="17"/>
        <v>2</v>
      </c>
      <c r="Z119" s="1204">
        <v>1</v>
      </c>
      <c r="AA119" s="1202">
        <v>1</v>
      </c>
      <c r="AB119" s="1203">
        <v>1</v>
      </c>
      <c r="AC119" s="1204">
        <v>1</v>
      </c>
      <c r="AD119" s="1202">
        <v>6</v>
      </c>
      <c r="AE119" s="1203">
        <v>1</v>
      </c>
      <c r="AF119" s="1204">
        <v>0</v>
      </c>
      <c r="AG119" s="1202">
        <v>0</v>
      </c>
      <c r="AH119" s="1206">
        <v>0</v>
      </c>
      <c r="AI119" s="1207">
        <v>1</v>
      </c>
      <c r="AJ119" s="1202">
        <v>0</v>
      </c>
      <c r="AK119" s="1204">
        <v>0</v>
      </c>
      <c r="AL119" s="1202">
        <v>0</v>
      </c>
      <c r="AM119" s="1208">
        <v>0</v>
      </c>
      <c r="AN119" s="1135" t="s">
        <v>610</v>
      </c>
    </row>
    <row r="120" spans="1:42" ht="14.25" customHeight="1">
      <c r="A120" s="808"/>
      <c r="B120" s="822" t="s">
        <v>611</v>
      </c>
      <c r="C120" s="1201">
        <v>1</v>
      </c>
      <c r="D120" s="1202">
        <v>0</v>
      </c>
      <c r="E120" s="1202">
        <v>1</v>
      </c>
      <c r="F120" s="1202">
        <v>0</v>
      </c>
      <c r="G120" s="1202">
        <v>0</v>
      </c>
      <c r="H120" s="1202">
        <v>11</v>
      </c>
      <c r="I120" s="1202">
        <v>0</v>
      </c>
      <c r="J120" s="1202">
        <v>1</v>
      </c>
      <c r="K120" s="1202">
        <v>0</v>
      </c>
      <c r="L120" s="1202">
        <v>0</v>
      </c>
      <c r="M120" s="1203">
        <v>1</v>
      </c>
      <c r="N120" s="905">
        <f t="shared" si="18"/>
        <v>15</v>
      </c>
      <c r="O120" s="1204">
        <v>1</v>
      </c>
      <c r="P120" s="1203">
        <v>0</v>
      </c>
      <c r="Q120" s="1204">
        <v>0</v>
      </c>
      <c r="R120" s="1202">
        <v>0</v>
      </c>
      <c r="S120" s="1202">
        <v>0</v>
      </c>
      <c r="T120" s="1202">
        <v>0</v>
      </c>
      <c r="U120" s="1202">
        <v>0</v>
      </c>
      <c r="V120" s="1202">
        <v>0</v>
      </c>
      <c r="W120" s="1202">
        <v>0</v>
      </c>
      <c r="X120" s="1203">
        <v>0</v>
      </c>
      <c r="Y120" s="905">
        <f t="shared" si="17"/>
        <v>1</v>
      </c>
      <c r="Z120" s="1204">
        <v>1</v>
      </c>
      <c r="AA120" s="1202">
        <v>1</v>
      </c>
      <c r="AB120" s="1203">
        <v>1</v>
      </c>
      <c r="AC120" s="1204">
        <v>1</v>
      </c>
      <c r="AD120" s="1202">
        <v>6</v>
      </c>
      <c r="AE120" s="1203">
        <v>1</v>
      </c>
      <c r="AF120" s="1204">
        <v>0</v>
      </c>
      <c r="AG120" s="1202">
        <v>0</v>
      </c>
      <c r="AH120" s="1206">
        <v>0</v>
      </c>
      <c r="AI120" s="1207">
        <v>1</v>
      </c>
      <c r="AJ120" s="1202">
        <v>0</v>
      </c>
      <c r="AK120" s="1204">
        <v>0</v>
      </c>
      <c r="AL120" s="1202">
        <v>0</v>
      </c>
      <c r="AM120" s="1208">
        <v>0</v>
      </c>
      <c r="AN120" s="1135" t="s">
        <v>611</v>
      </c>
    </row>
    <row r="121" spans="1:42" ht="14.25" customHeight="1">
      <c r="A121" s="808"/>
      <c r="B121" s="822" t="s">
        <v>612</v>
      </c>
      <c r="C121" s="1201">
        <v>1</v>
      </c>
      <c r="D121" s="1202">
        <v>0</v>
      </c>
      <c r="E121" s="1202">
        <v>1</v>
      </c>
      <c r="F121" s="1202">
        <v>0</v>
      </c>
      <c r="G121" s="1202">
        <v>0</v>
      </c>
      <c r="H121" s="1202">
        <v>9</v>
      </c>
      <c r="I121" s="1202">
        <v>0</v>
      </c>
      <c r="J121" s="1202">
        <v>1</v>
      </c>
      <c r="K121" s="1202">
        <v>0</v>
      </c>
      <c r="L121" s="1202">
        <v>0</v>
      </c>
      <c r="M121" s="1203">
        <v>1</v>
      </c>
      <c r="N121" s="905">
        <f t="shared" si="18"/>
        <v>13</v>
      </c>
      <c r="O121" s="1204">
        <v>1</v>
      </c>
      <c r="P121" s="1203">
        <v>0</v>
      </c>
      <c r="Q121" s="1204">
        <v>0</v>
      </c>
      <c r="R121" s="1202">
        <v>0</v>
      </c>
      <c r="S121" s="1202">
        <v>0</v>
      </c>
      <c r="T121" s="1202">
        <v>0</v>
      </c>
      <c r="U121" s="1202">
        <v>0</v>
      </c>
      <c r="V121" s="1202">
        <v>0</v>
      </c>
      <c r="W121" s="1202">
        <v>0</v>
      </c>
      <c r="X121" s="1203">
        <v>0</v>
      </c>
      <c r="Y121" s="905">
        <f t="shared" si="17"/>
        <v>1</v>
      </c>
      <c r="Z121" s="1204">
        <v>1</v>
      </c>
      <c r="AA121" s="1202">
        <v>1</v>
      </c>
      <c r="AB121" s="1203">
        <v>1</v>
      </c>
      <c r="AC121" s="1204">
        <v>1</v>
      </c>
      <c r="AD121" s="1202">
        <v>6</v>
      </c>
      <c r="AE121" s="1203">
        <v>1</v>
      </c>
      <c r="AF121" s="1204">
        <v>0</v>
      </c>
      <c r="AG121" s="1202">
        <v>0</v>
      </c>
      <c r="AH121" s="1206">
        <v>0</v>
      </c>
      <c r="AI121" s="1207">
        <v>0</v>
      </c>
      <c r="AJ121" s="1202">
        <v>0</v>
      </c>
      <c r="AK121" s="1204">
        <v>1</v>
      </c>
      <c r="AL121" s="1202">
        <v>0</v>
      </c>
      <c r="AM121" s="1208">
        <v>0</v>
      </c>
      <c r="AN121" s="1135" t="s">
        <v>612</v>
      </c>
    </row>
    <row r="122" spans="1:42" s="295" customFormat="1" ht="14.25" customHeight="1">
      <c r="A122" s="349"/>
      <c r="B122" s="824" t="s">
        <v>613</v>
      </c>
      <c r="C122" s="1230">
        <v>0</v>
      </c>
      <c r="D122" s="1231">
        <v>0</v>
      </c>
      <c r="E122" s="1231">
        <v>0</v>
      </c>
      <c r="F122" s="1231">
        <v>0</v>
      </c>
      <c r="G122" s="1231">
        <v>0</v>
      </c>
      <c r="H122" s="1231">
        <v>2</v>
      </c>
      <c r="I122" s="1231">
        <v>0</v>
      </c>
      <c r="J122" s="1231">
        <v>0</v>
      </c>
      <c r="K122" s="1231">
        <v>0</v>
      </c>
      <c r="L122" s="1231">
        <v>0</v>
      </c>
      <c r="M122" s="1232">
        <v>0</v>
      </c>
      <c r="N122" s="918">
        <f t="shared" si="18"/>
        <v>2</v>
      </c>
      <c r="O122" s="1233">
        <v>0</v>
      </c>
      <c r="P122" s="1232">
        <v>0</v>
      </c>
      <c r="Q122" s="1233">
        <v>0</v>
      </c>
      <c r="R122" s="1231">
        <v>0</v>
      </c>
      <c r="S122" s="1231">
        <v>0</v>
      </c>
      <c r="T122" s="1231">
        <v>0</v>
      </c>
      <c r="U122" s="1231">
        <v>0</v>
      </c>
      <c r="V122" s="1231">
        <v>0</v>
      </c>
      <c r="W122" s="1231">
        <v>0</v>
      </c>
      <c r="X122" s="1232">
        <v>0</v>
      </c>
      <c r="Y122" s="918">
        <f t="shared" si="17"/>
        <v>0</v>
      </c>
      <c r="Z122" s="1233">
        <v>1</v>
      </c>
      <c r="AA122" s="1231">
        <v>1</v>
      </c>
      <c r="AB122" s="1232">
        <v>1</v>
      </c>
      <c r="AC122" s="1233">
        <v>0</v>
      </c>
      <c r="AD122" s="1231">
        <v>2</v>
      </c>
      <c r="AE122" s="1232">
        <v>0</v>
      </c>
      <c r="AF122" s="1233">
        <v>0</v>
      </c>
      <c r="AG122" s="1231">
        <v>0</v>
      </c>
      <c r="AH122" s="1234">
        <v>0</v>
      </c>
      <c r="AI122" s="1235">
        <v>0</v>
      </c>
      <c r="AJ122" s="1231">
        <v>0</v>
      </c>
      <c r="AK122" s="1233">
        <v>0</v>
      </c>
      <c r="AL122" s="1231">
        <v>0</v>
      </c>
      <c r="AM122" s="1236">
        <v>0</v>
      </c>
      <c r="AN122" s="1136" t="s">
        <v>613</v>
      </c>
    </row>
    <row r="123" spans="1:42" ht="14.25" customHeight="1">
      <c r="A123" s="234"/>
      <c r="B123" s="151" t="s">
        <v>614</v>
      </c>
      <c r="C123" s="1209">
        <v>1</v>
      </c>
      <c r="D123" s="1210">
        <v>0</v>
      </c>
      <c r="E123" s="1210">
        <v>2</v>
      </c>
      <c r="F123" s="1210">
        <v>0</v>
      </c>
      <c r="G123" s="1210">
        <v>1</v>
      </c>
      <c r="H123" s="1210">
        <v>21</v>
      </c>
      <c r="I123" s="1210">
        <v>0</v>
      </c>
      <c r="J123" s="1210">
        <v>1</v>
      </c>
      <c r="K123" s="1210">
        <v>0</v>
      </c>
      <c r="L123" s="1210">
        <v>1</v>
      </c>
      <c r="M123" s="1211">
        <v>1</v>
      </c>
      <c r="N123" s="906">
        <f t="shared" si="18"/>
        <v>28</v>
      </c>
      <c r="O123" s="1212">
        <v>1</v>
      </c>
      <c r="P123" s="1211">
        <v>0</v>
      </c>
      <c r="Q123" s="1212">
        <v>0</v>
      </c>
      <c r="R123" s="1210">
        <v>0</v>
      </c>
      <c r="S123" s="1210">
        <v>0</v>
      </c>
      <c r="T123" s="1210">
        <v>0</v>
      </c>
      <c r="U123" s="1210">
        <v>0</v>
      </c>
      <c r="V123" s="1210">
        <v>0</v>
      </c>
      <c r="W123" s="1210">
        <v>0</v>
      </c>
      <c r="X123" s="1211">
        <v>0</v>
      </c>
      <c r="Y123" s="906">
        <f t="shared" si="17"/>
        <v>1</v>
      </c>
      <c r="Z123" s="1212">
        <v>2</v>
      </c>
      <c r="AA123" s="1210">
        <v>2</v>
      </c>
      <c r="AB123" s="1211">
        <v>1</v>
      </c>
      <c r="AC123" s="1212">
        <v>1</v>
      </c>
      <c r="AD123" s="1210">
        <v>6</v>
      </c>
      <c r="AE123" s="1211">
        <v>1</v>
      </c>
      <c r="AF123" s="1212">
        <v>0</v>
      </c>
      <c r="AG123" s="1210">
        <v>0</v>
      </c>
      <c r="AH123" s="1213">
        <v>0</v>
      </c>
      <c r="AI123" s="1214">
        <v>1</v>
      </c>
      <c r="AJ123" s="1210">
        <v>0</v>
      </c>
      <c r="AK123" s="1212">
        <v>0</v>
      </c>
      <c r="AL123" s="1210">
        <v>0</v>
      </c>
      <c r="AM123" s="1215">
        <v>0</v>
      </c>
      <c r="AN123" s="151" t="s">
        <v>614</v>
      </c>
      <c r="AP123" s="28"/>
    </row>
    <row r="124" spans="1:42" ht="14.25" customHeight="1" thickBot="1">
      <c r="A124" s="346" t="s">
        <v>615</v>
      </c>
      <c r="B124" s="347"/>
      <c r="C124" s="907">
        <f t="shared" ref="C124:X124" si="19">SUM(C116:C123)</f>
        <v>7</v>
      </c>
      <c r="D124" s="908">
        <f t="shared" si="19"/>
        <v>0</v>
      </c>
      <c r="E124" s="908">
        <f t="shared" si="19"/>
        <v>8</v>
      </c>
      <c r="F124" s="908">
        <f t="shared" si="19"/>
        <v>0</v>
      </c>
      <c r="G124" s="908">
        <f t="shared" si="19"/>
        <v>2</v>
      </c>
      <c r="H124" s="908">
        <f t="shared" si="19"/>
        <v>99</v>
      </c>
      <c r="I124" s="908">
        <f t="shared" si="19"/>
        <v>0</v>
      </c>
      <c r="J124" s="908">
        <f t="shared" si="19"/>
        <v>7</v>
      </c>
      <c r="K124" s="908">
        <f t="shared" si="19"/>
        <v>1</v>
      </c>
      <c r="L124" s="908">
        <f t="shared" si="19"/>
        <v>1</v>
      </c>
      <c r="M124" s="909">
        <f t="shared" si="19"/>
        <v>11</v>
      </c>
      <c r="N124" s="910">
        <f t="shared" si="19"/>
        <v>136</v>
      </c>
      <c r="O124" s="911">
        <f t="shared" si="19"/>
        <v>7</v>
      </c>
      <c r="P124" s="909">
        <f t="shared" si="19"/>
        <v>1</v>
      </c>
      <c r="Q124" s="911">
        <f t="shared" si="19"/>
        <v>0</v>
      </c>
      <c r="R124" s="908">
        <f t="shared" si="19"/>
        <v>0</v>
      </c>
      <c r="S124" s="908">
        <f t="shared" si="19"/>
        <v>0</v>
      </c>
      <c r="T124" s="908">
        <f t="shared" si="19"/>
        <v>0</v>
      </c>
      <c r="U124" s="908">
        <f t="shared" si="19"/>
        <v>0</v>
      </c>
      <c r="V124" s="908">
        <f t="shared" si="19"/>
        <v>0</v>
      </c>
      <c r="W124" s="908">
        <f t="shared" si="19"/>
        <v>0</v>
      </c>
      <c r="X124" s="909">
        <f t="shared" si="19"/>
        <v>0</v>
      </c>
      <c r="Y124" s="910">
        <f t="shared" si="17"/>
        <v>8</v>
      </c>
      <c r="Z124" s="911">
        <f t="shared" ref="Z124:AM124" si="20">SUM(Z116:Z123)</f>
        <v>10</v>
      </c>
      <c r="AA124" s="908">
        <f t="shared" si="20"/>
        <v>10</v>
      </c>
      <c r="AB124" s="909">
        <f t="shared" si="20"/>
        <v>8</v>
      </c>
      <c r="AC124" s="911">
        <f t="shared" si="20"/>
        <v>7</v>
      </c>
      <c r="AD124" s="908">
        <f t="shared" si="20"/>
        <v>44</v>
      </c>
      <c r="AE124" s="909">
        <f t="shared" si="20"/>
        <v>7</v>
      </c>
      <c r="AF124" s="911">
        <f t="shared" si="20"/>
        <v>0</v>
      </c>
      <c r="AG124" s="908">
        <f t="shared" si="20"/>
        <v>0</v>
      </c>
      <c r="AH124" s="914">
        <f t="shared" si="20"/>
        <v>0</v>
      </c>
      <c r="AI124" s="915">
        <f t="shared" si="20"/>
        <v>5</v>
      </c>
      <c r="AJ124" s="908">
        <f>SUM(AJ116:AJ123)</f>
        <v>0</v>
      </c>
      <c r="AK124" s="911">
        <f t="shared" si="20"/>
        <v>1</v>
      </c>
      <c r="AL124" s="908">
        <f t="shared" si="20"/>
        <v>0</v>
      </c>
      <c r="AM124" s="916">
        <f t="shared" si="20"/>
        <v>2</v>
      </c>
      <c r="AN124" s="1130" t="s">
        <v>615</v>
      </c>
    </row>
    <row r="125" spans="1:42" ht="14.25" customHeight="1">
      <c r="A125" s="808" t="s">
        <v>616</v>
      </c>
      <c r="B125" s="822" t="s">
        <v>617</v>
      </c>
      <c r="C125" s="1201">
        <v>1</v>
      </c>
      <c r="D125" s="1202">
        <v>0</v>
      </c>
      <c r="E125" s="1202">
        <v>1</v>
      </c>
      <c r="F125" s="1202">
        <v>0</v>
      </c>
      <c r="G125" s="1202">
        <v>2</v>
      </c>
      <c r="H125" s="1202">
        <v>26</v>
      </c>
      <c r="I125" s="1202">
        <v>0</v>
      </c>
      <c r="J125" s="1202">
        <v>1</v>
      </c>
      <c r="K125" s="1202">
        <v>0</v>
      </c>
      <c r="L125" s="1202">
        <v>0</v>
      </c>
      <c r="M125" s="1203">
        <v>4</v>
      </c>
      <c r="N125" s="905">
        <f>SUM(C125:M125)</f>
        <v>35</v>
      </c>
      <c r="O125" s="1204">
        <v>1</v>
      </c>
      <c r="P125" s="1203">
        <v>0</v>
      </c>
      <c r="Q125" s="1204">
        <v>0</v>
      </c>
      <c r="R125" s="1202">
        <v>0</v>
      </c>
      <c r="S125" s="1202">
        <v>0</v>
      </c>
      <c r="T125" s="1202">
        <v>0</v>
      </c>
      <c r="U125" s="1202">
        <v>0</v>
      </c>
      <c r="V125" s="1202">
        <v>0</v>
      </c>
      <c r="W125" s="1202">
        <v>0</v>
      </c>
      <c r="X125" s="1203">
        <v>0</v>
      </c>
      <c r="Y125" s="905">
        <f t="shared" si="17"/>
        <v>1</v>
      </c>
      <c r="Z125" s="1204">
        <v>3</v>
      </c>
      <c r="AA125" s="1202">
        <v>1</v>
      </c>
      <c r="AB125" s="1203">
        <v>1</v>
      </c>
      <c r="AC125" s="1204">
        <v>1</v>
      </c>
      <c r="AD125" s="1202">
        <v>6</v>
      </c>
      <c r="AE125" s="1203">
        <v>1</v>
      </c>
      <c r="AF125" s="1204">
        <v>0</v>
      </c>
      <c r="AG125" s="1202">
        <v>0</v>
      </c>
      <c r="AH125" s="1206">
        <v>0</v>
      </c>
      <c r="AI125" s="1207">
        <v>1</v>
      </c>
      <c r="AJ125" s="1202">
        <v>0</v>
      </c>
      <c r="AK125" s="1204">
        <v>0</v>
      </c>
      <c r="AL125" s="1202">
        <v>0</v>
      </c>
      <c r="AM125" s="1208">
        <v>0</v>
      </c>
      <c r="AN125" s="1135" t="s">
        <v>617</v>
      </c>
    </row>
    <row r="126" spans="1:42" ht="14.25" customHeight="1">
      <c r="A126" s="344">
        <v>8</v>
      </c>
      <c r="B126" s="822" t="s">
        <v>618</v>
      </c>
      <c r="C126" s="1201">
        <v>1</v>
      </c>
      <c r="D126" s="1202">
        <v>0</v>
      </c>
      <c r="E126" s="1202">
        <v>1</v>
      </c>
      <c r="F126" s="1202">
        <v>0</v>
      </c>
      <c r="G126" s="1202">
        <v>0</v>
      </c>
      <c r="H126" s="1202">
        <v>8</v>
      </c>
      <c r="I126" s="1202">
        <v>0</v>
      </c>
      <c r="J126" s="1202">
        <v>1</v>
      </c>
      <c r="K126" s="1202">
        <v>0</v>
      </c>
      <c r="L126" s="1202">
        <v>0</v>
      </c>
      <c r="M126" s="1203">
        <v>1</v>
      </c>
      <c r="N126" s="905">
        <f t="shared" ref="N126:N132" si="21">SUM(C126:M126)</f>
        <v>12</v>
      </c>
      <c r="O126" s="1204">
        <v>1</v>
      </c>
      <c r="P126" s="1203">
        <v>0</v>
      </c>
      <c r="Q126" s="1204">
        <v>0</v>
      </c>
      <c r="R126" s="1202">
        <v>0</v>
      </c>
      <c r="S126" s="1202">
        <v>0</v>
      </c>
      <c r="T126" s="1202">
        <v>0</v>
      </c>
      <c r="U126" s="1202">
        <v>0</v>
      </c>
      <c r="V126" s="1202">
        <v>0</v>
      </c>
      <c r="W126" s="1202">
        <v>0</v>
      </c>
      <c r="X126" s="1203">
        <v>0</v>
      </c>
      <c r="Y126" s="905">
        <f t="shared" si="17"/>
        <v>1</v>
      </c>
      <c r="Z126" s="1204">
        <v>3</v>
      </c>
      <c r="AA126" s="1202">
        <v>1</v>
      </c>
      <c r="AB126" s="1203">
        <v>1</v>
      </c>
      <c r="AC126" s="1204">
        <v>1</v>
      </c>
      <c r="AD126" s="1202">
        <v>0</v>
      </c>
      <c r="AE126" s="1203">
        <v>1</v>
      </c>
      <c r="AF126" s="1204">
        <v>0</v>
      </c>
      <c r="AG126" s="1202">
        <v>0</v>
      </c>
      <c r="AH126" s="1206">
        <v>0</v>
      </c>
      <c r="AI126" s="1207">
        <v>0</v>
      </c>
      <c r="AJ126" s="1202">
        <v>0</v>
      </c>
      <c r="AK126" s="1204">
        <v>0</v>
      </c>
      <c r="AL126" s="1202">
        <v>0</v>
      </c>
      <c r="AM126" s="1208">
        <v>0</v>
      </c>
      <c r="AN126" s="1135" t="s">
        <v>618</v>
      </c>
    </row>
    <row r="127" spans="1:42" ht="14.25" customHeight="1">
      <c r="A127" s="808"/>
      <c r="B127" s="822" t="s">
        <v>619</v>
      </c>
      <c r="C127" s="1201">
        <v>1</v>
      </c>
      <c r="D127" s="1202">
        <v>0</v>
      </c>
      <c r="E127" s="1202">
        <v>1</v>
      </c>
      <c r="F127" s="1202">
        <v>0</v>
      </c>
      <c r="G127" s="1202">
        <v>1</v>
      </c>
      <c r="H127" s="1202">
        <v>19</v>
      </c>
      <c r="I127" s="1202">
        <v>0</v>
      </c>
      <c r="J127" s="1202">
        <v>0</v>
      </c>
      <c r="K127" s="1202">
        <v>1</v>
      </c>
      <c r="L127" s="1202">
        <v>0</v>
      </c>
      <c r="M127" s="1203">
        <v>5</v>
      </c>
      <c r="N127" s="905">
        <f t="shared" si="21"/>
        <v>28</v>
      </c>
      <c r="O127" s="1204">
        <v>1</v>
      </c>
      <c r="P127" s="1203">
        <v>0</v>
      </c>
      <c r="Q127" s="1204">
        <v>0</v>
      </c>
      <c r="R127" s="1202">
        <v>0</v>
      </c>
      <c r="S127" s="1202">
        <v>0</v>
      </c>
      <c r="T127" s="1202">
        <v>0</v>
      </c>
      <c r="U127" s="1202">
        <v>0</v>
      </c>
      <c r="V127" s="1202">
        <v>0</v>
      </c>
      <c r="W127" s="1202">
        <v>0</v>
      </c>
      <c r="X127" s="1203">
        <v>0</v>
      </c>
      <c r="Y127" s="905">
        <f t="shared" si="17"/>
        <v>1</v>
      </c>
      <c r="Z127" s="1204">
        <v>3</v>
      </c>
      <c r="AA127" s="1202">
        <v>1</v>
      </c>
      <c r="AB127" s="1203">
        <v>1</v>
      </c>
      <c r="AC127" s="1204">
        <v>1</v>
      </c>
      <c r="AD127" s="1202">
        <v>6</v>
      </c>
      <c r="AE127" s="1203">
        <v>1</v>
      </c>
      <c r="AF127" s="1204">
        <v>0</v>
      </c>
      <c r="AG127" s="1202">
        <v>0</v>
      </c>
      <c r="AH127" s="1206">
        <v>0</v>
      </c>
      <c r="AI127" s="1207">
        <v>0</v>
      </c>
      <c r="AJ127" s="1202">
        <v>0</v>
      </c>
      <c r="AK127" s="1204">
        <v>1</v>
      </c>
      <c r="AL127" s="1202">
        <v>0</v>
      </c>
      <c r="AM127" s="1208">
        <v>0</v>
      </c>
      <c r="AN127" s="1135" t="s">
        <v>619</v>
      </c>
    </row>
    <row r="128" spans="1:42" ht="14.25" customHeight="1">
      <c r="A128" s="808"/>
      <c r="B128" s="822" t="s">
        <v>620</v>
      </c>
      <c r="C128" s="1201">
        <v>1</v>
      </c>
      <c r="D128" s="1202">
        <v>0</v>
      </c>
      <c r="E128" s="1202">
        <v>1</v>
      </c>
      <c r="F128" s="1202">
        <v>0</v>
      </c>
      <c r="G128" s="1202">
        <v>1</v>
      </c>
      <c r="H128" s="1202">
        <v>10</v>
      </c>
      <c r="I128" s="1202">
        <v>0</v>
      </c>
      <c r="J128" s="1202">
        <v>1</v>
      </c>
      <c r="K128" s="1202">
        <v>1</v>
      </c>
      <c r="L128" s="1202">
        <v>1</v>
      </c>
      <c r="M128" s="1203">
        <v>3</v>
      </c>
      <c r="N128" s="905">
        <f t="shared" si="21"/>
        <v>19</v>
      </c>
      <c r="O128" s="1204">
        <v>1</v>
      </c>
      <c r="P128" s="1203">
        <v>0</v>
      </c>
      <c r="Q128" s="1204">
        <v>0</v>
      </c>
      <c r="R128" s="1202">
        <v>0</v>
      </c>
      <c r="S128" s="1202">
        <v>0</v>
      </c>
      <c r="T128" s="1202">
        <v>0</v>
      </c>
      <c r="U128" s="1202">
        <v>0</v>
      </c>
      <c r="V128" s="1202">
        <v>0</v>
      </c>
      <c r="W128" s="1202">
        <v>0</v>
      </c>
      <c r="X128" s="1203">
        <v>0</v>
      </c>
      <c r="Y128" s="905">
        <f t="shared" si="17"/>
        <v>1</v>
      </c>
      <c r="Z128" s="1204">
        <v>3</v>
      </c>
      <c r="AA128" s="1202">
        <v>1</v>
      </c>
      <c r="AB128" s="1203">
        <v>1</v>
      </c>
      <c r="AC128" s="1204">
        <v>1</v>
      </c>
      <c r="AD128" s="1202">
        <v>0</v>
      </c>
      <c r="AE128" s="1203">
        <v>1</v>
      </c>
      <c r="AF128" s="1204">
        <v>0</v>
      </c>
      <c r="AG128" s="1202">
        <v>0</v>
      </c>
      <c r="AH128" s="1206">
        <v>0</v>
      </c>
      <c r="AI128" s="1207">
        <v>2</v>
      </c>
      <c r="AJ128" s="1202">
        <v>0</v>
      </c>
      <c r="AK128" s="1204">
        <v>0</v>
      </c>
      <c r="AL128" s="1202">
        <v>0</v>
      </c>
      <c r="AM128" s="1208">
        <v>0</v>
      </c>
      <c r="AN128" s="1135" t="s">
        <v>620</v>
      </c>
    </row>
    <row r="129" spans="1:40" ht="14.25" customHeight="1">
      <c r="A129" s="808"/>
      <c r="B129" s="822" t="s">
        <v>621</v>
      </c>
      <c r="C129" s="1201">
        <v>1</v>
      </c>
      <c r="D129" s="1202">
        <v>0</v>
      </c>
      <c r="E129" s="1202">
        <v>2</v>
      </c>
      <c r="F129" s="1202">
        <v>1</v>
      </c>
      <c r="G129" s="1202">
        <v>1</v>
      </c>
      <c r="H129" s="1202">
        <v>37</v>
      </c>
      <c r="I129" s="1202">
        <v>0</v>
      </c>
      <c r="J129" s="1202">
        <v>1</v>
      </c>
      <c r="K129" s="1202">
        <v>0</v>
      </c>
      <c r="L129" s="1202">
        <v>1</v>
      </c>
      <c r="M129" s="1203">
        <v>4</v>
      </c>
      <c r="N129" s="905">
        <f t="shared" si="21"/>
        <v>48</v>
      </c>
      <c r="O129" s="1204">
        <v>2</v>
      </c>
      <c r="P129" s="1203">
        <v>0</v>
      </c>
      <c r="Q129" s="1204">
        <v>0</v>
      </c>
      <c r="R129" s="1202">
        <v>0</v>
      </c>
      <c r="S129" s="1202">
        <v>0</v>
      </c>
      <c r="T129" s="1202">
        <v>0</v>
      </c>
      <c r="U129" s="1202">
        <v>0</v>
      </c>
      <c r="V129" s="1202">
        <v>4</v>
      </c>
      <c r="W129" s="1202">
        <v>0</v>
      </c>
      <c r="X129" s="1203">
        <v>0</v>
      </c>
      <c r="Y129" s="905">
        <f t="shared" si="17"/>
        <v>6</v>
      </c>
      <c r="Z129" s="1204">
        <v>4</v>
      </c>
      <c r="AA129" s="1202">
        <v>2</v>
      </c>
      <c r="AB129" s="1203">
        <v>1</v>
      </c>
      <c r="AC129" s="1204">
        <v>1</v>
      </c>
      <c r="AD129" s="1202">
        <v>6</v>
      </c>
      <c r="AE129" s="1203">
        <v>1</v>
      </c>
      <c r="AF129" s="1204">
        <v>0</v>
      </c>
      <c r="AG129" s="1202">
        <v>0</v>
      </c>
      <c r="AH129" s="1206">
        <v>0</v>
      </c>
      <c r="AI129" s="1207">
        <v>2</v>
      </c>
      <c r="AJ129" s="1202">
        <v>0</v>
      </c>
      <c r="AK129" s="1204">
        <v>0</v>
      </c>
      <c r="AL129" s="1202">
        <v>0</v>
      </c>
      <c r="AM129" s="1208">
        <v>1</v>
      </c>
      <c r="AN129" s="1135" t="s">
        <v>621</v>
      </c>
    </row>
    <row r="130" spans="1:40" ht="14.25" customHeight="1">
      <c r="A130" s="808"/>
      <c r="B130" s="822" t="s">
        <v>16</v>
      </c>
      <c r="C130" s="1201">
        <v>1</v>
      </c>
      <c r="D130" s="1202">
        <v>0</v>
      </c>
      <c r="E130" s="1202">
        <v>1</v>
      </c>
      <c r="F130" s="1202">
        <v>0</v>
      </c>
      <c r="G130" s="1202">
        <v>1</v>
      </c>
      <c r="H130" s="1202">
        <v>22</v>
      </c>
      <c r="I130" s="1202">
        <v>0</v>
      </c>
      <c r="J130" s="1202">
        <v>1</v>
      </c>
      <c r="K130" s="1202">
        <v>0</v>
      </c>
      <c r="L130" s="1202">
        <v>0</v>
      </c>
      <c r="M130" s="1203">
        <v>4</v>
      </c>
      <c r="N130" s="905">
        <f t="shared" si="21"/>
        <v>30</v>
      </c>
      <c r="O130" s="1204">
        <v>2</v>
      </c>
      <c r="P130" s="1203">
        <v>1</v>
      </c>
      <c r="Q130" s="1204">
        <v>0</v>
      </c>
      <c r="R130" s="1202">
        <v>0</v>
      </c>
      <c r="S130" s="1202">
        <v>0</v>
      </c>
      <c r="T130" s="1202">
        <v>0</v>
      </c>
      <c r="U130" s="1202">
        <v>0</v>
      </c>
      <c r="V130" s="1202">
        <v>2</v>
      </c>
      <c r="W130" s="1202">
        <v>0</v>
      </c>
      <c r="X130" s="1203">
        <v>0</v>
      </c>
      <c r="Y130" s="905">
        <f t="shared" si="17"/>
        <v>5</v>
      </c>
      <c r="Z130" s="1204">
        <v>3</v>
      </c>
      <c r="AA130" s="1202">
        <v>1</v>
      </c>
      <c r="AB130" s="1203">
        <v>1</v>
      </c>
      <c r="AC130" s="1204">
        <v>1</v>
      </c>
      <c r="AD130" s="1202">
        <v>6</v>
      </c>
      <c r="AE130" s="1203">
        <v>1</v>
      </c>
      <c r="AF130" s="1204">
        <v>0</v>
      </c>
      <c r="AG130" s="1202">
        <v>0</v>
      </c>
      <c r="AH130" s="1206">
        <v>0</v>
      </c>
      <c r="AI130" s="1207">
        <v>1</v>
      </c>
      <c r="AJ130" s="1202">
        <v>0</v>
      </c>
      <c r="AK130" s="1204">
        <v>0</v>
      </c>
      <c r="AL130" s="1202">
        <v>0</v>
      </c>
      <c r="AM130" s="1208">
        <v>0</v>
      </c>
      <c r="AN130" s="1135" t="s">
        <v>16</v>
      </c>
    </row>
    <row r="131" spans="1:40" ht="14.25" customHeight="1">
      <c r="A131" s="808"/>
      <c r="B131" s="822" t="s">
        <v>622</v>
      </c>
      <c r="C131" s="1201">
        <v>1</v>
      </c>
      <c r="D131" s="1202">
        <v>0</v>
      </c>
      <c r="E131" s="1202">
        <v>1</v>
      </c>
      <c r="F131" s="1202">
        <v>0</v>
      </c>
      <c r="G131" s="1202">
        <v>1</v>
      </c>
      <c r="H131" s="1202">
        <v>12</v>
      </c>
      <c r="I131" s="1202">
        <v>0</v>
      </c>
      <c r="J131" s="1202">
        <v>1</v>
      </c>
      <c r="K131" s="1202">
        <v>0</v>
      </c>
      <c r="L131" s="1202">
        <v>0</v>
      </c>
      <c r="M131" s="1203">
        <v>2</v>
      </c>
      <c r="N131" s="905">
        <f t="shared" si="21"/>
        <v>18</v>
      </c>
      <c r="O131" s="1204">
        <v>1</v>
      </c>
      <c r="P131" s="1203">
        <v>0</v>
      </c>
      <c r="Q131" s="1204">
        <v>0</v>
      </c>
      <c r="R131" s="1202">
        <v>0</v>
      </c>
      <c r="S131" s="1202">
        <v>0</v>
      </c>
      <c r="T131" s="1202">
        <v>0</v>
      </c>
      <c r="U131" s="1202">
        <v>0</v>
      </c>
      <c r="V131" s="1202">
        <v>4</v>
      </c>
      <c r="W131" s="1202">
        <v>0</v>
      </c>
      <c r="X131" s="1203">
        <v>0</v>
      </c>
      <c r="Y131" s="905">
        <f t="shared" si="17"/>
        <v>5</v>
      </c>
      <c r="Z131" s="1204">
        <v>3</v>
      </c>
      <c r="AA131" s="1202">
        <v>1</v>
      </c>
      <c r="AB131" s="1203">
        <v>1</v>
      </c>
      <c r="AC131" s="1204">
        <v>1</v>
      </c>
      <c r="AD131" s="1202">
        <v>0</v>
      </c>
      <c r="AE131" s="1203">
        <v>1</v>
      </c>
      <c r="AF131" s="1204">
        <v>0</v>
      </c>
      <c r="AG131" s="1202">
        <v>0</v>
      </c>
      <c r="AH131" s="1206">
        <v>0</v>
      </c>
      <c r="AI131" s="1207">
        <v>1</v>
      </c>
      <c r="AJ131" s="1202">
        <v>0</v>
      </c>
      <c r="AK131" s="1204">
        <v>0</v>
      </c>
      <c r="AL131" s="1202">
        <v>0</v>
      </c>
      <c r="AM131" s="1208">
        <v>0</v>
      </c>
      <c r="AN131" s="1135" t="s">
        <v>622</v>
      </c>
    </row>
    <row r="132" spans="1:40" ht="14.25" customHeight="1">
      <c r="A132" s="234"/>
      <c r="B132" s="151" t="s">
        <v>714</v>
      </c>
      <c r="C132" s="1209">
        <v>0</v>
      </c>
      <c r="D132" s="1210">
        <v>1</v>
      </c>
      <c r="E132" s="1210">
        <v>1</v>
      </c>
      <c r="F132" s="1210">
        <v>0</v>
      </c>
      <c r="G132" s="1210">
        <v>1</v>
      </c>
      <c r="H132" s="1210">
        <v>11</v>
      </c>
      <c r="I132" s="1210">
        <v>0</v>
      </c>
      <c r="J132" s="1210">
        <v>1</v>
      </c>
      <c r="K132" s="1210">
        <v>0</v>
      </c>
      <c r="L132" s="1210">
        <v>1</v>
      </c>
      <c r="M132" s="1211">
        <v>3</v>
      </c>
      <c r="N132" s="906">
        <f t="shared" si="21"/>
        <v>19</v>
      </c>
      <c r="O132" s="1212">
        <v>1</v>
      </c>
      <c r="P132" s="1211">
        <v>0</v>
      </c>
      <c r="Q132" s="1212">
        <v>0</v>
      </c>
      <c r="R132" s="1210">
        <v>0</v>
      </c>
      <c r="S132" s="1210">
        <v>0</v>
      </c>
      <c r="T132" s="1210">
        <v>0</v>
      </c>
      <c r="U132" s="1210">
        <v>0</v>
      </c>
      <c r="V132" s="1210">
        <v>4</v>
      </c>
      <c r="W132" s="1210">
        <v>0</v>
      </c>
      <c r="X132" s="1211">
        <v>0</v>
      </c>
      <c r="Y132" s="906">
        <f t="shared" si="17"/>
        <v>5</v>
      </c>
      <c r="Z132" s="1212">
        <v>3</v>
      </c>
      <c r="AA132" s="1210">
        <v>1</v>
      </c>
      <c r="AB132" s="1211">
        <v>1</v>
      </c>
      <c r="AC132" s="1212">
        <v>1</v>
      </c>
      <c r="AD132" s="1210">
        <v>3</v>
      </c>
      <c r="AE132" s="1211">
        <v>1</v>
      </c>
      <c r="AF132" s="1212">
        <v>0</v>
      </c>
      <c r="AG132" s="1210">
        <v>0</v>
      </c>
      <c r="AH132" s="1213">
        <v>0</v>
      </c>
      <c r="AI132" s="1214">
        <v>0</v>
      </c>
      <c r="AJ132" s="1210">
        <v>0</v>
      </c>
      <c r="AK132" s="1212">
        <v>0</v>
      </c>
      <c r="AL132" s="1210">
        <v>0</v>
      </c>
      <c r="AM132" s="1215">
        <v>0</v>
      </c>
      <c r="AN132" s="151" t="s">
        <v>623</v>
      </c>
    </row>
    <row r="133" spans="1:40" ht="14.25" customHeight="1" thickBot="1">
      <c r="A133" s="346" t="s">
        <v>624</v>
      </c>
      <c r="B133" s="347"/>
      <c r="C133" s="907">
        <f>SUM(C125:C132)</f>
        <v>7</v>
      </c>
      <c r="D133" s="908">
        <f t="shared" ref="D133:AM133" si="22">SUM(D125:D132)</f>
        <v>1</v>
      </c>
      <c r="E133" s="908">
        <f t="shared" si="22"/>
        <v>9</v>
      </c>
      <c r="F133" s="908">
        <f t="shared" si="22"/>
        <v>1</v>
      </c>
      <c r="G133" s="908">
        <f t="shared" si="22"/>
        <v>8</v>
      </c>
      <c r="H133" s="908">
        <f t="shared" si="22"/>
        <v>145</v>
      </c>
      <c r="I133" s="908">
        <f t="shared" si="22"/>
        <v>0</v>
      </c>
      <c r="J133" s="908">
        <f t="shared" si="22"/>
        <v>7</v>
      </c>
      <c r="K133" s="908">
        <f t="shared" si="22"/>
        <v>2</v>
      </c>
      <c r="L133" s="908">
        <f t="shared" si="22"/>
        <v>3</v>
      </c>
      <c r="M133" s="909">
        <f t="shared" si="22"/>
        <v>26</v>
      </c>
      <c r="N133" s="910">
        <f t="shared" si="22"/>
        <v>209</v>
      </c>
      <c r="O133" s="911">
        <f t="shared" si="22"/>
        <v>10</v>
      </c>
      <c r="P133" s="909">
        <f t="shared" si="22"/>
        <v>1</v>
      </c>
      <c r="Q133" s="911">
        <f t="shared" si="22"/>
        <v>0</v>
      </c>
      <c r="R133" s="908">
        <f t="shared" si="22"/>
        <v>0</v>
      </c>
      <c r="S133" s="908">
        <f t="shared" si="22"/>
        <v>0</v>
      </c>
      <c r="T133" s="908">
        <f t="shared" si="22"/>
        <v>0</v>
      </c>
      <c r="U133" s="908">
        <f t="shared" si="22"/>
        <v>0</v>
      </c>
      <c r="V133" s="908">
        <f t="shared" si="22"/>
        <v>14</v>
      </c>
      <c r="W133" s="908">
        <f t="shared" si="22"/>
        <v>0</v>
      </c>
      <c r="X133" s="909">
        <f t="shared" si="22"/>
        <v>0</v>
      </c>
      <c r="Y133" s="910">
        <f t="shared" si="17"/>
        <v>25</v>
      </c>
      <c r="Z133" s="911">
        <f t="shared" si="22"/>
        <v>25</v>
      </c>
      <c r="AA133" s="908">
        <f t="shared" si="22"/>
        <v>9</v>
      </c>
      <c r="AB133" s="909">
        <f t="shared" si="22"/>
        <v>8</v>
      </c>
      <c r="AC133" s="911">
        <f t="shared" si="22"/>
        <v>8</v>
      </c>
      <c r="AD133" s="908">
        <f t="shared" si="22"/>
        <v>27</v>
      </c>
      <c r="AE133" s="909">
        <f t="shared" si="22"/>
        <v>8</v>
      </c>
      <c r="AF133" s="911">
        <f t="shared" si="22"/>
        <v>0</v>
      </c>
      <c r="AG133" s="908">
        <f t="shared" si="22"/>
        <v>0</v>
      </c>
      <c r="AH133" s="914">
        <f t="shared" si="22"/>
        <v>0</v>
      </c>
      <c r="AI133" s="915">
        <f t="shared" si="22"/>
        <v>7</v>
      </c>
      <c r="AJ133" s="908">
        <f>SUM(AJ125:AJ132)</f>
        <v>0</v>
      </c>
      <c r="AK133" s="911">
        <f t="shared" si="22"/>
        <v>1</v>
      </c>
      <c r="AL133" s="908">
        <f t="shared" si="22"/>
        <v>0</v>
      </c>
      <c r="AM133" s="916">
        <f t="shared" si="22"/>
        <v>1</v>
      </c>
      <c r="AN133" s="1130" t="s">
        <v>624</v>
      </c>
    </row>
    <row r="134" spans="1:40" ht="14.25" customHeight="1">
      <c r="A134" s="808" t="s">
        <v>625</v>
      </c>
      <c r="B134" s="822" t="s">
        <v>627</v>
      </c>
      <c r="C134" s="1201">
        <v>1</v>
      </c>
      <c r="D134" s="1202">
        <v>0</v>
      </c>
      <c r="E134" s="1202">
        <v>1</v>
      </c>
      <c r="F134" s="1202">
        <v>1</v>
      </c>
      <c r="G134" s="1202">
        <v>1</v>
      </c>
      <c r="H134" s="1202">
        <v>24</v>
      </c>
      <c r="I134" s="1202">
        <v>0</v>
      </c>
      <c r="J134" s="1202">
        <v>1</v>
      </c>
      <c r="K134" s="1202">
        <v>0</v>
      </c>
      <c r="L134" s="1202">
        <v>0</v>
      </c>
      <c r="M134" s="1203">
        <v>2</v>
      </c>
      <c r="N134" s="905">
        <f>SUM(C134:M134)</f>
        <v>31</v>
      </c>
      <c r="O134" s="1204">
        <v>2</v>
      </c>
      <c r="P134" s="1203">
        <v>1</v>
      </c>
      <c r="Q134" s="1204">
        <v>0</v>
      </c>
      <c r="R134" s="1202">
        <v>0</v>
      </c>
      <c r="S134" s="1202">
        <v>0</v>
      </c>
      <c r="T134" s="1202">
        <v>0</v>
      </c>
      <c r="U134" s="1202">
        <v>0</v>
      </c>
      <c r="V134" s="1202">
        <v>0</v>
      </c>
      <c r="W134" s="1202">
        <v>0</v>
      </c>
      <c r="X134" s="1203">
        <v>0</v>
      </c>
      <c r="Y134" s="905">
        <f t="shared" si="17"/>
        <v>3</v>
      </c>
      <c r="Z134" s="1204">
        <v>2</v>
      </c>
      <c r="AA134" s="1202">
        <v>2</v>
      </c>
      <c r="AB134" s="1203">
        <v>1</v>
      </c>
      <c r="AC134" s="1204">
        <v>1</v>
      </c>
      <c r="AD134" s="1202">
        <v>6</v>
      </c>
      <c r="AE134" s="1203">
        <v>1</v>
      </c>
      <c r="AF134" s="1204">
        <v>0</v>
      </c>
      <c r="AG134" s="1202">
        <v>0</v>
      </c>
      <c r="AH134" s="1206">
        <v>0</v>
      </c>
      <c r="AI134" s="1207">
        <v>0</v>
      </c>
      <c r="AJ134" s="1202">
        <v>0</v>
      </c>
      <c r="AK134" s="1204">
        <v>1</v>
      </c>
      <c r="AL134" s="1202">
        <v>0</v>
      </c>
      <c r="AM134" s="1208">
        <v>0</v>
      </c>
      <c r="AN134" s="1135" t="s">
        <v>627</v>
      </c>
    </row>
    <row r="135" spans="1:40" ht="14.25" customHeight="1">
      <c r="A135" s="344">
        <v>9</v>
      </c>
      <c r="B135" s="822" t="s">
        <v>628</v>
      </c>
      <c r="C135" s="1201">
        <v>0</v>
      </c>
      <c r="D135" s="1202">
        <v>0</v>
      </c>
      <c r="E135" s="1202">
        <v>1</v>
      </c>
      <c r="F135" s="1202">
        <v>0</v>
      </c>
      <c r="G135" s="1202">
        <v>1</v>
      </c>
      <c r="H135" s="1202">
        <v>4</v>
      </c>
      <c r="I135" s="1202">
        <v>0</v>
      </c>
      <c r="J135" s="1202">
        <v>1</v>
      </c>
      <c r="K135" s="1202">
        <v>0</v>
      </c>
      <c r="L135" s="1202">
        <v>0</v>
      </c>
      <c r="M135" s="1203">
        <v>0</v>
      </c>
      <c r="N135" s="905">
        <f t="shared" ref="N135:N142" si="23">SUM(C135:M135)</f>
        <v>7</v>
      </c>
      <c r="O135" s="1204">
        <v>1</v>
      </c>
      <c r="P135" s="1203">
        <v>0</v>
      </c>
      <c r="Q135" s="1204">
        <v>0</v>
      </c>
      <c r="R135" s="1202">
        <v>0</v>
      </c>
      <c r="S135" s="1202">
        <v>1</v>
      </c>
      <c r="T135" s="1202">
        <v>0</v>
      </c>
      <c r="U135" s="1202">
        <v>0</v>
      </c>
      <c r="V135" s="1202">
        <v>0</v>
      </c>
      <c r="W135" s="1202">
        <v>1</v>
      </c>
      <c r="X135" s="1203">
        <v>0</v>
      </c>
      <c r="Y135" s="905">
        <f t="shared" si="17"/>
        <v>3</v>
      </c>
      <c r="Z135" s="1204">
        <v>1</v>
      </c>
      <c r="AA135" s="1202">
        <v>1</v>
      </c>
      <c r="AB135" s="1203">
        <v>1</v>
      </c>
      <c r="AC135" s="1204">
        <v>1</v>
      </c>
      <c r="AD135" s="1202">
        <v>3</v>
      </c>
      <c r="AE135" s="1203">
        <v>0</v>
      </c>
      <c r="AF135" s="1204">
        <v>0</v>
      </c>
      <c r="AG135" s="1202">
        <v>0</v>
      </c>
      <c r="AH135" s="1206">
        <v>0</v>
      </c>
      <c r="AI135" s="1207">
        <v>0</v>
      </c>
      <c r="AJ135" s="1202">
        <v>0</v>
      </c>
      <c r="AK135" s="1204">
        <v>0</v>
      </c>
      <c r="AL135" s="1202">
        <v>0</v>
      </c>
      <c r="AM135" s="1208">
        <v>0</v>
      </c>
      <c r="AN135" s="1135" t="s">
        <v>628</v>
      </c>
    </row>
    <row r="136" spans="1:40" ht="14.25" customHeight="1">
      <c r="A136" s="289" t="s">
        <v>608</v>
      </c>
      <c r="B136" s="822" t="s">
        <v>629</v>
      </c>
      <c r="C136" s="1201">
        <v>1</v>
      </c>
      <c r="D136" s="1202">
        <v>0</v>
      </c>
      <c r="E136" s="1202">
        <v>1</v>
      </c>
      <c r="F136" s="1202">
        <v>0</v>
      </c>
      <c r="G136" s="1202">
        <v>1</v>
      </c>
      <c r="H136" s="1202">
        <v>9</v>
      </c>
      <c r="I136" s="1202">
        <v>0</v>
      </c>
      <c r="J136" s="1202">
        <v>1</v>
      </c>
      <c r="K136" s="1202">
        <v>0</v>
      </c>
      <c r="L136" s="1202">
        <v>0</v>
      </c>
      <c r="M136" s="1203">
        <v>1</v>
      </c>
      <c r="N136" s="905">
        <f t="shared" si="23"/>
        <v>14</v>
      </c>
      <c r="O136" s="1204">
        <v>1</v>
      </c>
      <c r="P136" s="1203">
        <v>0</v>
      </c>
      <c r="Q136" s="1204">
        <v>0</v>
      </c>
      <c r="R136" s="1202">
        <v>0</v>
      </c>
      <c r="S136" s="1202">
        <v>1</v>
      </c>
      <c r="T136" s="1202">
        <v>0</v>
      </c>
      <c r="U136" s="1202">
        <v>0</v>
      </c>
      <c r="V136" s="1202">
        <v>0</v>
      </c>
      <c r="W136" s="1202">
        <v>1</v>
      </c>
      <c r="X136" s="1203">
        <v>0</v>
      </c>
      <c r="Y136" s="905">
        <f t="shared" si="17"/>
        <v>3</v>
      </c>
      <c r="Z136" s="1204">
        <v>1</v>
      </c>
      <c r="AA136" s="1202">
        <v>1</v>
      </c>
      <c r="AB136" s="1203">
        <v>1</v>
      </c>
      <c r="AC136" s="1204">
        <v>1</v>
      </c>
      <c r="AD136" s="1202">
        <v>0</v>
      </c>
      <c r="AE136" s="1203">
        <v>1</v>
      </c>
      <c r="AF136" s="1204">
        <v>0</v>
      </c>
      <c r="AG136" s="1202">
        <v>0</v>
      </c>
      <c r="AH136" s="1206">
        <v>0</v>
      </c>
      <c r="AI136" s="1207">
        <v>0</v>
      </c>
      <c r="AJ136" s="1202">
        <v>0</v>
      </c>
      <c r="AK136" s="1204">
        <v>0</v>
      </c>
      <c r="AL136" s="1202">
        <v>0</v>
      </c>
      <c r="AM136" s="1208">
        <v>0</v>
      </c>
      <c r="AN136" s="1135" t="s">
        <v>629</v>
      </c>
    </row>
    <row r="137" spans="1:40" ht="14.25" customHeight="1">
      <c r="A137" s="808"/>
      <c r="B137" s="822" t="s">
        <v>630</v>
      </c>
      <c r="C137" s="1201">
        <v>1</v>
      </c>
      <c r="D137" s="1202">
        <v>0</v>
      </c>
      <c r="E137" s="1202">
        <v>1</v>
      </c>
      <c r="F137" s="1202">
        <v>0</v>
      </c>
      <c r="G137" s="1202">
        <v>0</v>
      </c>
      <c r="H137" s="1202">
        <v>11</v>
      </c>
      <c r="I137" s="1202">
        <v>0</v>
      </c>
      <c r="J137" s="1202">
        <v>1</v>
      </c>
      <c r="K137" s="1202">
        <v>0</v>
      </c>
      <c r="L137" s="1202">
        <v>0</v>
      </c>
      <c r="M137" s="1203">
        <v>1</v>
      </c>
      <c r="N137" s="905">
        <f t="shared" si="23"/>
        <v>15</v>
      </c>
      <c r="O137" s="1204">
        <v>1</v>
      </c>
      <c r="P137" s="1203">
        <v>0</v>
      </c>
      <c r="Q137" s="1204">
        <v>0</v>
      </c>
      <c r="R137" s="1202">
        <v>0</v>
      </c>
      <c r="S137" s="1202">
        <v>0</v>
      </c>
      <c r="T137" s="1202">
        <v>0</v>
      </c>
      <c r="U137" s="1202">
        <v>0</v>
      </c>
      <c r="V137" s="1202">
        <v>0</v>
      </c>
      <c r="W137" s="1202">
        <v>0</v>
      </c>
      <c r="X137" s="1203">
        <v>0</v>
      </c>
      <c r="Y137" s="905">
        <f t="shared" si="17"/>
        <v>1</v>
      </c>
      <c r="Z137" s="1204">
        <v>1</v>
      </c>
      <c r="AA137" s="1202">
        <v>1</v>
      </c>
      <c r="AB137" s="1203">
        <v>1</v>
      </c>
      <c r="AC137" s="1204">
        <v>1</v>
      </c>
      <c r="AD137" s="1202">
        <v>6</v>
      </c>
      <c r="AE137" s="1203">
        <v>1</v>
      </c>
      <c r="AF137" s="1204">
        <v>0</v>
      </c>
      <c r="AG137" s="1202">
        <v>0</v>
      </c>
      <c r="AH137" s="1206">
        <v>0</v>
      </c>
      <c r="AI137" s="1207">
        <v>1</v>
      </c>
      <c r="AJ137" s="1202">
        <v>0</v>
      </c>
      <c r="AK137" s="1204">
        <v>0</v>
      </c>
      <c r="AL137" s="1202">
        <v>0</v>
      </c>
      <c r="AM137" s="1208">
        <v>0</v>
      </c>
      <c r="AN137" s="1135" t="s">
        <v>630</v>
      </c>
    </row>
    <row r="138" spans="1:40" ht="14.25" customHeight="1">
      <c r="A138" s="808"/>
      <c r="B138" s="822" t="s">
        <v>631</v>
      </c>
      <c r="C138" s="1201">
        <v>1</v>
      </c>
      <c r="D138" s="1202">
        <v>0</v>
      </c>
      <c r="E138" s="1202">
        <v>1</v>
      </c>
      <c r="F138" s="1202">
        <v>0</v>
      </c>
      <c r="G138" s="1202">
        <v>1</v>
      </c>
      <c r="H138" s="1202">
        <v>13</v>
      </c>
      <c r="I138" s="1202">
        <v>0</v>
      </c>
      <c r="J138" s="1202">
        <v>1</v>
      </c>
      <c r="K138" s="1202">
        <v>0</v>
      </c>
      <c r="L138" s="1202">
        <v>0</v>
      </c>
      <c r="M138" s="1203">
        <v>0</v>
      </c>
      <c r="N138" s="905">
        <f t="shared" si="23"/>
        <v>17</v>
      </c>
      <c r="O138" s="1204">
        <v>1</v>
      </c>
      <c r="P138" s="1203">
        <v>0</v>
      </c>
      <c r="Q138" s="1204">
        <v>0</v>
      </c>
      <c r="R138" s="1202">
        <v>0</v>
      </c>
      <c r="S138" s="1202">
        <v>0</v>
      </c>
      <c r="T138" s="1202">
        <v>0</v>
      </c>
      <c r="U138" s="1202">
        <v>0</v>
      </c>
      <c r="V138" s="1202">
        <v>0</v>
      </c>
      <c r="W138" s="1202">
        <v>0</v>
      </c>
      <c r="X138" s="1203">
        <v>0</v>
      </c>
      <c r="Y138" s="905">
        <f t="shared" si="17"/>
        <v>1</v>
      </c>
      <c r="Z138" s="1204">
        <v>1</v>
      </c>
      <c r="AA138" s="1202">
        <v>1</v>
      </c>
      <c r="AB138" s="1203">
        <v>1</v>
      </c>
      <c r="AC138" s="1204">
        <v>1</v>
      </c>
      <c r="AD138" s="1202">
        <v>0</v>
      </c>
      <c r="AE138" s="1203">
        <v>1</v>
      </c>
      <c r="AF138" s="1204">
        <v>0</v>
      </c>
      <c r="AG138" s="1202">
        <v>0</v>
      </c>
      <c r="AH138" s="1206">
        <v>0</v>
      </c>
      <c r="AI138" s="1207">
        <v>0</v>
      </c>
      <c r="AJ138" s="1202">
        <v>0</v>
      </c>
      <c r="AK138" s="1204">
        <v>0</v>
      </c>
      <c r="AL138" s="1202">
        <v>0</v>
      </c>
      <c r="AM138" s="1208">
        <v>0</v>
      </c>
      <c r="AN138" s="1135" t="s">
        <v>631</v>
      </c>
    </row>
    <row r="139" spans="1:40" s="295" customFormat="1" ht="14.25" customHeight="1">
      <c r="A139" s="349"/>
      <c r="B139" s="824" t="s">
        <v>632</v>
      </c>
      <c r="C139" s="1230">
        <v>0</v>
      </c>
      <c r="D139" s="1231">
        <v>0</v>
      </c>
      <c r="E139" s="1231">
        <v>0</v>
      </c>
      <c r="F139" s="1231">
        <v>0</v>
      </c>
      <c r="G139" s="1231">
        <v>0</v>
      </c>
      <c r="H139" s="1231">
        <v>1</v>
      </c>
      <c r="I139" s="1231">
        <v>0</v>
      </c>
      <c r="J139" s="1231">
        <v>0</v>
      </c>
      <c r="K139" s="1231">
        <v>0</v>
      </c>
      <c r="L139" s="1231">
        <v>0</v>
      </c>
      <c r="M139" s="1232">
        <v>0</v>
      </c>
      <c r="N139" s="918">
        <f t="shared" si="23"/>
        <v>1</v>
      </c>
      <c r="O139" s="1233">
        <v>0</v>
      </c>
      <c r="P139" s="1232">
        <v>0</v>
      </c>
      <c r="Q139" s="1233">
        <v>0</v>
      </c>
      <c r="R139" s="1231">
        <v>0</v>
      </c>
      <c r="S139" s="1231">
        <v>0</v>
      </c>
      <c r="T139" s="1231">
        <v>0</v>
      </c>
      <c r="U139" s="1231">
        <v>0</v>
      </c>
      <c r="V139" s="1231">
        <v>0</v>
      </c>
      <c r="W139" s="1231">
        <v>0</v>
      </c>
      <c r="X139" s="1232">
        <v>0</v>
      </c>
      <c r="Y139" s="918">
        <f t="shared" si="17"/>
        <v>0</v>
      </c>
      <c r="Z139" s="1233">
        <v>1</v>
      </c>
      <c r="AA139" s="1231">
        <v>1</v>
      </c>
      <c r="AB139" s="1232">
        <v>1</v>
      </c>
      <c r="AC139" s="1233">
        <v>0</v>
      </c>
      <c r="AD139" s="1231">
        <v>0</v>
      </c>
      <c r="AE139" s="1232">
        <v>0</v>
      </c>
      <c r="AF139" s="1233">
        <v>0</v>
      </c>
      <c r="AG139" s="1231">
        <v>0</v>
      </c>
      <c r="AH139" s="1234">
        <v>0</v>
      </c>
      <c r="AI139" s="1235">
        <v>0</v>
      </c>
      <c r="AJ139" s="1231">
        <v>0</v>
      </c>
      <c r="AK139" s="1233">
        <v>0</v>
      </c>
      <c r="AL139" s="1231">
        <v>0</v>
      </c>
      <c r="AM139" s="1236">
        <v>0</v>
      </c>
      <c r="AN139" s="1136" t="s">
        <v>632</v>
      </c>
    </row>
    <row r="140" spans="1:40" ht="14.25" customHeight="1">
      <c r="A140" s="808"/>
      <c r="B140" s="822" t="s">
        <v>633</v>
      </c>
      <c r="C140" s="1201">
        <v>1</v>
      </c>
      <c r="D140" s="1202">
        <v>0</v>
      </c>
      <c r="E140" s="1202">
        <v>1</v>
      </c>
      <c r="F140" s="1202">
        <v>0</v>
      </c>
      <c r="G140" s="1202">
        <v>1</v>
      </c>
      <c r="H140" s="1202">
        <v>10</v>
      </c>
      <c r="I140" s="1202">
        <v>0</v>
      </c>
      <c r="J140" s="1202">
        <v>1</v>
      </c>
      <c r="K140" s="1202">
        <v>0</v>
      </c>
      <c r="L140" s="1202">
        <v>0</v>
      </c>
      <c r="M140" s="1203">
        <v>1</v>
      </c>
      <c r="N140" s="905">
        <f t="shared" si="23"/>
        <v>15</v>
      </c>
      <c r="O140" s="1204">
        <v>1</v>
      </c>
      <c r="P140" s="1203">
        <v>0</v>
      </c>
      <c r="Q140" s="1204">
        <v>0</v>
      </c>
      <c r="R140" s="1202">
        <v>0</v>
      </c>
      <c r="S140" s="1202">
        <v>0</v>
      </c>
      <c r="T140" s="1202">
        <v>0</v>
      </c>
      <c r="U140" s="1202">
        <v>0</v>
      </c>
      <c r="V140" s="1202">
        <v>0</v>
      </c>
      <c r="W140" s="1202">
        <v>0</v>
      </c>
      <c r="X140" s="1203">
        <v>0</v>
      </c>
      <c r="Y140" s="905">
        <f t="shared" si="17"/>
        <v>1</v>
      </c>
      <c r="Z140" s="1204">
        <v>1</v>
      </c>
      <c r="AA140" s="1202">
        <v>1</v>
      </c>
      <c r="AB140" s="1203">
        <v>1</v>
      </c>
      <c r="AC140" s="1204">
        <v>1</v>
      </c>
      <c r="AD140" s="1202">
        <v>0</v>
      </c>
      <c r="AE140" s="1203">
        <v>1</v>
      </c>
      <c r="AF140" s="1204">
        <v>0</v>
      </c>
      <c r="AG140" s="1202">
        <v>0</v>
      </c>
      <c r="AH140" s="1206">
        <v>0</v>
      </c>
      <c r="AI140" s="1207">
        <v>1</v>
      </c>
      <c r="AJ140" s="1202">
        <v>0</v>
      </c>
      <c r="AK140" s="1204">
        <v>0</v>
      </c>
      <c r="AL140" s="1202">
        <v>0</v>
      </c>
      <c r="AM140" s="1208">
        <v>0</v>
      </c>
      <c r="AN140" s="1135" t="s">
        <v>633</v>
      </c>
    </row>
    <row r="141" spans="1:40" ht="14.25" customHeight="1">
      <c r="A141" s="808"/>
      <c r="B141" s="822" t="s">
        <v>634</v>
      </c>
      <c r="C141" s="1201">
        <v>1</v>
      </c>
      <c r="D141" s="1202">
        <v>0</v>
      </c>
      <c r="E141" s="1202">
        <v>1</v>
      </c>
      <c r="F141" s="1202">
        <v>0</v>
      </c>
      <c r="G141" s="1202">
        <v>1</v>
      </c>
      <c r="H141" s="1202">
        <v>10</v>
      </c>
      <c r="I141" s="1202">
        <v>0</v>
      </c>
      <c r="J141" s="1202">
        <v>1</v>
      </c>
      <c r="K141" s="1202">
        <v>0</v>
      </c>
      <c r="L141" s="1202">
        <v>0</v>
      </c>
      <c r="M141" s="1203">
        <v>0</v>
      </c>
      <c r="N141" s="905">
        <f t="shared" si="23"/>
        <v>14</v>
      </c>
      <c r="O141" s="1204">
        <v>1</v>
      </c>
      <c r="P141" s="1203">
        <v>0</v>
      </c>
      <c r="Q141" s="1204">
        <v>0</v>
      </c>
      <c r="R141" s="1202">
        <v>0</v>
      </c>
      <c r="S141" s="1202">
        <v>0</v>
      </c>
      <c r="T141" s="1202">
        <v>0</v>
      </c>
      <c r="U141" s="1202">
        <v>0</v>
      </c>
      <c r="V141" s="1202">
        <v>0</v>
      </c>
      <c r="W141" s="1202">
        <v>0</v>
      </c>
      <c r="X141" s="1203">
        <v>0</v>
      </c>
      <c r="Y141" s="905">
        <f t="shared" si="17"/>
        <v>1</v>
      </c>
      <c r="Z141" s="1204">
        <v>1</v>
      </c>
      <c r="AA141" s="1202">
        <v>1</v>
      </c>
      <c r="AB141" s="1203">
        <v>1</v>
      </c>
      <c r="AC141" s="1204">
        <v>1</v>
      </c>
      <c r="AD141" s="1202">
        <v>6</v>
      </c>
      <c r="AE141" s="1203">
        <v>1</v>
      </c>
      <c r="AF141" s="1204">
        <v>0</v>
      </c>
      <c r="AG141" s="1202">
        <v>0</v>
      </c>
      <c r="AH141" s="1206">
        <v>0</v>
      </c>
      <c r="AI141" s="1207">
        <v>0</v>
      </c>
      <c r="AJ141" s="1202">
        <v>0</v>
      </c>
      <c r="AK141" s="1204">
        <v>0</v>
      </c>
      <c r="AL141" s="1202">
        <v>0</v>
      </c>
      <c r="AM141" s="1208">
        <v>0</v>
      </c>
      <c r="AN141" s="1135" t="s">
        <v>634</v>
      </c>
    </row>
    <row r="142" spans="1:40" ht="14.25" customHeight="1">
      <c r="A142" s="808"/>
      <c r="B142" s="822" t="s">
        <v>635</v>
      </c>
      <c r="C142" s="1209">
        <v>1</v>
      </c>
      <c r="D142" s="1210">
        <v>0</v>
      </c>
      <c r="E142" s="1210">
        <v>1</v>
      </c>
      <c r="F142" s="1210">
        <v>0</v>
      </c>
      <c r="G142" s="1210">
        <v>0</v>
      </c>
      <c r="H142" s="1210">
        <v>10</v>
      </c>
      <c r="I142" s="1210">
        <v>0</v>
      </c>
      <c r="J142" s="1210">
        <v>1</v>
      </c>
      <c r="K142" s="1210">
        <v>0</v>
      </c>
      <c r="L142" s="1210">
        <v>0</v>
      </c>
      <c r="M142" s="1211">
        <v>2</v>
      </c>
      <c r="N142" s="906">
        <f t="shared" si="23"/>
        <v>15</v>
      </c>
      <c r="O142" s="1212">
        <v>1</v>
      </c>
      <c r="P142" s="1211">
        <v>0</v>
      </c>
      <c r="Q142" s="1212">
        <v>0</v>
      </c>
      <c r="R142" s="1210">
        <v>0</v>
      </c>
      <c r="S142" s="1210">
        <v>0</v>
      </c>
      <c r="T142" s="1210">
        <v>0</v>
      </c>
      <c r="U142" s="1210">
        <v>0</v>
      </c>
      <c r="V142" s="1210">
        <v>0</v>
      </c>
      <c r="W142" s="1210">
        <v>0</v>
      </c>
      <c r="X142" s="1211">
        <v>0</v>
      </c>
      <c r="Y142" s="906">
        <f t="shared" si="17"/>
        <v>1</v>
      </c>
      <c r="Z142" s="1212">
        <v>1</v>
      </c>
      <c r="AA142" s="1210">
        <v>1</v>
      </c>
      <c r="AB142" s="1211">
        <v>1</v>
      </c>
      <c r="AC142" s="1212">
        <v>1</v>
      </c>
      <c r="AD142" s="1210">
        <v>0</v>
      </c>
      <c r="AE142" s="1211">
        <v>1</v>
      </c>
      <c r="AF142" s="1212">
        <v>0</v>
      </c>
      <c r="AG142" s="1210">
        <v>0</v>
      </c>
      <c r="AH142" s="1213">
        <v>0</v>
      </c>
      <c r="AI142" s="1214">
        <v>2</v>
      </c>
      <c r="AJ142" s="1210">
        <v>0</v>
      </c>
      <c r="AK142" s="1212">
        <v>0</v>
      </c>
      <c r="AL142" s="1210">
        <v>0</v>
      </c>
      <c r="AM142" s="1215">
        <v>0</v>
      </c>
      <c r="AN142" s="151" t="s">
        <v>635</v>
      </c>
    </row>
    <row r="143" spans="1:40" ht="14.25" customHeight="1" thickBot="1">
      <c r="A143" s="346" t="s">
        <v>636</v>
      </c>
      <c r="B143" s="347"/>
      <c r="C143" s="907">
        <f t="shared" ref="C143:X143" si="24">SUM(C134:C142)</f>
        <v>7</v>
      </c>
      <c r="D143" s="908">
        <f t="shared" si="24"/>
        <v>0</v>
      </c>
      <c r="E143" s="908">
        <f t="shared" si="24"/>
        <v>8</v>
      </c>
      <c r="F143" s="908">
        <f t="shared" si="24"/>
        <v>1</v>
      </c>
      <c r="G143" s="908">
        <f t="shared" si="24"/>
        <v>6</v>
      </c>
      <c r="H143" s="908">
        <f t="shared" si="24"/>
        <v>92</v>
      </c>
      <c r="I143" s="908">
        <f t="shared" si="24"/>
        <v>0</v>
      </c>
      <c r="J143" s="908">
        <f t="shared" si="24"/>
        <v>8</v>
      </c>
      <c r="K143" s="908">
        <f t="shared" si="24"/>
        <v>0</v>
      </c>
      <c r="L143" s="908">
        <f t="shared" si="24"/>
        <v>0</v>
      </c>
      <c r="M143" s="909">
        <f t="shared" si="24"/>
        <v>7</v>
      </c>
      <c r="N143" s="910">
        <f t="shared" si="24"/>
        <v>129</v>
      </c>
      <c r="O143" s="911">
        <f t="shared" si="24"/>
        <v>9</v>
      </c>
      <c r="P143" s="909">
        <f t="shared" si="24"/>
        <v>1</v>
      </c>
      <c r="Q143" s="911">
        <f t="shared" si="24"/>
        <v>0</v>
      </c>
      <c r="R143" s="908">
        <f t="shared" si="24"/>
        <v>0</v>
      </c>
      <c r="S143" s="908">
        <f t="shared" si="24"/>
        <v>2</v>
      </c>
      <c r="T143" s="908">
        <f t="shared" si="24"/>
        <v>0</v>
      </c>
      <c r="U143" s="908">
        <f t="shared" si="24"/>
        <v>0</v>
      </c>
      <c r="V143" s="908">
        <f t="shared" si="24"/>
        <v>0</v>
      </c>
      <c r="W143" s="908">
        <f t="shared" si="24"/>
        <v>2</v>
      </c>
      <c r="X143" s="909">
        <f t="shared" si="24"/>
        <v>0</v>
      </c>
      <c r="Y143" s="910">
        <f t="shared" si="17"/>
        <v>14</v>
      </c>
      <c r="Z143" s="911">
        <f t="shared" ref="Z143:AM143" si="25">SUM(Z134:Z142)</f>
        <v>10</v>
      </c>
      <c r="AA143" s="908">
        <f t="shared" si="25"/>
        <v>10</v>
      </c>
      <c r="AB143" s="909">
        <f t="shared" si="25"/>
        <v>9</v>
      </c>
      <c r="AC143" s="911">
        <f t="shared" si="25"/>
        <v>8</v>
      </c>
      <c r="AD143" s="908">
        <f t="shared" si="25"/>
        <v>21</v>
      </c>
      <c r="AE143" s="909">
        <f t="shared" si="25"/>
        <v>7</v>
      </c>
      <c r="AF143" s="911">
        <f t="shared" si="25"/>
        <v>0</v>
      </c>
      <c r="AG143" s="908">
        <f t="shared" si="25"/>
        <v>0</v>
      </c>
      <c r="AH143" s="914">
        <f t="shared" si="25"/>
        <v>0</v>
      </c>
      <c r="AI143" s="915">
        <f t="shared" si="25"/>
        <v>4</v>
      </c>
      <c r="AJ143" s="908">
        <f>SUM(AJ134:AJ142)</f>
        <v>0</v>
      </c>
      <c r="AK143" s="911">
        <f t="shared" si="25"/>
        <v>1</v>
      </c>
      <c r="AL143" s="908">
        <f t="shared" si="25"/>
        <v>0</v>
      </c>
      <c r="AM143" s="916">
        <f t="shared" si="25"/>
        <v>0</v>
      </c>
      <c r="AN143" s="1130" t="s">
        <v>636</v>
      </c>
    </row>
    <row r="144" spans="1:40" ht="14.25" customHeight="1">
      <c r="A144" s="354" t="s">
        <v>637</v>
      </c>
      <c r="B144" s="814" t="s">
        <v>17</v>
      </c>
      <c r="C144" s="1216">
        <v>1</v>
      </c>
      <c r="D144" s="1205">
        <v>0</v>
      </c>
      <c r="E144" s="1205">
        <v>1</v>
      </c>
      <c r="F144" s="1205">
        <v>1</v>
      </c>
      <c r="G144" s="1205">
        <v>1</v>
      </c>
      <c r="H144" s="1205">
        <v>29</v>
      </c>
      <c r="I144" s="1205">
        <v>0</v>
      </c>
      <c r="J144" s="1205">
        <v>1</v>
      </c>
      <c r="K144" s="1205">
        <v>0</v>
      </c>
      <c r="L144" s="1205">
        <v>0</v>
      </c>
      <c r="M144" s="1217">
        <v>5</v>
      </c>
      <c r="N144" s="917">
        <f>SUM(C144:M144)</f>
        <v>39</v>
      </c>
      <c r="O144" s="1218">
        <v>2</v>
      </c>
      <c r="P144" s="1217">
        <v>0</v>
      </c>
      <c r="Q144" s="1218">
        <v>1</v>
      </c>
      <c r="R144" s="1205">
        <v>1</v>
      </c>
      <c r="S144" s="1205">
        <v>1</v>
      </c>
      <c r="T144" s="1205">
        <v>0</v>
      </c>
      <c r="U144" s="1205">
        <v>0</v>
      </c>
      <c r="V144" s="1205">
        <v>0</v>
      </c>
      <c r="W144" s="1205">
        <v>0</v>
      </c>
      <c r="X144" s="1217">
        <v>3</v>
      </c>
      <c r="Y144" s="917">
        <f t="shared" si="17"/>
        <v>8</v>
      </c>
      <c r="Z144" s="1205">
        <v>1</v>
      </c>
      <c r="AA144" s="1205">
        <v>1</v>
      </c>
      <c r="AB144" s="1219">
        <v>1</v>
      </c>
      <c r="AC144" s="1218">
        <v>1</v>
      </c>
      <c r="AD144" s="1205">
        <v>6</v>
      </c>
      <c r="AE144" s="1205">
        <v>1</v>
      </c>
      <c r="AF144" s="1218">
        <v>0</v>
      </c>
      <c r="AG144" s="1205">
        <v>0</v>
      </c>
      <c r="AH144" s="1219">
        <v>0</v>
      </c>
      <c r="AI144" s="1220">
        <v>3</v>
      </c>
      <c r="AJ144" s="1205">
        <v>0</v>
      </c>
      <c r="AK144" s="1218">
        <v>0</v>
      </c>
      <c r="AL144" s="1205">
        <v>0</v>
      </c>
      <c r="AM144" s="1229">
        <v>0</v>
      </c>
      <c r="AN144" s="1128" t="s">
        <v>17</v>
      </c>
    </row>
    <row r="145" spans="1:40" ht="14.25" customHeight="1">
      <c r="A145" s="344">
        <v>7</v>
      </c>
      <c r="B145" s="822" t="s">
        <v>638</v>
      </c>
      <c r="C145" s="1201">
        <v>1</v>
      </c>
      <c r="D145" s="1202">
        <v>0</v>
      </c>
      <c r="E145" s="1202">
        <v>1</v>
      </c>
      <c r="F145" s="1202">
        <v>0</v>
      </c>
      <c r="G145" s="1202">
        <v>0</v>
      </c>
      <c r="H145" s="1202">
        <v>12</v>
      </c>
      <c r="I145" s="1202">
        <v>0</v>
      </c>
      <c r="J145" s="1202">
        <v>1</v>
      </c>
      <c r="K145" s="1240">
        <v>0</v>
      </c>
      <c r="L145" s="1202">
        <v>1</v>
      </c>
      <c r="M145" s="1203">
        <v>1</v>
      </c>
      <c r="N145" s="905">
        <f t="shared" ref="N145:N150" si="26">SUM(C145:M145)</f>
        <v>17</v>
      </c>
      <c r="O145" s="1204">
        <v>1</v>
      </c>
      <c r="P145" s="1203">
        <v>0</v>
      </c>
      <c r="Q145" s="1204">
        <v>0</v>
      </c>
      <c r="R145" s="1202">
        <v>1</v>
      </c>
      <c r="S145" s="1202">
        <v>1</v>
      </c>
      <c r="T145" s="1202">
        <v>0</v>
      </c>
      <c r="U145" s="1202">
        <v>0</v>
      </c>
      <c r="V145" s="1202">
        <v>0</v>
      </c>
      <c r="W145" s="1202">
        <v>0</v>
      </c>
      <c r="X145" s="1203">
        <v>4</v>
      </c>
      <c r="Y145" s="905">
        <f t="shared" si="17"/>
        <v>7</v>
      </c>
      <c r="Z145" s="1202">
        <v>1</v>
      </c>
      <c r="AA145" s="1202">
        <v>1</v>
      </c>
      <c r="AB145" s="1206">
        <v>1</v>
      </c>
      <c r="AC145" s="1204">
        <v>1</v>
      </c>
      <c r="AD145" s="1202">
        <v>6</v>
      </c>
      <c r="AE145" s="1202">
        <v>1</v>
      </c>
      <c r="AF145" s="1204">
        <v>0</v>
      </c>
      <c r="AG145" s="1202">
        <v>0</v>
      </c>
      <c r="AH145" s="1206">
        <v>0</v>
      </c>
      <c r="AI145" s="1207">
        <v>0</v>
      </c>
      <c r="AJ145" s="1202">
        <v>0</v>
      </c>
      <c r="AK145" s="1204">
        <v>0</v>
      </c>
      <c r="AL145" s="1202">
        <v>0</v>
      </c>
      <c r="AM145" s="1208">
        <v>1</v>
      </c>
      <c r="AN145" s="1135" t="s">
        <v>638</v>
      </c>
    </row>
    <row r="146" spans="1:40" ht="14.25" customHeight="1">
      <c r="A146" s="808"/>
      <c r="B146" s="822" t="s">
        <v>639</v>
      </c>
      <c r="C146" s="1201">
        <v>1</v>
      </c>
      <c r="D146" s="1202">
        <v>0</v>
      </c>
      <c r="E146" s="1202">
        <v>1</v>
      </c>
      <c r="F146" s="1202">
        <v>0</v>
      </c>
      <c r="G146" s="1202">
        <v>0</v>
      </c>
      <c r="H146" s="1202">
        <v>12</v>
      </c>
      <c r="I146" s="1202">
        <v>0</v>
      </c>
      <c r="J146" s="1202">
        <v>1</v>
      </c>
      <c r="K146" s="1240">
        <v>0</v>
      </c>
      <c r="L146" s="1202">
        <v>0</v>
      </c>
      <c r="M146" s="1203">
        <v>3</v>
      </c>
      <c r="N146" s="905">
        <f t="shared" si="26"/>
        <v>18</v>
      </c>
      <c r="O146" s="1204">
        <v>1</v>
      </c>
      <c r="P146" s="1203">
        <v>0</v>
      </c>
      <c r="Q146" s="1204">
        <v>0</v>
      </c>
      <c r="R146" s="1202">
        <v>1</v>
      </c>
      <c r="S146" s="1202">
        <v>1</v>
      </c>
      <c r="T146" s="1202">
        <v>0</v>
      </c>
      <c r="U146" s="1202">
        <v>0</v>
      </c>
      <c r="V146" s="1202">
        <v>0</v>
      </c>
      <c r="W146" s="1202">
        <v>0</v>
      </c>
      <c r="X146" s="1203">
        <v>3</v>
      </c>
      <c r="Y146" s="905">
        <f t="shared" si="17"/>
        <v>6</v>
      </c>
      <c r="Z146" s="1202">
        <v>1</v>
      </c>
      <c r="AA146" s="1202">
        <v>1</v>
      </c>
      <c r="AB146" s="1206">
        <v>1</v>
      </c>
      <c r="AC146" s="1204">
        <v>1</v>
      </c>
      <c r="AD146" s="1202">
        <v>6</v>
      </c>
      <c r="AE146" s="1202">
        <v>1</v>
      </c>
      <c r="AF146" s="1204">
        <v>0</v>
      </c>
      <c r="AG146" s="1202">
        <v>0</v>
      </c>
      <c r="AH146" s="1206">
        <v>0</v>
      </c>
      <c r="AI146" s="1207">
        <v>2</v>
      </c>
      <c r="AJ146" s="1202">
        <v>0</v>
      </c>
      <c r="AK146" s="1204">
        <v>0</v>
      </c>
      <c r="AL146" s="1202">
        <v>0</v>
      </c>
      <c r="AM146" s="1208">
        <v>0</v>
      </c>
      <c r="AN146" s="1135" t="s">
        <v>639</v>
      </c>
    </row>
    <row r="147" spans="1:40" ht="14.25" customHeight="1">
      <c r="A147" s="808"/>
      <c r="B147" s="822" t="s">
        <v>640</v>
      </c>
      <c r="C147" s="1201">
        <v>1</v>
      </c>
      <c r="D147" s="1202">
        <v>0</v>
      </c>
      <c r="E147" s="1202">
        <v>1</v>
      </c>
      <c r="F147" s="1202">
        <v>0</v>
      </c>
      <c r="G147" s="1202">
        <v>1</v>
      </c>
      <c r="H147" s="1202">
        <v>9</v>
      </c>
      <c r="I147" s="1202">
        <v>0</v>
      </c>
      <c r="J147" s="1202">
        <v>1</v>
      </c>
      <c r="K147" s="1202">
        <v>0</v>
      </c>
      <c r="L147" s="1202">
        <v>0</v>
      </c>
      <c r="M147" s="1203">
        <v>1</v>
      </c>
      <c r="N147" s="905">
        <f t="shared" si="26"/>
        <v>14</v>
      </c>
      <c r="O147" s="1204">
        <v>1</v>
      </c>
      <c r="P147" s="1203">
        <v>0</v>
      </c>
      <c r="Q147" s="1204">
        <v>0</v>
      </c>
      <c r="R147" s="1202">
        <v>1</v>
      </c>
      <c r="S147" s="1202">
        <v>1</v>
      </c>
      <c r="T147" s="1202">
        <v>0</v>
      </c>
      <c r="U147" s="1202">
        <v>0</v>
      </c>
      <c r="V147" s="1202">
        <v>0</v>
      </c>
      <c r="W147" s="1202">
        <v>0</v>
      </c>
      <c r="X147" s="1203">
        <v>1</v>
      </c>
      <c r="Y147" s="905">
        <f t="shared" si="17"/>
        <v>4</v>
      </c>
      <c r="Z147" s="1202">
        <v>1</v>
      </c>
      <c r="AA147" s="1202">
        <v>1</v>
      </c>
      <c r="AB147" s="1206">
        <v>1</v>
      </c>
      <c r="AC147" s="1204">
        <v>1</v>
      </c>
      <c r="AD147" s="1202">
        <v>6</v>
      </c>
      <c r="AE147" s="1202">
        <v>1</v>
      </c>
      <c r="AF147" s="1204">
        <v>0</v>
      </c>
      <c r="AG147" s="1202">
        <v>0</v>
      </c>
      <c r="AH147" s="1206">
        <v>0</v>
      </c>
      <c r="AI147" s="1207">
        <v>0</v>
      </c>
      <c r="AJ147" s="1202">
        <v>0</v>
      </c>
      <c r="AK147" s="1204">
        <v>0</v>
      </c>
      <c r="AL147" s="1202">
        <v>0</v>
      </c>
      <c r="AM147" s="1208">
        <v>0</v>
      </c>
      <c r="AN147" s="1135" t="s">
        <v>640</v>
      </c>
    </row>
    <row r="148" spans="1:40" ht="14.25" customHeight="1">
      <c r="A148" s="808"/>
      <c r="B148" s="822" t="s">
        <v>641</v>
      </c>
      <c r="C148" s="1201">
        <v>1</v>
      </c>
      <c r="D148" s="1202">
        <v>0</v>
      </c>
      <c r="E148" s="1202">
        <v>1</v>
      </c>
      <c r="F148" s="1202">
        <v>0</v>
      </c>
      <c r="G148" s="1202">
        <v>2</v>
      </c>
      <c r="H148" s="1202">
        <v>9</v>
      </c>
      <c r="I148" s="1202">
        <v>0</v>
      </c>
      <c r="J148" s="1202">
        <v>1</v>
      </c>
      <c r="K148" s="1202">
        <v>0</v>
      </c>
      <c r="L148" s="1202">
        <v>1</v>
      </c>
      <c r="M148" s="1203">
        <v>1</v>
      </c>
      <c r="N148" s="905">
        <f t="shared" si="26"/>
        <v>16</v>
      </c>
      <c r="O148" s="1204">
        <v>1</v>
      </c>
      <c r="P148" s="1242">
        <v>0</v>
      </c>
      <c r="Q148" s="1204">
        <v>0</v>
      </c>
      <c r="R148" s="1202">
        <v>1</v>
      </c>
      <c r="S148" s="1202">
        <v>1</v>
      </c>
      <c r="T148" s="1202">
        <v>0</v>
      </c>
      <c r="U148" s="1202">
        <v>0</v>
      </c>
      <c r="V148" s="1202">
        <v>0</v>
      </c>
      <c r="W148" s="1202">
        <v>0</v>
      </c>
      <c r="X148" s="1203">
        <v>2</v>
      </c>
      <c r="Y148" s="905">
        <f t="shared" si="17"/>
        <v>5</v>
      </c>
      <c r="Z148" s="1202">
        <v>1</v>
      </c>
      <c r="AA148" s="1202">
        <v>1</v>
      </c>
      <c r="AB148" s="1206">
        <v>1</v>
      </c>
      <c r="AC148" s="1204">
        <v>1</v>
      </c>
      <c r="AD148" s="1202">
        <v>6</v>
      </c>
      <c r="AE148" s="1202">
        <v>1</v>
      </c>
      <c r="AF148" s="1204">
        <v>0</v>
      </c>
      <c r="AG148" s="1202">
        <v>0</v>
      </c>
      <c r="AH148" s="1206">
        <v>0</v>
      </c>
      <c r="AI148" s="1207">
        <v>0</v>
      </c>
      <c r="AJ148" s="1202">
        <v>0</v>
      </c>
      <c r="AK148" s="1204">
        <v>0</v>
      </c>
      <c r="AL148" s="1202">
        <v>0</v>
      </c>
      <c r="AM148" s="1208">
        <v>0</v>
      </c>
      <c r="AN148" s="1135" t="s">
        <v>641</v>
      </c>
    </row>
    <row r="149" spans="1:40" ht="14.25" customHeight="1">
      <c r="A149" s="808"/>
      <c r="B149" s="822" t="s">
        <v>642</v>
      </c>
      <c r="C149" s="1201">
        <v>1</v>
      </c>
      <c r="D149" s="1202">
        <v>0</v>
      </c>
      <c r="E149" s="1202">
        <v>1</v>
      </c>
      <c r="F149" s="1202">
        <v>0</v>
      </c>
      <c r="G149" s="1202">
        <v>1</v>
      </c>
      <c r="H149" s="1202">
        <v>11</v>
      </c>
      <c r="I149" s="1202">
        <v>0</v>
      </c>
      <c r="J149" s="1202">
        <v>1</v>
      </c>
      <c r="K149" s="1202">
        <v>0</v>
      </c>
      <c r="L149" s="1202">
        <v>0</v>
      </c>
      <c r="M149" s="1203">
        <v>3</v>
      </c>
      <c r="N149" s="905">
        <f t="shared" si="26"/>
        <v>18</v>
      </c>
      <c r="O149" s="1204">
        <v>1</v>
      </c>
      <c r="P149" s="1203">
        <v>0</v>
      </c>
      <c r="Q149" s="1204">
        <v>0</v>
      </c>
      <c r="R149" s="1202">
        <v>1</v>
      </c>
      <c r="S149" s="1202">
        <v>1</v>
      </c>
      <c r="T149" s="1202">
        <v>0</v>
      </c>
      <c r="U149" s="1202">
        <v>0</v>
      </c>
      <c r="V149" s="1202">
        <v>0</v>
      </c>
      <c r="W149" s="1202">
        <v>0</v>
      </c>
      <c r="X149" s="1203">
        <v>3</v>
      </c>
      <c r="Y149" s="905">
        <f t="shared" si="17"/>
        <v>6</v>
      </c>
      <c r="Z149" s="1202">
        <v>1</v>
      </c>
      <c r="AA149" s="1202">
        <v>1</v>
      </c>
      <c r="AB149" s="1206">
        <v>1</v>
      </c>
      <c r="AC149" s="1204">
        <v>1</v>
      </c>
      <c r="AD149" s="1202">
        <v>6</v>
      </c>
      <c r="AE149" s="1202">
        <v>1</v>
      </c>
      <c r="AF149" s="1204">
        <v>0</v>
      </c>
      <c r="AG149" s="1202">
        <v>0</v>
      </c>
      <c r="AH149" s="1206">
        <v>0</v>
      </c>
      <c r="AI149" s="1207">
        <v>1</v>
      </c>
      <c r="AJ149" s="1202">
        <v>0</v>
      </c>
      <c r="AK149" s="1204">
        <v>1</v>
      </c>
      <c r="AL149" s="1202">
        <v>0</v>
      </c>
      <c r="AM149" s="1208">
        <v>0</v>
      </c>
      <c r="AN149" s="1135" t="s">
        <v>642</v>
      </c>
    </row>
    <row r="150" spans="1:40" ht="14.25" customHeight="1">
      <c r="A150" s="234"/>
      <c r="B150" s="151" t="s">
        <v>643</v>
      </c>
      <c r="C150" s="1209">
        <v>1</v>
      </c>
      <c r="D150" s="1210">
        <v>0</v>
      </c>
      <c r="E150" s="1210">
        <v>1</v>
      </c>
      <c r="F150" s="1210">
        <v>0</v>
      </c>
      <c r="G150" s="1210">
        <v>1</v>
      </c>
      <c r="H150" s="1210">
        <v>5</v>
      </c>
      <c r="I150" s="1210">
        <v>0</v>
      </c>
      <c r="J150" s="1210">
        <v>1</v>
      </c>
      <c r="K150" s="1210">
        <v>0</v>
      </c>
      <c r="L150" s="1210">
        <v>0</v>
      </c>
      <c r="M150" s="1243">
        <v>1</v>
      </c>
      <c r="N150" s="906">
        <f t="shared" si="26"/>
        <v>10</v>
      </c>
      <c r="O150" s="1212">
        <v>1</v>
      </c>
      <c r="P150" s="1211">
        <v>0</v>
      </c>
      <c r="Q150" s="1212">
        <v>0</v>
      </c>
      <c r="R150" s="1210">
        <v>1</v>
      </c>
      <c r="S150" s="1210">
        <v>1</v>
      </c>
      <c r="T150" s="1210">
        <v>0</v>
      </c>
      <c r="U150" s="1210">
        <v>0</v>
      </c>
      <c r="V150" s="1210">
        <v>0</v>
      </c>
      <c r="W150" s="1210">
        <v>0</v>
      </c>
      <c r="X150" s="1211">
        <v>1</v>
      </c>
      <c r="Y150" s="906">
        <f t="shared" si="17"/>
        <v>4</v>
      </c>
      <c r="Z150" s="1210">
        <v>1</v>
      </c>
      <c r="AA150" s="1210">
        <v>1</v>
      </c>
      <c r="AB150" s="1213">
        <v>1</v>
      </c>
      <c r="AC150" s="1212">
        <v>1</v>
      </c>
      <c r="AD150" s="1210">
        <v>4</v>
      </c>
      <c r="AE150" s="1210">
        <v>1</v>
      </c>
      <c r="AF150" s="1212">
        <v>0</v>
      </c>
      <c r="AG150" s="1210">
        <v>0</v>
      </c>
      <c r="AH150" s="1213">
        <v>0</v>
      </c>
      <c r="AI150" s="1214">
        <v>0</v>
      </c>
      <c r="AJ150" s="1210">
        <v>0</v>
      </c>
      <c r="AK150" s="1212">
        <v>0</v>
      </c>
      <c r="AL150" s="1210">
        <v>0</v>
      </c>
      <c r="AM150" s="1215">
        <v>0</v>
      </c>
      <c r="AN150" s="151" t="s">
        <v>643</v>
      </c>
    </row>
    <row r="151" spans="1:40" ht="14.25" customHeight="1" thickBot="1">
      <c r="A151" s="346" t="s">
        <v>644</v>
      </c>
      <c r="B151" s="347"/>
      <c r="C151" s="907">
        <f>SUM(C144:C150)</f>
        <v>7</v>
      </c>
      <c r="D151" s="908">
        <f t="shared" ref="D151:AM151" si="27">SUM(D144:D150)</f>
        <v>0</v>
      </c>
      <c r="E151" s="908">
        <f t="shared" si="27"/>
        <v>7</v>
      </c>
      <c r="F151" s="908">
        <f t="shared" si="27"/>
        <v>1</v>
      </c>
      <c r="G151" s="908">
        <f t="shared" si="27"/>
        <v>6</v>
      </c>
      <c r="H151" s="908">
        <f t="shared" si="27"/>
        <v>87</v>
      </c>
      <c r="I151" s="908">
        <f t="shared" si="27"/>
        <v>0</v>
      </c>
      <c r="J151" s="908">
        <f t="shared" si="27"/>
        <v>7</v>
      </c>
      <c r="K151" s="908">
        <f t="shared" si="27"/>
        <v>0</v>
      </c>
      <c r="L151" s="908">
        <f t="shared" si="27"/>
        <v>2</v>
      </c>
      <c r="M151" s="909">
        <f t="shared" si="27"/>
        <v>15</v>
      </c>
      <c r="N151" s="910">
        <f>SUM(N144:N150)</f>
        <v>132</v>
      </c>
      <c r="O151" s="911">
        <f t="shared" si="27"/>
        <v>8</v>
      </c>
      <c r="P151" s="909">
        <f t="shared" si="27"/>
        <v>0</v>
      </c>
      <c r="Q151" s="911">
        <f t="shared" si="27"/>
        <v>1</v>
      </c>
      <c r="R151" s="908">
        <f t="shared" si="27"/>
        <v>7</v>
      </c>
      <c r="S151" s="908">
        <f t="shared" si="27"/>
        <v>7</v>
      </c>
      <c r="T151" s="908">
        <f t="shared" si="27"/>
        <v>0</v>
      </c>
      <c r="U151" s="908">
        <f t="shared" si="27"/>
        <v>0</v>
      </c>
      <c r="V151" s="908">
        <f t="shared" si="27"/>
        <v>0</v>
      </c>
      <c r="W151" s="908">
        <f t="shared" si="27"/>
        <v>0</v>
      </c>
      <c r="X151" s="909">
        <f t="shared" si="27"/>
        <v>17</v>
      </c>
      <c r="Y151" s="910">
        <f t="shared" si="17"/>
        <v>40</v>
      </c>
      <c r="Z151" s="911">
        <f t="shared" si="27"/>
        <v>7</v>
      </c>
      <c r="AA151" s="908">
        <f t="shared" si="27"/>
        <v>7</v>
      </c>
      <c r="AB151" s="909">
        <f t="shared" si="27"/>
        <v>7</v>
      </c>
      <c r="AC151" s="911">
        <f t="shared" si="27"/>
        <v>7</v>
      </c>
      <c r="AD151" s="908">
        <f t="shared" si="27"/>
        <v>40</v>
      </c>
      <c r="AE151" s="909">
        <f t="shared" si="27"/>
        <v>7</v>
      </c>
      <c r="AF151" s="911">
        <f t="shared" si="27"/>
        <v>0</v>
      </c>
      <c r="AG151" s="908">
        <f t="shared" si="27"/>
        <v>0</v>
      </c>
      <c r="AH151" s="914">
        <f t="shared" si="27"/>
        <v>0</v>
      </c>
      <c r="AI151" s="915">
        <f t="shared" si="27"/>
        <v>6</v>
      </c>
      <c r="AJ151" s="908">
        <f>SUM(AJ144:AJ150)</f>
        <v>0</v>
      </c>
      <c r="AK151" s="911">
        <f t="shared" si="27"/>
        <v>1</v>
      </c>
      <c r="AL151" s="908">
        <f t="shared" si="27"/>
        <v>0</v>
      </c>
      <c r="AM151" s="916">
        <f t="shared" si="27"/>
        <v>1</v>
      </c>
      <c r="AN151" s="1130" t="s">
        <v>644</v>
      </c>
    </row>
    <row r="152" spans="1:40" ht="14.25" customHeight="1">
      <c r="A152" s="355" t="s">
        <v>645</v>
      </c>
      <c r="B152" s="814" t="s">
        <v>646</v>
      </c>
      <c r="C152" s="1216">
        <v>1</v>
      </c>
      <c r="D152" s="1205">
        <v>0</v>
      </c>
      <c r="E152" s="1205">
        <v>1</v>
      </c>
      <c r="F152" s="1205">
        <v>1</v>
      </c>
      <c r="G152" s="1205">
        <v>2</v>
      </c>
      <c r="H152" s="1205">
        <v>32</v>
      </c>
      <c r="I152" s="1205">
        <v>0</v>
      </c>
      <c r="J152" s="1205">
        <v>1</v>
      </c>
      <c r="K152" s="1205">
        <v>1</v>
      </c>
      <c r="L152" s="1205">
        <v>0</v>
      </c>
      <c r="M152" s="1217">
        <v>5</v>
      </c>
      <c r="N152" s="917">
        <f>SUM(C152:M152)</f>
        <v>44</v>
      </c>
      <c r="O152" s="1218">
        <v>2</v>
      </c>
      <c r="P152" s="1217">
        <v>0</v>
      </c>
      <c r="Q152" s="1218">
        <v>0</v>
      </c>
      <c r="R152" s="1205">
        <v>0</v>
      </c>
      <c r="S152" s="1205">
        <v>0</v>
      </c>
      <c r="T152" s="1205">
        <v>0</v>
      </c>
      <c r="U152" s="1205">
        <v>0</v>
      </c>
      <c r="V152" s="1205">
        <v>0</v>
      </c>
      <c r="W152" s="1205">
        <v>0</v>
      </c>
      <c r="X152" s="1217">
        <v>0</v>
      </c>
      <c r="Y152" s="917">
        <f t="shared" si="17"/>
        <v>2</v>
      </c>
      <c r="Z152" s="1218">
        <v>1</v>
      </c>
      <c r="AA152" s="1205">
        <v>1</v>
      </c>
      <c r="AB152" s="1217">
        <v>1</v>
      </c>
      <c r="AC152" s="1204">
        <v>1</v>
      </c>
      <c r="AD152" s="1202">
        <v>6</v>
      </c>
      <c r="AE152" s="1203">
        <v>1</v>
      </c>
      <c r="AF152" s="1218">
        <v>0</v>
      </c>
      <c r="AG152" s="1205">
        <v>0</v>
      </c>
      <c r="AH152" s="1219">
        <v>0</v>
      </c>
      <c r="AI152" s="1220">
        <v>3</v>
      </c>
      <c r="AJ152" s="1205">
        <v>0</v>
      </c>
      <c r="AK152" s="1218">
        <v>1</v>
      </c>
      <c r="AL152" s="1205">
        <v>0</v>
      </c>
      <c r="AM152" s="1229">
        <v>0</v>
      </c>
      <c r="AN152" s="1128" t="s">
        <v>646</v>
      </c>
    </row>
    <row r="153" spans="1:40" ht="14.25" customHeight="1">
      <c r="A153" s="344">
        <v>2</v>
      </c>
      <c r="B153" s="97" t="s">
        <v>647</v>
      </c>
      <c r="C153" s="1209">
        <v>1</v>
      </c>
      <c r="D153" s="1210">
        <v>0</v>
      </c>
      <c r="E153" s="1210">
        <v>1</v>
      </c>
      <c r="F153" s="1210">
        <v>0</v>
      </c>
      <c r="G153" s="1210">
        <v>1</v>
      </c>
      <c r="H153" s="1210">
        <v>21</v>
      </c>
      <c r="I153" s="1210">
        <v>0</v>
      </c>
      <c r="J153" s="1210">
        <v>1</v>
      </c>
      <c r="K153" s="1210">
        <v>0</v>
      </c>
      <c r="L153" s="1210">
        <v>0</v>
      </c>
      <c r="M153" s="1211">
        <v>1</v>
      </c>
      <c r="N153" s="906">
        <f>SUM(C153:M153)</f>
        <v>26</v>
      </c>
      <c r="O153" s="1212">
        <v>1</v>
      </c>
      <c r="P153" s="1211">
        <v>0</v>
      </c>
      <c r="Q153" s="1212">
        <v>0</v>
      </c>
      <c r="R153" s="1210">
        <v>0</v>
      </c>
      <c r="S153" s="1210">
        <v>0</v>
      </c>
      <c r="T153" s="1210">
        <v>0</v>
      </c>
      <c r="U153" s="1210">
        <v>0</v>
      </c>
      <c r="V153" s="1210">
        <v>0</v>
      </c>
      <c r="W153" s="1210">
        <v>0</v>
      </c>
      <c r="X153" s="1211">
        <v>0</v>
      </c>
      <c r="Y153" s="906">
        <f t="shared" si="17"/>
        <v>1</v>
      </c>
      <c r="Z153" s="1212">
        <v>1</v>
      </c>
      <c r="AA153" s="1210">
        <v>1</v>
      </c>
      <c r="AB153" s="1211">
        <v>1</v>
      </c>
      <c r="AC153" s="1212">
        <v>1</v>
      </c>
      <c r="AD153" s="1210">
        <v>6</v>
      </c>
      <c r="AE153" s="1211">
        <v>1</v>
      </c>
      <c r="AF153" s="1212">
        <v>0</v>
      </c>
      <c r="AG153" s="1210">
        <v>0</v>
      </c>
      <c r="AH153" s="1213">
        <v>0</v>
      </c>
      <c r="AI153" s="1214">
        <v>1</v>
      </c>
      <c r="AJ153" s="1210">
        <v>0</v>
      </c>
      <c r="AK153" s="1212">
        <v>0</v>
      </c>
      <c r="AL153" s="1210">
        <v>0</v>
      </c>
      <c r="AM153" s="1215">
        <v>0</v>
      </c>
      <c r="AN153" s="151" t="s">
        <v>648</v>
      </c>
    </row>
    <row r="154" spans="1:40" ht="14.25" customHeight="1" thickBot="1">
      <c r="A154" s="346" t="s">
        <v>649</v>
      </c>
      <c r="B154" s="347"/>
      <c r="C154" s="907">
        <f>SUM(C152:C153)</f>
        <v>2</v>
      </c>
      <c r="D154" s="908">
        <f t="shared" ref="D154:AM154" si="28">SUM(D152:D153)</f>
        <v>0</v>
      </c>
      <c r="E154" s="908">
        <f t="shared" si="28"/>
        <v>2</v>
      </c>
      <c r="F154" s="908">
        <f t="shared" si="28"/>
        <v>1</v>
      </c>
      <c r="G154" s="908">
        <f t="shared" si="28"/>
        <v>3</v>
      </c>
      <c r="H154" s="908">
        <f t="shared" si="28"/>
        <v>53</v>
      </c>
      <c r="I154" s="908">
        <f t="shared" si="28"/>
        <v>0</v>
      </c>
      <c r="J154" s="908">
        <f t="shared" si="28"/>
        <v>2</v>
      </c>
      <c r="K154" s="908">
        <f t="shared" si="28"/>
        <v>1</v>
      </c>
      <c r="L154" s="908">
        <f t="shared" si="28"/>
        <v>0</v>
      </c>
      <c r="M154" s="909">
        <f t="shared" si="28"/>
        <v>6</v>
      </c>
      <c r="N154" s="910">
        <f t="shared" si="28"/>
        <v>70</v>
      </c>
      <c r="O154" s="911">
        <f t="shared" si="28"/>
        <v>3</v>
      </c>
      <c r="P154" s="909">
        <f t="shared" si="28"/>
        <v>0</v>
      </c>
      <c r="Q154" s="911">
        <f t="shared" si="28"/>
        <v>0</v>
      </c>
      <c r="R154" s="908">
        <f>SUM(R152:R153)</f>
        <v>0</v>
      </c>
      <c r="S154" s="908">
        <f t="shared" si="28"/>
        <v>0</v>
      </c>
      <c r="T154" s="908">
        <f t="shared" si="28"/>
        <v>0</v>
      </c>
      <c r="U154" s="908">
        <f t="shared" si="28"/>
        <v>0</v>
      </c>
      <c r="V154" s="908">
        <f t="shared" si="28"/>
        <v>0</v>
      </c>
      <c r="W154" s="908">
        <f t="shared" si="28"/>
        <v>0</v>
      </c>
      <c r="X154" s="909">
        <f t="shared" si="28"/>
        <v>0</v>
      </c>
      <c r="Y154" s="910">
        <f t="shared" si="17"/>
        <v>3</v>
      </c>
      <c r="Z154" s="911">
        <f t="shared" si="28"/>
        <v>2</v>
      </c>
      <c r="AA154" s="908">
        <f t="shared" si="28"/>
        <v>2</v>
      </c>
      <c r="AB154" s="909">
        <f t="shared" si="28"/>
        <v>2</v>
      </c>
      <c r="AC154" s="911">
        <f t="shared" si="28"/>
        <v>2</v>
      </c>
      <c r="AD154" s="908">
        <f t="shared" si="28"/>
        <v>12</v>
      </c>
      <c r="AE154" s="909">
        <f t="shared" si="28"/>
        <v>2</v>
      </c>
      <c r="AF154" s="911">
        <f t="shared" si="28"/>
        <v>0</v>
      </c>
      <c r="AG154" s="908">
        <f t="shared" si="28"/>
        <v>0</v>
      </c>
      <c r="AH154" s="914">
        <f t="shared" si="28"/>
        <v>0</v>
      </c>
      <c r="AI154" s="915">
        <f t="shared" si="28"/>
        <v>4</v>
      </c>
      <c r="AJ154" s="908">
        <f>SUM(AJ152:AJ153)</f>
        <v>0</v>
      </c>
      <c r="AK154" s="911">
        <f t="shared" si="28"/>
        <v>1</v>
      </c>
      <c r="AL154" s="908">
        <f t="shared" si="28"/>
        <v>0</v>
      </c>
      <c r="AM154" s="916">
        <f t="shared" si="28"/>
        <v>0</v>
      </c>
      <c r="AN154" s="1130" t="s">
        <v>649</v>
      </c>
    </row>
    <row r="155" spans="1:40" ht="14.25" customHeight="1">
      <c r="A155" s="808" t="s">
        <v>650</v>
      </c>
      <c r="B155" s="140" t="s">
        <v>651</v>
      </c>
      <c r="C155" s="1201">
        <v>1</v>
      </c>
      <c r="D155" s="1202">
        <v>0</v>
      </c>
      <c r="E155" s="1202">
        <v>1</v>
      </c>
      <c r="F155" s="1202">
        <v>1</v>
      </c>
      <c r="G155" s="1202">
        <v>1</v>
      </c>
      <c r="H155" s="1202">
        <v>38</v>
      </c>
      <c r="I155" s="1202">
        <v>0</v>
      </c>
      <c r="J155" s="1202">
        <v>1</v>
      </c>
      <c r="K155" s="1202">
        <v>0</v>
      </c>
      <c r="L155" s="1202">
        <v>1</v>
      </c>
      <c r="M155" s="1203">
        <v>4</v>
      </c>
      <c r="N155" s="905">
        <f>SUM(C155:M155)</f>
        <v>48</v>
      </c>
      <c r="O155" s="1204">
        <v>2</v>
      </c>
      <c r="P155" s="1203">
        <v>0</v>
      </c>
      <c r="Q155" s="1204">
        <v>0</v>
      </c>
      <c r="R155" s="1202">
        <v>1</v>
      </c>
      <c r="S155" s="1202">
        <v>1</v>
      </c>
      <c r="T155" s="1202">
        <v>0</v>
      </c>
      <c r="U155" s="1202">
        <v>0</v>
      </c>
      <c r="V155" s="1202">
        <v>0</v>
      </c>
      <c r="W155" s="1202">
        <v>1</v>
      </c>
      <c r="X155" s="1203">
        <v>0</v>
      </c>
      <c r="Y155" s="905">
        <f t="shared" si="17"/>
        <v>5</v>
      </c>
      <c r="Z155" s="1204">
        <v>2</v>
      </c>
      <c r="AA155" s="1202">
        <v>2</v>
      </c>
      <c r="AB155" s="1203">
        <v>1</v>
      </c>
      <c r="AC155" s="1204">
        <v>1</v>
      </c>
      <c r="AD155" s="1202">
        <v>6</v>
      </c>
      <c r="AE155" s="1203">
        <v>1</v>
      </c>
      <c r="AF155" s="1204">
        <v>0</v>
      </c>
      <c r="AG155" s="1202">
        <v>0</v>
      </c>
      <c r="AH155" s="1206">
        <v>1</v>
      </c>
      <c r="AI155" s="1207">
        <v>1</v>
      </c>
      <c r="AJ155" s="1202">
        <v>0</v>
      </c>
      <c r="AK155" s="1204">
        <v>0</v>
      </c>
      <c r="AL155" s="1202">
        <v>0</v>
      </c>
      <c r="AM155" s="1208">
        <v>0</v>
      </c>
      <c r="AN155" s="1135" t="s">
        <v>651</v>
      </c>
    </row>
    <row r="156" spans="1:40" ht="14.25" customHeight="1">
      <c r="A156" s="344">
        <v>2</v>
      </c>
      <c r="B156" s="151" t="s">
        <v>652</v>
      </c>
      <c r="C156" s="1209">
        <v>1</v>
      </c>
      <c r="D156" s="1210">
        <v>0</v>
      </c>
      <c r="E156" s="1210">
        <v>1</v>
      </c>
      <c r="F156" s="1210">
        <v>0</v>
      </c>
      <c r="G156" s="1210">
        <v>1</v>
      </c>
      <c r="H156" s="1210">
        <v>13</v>
      </c>
      <c r="I156" s="1210">
        <v>0</v>
      </c>
      <c r="J156" s="1210">
        <v>1</v>
      </c>
      <c r="K156" s="1210">
        <v>0</v>
      </c>
      <c r="L156" s="1210">
        <v>0</v>
      </c>
      <c r="M156" s="1211">
        <v>3</v>
      </c>
      <c r="N156" s="906">
        <f>SUM(C156:M156)</f>
        <v>20</v>
      </c>
      <c r="O156" s="1212">
        <v>1</v>
      </c>
      <c r="P156" s="1211">
        <v>0</v>
      </c>
      <c r="Q156" s="1212">
        <v>0</v>
      </c>
      <c r="R156" s="1210">
        <v>1</v>
      </c>
      <c r="S156" s="1210">
        <v>1</v>
      </c>
      <c r="T156" s="1210">
        <v>0</v>
      </c>
      <c r="U156" s="1210">
        <v>0</v>
      </c>
      <c r="V156" s="1210">
        <v>0</v>
      </c>
      <c r="W156" s="1210">
        <v>1</v>
      </c>
      <c r="X156" s="1211">
        <v>0</v>
      </c>
      <c r="Y156" s="906">
        <f t="shared" si="17"/>
        <v>4</v>
      </c>
      <c r="Z156" s="1212">
        <v>2</v>
      </c>
      <c r="AA156" s="1210">
        <v>2</v>
      </c>
      <c r="AB156" s="1211">
        <v>1</v>
      </c>
      <c r="AC156" s="1212">
        <v>1</v>
      </c>
      <c r="AD156" s="1210">
        <v>2</v>
      </c>
      <c r="AE156" s="1211">
        <v>0</v>
      </c>
      <c r="AF156" s="1212">
        <v>0</v>
      </c>
      <c r="AG156" s="1210">
        <v>0</v>
      </c>
      <c r="AH156" s="1213">
        <v>0</v>
      </c>
      <c r="AI156" s="1214">
        <v>0</v>
      </c>
      <c r="AJ156" s="1210">
        <v>0</v>
      </c>
      <c r="AK156" s="1212">
        <v>0</v>
      </c>
      <c r="AL156" s="1210">
        <v>0</v>
      </c>
      <c r="AM156" s="1215">
        <v>0</v>
      </c>
      <c r="AN156" s="151" t="s">
        <v>652</v>
      </c>
    </row>
    <row r="157" spans="1:40" ht="14.25" customHeight="1">
      <c r="A157" s="234"/>
      <c r="B157" s="798" t="s">
        <v>653</v>
      </c>
      <c r="C157" s="925">
        <f>SUM(C155:C156)</f>
        <v>2</v>
      </c>
      <c r="D157" s="926">
        <f t="shared" ref="D157:AM157" si="29">SUM(D155:D156)</f>
        <v>0</v>
      </c>
      <c r="E157" s="926">
        <f t="shared" si="29"/>
        <v>2</v>
      </c>
      <c r="F157" s="926">
        <f t="shared" si="29"/>
        <v>1</v>
      </c>
      <c r="G157" s="926">
        <f t="shared" si="29"/>
        <v>2</v>
      </c>
      <c r="H157" s="926">
        <f t="shared" si="29"/>
        <v>51</v>
      </c>
      <c r="I157" s="926">
        <f t="shared" si="29"/>
        <v>0</v>
      </c>
      <c r="J157" s="926">
        <f t="shared" si="29"/>
        <v>2</v>
      </c>
      <c r="K157" s="926">
        <f t="shared" si="29"/>
        <v>0</v>
      </c>
      <c r="L157" s="926">
        <f t="shared" si="29"/>
        <v>1</v>
      </c>
      <c r="M157" s="927">
        <f t="shared" si="29"/>
        <v>7</v>
      </c>
      <c r="N157" s="906">
        <f t="shared" si="29"/>
        <v>68</v>
      </c>
      <c r="O157" s="928">
        <f t="shared" si="29"/>
        <v>3</v>
      </c>
      <c r="P157" s="927">
        <f t="shared" si="29"/>
        <v>0</v>
      </c>
      <c r="Q157" s="928">
        <f t="shared" si="29"/>
        <v>0</v>
      </c>
      <c r="R157" s="926">
        <f t="shared" si="29"/>
        <v>2</v>
      </c>
      <c r="S157" s="926">
        <f t="shared" si="29"/>
        <v>2</v>
      </c>
      <c r="T157" s="926">
        <f t="shared" si="29"/>
        <v>0</v>
      </c>
      <c r="U157" s="926">
        <f t="shared" si="29"/>
        <v>0</v>
      </c>
      <c r="V157" s="926">
        <f t="shared" si="29"/>
        <v>0</v>
      </c>
      <c r="W157" s="926">
        <f t="shared" si="29"/>
        <v>2</v>
      </c>
      <c r="X157" s="927">
        <f t="shared" si="29"/>
        <v>0</v>
      </c>
      <c r="Y157" s="906">
        <f t="shared" si="17"/>
        <v>9</v>
      </c>
      <c r="Z157" s="928">
        <f t="shared" si="29"/>
        <v>4</v>
      </c>
      <c r="AA157" s="926">
        <f t="shared" si="29"/>
        <v>4</v>
      </c>
      <c r="AB157" s="927">
        <f t="shared" si="29"/>
        <v>2</v>
      </c>
      <c r="AC157" s="928">
        <f t="shared" si="29"/>
        <v>2</v>
      </c>
      <c r="AD157" s="926">
        <f t="shared" si="29"/>
        <v>8</v>
      </c>
      <c r="AE157" s="927">
        <f t="shared" si="29"/>
        <v>1</v>
      </c>
      <c r="AF157" s="928">
        <f t="shared" si="29"/>
        <v>0</v>
      </c>
      <c r="AG157" s="926">
        <f t="shared" si="29"/>
        <v>0</v>
      </c>
      <c r="AH157" s="929">
        <f t="shared" si="29"/>
        <v>1</v>
      </c>
      <c r="AI157" s="930">
        <f t="shared" si="29"/>
        <v>1</v>
      </c>
      <c r="AJ157" s="926">
        <f>SUM(AJ155:AJ156)</f>
        <v>0</v>
      </c>
      <c r="AK157" s="928">
        <f t="shared" si="29"/>
        <v>0</v>
      </c>
      <c r="AL157" s="926">
        <f t="shared" si="29"/>
        <v>0</v>
      </c>
      <c r="AM157" s="931">
        <f t="shared" si="29"/>
        <v>0</v>
      </c>
      <c r="AN157" s="1113" t="s">
        <v>653</v>
      </c>
    </row>
    <row r="158" spans="1:40" ht="15.75" customHeight="1">
      <c r="A158" s="234" t="s">
        <v>654</v>
      </c>
      <c r="B158" s="151" t="s">
        <v>655</v>
      </c>
      <c r="C158" s="1209">
        <v>1</v>
      </c>
      <c r="D158" s="1210">
        <v>0</v>
      </c>
      <c r="E158" s="1210">
        <v>1</v>
      </c>
      <c r="F158" s="1210">
        <v>1</v>
      </c>
      <c r="G158" s="1210">
        <v>0</v>
      </c>
      <c r="H158" s="1210">
        <v>32</v>
      </c>
      <c r="I158" s="1210">
        <v>0</v>
      </c>
      <c r="J158" s="1210">
        <v>2</v>
      </c>
      <c r="K158" s="1210">
        <v>0</v>
      </c>
      <c r="L158" s="1210">
        <v>1</v>
      </c>
      <c r="M158" s="1211">
        <v>1</v>
      </c>
      <c r="N158" s="906">
        <f>SUM(C158:M158)</f>
        <v>39</v>
      </c>
      <c r="O158" s="1212">
        <v>2</v>
      </c>
      <c r="P158" s="1211">
        <v>0</v>
      </c>
      <c r="Q158" s="1212">
        <v>0</v>
      </c>
      <c r="R158" s="1210">
        <v>0</v>
      </c>
      <c r="S158" s="1210">
        <v>0</v>
      </c>
      <c r="T158" s="1210">
        <v>0</v>
      </c>
      <c r="U158" s="1210">
        <v>0</v>
      </c>
      <c r="V158" s="1210">
        <v>0</v>
      </c>
      <c r="W158" s="1210">
        <v>0</v>
      </c>
      <c r="X158" s="1211">
        <v>0</v>
      </c>
      <c r="Y158" s="906">
        <f t="shared" si="17"/>
        <v>2</v>
      </c>
      <c r="Z158" s="1212">
        <v>1</v>
      </c>
      <c r="AA158" s="1210">
        <v>1</v>
      </c>
      <c r="AB158" s="1211">
        <v>1</v>
      </c>
      <c r="AC158" s="1212">
        <v>1</v>
      </c>
      <c r="AD158" s="1210">
        <v>6</v>
      </c>
      <c r="AE158" s="1211">
        <v>1</v>
      </c>
      <c r="AF158" s="1212">
        <v>0</v>
      </c>
      <c r="AG158" s="1210">
        <v>0</v>
      </c>
      <c r="AH158" s="1213">
        <v>0</v>
      </c>
      <c r="AI158" s="1214">
        <v>1</v>
      </c>
      <c r="AJ158" s="1210">
        <v>0</v>
      </c>
      <c r="AK158" s="1212">
        <v>0</v>
      </c>
      <c r="AL158" s="1210">
        <v>0</v>
      </c>
      <c r="AM158" s="1215">
        <v>1</v>
      </c>
      <c r="AN158" s="151" t="s">
        <v>655</v>
      </c>
    </row>
    <row r="159" spans="1:40" ht="14.25" customHeight="1">
      <c r="A159" s="808" t="s">
        <v>656</v>
      </c>
      <c r="B159" s="822" t="s">
        <v>657</v>
      </c>
      <c r="C159" s="1201">
        <v>1</v>
      </c>
      <c r="D159" s="1202">
        <v>0</v>
      </c>
      <c r="E159" s="1202">
        <v>1</v>
      </c>
      <c r="F159" s="1202">
        <v>0</v>
      </c>
      <c r="G159" s="1202">
        <v>1</v>
      </c>
      <c r="H159" s="1202">
        <v>25</v>
      </c>
      <c r="I159" s="1202">
        <v>0</v>
      </c>
      <c r="J159" s="1202">
        <v>1</v>
      </c>
      <c r="K159" s="1202">
        <v>0</v>
      </c>
      <c r="L159" s="1202">
        <v>1</v>
      </c>
      <c r="M159" s="1203">
        <v>3</v>
      </c>
      <c r="N159" s="905">
        <f>SUM(C159:M159)</f>
        <v>33</v>
      </c>
      <c r="O159" s="1204">
        <v>1</v>
      </c>
      <c r="P159" s="1203">
        <v>0</v>
      </c>
      <c r="Q159" s="1204">
        <v>0</v>
      </c>
      <c r="R159" s="1202">
        <v>0</v>
      </c>
      <c r="S159" s="1202">
        <v>0</v>
      </c>
      <c r="T159" s="1202">
        <v>0</v>
      </c>
      <c r="U159" s="1202">
        <v>0</v>
      </c>
      <c r="V159" s="1202">
        <v>0</v>
      </c>
      <c r="W159" s="1202">
        <v>0</v>
      </c>
      <c r="X159" s="1203">
        <v>0</v>
      </c>
      <c r="Y159" s="905">
        <f t="shared" si="17"/>
        <v>1</v>
      </c>
      <c r="Z159" s="1204">
        <v>1</v>
      </c>
      <c r="AA159" s="1202">
        <v>1</v>
      </c>
      <c r="AB159" s="1203">
        <v>1</v>
      </c>
      <c r="AC159" s="1204">
        <v>1</v>
      </c>
      <c r="AD159" s="1202">
        <v>6</v>
      </c>
      <c r="AE159" s="1203">
        <v>1</v>
      </c>
      <c r="AF159" s="1204">
        <v>0</v>
      </c>
      <c r="AG159" s="1202">
        <v>0</v>
      </c>
      <c r="AH159" s="1206">
        <v>0</v>
      </c>
      <c r="AI159" s="1207">
        <v>2</v>
      </c>
      <c r="AJ159" s="1202">
        <v>0</v>
      </c>
      <c r="AK159" s="1204">
        <v>0</v>
      </c>
      <c r="AL159" s="1202">
        <v>0</v>
      </c>
      <c r="AM159" s="1208">
        <v>0</v>
      </c>
      <c r="AN159" s="1135" t="s">
        <v>657</v>
      </c>
    </row>
    <row r="160" spans="1:40" ht="14.25" customHeight="1">
      <c r="A160" s="344">
        <v>4</v>
      </c>
      <c r="B160" s="822" t="s">
        <v>658</v>
      </c>
      <c r="C160" s="1201">
        <v>1</v>
      </c>
      <c r="D160" s="1202">
        <v>0</v>
      </c>
      <c r="E160" s="1202">
        <v>1</v>
      </c>
      <c r="F160" s="1202">
        <v>0</v>
      </c>
      <c r="G160" s="1202">
        <v>1</v>
      </c>
      <c r="H160" s="1202">
        <v>31</v>
      </c>
      <c r="I160" s="1202">
        <v>0</v>
      </c>
      <c r="J160" s="1202">
        <v>1</v>
      </c>
      <c r="K160" s="1202">
        <v>2</v>
      </c>
      <c r="L160" s="1202">
        <v>1</v>
      </c>
      <c r="M160" s="1203">
        <v>4</v>
      </c>
      <c r="N160" s="905">
        <f>SUM(C160:M160)</f>
        <v>42</v>
      </c>
      <c r="O160" s="1204">
        <v>2</v>
      </c>
      <c r="P160" s="1203">
        <v>0</v>
      </c>
      <c r="Q160" s="1204">
        <v>0</v>
      </c>
      <c r="R160" s="1202">
        <v>0</v>
      </c>
      <c r="S160" s="1202">
        <v>0</v>
      </c>
      <c r="T160" s="1202">
        <v>0</v>
      </c>
      <c r="U160" s="1202">
        <v>0</v>
      </c>
      <c r="V160" s="1202">
        <v>0</v>
      </c>
      <c r="W160" s="1202">
        <v>0</v>
      </c>
      <c r="X160" s="1203">
        <v>0</v>
      </c>
      <c r="Y160" s="905">
        <f t="shared" si="17"/>
        <v>2</v>
      </c>
      <c r="Z160" s="1204">
        <v>1</v>
      </c>
      <c r="AA160" s="1202">
        <v>1</v>
      </c>
      <c r="AB160" s="1203">
        <v>1</v>
      </c>
      <c r="AC160" s="1204">
        <v>1</v>
      </c>
      <c r="AD160" s="1202">
        <v>6</v>
      </c>
      <c r="AE160" s="1203">
        <v>1</v>
      </c>
      <c r="AF160" s="1204">
        <v>0</v>
      </c>
      <c r="AG160" s="1202">
        <v>0</v>
      </c>
      <c r="AH160" s="1206">
        <v>0</v>
      </c>
      <c r="AI160" s="1207">
        <v>1</v>
      </c>
      <c r="AJ160" s="1202">
        <v>0</v>
      </c>
      <c r="AK160" s="1204">
        <v>0</v>
      </c>
      <c r="AL160" s="1202">
        <v>0</v>
      </c>
      <c r="AM160" s="1208">
        <v>0</v>
      </c>
      <c r="AN160" s="1135" t="s">
        <v>658</v>
      </c>
    </row>
    <row r="161" spans="1:40" ht="14.25" customHeight="1">
      <c r="A161" s="808"/>
      <c r="B161" s="822" t="s">
        <v>659</v>
      </c>
      <c r="C161" s="1201">
        <v>1</v>
      </c>
      <c r="D161" s="1202">
        <v>0</v>
      </c>
      <c r="E161" s="1202">
        <v>1</v>
      </c>
      <c r="F161" s="1202">
        <v>0</v>
      </c>
      <c r="G161" s="1202">
        <v>1</v>
      </c>
      <c r="H161" s="1202">
        <v>9</v>
      </c>
      <c r="I161" s="1202">
        <v>0</v>
      </c>
      <c r="J161" s="1202">
        <v>1</v>
      </c>
      <c r="K161" s="1202">
        <v>0</v>
      </c>
      <c r="L161" s="1202">
        <v>1</v>
      </c>
      <c r="M161" s="1203">
        <v>2</v>
      </c>
      <c r="N161" s="905">
        <f>SUM(C161:M161)</f>
        <v>16</v>
      </c>
      <c r="O161" s="1204">
        <v>1</v>
      </c>
      <c r="P161" s="1203">
        <v>0</v>
      </c>
      <c r="Q161" s="1204">
        <v>0</v>
      </c>
      <c r="R161" s="1202">
        <v>0</v>
      </c>
      <c r="S161" s="1202">
        <v>0</v>
      </c>
      <c r="T161" s="1202">
        <v>0</v>
      </c>
      <c r="U161" s="1202">
        <v>0</v>
      </c>
      <c r="V161" s="1202">
        <v>0</v>
      </c>
      <c r="W161" s="1202">
        <v>0</v>
      </c>
      <c r="X161" s="1203">
        <v>0</v>
      </c>
      <c r="Y161" s="905">
        <f t="shared" si="17"/>
        <v>1</v>
      </c>
      <c r="Z161" s="1204">
        <v>1</v>
      </c>
      <c r="AA161" s="1202">
        <v>1</v>
      </c>
      <c r="AB161" s="1203">
        <v>1</v>
      </c>
      <c r="AC161" s="1204">
        <v>1</v>
      </c>
      <c r="AD161" s="1202">
        <v>6</v>
      </c>
      <c r="AE161" s="1203">
        <v>1</v>
      </c>
      <c r="AF161" s="1204">
        <v>0</v>
      </c>
      <c r="AG161" s="1202">
        <v>0</v>
      </c>
      <c r="AH161" s="1206">
        <v>0</v>
      </c>
      <c r="AI161" s="1207">
        <v>1</v>
      </c>
      <c r="AJ161" s="1202">
        <v>0</v>
      </c>
      <c r="AK161" s="1204">
        <v>0</v>
      </c>
      <c r="AL161" s="1202">
        <v>0</v>
      </c>
      <c r="AM161" s="1208">
        <v>0</v>
      </c>
      <c r="AN161" s="1135" t="s">
        <v>659</v>
      </c>
    </row>
    <row r="162" spans="1:40" ht="14.25" customHeight="1">
      <c r="A162" s="808"/>
      <c r="B162" s="151" t="s">
        <v>660</v>
      </c>
      <c r="C162" s="1209">
        <v>1</v>
      </c>
      <c r="D162" s="1210">
        <v>0</v>
      </c>
      <c r="E162" s="1210">
        <v>1</v>
      </c>
      <c r="F162" s="1210">
        <v>0</v>
      </c>
      <c r="G162" s="1210">
        <v>1</v>
      </c>
      <c r="H162" s="1210">
        <v>10</v>
      </c>
      <c r="I162" s="1210">
        <v>0</v>
      </c>
      <c r="J162" s="1210">
        <v>1</v>
      </c>
      <c r="K162" s="1210">
        <v>0</v>
      </c>
      <c r="L162" s="1210">
        <v>0</v>
      </c>
      <c r="M162" s="1211">
        <v>1</v>
      </c>
      <c r="N162" s="906">
        <f>SUM(C162:M162)</f>
        <v>15</v>
      </c>
      <c r="O162" s="1212">
        <v>1</v>
      </c>
      <c r="P162" s="1211">
        <v>0</v>
      </c>
      <c r="Q162" s="1212">
        <v>0</v>
      </c>
      <c r="R162" s="1210">
        <v>0</v>
      </c>
      <c r="S162" s="1210">
        <v>0</v>
      </c>
      <c r="T162" s="1210">
        <v>0</v>
      </c>
      <c r="U162" s="1210">
        <v>0</v>
      </c>
      <c r="V162" s="1210">
        <v>0</v>
      </c>
      <c r="W162" s="1210">
        <v>0</v>
      </c>
      <c r="X162" s="1211">
        <v>0</v>
      </c>
      <c r="Y162" s="906">
        <f t="shared" si="17"/>
        <v>1</v>
      </c>
      <c r="Z162" s="1212">
        <v>1</v>
      </c>
      <c r="AA162" s="1210">
        <v>1</v>
      </c>
      <c r="AB162" s="1211">
        <v>1</v>
      </c>
      <c r="AC162" s="1212">
        <v>1</v>
      </c>
      <c r="AD162" s="1210">
        <v>6</v>
      </c>
      <c r="AE162" s="1211">
        <v>1</v>
      </c>
      <c r="AF162" s="1212">
        <v>0</v>
      </c>
      <c r="AG162" s="1210">
        <v>0</v>
      </c>
      <c r="AH162" s="1213">
        <v>0</v>
      </c>
      <c r="AI162" s="1214">
        <v>0</v>
      </c>
      <c r="AJ162" s="1210">
        <v>0</v>
      </c>
      <c r="AK162" s="1212">
        <v>0</v>
      </c>
      <c r="AL162" s="1210">
        <v>0</v>
      </c>
      <c r="AM162" s="1215">
        <v>0</v>
      </c>
      <c r="AN162" s="151" t="s">
        <v>660</v>
      </c>
    </row>
    <row r="163" spans="1:40" ht="14.25" customHeight="1">
      <c r="A163" s="234"/>
      <c r="B163" s="798" t="s">
        <v>661</v>
      </c>
      <c r="C163" s="925">
        <f>SUM(C159:C162)</f>
        <v>4</v>
      </c>
      <c r="D163" s="926">
        <f t="shared" ref="D163:AM163" si="30">SUM(D159:D162)</f>
        <v>0</v>
      </c>
      <c r="E163" s="926">
        <f t="shared" si="30"/>
        <v>4</v>
      </c>
      <c r="F163" s="926">
        <f t="shared" si="30"/>
        <v>0</v>
      </c>
      <c r="G163" s="926">
        <f t="shared" si="30"/>
        <v>4</v>
      </c>
      <c r="H163" s="926">
        <f t="shared" si="30"/>
        <v>75</v>
      </c>
      <c r="I163" s="926">
        <f t="shared" si="30"/>
        <v>0</v>
      </c>
      <c r="J163" s="926">
        <f t="shared" si="30"/>
        <v>4</v>
      </c>
      <c r="K163" s="926">
        <f t="shared" si="30"/>
        <v>2</v>
      </c>
      <c r="L163" s="926">
        <f t="shared" si="30"/>
        <v>3</v>
      </c>
      <c r="M163" s="927">
        <f t="shared" si="30"/>
        <v>10</v>
      </c>
      <c r="N163" s="906">
        <f t="shared" si="30"/>
        <v>106</v>
      </c>
      <c r="O163" s="928">
        <f t="shared" si="30"/>
        <v>5</v>
      </c>
      <c r="P163" s="927">
        <f t="shared" si="30"/>
        <v>0</v>
      </c>
      <c r="Q163" s="928">
        <f t="shared" si="30"/>
        <v>0</v>
      </c>
      <c r="R163" s="926">
        <f t="shared" si="30"/>
        <v>0</v>
      </c>
      <c r="S163" s="926">
        <f t="shared" si="30"/>
        <v>0</v>
      </c>
      <c r="T163" s="926">
        <f t="shared" si="30"/>
        <v>0</v>
      </c>
      <c r="U163" s="926">
        <f t="shared" si="30"/>
        <v>0</v>
      </c>
      <c r="V163" s="926">
        <f t="shared" si="30"/>
        <v>0</v>
      </c>
      <c r="W163" s="926">
        <f t="shared" si="30"/>
        <v>0</v>
      </c>
      <c r="X163" s="927">
        <f t="shared" si="30"/>
        <v>0</v>
      </c>
      <c r="Y163" s="906">
        <f t="shared" si="17"/>
        <v>5</v>
      </c>
      <c r="Z163" s="928">
        <f t="shared" si="30"/>
        <v>4</v>
      </c>
      <c r="AA163" s="926">
        <f t="shared" si="30"/>
        <v>4</v>
      </c>
      <c r="AB163" s="927">
        <f t="shared" si="30"/>
        <v>4</v>
      </c>
      <c r="AC163" s="928">
        <f t="shared" si="30"/>
        <v>4</v>
      </c>
      <c r="AD163" s="926">
        <f t="shared" si="30"/>
        <v>24</v>
      </c>
      <c r="AE163" s="927">
        <f t="shared" si="30"/>
        <v>4</v>
      </c>
      <c r="AF163" s="928">
        <f t="shared" si="30"/>
        <v>0</v>
      </c>
      <c r="AG163" s="926">
        <f t="shared" si="30"/>
        <v>0</v>
      </c>
      <c r="AH163" s="929">
        <f t="shared" si="30"/>
        <v>0</v>
      </c>
      <c r="AI163" s="930">
        <f t="shared" si="30"/>
        <v>4</v>
      </c>
      <c r="AJ163" s="926">
        <f>SUM(AJ159:AJ162)</f>
        <v>0</v>
      </c>
      <c r="AK163" s="928">
        <f t="shared" si="30"/>
        <v>0</v>
      </c>
      <c r="AL163" s="926">
        <f t="shared" si="30"/>
        <v>0</v>
      </c>
      <c r="AM163" s="931">
        <f t="shared" si="30"/>
        <v>0</v>
      </c>
      <c r="AN163" s="1113" t="s">
        <v>661</v>
      </c>
    </row>
    <row r="164" spans="1:40" ht="14.25" customHeight="1" thickBot="1">
      <c r="A164" s="346" t="s">
        <v>662</v>
      </c>
      <c r="B164" s="347"/>
      <c r="C164" s="907">
        <f>SUM(C157,C158,C163)</f>
        <v>7</v>
      </c>
      <c r="D164" s="908">
        <f t="shared" ref="D164:AM164" si="31">SUM(D157,D158,D163)</f>
        <v>0</v>
      </c>
      <c r="E164" s="908">
        <f t="shared" si="31"/>
        <v>7</v>
      </c>
      <c r="F164" s="908">
        <f t="shared" si="31"/>
        <v>2</v>
      </c>
      <c r="G164" s="908">
        <f t="shared" si="31"/>
        <v>6</v>
      </c>
      <c r="H164" s="908">
        <f t="shared" si="31"/>
        <v>158</v>
      </c>
      <c r="I164" s="908">
        <f t="shared" si="31"/>
        <v>0</v>
      </c>
      <c r="J164" s="908">
        <f t="shared" si="31"/>
        <v>8</v>
      </c>
      <c r="K164" s="908">
        <f t="shared" si="31"/>
        <v>2</v>
      </c>
      <c r="L164" s="908">
        <f t="shared" si="31"/>
        <v>5</v>
      </c>
      <c r="M164" s="909">
        <f>SUM(M157,M158,M163)</f>
        <v>18</v>
      </c>
      <c r="N164" s="910">
        <f t="shared" si="31"/>
        <v>213</v>
      </c>
      <c r="O164" s="911">
        <f t="shared" si="31"/>
        <v>10</v>
      </c>
      <c r="P164" s="909">
        <f t="shared" si="31"/>
        <v>0</v>
      </c>
      <c r="Q164" s="911">
        <f t="shared" si="31"/>
        <v>0</v>
      </c>
      <c r="R164" s="908">
        <f t="shared" si="31"/>
        <v>2</v>
      </c>
      <c r="S164" s="908">
        <f t="shared" si="31"/>
        <v>2</v>
      </c>
      <c r="T164" s="908">
        <f t="shared" si="31"/>
        <v>0</v>
      </c>
      <c r="U164" s="908">
        <f t="shared" si="31"/>
        <v>0</v>
      </c>
      <c r="V164" s="908">
        <f t="shared" si="31"/>
        <v>0</v>
      </c>
      <c r="W164" s="908">
        <f t="shared" si="31"/>
        <v>2</v>
      </c>
      <c r="X164" s="909">
        <f t="shared" si="31"/>
        <v>0</v>
      </c>
      <c r="Y164" s="910">
        <f t="shared" si="17"/>
        <v>16</v>
      </c>
      <c r="Z164" s="911">
        <f t="shared" si="31"/>
        <v>9</v>
      </c>
      <c r="AA164" s="908">
        <f t="shared" si="31"/>
        <v>9</v>
      </c>
      <c r="AB164" s="909">
        <f t="shared" si="31"/>
        <v>7</v>
      </c>
      <c r="AC164" s="911">
        <f t="shared" si="31"/>
        <v>7</v>
      </c>
      <c r="AD164" s="908">
        <f t="shared" si="31"/>
        <v>38</v>
      </c>
      <c r="AE164" s="909">
        <f t="shared" si="31"/>
        <v>6</v>
      </c>
      <c r="AF164" s="911">
        <f t="shared" si="31"/>
        <v>0</v>
      </c>
      <c r="AG164" s="908">
        <f t="shared" si="31"/>
        <v>0</v>
      </c>
      <c r="AH164" s="914">
        <f t="shared" si="31"/>
        <v>1</v>
      </c>
      <c r="AI164" s="915">
        <f t="shared" si="31"/>
        <v>6</v>
      </c>
      <c r="AJ164" s="908">
        <f>SUM(AJ157,AJ158,AJ163)</f>
        <v>0</v>
      </c>
      <c r="AK164" s="911">
        <f t="shared" si="31"/>
        <v>0</v>
      </c>
      <c r="AL164" s="908">
        <f t="shared" si="31"/>
        <v>0</v>
      </c>
      <c r="AM164" s="916">
        <f t="shared" si="31"/>
        <v>1</v>
      </c>
      <c r="AN164" s="1130" t="s">
        <v>662</v>
      </c>
    </row>
    <row r="165" spans="1:40" ht="14.25" customHeight="1">
      <c r="A165" s="808" t="s">
        <v>663</v>
      </c>
      <c r="B165" s="814" t="s">
        <v>664</v>
      </c>
      <c r="C165" s="1201">
        <v>1</v>
      </c>
      <c r="D165" s="1202">
        <v>0</v>
      </c>
      <c r="E165" s="1202">
        <v>1</v>
      </c>
      <c r="F165" s="1202">
        <v>0</v>
      </c>
      <c r="G165" s="1202">
        <v>1</v>
      </c>
      <c r="H165" s="1202">
        <v>6</v>
      </c>
      <c r="I165" s="1202">
        <v>0</v>
      </c>
      <c r="J165" s="1202">
        <v>1</v>
      </c>
      <c r="K165" s="1202">
        <v>0</v>
      </c>
      <c r="L165" s="1202">
        <v>0</v>
      </c>
      <c r="M165" s="1203">
        <v>2</v>
      </c>
      <c r="N165" s="905">
        <f>SUM(C165:M165)</f>
        <v>12</v>
      </c>
      <c r="O165" s="1204">
        <v>1</v>
      </c>
      <c r="P165" s="1203">
        <v>0</v>
      </c>
      <c r="Q165" s="1204">
        <v>0</v>
      </c>
      <c r="R165" s="1202">
        <v>0</v>
      </c>
      <c r="S165" s="1202">
        <v>1</v>
      </c>
      <c r="T165" s="1202">
        <v>0</v>
      </c>
      <c r="U165" s="1202">
        <v>0</v>
      </c>
      <c r="V165" s="1202">
        <v>0</v>
      </c>
      <c r="W165" s="1202">
        <v>1</v>
      </c>
      <c r="X165" s="1203">
        <v>3</v>
      </c>
      <c r="Y165" s="905">
        <f t="shared" si="17"/>
        <v>6</v>
      </c>
      <c r="Z165" s="1204">
        <v>1</v>
      </c>
      <c r="AA165" s="1202">
        <v>1</v>
      </c>
      <c r="AB165" s="1203">
        <v>1</v>
      </c>
      <c r="AC165" s="1204">
        <v>1</v>
      </c>
      <c r="AD165" s="1202">
        <v>0</v>
      </c>
      <c r="AE165" s="1203">
        <v>1</v>
      </c>
      <c r="AF165" s="1204">
        <v>0</v>
      </c>
      <c r="AG165" s="1202">
        <v>0</v>
      </c>
      <c r="AH165" s="1206">
        <v>0</v>
      </c>
      <c r="AI165" s="1207">
        <v>0</v>
      </c>
      <c r="AJ165" s="1202">
        <v>0</v>
      </c>
      <c r="AK165" s="1204">
        <v>0</v>
      </c>
      <c r="AL165" s="1202">
        <v>0</v>
      </c>
      <c r="AM165" s="1208">
        <v>0</v>
      </c>
      <c r="AN165" s="1135" t="s">
        <v>664</v>
      </c>
    </row>
    <row r="166" spans="1:40" ht="14.25" customHeight="1">
      <c r="A166" s="344">
        <v>4</v>
      </c>
      <c r="B166" s="822" t="s">
        <v>665</v>
      </c>
      <c r="C166" s="1201">
        <v>1</v>
      </c>
      <c r="D166" s="1202">
        <v>0</v>
      </c>
      <c r="E166" s="1202">
        <v>1</v>
      </c>
      <c r="F166" s="1202">
        <v>1</v>
      </c>
      <c r="G166" s="1202">
        <v>1</v>
      </c>
      <c r="H166" s="1202">
        <v>27</v>
      </c>
      <c r="I166" s="1202">
        <v>0</v>
      </c>
      <c r="J166" s="1202">
        <v>1</v>
      </c>
      <c r="K166" s="1202">
        <v>0</v>
      </c>
      <c r="L166" s="1202">
        <v>1</v>
      </c>
      <c r="M166" s="1203">
        <v>1</v>
      </c>
      <c r="N166" s="905">
        <f>SUM(C166:M166)</f>
        <v>34</v>
      </c>
      <c r="O166" s="1204">
        <v>1</v>
      </c>
      <c r="P166" s="1203">
        <v>0</v>
      </c>
      <c r="Q166" s="1204">
        <v>0</v>
      </c>
      <c r="R166" s="1202">
        <v>0</v>
      </c>
      <c r="S166" s="1202">
        <v>1</v>
      </c>
      <c r="T166" s="1202">
        <v>0</v>
      </c>
      <c r="U166" s="1202">
        <v>0</v>
      </c>
      <c r="V166" s="1202">
        <v>8</v>
      </c>
      <c r="W166" s="1202">
        <v>1</v>
      </c>
      <c r="X166" s="1203">
        <v>6</v>
      </c>
      <c r="Y166" s="905">
        <f t="shared" si="17"/>
        <v>17</v>
      </c>
      <c r="Z166" s="1204">
        <v>1</v>
      </c>
      <c r="AA166" s="1202">
        <v>1</v>
      </c>
      <c r="AB166" s="1203">
        <v>1</v>
      </c>
      <c r="AC166" s="1204">
        <v>1</v>
      </c>
      <c r="AD166" s="1202">
        <v>6</v>
      </c>
      <c r="AE166" s="1203">
        <v>1</v>
      </c>
      <c r="AF166" s="1204">
        <v>0</v>
      </c>
      <c r="AG166" s="1202">
        <v>0</v>
      </c>
      <c r="AH166" s="1206">
        <v>0</v>
      </c>
      <c r="AI166" s="1207">
        <v>0</v>
      </c>
      <c r="AJ166" s="1202">
        <v>0</v>
      </c>
      <c r="AK166" s="1204">
        <v>0</v>
      </c>
      <c r="AL166" s="1202">
        <v>0</v>
      </c>
      <c r="AM166" s="1208">
        <v>1</v>
      </c>
      <c r="AN166" s="1135" t="s">
        <v>665</v>
      </c>
    </row>
    <row r="167" spans="1:40" ht="14.25" customHeight="1">
      <c r="A167" s="808"/>
      <c r="B167" s="822" t="s">
        <v>666</v>
      </c>
      <c r="C167" s="1201">
        <v>1</v>
      </c>
      <c r="D167" s="1202">
        <v>0</v>
      </c>
      <c r="E167" s="1202">
        <v>1</v>
      </c>
      <c r="F167" s="1202">
        <v>0</v>
      </c>
      <c r="G167" s="1202">
        <v>0</v>
      </c>
      <c r="H167" s="1202">
        <v>15</v>
      </c>
      <c r="I167" s="1202">
        <v>0</v>
      </c>
      <c r="J167" s="1202">
        <v>1</v>
      </c>
      <c r="K167" s="1202">
        <v>0</v>
      </c>
      <c r="L167" s="1202">
        <v>0</v>
      </c>
      <c r="M167" s="1203">
        <v>3</v>
      </c>
      <c r="N167" s="905">
        <f>SUM(C167:M167)</f>
        <v>21</v>
      </c>
      <c r="O167" s="1204">
        <v>1</v>
      </c>
      <c r="P167" s="1203">
        <v>0</v>
      </c>
      <c r="Q167" s="1204">
        <v>0</v>
      </c>
      <c r="R167" s="1202">
        <v>0</v>
      </c>
      <c r="S167" s="1202">
        <v>1</v>
      </c>
      <c r="T167" s="1202">
        <v>0</v>
      </c>
      <c r="U167" s="1202">
        <v>0</v>
      </c>
      <c r="V167" s="1202">
        <v>0</v>
      </c>
      <c r="W167" s="1202">
        <v>1</v>
      </c>
      <c r="X167" s="1203">
        <v>4</v>
      </c>
      <c r="Y167" s="905">
        <f t="shared" si="17"/>
        <v>7</v>
      </c>
      <c r="Z167" s="1204">
        <v>1</v>
      </c>
      <c r="AA167" s="1202">
        <v>1</v>
      </c>
      <c r="AB167" s="1203">
        <v>1</v>
      </c>
      <c r="AC167" s="1204">
        <v>1</v>
      </c>
      <c r="AD167" s="1202">
        <v>0</v>
      </c>
      <c r="AE167" s="1203">
        <v>1</v>
      </c>
      <c r="AF167" s="1204">
        <v>0</v>
      </c>
      <c r="AG167" s="1202">
        <v>1</v>
      </c>
      <c r="AH167" s="1206">
        <v>0</v>
      </c>
      <c r="AI167" s="1207">
        <v>1</v>
      </c>
      <c r="AJ167" s="1202">
        <v>0</v>
      </c>
      <c r="AK167" s="1204">
        <v>0</v>
      </c>
      <c r="AL167" s="1202">
        <v>0</v>
      </c>
      <c r="AM167" s="1208">
        <v>0</v>
      </c>
      <c r="AN167" s="1135" t="s">
        <v>666</v>
      </c>
    </row>
    <row r="168" spans="1:40" ht="14.25" customHeight="1">
      <c r="A168" s="808"/>
      <c r="B168" s="151" t="s">
        <v>667</v>
      </c>
      <c r="C168" s="1209">
        <v>1</v>
      </c>
      <c r="D168" s="1210">
        <v>0</v>
      </c>
      <c r="E168" s="1210">
        <v>1</v>
      </c>
      <c r="F168" s="1210">
        <v>0</v>
      </c>
      <c r="G168" s="1210">
        <v>1</v>
      </c>
      <c r="H168" s="1210">
        <v>14</v>
      </c>
      <c r="I168" s="1210">
        <v>0</v>
      </c>
      <c r="J168" s="1210">
        <v>0</v>
      </c>
      <c r="K168" s="1210">
        <v>1</v>
      </c>
      <c r="L168" s="1210">
        <v>0</v>
      </c>
      <c r="M168" s="1211">
        <v>0</v>
      </c>
      <c r="N168" s="906">
        <f>SUM(C168:M168)</f>
        <v>18</v>
      </c>
      <c r="O168" s="1212">
        <v>1</v>
      </c>
      <c r="P168" s="1211">
        <v>0</v>
      </c>
      <c r="Q168" s="1212">
        <v>0</v>
      </c>
      <c r="R168" s="1210">
        <v>0</v>
      </c>
      <c r="S168" s="1210">
        <v>1</v>
      </c>
      <c r="T168" s="1210">
        <v>0</v>
      </c>
      <c r="U168" s="1210">
        <v>0</v>
      </c>
      <c r="V168" s="1210">
        <v>0</v>
      </c>
      <c r="W168" s="1210">
        <v>1</v>
      </c>
      <c r="X168" s="1211">
        <v>2</v>
      </c>
      <c r="Y168" s="905">
        <f t="shared" si="17"/>
        <v>5</v>
      </c>
      <c r="Z168" s="1212">
        <v>1</v>
      </c>
      <c r="AA168" s="1210">
        <v>1</v>
      </c>
      <c r="AB168" s="1211">
        <v>1</v>
      </c>
      <c r="AC168" s="1212">
        <v>1</v>
      </c>
      <c r="AD168" s="1210">
        <v>6</v>
      </c>
      <c r="AE168" s="1211">
        <v>1</v>
      </c>
      <c r="AF168" s="1212">
        <v>0</v>
      </c>
      <c r="AG168" s="1210">
        <v>0</v>
      </c>
      <c r="AH168" s="1213">
        <v>0</v>
      </c>
      <c r="AI168" s="1214">
        <v>0</v>
      </c>
      <c r="AJ168" s="1210">
        <v>0</v>
      </c>
      <c r="AK168" s="1212">
        <v>0</v>
      </c>
      <c r="AL168" s="1210">
        <v>0</v>
      </c>
      <c r="AM168" s="1215">
        <v>0</v>
      </c>
      <c r="AN168" s="151" t="s">
        <v>667</v>
      </c>
    </row>
    <row r="169" spans="1:40" ht="14.25" customHeight="1" thickBot="1">
      <c r="A169" s="346" t="s">
        <v>668</v>
      </c>
      <c r="B169" s="347"/>
      <c r="C169" s="907">
        <f>SUM(C165:C168)</f>
        <v>4</v>
      </c>
      <c r="D169" s="908">
        <f t="shared" ref="D169:AM169" si="32">SUM(D165:D168)</f>
        <v>0</v>
      </c>
      <c r="E169" s="908">
        <f t="shared" si="32"/>
        <v>4</v>
      </c>
      <c r="F169" s="908">
        <f t="shared" si="32"/>
        <v>1</v>
      </c>
      <c r="G169" s="908">
        <f t="shared" si="32"/>
        <v>3</v>
      </c>
      <c r="H169" s="908">
        <f t="shared" si="32"/>
        <v>62</v>
      </c>
      <c r="I169" s="908">
        <f t="shared" si="32"/>
        <v>0</v>
      </c>
      <c r="J169" s="908">
        <f t="shared" si="32"/>
        <v>3</v>
      </c>
      <c r="K169" s="908">
        <f t="shared" si="32"/>
        <v>1</v>
      </c>
      <c r="L169" s="908">
        <f t="shared" si="32"/>
        <v>1</v>
      </c>
      <c r="M169" s="909">
        <f t="shared" si="32"/>
        <v>6</v>
      </c>
      <c r="N169" s="910">
        <f t="shared" si="32"/>
        <v>85</v>
      </c>
      <c r="O169" s="911">
        <f t="shared" si="32"/>
        <v>4</v>
      </c>
      <c r="P169" s="909">
        <f t="shared" si="32"/>
        <v>0</v>
      </c>
      <c r="Q169" s="911">
        <f t="shared" si="32"/>
        <v>0</v>
      </c>
      <c r="R169" s="908">
        <f t="shared" si="32"/>
        <v>0</v>
      </c>
      <c r="S169" s="908">
        <f t="shared" si="32"/>
        <v>4</v>
      </c>
      <c r="T169" s="908">
        <f t="shared" si="32"/>
        <v>0</v>
      </c>
      <c r="U169" s="908">
        <f t="shared" si="32"/>
        <v>0</v>
      </c>
      <c r="V169" s="908">
        <f t="shared" si="32"/>
        <v>8</v>
      </c>
      <c r="W169" s="908">
        <f t="shared" si="32"/>
        <v>4</v>
      </c>
      <c r="X169" s="909">
        <f t="shared" si="32"/>
        <v>15</v>
      </c>
      <c r="Y169" s="923">
        <f t="shared" si="17"/>
        <v>35</v>
      </c>
      <c r="Z169" s="911">
        <f t="shared" si="32"/>
        <v>4</v>
      </c>
      <c r="AA169" s="908">
        <f t="shared" si="32"/>
        <v>4</v>
      </c>
      <c r="AB169" s="909">
        <f t="shared" si="32"/>
        <v>4</v>
      </c>
      <c r="AC169" s="911">
        <f t="shared" si="32"/>
        <v>4</v>
      </c>
      <c r="AD169" s="908">
        <f t="shared" si="32"/>
        <v>12</v>
      </c>
      <c r="AE169" s="909">
        <f t="shared" si="32"/>
        <v>4</v>
      </c>
      <c r="AF169" s="911">
        <f t="shared" si="32"/>
        <v>0</v>
      </c>
      <c r="AG169" s="908">
        <f t="shared" si="32"/>
        <v>1</v>
      </c>
      <c r="AH169" s="914">
        <f t="shared" si="32"/>
        <v>0</v>
      </c>
      <c r="AI169" s="915">
        <f t="shared" si="32"/>
        <v>1</v>
      </c>
      <c r="AJ169" s="908">
        <f>SUM(AJ165:AJ168)</f>
        <v>0</v>
      </c>
      <c r="AK169" s="911">
        <f t="shared" si="32"/>
        <v>0</v>
      </c>
      <c r="AL169" s="908">
        <f t="shared" si="32"/>
        <v>0</v>
      </c>
      <c r="AM169" s="916">
        <f t="shared" si="32"/>
        <v>1</v>
      </c>
      <c r="AN169" s="1130" t="s">
        <v>668</v>
      </c>
    </row>
    <row r="170" spans="1:40" ht="14.25" customHeight="1">
      <c r="A170" s="10" t="s">
        <v>669</v>
      </c>
      <c r="B170" s="114" t="s">
        <v>670</v>
      </c>
      <c r="C170" s="1244">
        <v>1</v>
      </c>
      <c r="D170" s="841">
        <v>0</v>
      </c>
      <c r="E170" s="841">
        <v>1</v>
      </c>
      <c r="F170" s="841">
        <v>1</v>
      </c>
      <c r="G170" s="841">
        <v>1</v>
      </c>
      <c r="H170" s="841">
        <v>33</v>
      </c>
      <c r="I170" s="841">
        <v>0</v>
      </c>
      <c r="J170" s="841">
        <v>1</v>
      </c>
      <c r="K170" s="841">
        <v>0</v>
      </c>
      <c r="L170" s="841">
        <v>0</v>
      </c>
      <c r="M170" s="932">
        <v>5</v>
      </c>
      <c r="N170" s="933">
        <f>SUM(C170:M170)</f>
        <v>43</v>
      </c>
      <c r="O170" s="934">
        <v>2</v>
      </c>
      <c r="P170" s="932">
        <v>1</v>
      </c>
      <c r="Q170" s="934">
        <v>0</v>
      </c>
      <c r="R170" s="841">
        <v>1</v>
      </c>
      <c r="S170" s="841">
        <v>1</v>
      </c>
      <c r="T170" s="841">
        <v>0</v>
      </c>
      <c r="U170" s="841">
        <v>0</v>
      </c>
      <c r="V170" s="841">
        <v>0</v>
      </c>
      <c r="W170" s="841">
        <v>1</v>
      </c>
      <c r="X170" s="932">
        <v>11</v>
      </c>
      <c r="Y170" s="933">
        <f t="shared" si="17"/>
        <v>17</v>
      </c>
      <c r="Z170" s="934">
        <v>1</v>
      </c>
      <c r="AA170" s="841">
        <v>1</v>
      </c>
      <c r="AB170" s="932">
        <v>1</v>
      </c>
      <c r="AC170" s="934">
        <v>1</v>
      </c>
      <c r="AD170" s="841">
        <v>6</v>
      </c>
      <c r="AE170" s="932">
        <v>1</v>
      </c>
      <c r="AF170" s="934">
        <v>0</v>
      </c>
      <c r="AG170" s="841">
        <v>0</v>
      </c>
      <c r="AH170" s="1245">
        <v>0</v>
      </c>
      <c r="AI170" s="1246">
        <v>3</v>
      </c>
      <c r="AJ170" s="841">
        <v>0</v>
      </c>
      <c r="AK170" s="934">
        <v>0</v>
      </c>
      <c r="AL170" s="841">
        <v>0</v>
      </c>
      <c r="AM170" s="935">
        <v>1</v>
      </c>
      <c r="AN170" s="114" t="s">
        <v>670</v>
      </c>
    </row>
    <row r="171" spans="1:40" ht="14.25" customHeight="1">
      <c r="A171" s="808" t="s">
        <v>671</v>
      </c>
      <c r="B171" s="822" t="s">
        <v>672</v>
      </c>
      <c r="C171" s="1201">
        <v>1</v>
      </c>
      <c r="D171" s="1202">
        <v>0</v>
      </c>
      <c r="E171" s="1202">
        <v>1</v>
      </c>
      <c r="F171" s="1202">
        <v>0</v>
      </c>
      <c r="G171" s="1202">
        <v>0</v>
      </c>
      <c r="H171" s="1202">
        <v>9</v>
      </c>
      <c r="I171" s="1202">
        <v>0</v>
      </c>
      <c r="J171" s="1202">
        <v>1</v>
      </c>
      <c r="K171" s="1202">
        <v>0</v>
      </c>
      <c r="L171" s="1202">
        <v>0</v>
      </c>
      <c r="M171" s="1203">
        <v>0</v>
      </c>
      <c r="N171" s="905">
        <f>SUM(C171:M171)</f>
        <v>12</v>
      </c>
      <c r="O171" s="1204">
        <v>1</v>
      </c>
      <c r="P171" s="1203">
        <v>0</v>
      </c>
      <c r="Q171" s="1204">
        <v>0</v>
      </c>
      <c r="R171" s="1202">
        <v>0</v>
      </c>
      <c r="S171" s="1202">
        <v>1</v>
      </c>
      <c r="T171" s="1202">
        <v>0</v>
      </c>
      <c r="U171" s="1202">
        <v>0</v>
      </c>
      <c r="V171" s="1202">
        <v>0</v>
      </c>
      <c r="W171" s="1202">
        <v>1</v>
      </c>
      <c r="X171" s="1203">
        <v>0</v>
      </c>
      <c r="Y171" s="905">
        <f t="shared" si="17"/>
        <v>3</v>
      </c>
      <c r="Z171" s="1204">
        <v>1</v>
      </c>
      <c r="AA171" s="1202">
        <v>1</v>
      </c>
      <c r="AB171" s="1203">
        <v>1</v>
      </c>
      <c r="AC171" s="1204">
        <v>1</v>
      </c>
      <c r="AD171" s="1202">
        <v>0</v>
      </c>
      <c r="AE171" s="1203">
        <v>1</v>
      </c>
      <c r="AF171" s="1204">
        <v>0</v>
      </c>
      <c r="AG171" s="1202">
        <v>0</v>
      </c>
      <c r="AH171" s="1206">
        <v>0</v>
      </c>
      <c r="AI171" s="1207">
        <v>0</v>
      </c>
      <c r="AJ171" s="1202">
        <v>0</v>
      </c>
      <c r="AK171" s="1204">
        <v>0</v>
      </c>
      <c r="AL171" s="1202">
        <v>0</v>
      </c>
      <c r="AM171" s="1208">
        <v>0</v>
      </c>
      <c r="AN171" s="1135" t="s">
        <v>672</v>
      </c>
    </row>
    <row r="172" spans="1:40" ht="14.25" customHeight="1">
      <c r="A172" s="344">
        <v>8</v>
      </c>
      <c r="B172" s="822" t="s">
        <v>673</v>
      </c>
      <c r="C172" s="1201">
        <v>1</v>
      </c>
      <c r="D172" s="1202">
        <v>0</v>
      </c>
      <c r="E172" s="1202">
        <v>1</v>
      </c>
      <c r="F172" s="1202">
        <v>0</v>
      </c>
      <c r="G172" s="1202">
        <v>1</v>
      </c>
      <c r="H172" s="1202">
        <v>8</v>
      </c>
      <c r="I172" s="1202">
        <v>0</v>
      </c>
      <c r="J172" s="1202">
        <v>1</v>
      </c>
      <c r="K172" s="1202">
        <v>0</v>
      </c>
      <c r="L172" s="1202">
        <v>0</v>
      </c>
      <c r="M172" s="1203">
        <v>1</v>
      </c>
      <c r="N172" s="905">
        <f t="shared" ref="N172:N178" si="33">SUM(C172:M172)</f>
        <v>13</v>
      </c>
      <c r="O172" s="1204">
        <v>1</v>
      </c>
      <c r="P172" s="1203">
        <v>0</v>
      </c>
      <c r="Q172" s="1204">
        <v>0</v>
      </c>
      <c r="R172" s="1202">
        <v>0</v>
      </c>
      <c r="S172" s="1202">
        <v>1</v>
      </c>
      <c r="T172" s="1202">
        <v>0</v>
      </c>
      <c r="U172" s="1202">
        <v>0</v>
      </c>
      <c r="V172" s="1202">
        <v>0</v>
      </c>
      <c r="W172" s="1202">
        <v>1</v>
      </c>
      <c r="X172" s="1203">
        <v>0</v>
      </c>
      <c r="Y172" s="905">
        <f t="shared" si="17"/>
        <v>3</v>
      </c>
      <c r="Z172" s="1204">
        <v>1</v>
      </c>
      <c r="AA172" s="1202">
        <v>1</v>
      </c>
      <c r="AB172" s="1203">
        <v>1</v>
      </c>
      <c r="AC172" s="1204">
        <v>1</v>
      </c>
      <c r="AD172" s="1202">
        <v>0</v>
      </c>
      <c r="AE172" s="1203">
        <v>1</v>
      </c>
      <c r="AF172" s="1204">
        <v>0</v>
      </c>
      <c r="AG172" s="1202">
        <v>1</v>
      </c>
      <c r="AH172" s="1206">
        <v>0</v>
      </c>
      <c r="AI172" s="1207">
        <v>0</v>
      </c>
      <c r="AJ172" s="1202">
        <v>0</v>
      </c>
      <c r="AK172" s="1204">
        <v>0</v>
      </c>
      <c r="AL172" s="1202">
        <v>0</v>
      </c>
      <c r="AM172" s="1208">
        <v>0</v>
      </c>
      <c r="AN172" s="1135" t="s">
        <v>673</v>
      </c>
    </row>
    <row r="173" spans="1:40" ht="14.25" customHeight="1">
      <c r="A173" s="808"/>
      <c r="B173" s="822" t="s">
        <v>674</v>
      </c>
      <c r="C173" s="1201">
        <v>1</v>
      </c>
      <c r="D173" s="1202">
        <v>0</v>
      </c>
      <c r="E173" s="1202">
        <v>1</v>
      </c>
      <c r="F173" s="1202">
        <v>0</v>
      </c>
      <c r="G173" s="1202">
        <v>1</v>
      </c>
      <c r="H173" s="1202">
        <v>10</v>
      </c>
      <c r="I173" s="1202">
        <v>0</v>
      </c>
      <c r="J173" s="1202">
        <v>1</v>
      </c>
      <c r="K173" s="1202">
        <v>0</v>
      </c>
      <c r="L173" s="1202">
        <v>0</v>
      </c>
      <c r="M173" s="1203">
        <v>1</v>
      </c>
      <c r="N173" s="905">
        <f t="shared" si="33"/>
        <v>15</v>
      </c>
      <c r="O173" s="1204">
        <v>1</v>
      </c>
      <c r="P173" s="1203">
        <v>0</v>
      </c>
      <c r="Q173" s="1204">
        <v>0</v>
      </c>
      <c r="R173" s="1202">
        <v>0</v>
      </c>
      <c r="S173" s="1202">
        <v>1</v>
      </c>
      <c r="T173" s="1202">
        <v>0</v>
      </c>
      <c r="U173" s="1202">
        <v>0</v>
      </c>
      <c r="V173" s="1202">
        <v>0</v>
      </c>
      <c r="W173" s="1202">
        <v>1</v>
      </c>
      <c r="X173" s="1203">
        <v>0</v>
      </c>
      <c r="Y173" s="905">
        <f t="shared" si="17"/>
        <v>3</v>
      </c>
      <c r="Z173" s="1204">
        <v>1</v>
      </c>
      <c r="AA173" s="1202">
        <v>1</v>
      </c>
      <c r="AB173" s="1203">
        <v>1</v>
      </c>
      <c r="AC173" s="1204">
        <v>1</v>
      </c>
      <c r="AD173" s="1202">
        <v>0</v>
      </c>
      <c r="AE173" s="1203">
        <v>1</v>
      </c>
      <c r="AF173" s="1204">
        <v>0</v>
      </c>
      <c r="AG173" s="1202">
        <v>0</v>
      </c>
      <c r="AH173" s="1206">
        <v>0</v>
      </c>
      <c r="AI173" s="1207">
        <v>0</v>
      </c>
      <c r="AJ173" s="1202">
        <v>0</v>
      </c>
      <c r="AK173" s="1204">
        <v>0</v>
      </c>
      <c r="AL173" s="1202">
        <v>0</v>
      </c>
      <c r="AM173" s="1208">
        <v>0</v>
      </c>
      <c r="AN173" s="1135" t="s">
        <v>674</v>
      </c>
    </row>
    <row r="174" spans="1:40" ht="14.25" customHeight="1">
      <c r="A174" s="808"/>
      <c r="B174" s="822" t="s">
        <v>675</v>
      </c>
      <c r="C174" s="1201">
        <v>1</v>
      </c>
      <c r="D174" s="1202">
        <v>0</v>
      </c>
      <c r="E174" s="1202">
        <v>1</v>
      </c>
      <c r="F174" s="1202">
        <v>0</v>
      </c>
      <c r="G174" s="1202">
        <v>0</v>
      </c>
      <c r="H174" s="1202">
        <v>11</v>
      </c>
      <c r="I174" s="1202">
        <v>0</v>
      </c>
      <c r="J174" s="1202">
        <v>1</v>
      </c>
      <c r="K174" s="1202">
        <v>0</v>
      </c>
      <c r="L174" s="1202">
        <v>0</v>
      </c>
      <c r="M174" s="1203">
        <v>1</v>
      </c>
      <c r="N174" s="905">
        <f t="shared" si="33"/>
        <v>15</v>
      </c>
      <c r="O174" s="1204">
        <v>1</v>
      </c>
      <c r="P174" s="1203">
        <v>0</v>
      </c>
      <c r="Q174" s="1204">
        <v>0</v>
      </c>
      <c r="R174" s="1202">
        <v>0</v>
      </c>
      <c r="S174" s="1202">
        <v>1</v>
      </c>
      <c r="T174" s="1202">
        <v>0</v>
      </c>
      <c r="U174" s="1202">
        <v>0</v>
      </c>
      <c r="V174" s="1202">
        <v>0</v>
      </c>
      <c r="W174" s="1202">
        <v>1</v>
      </c>
      <c r="X174" s="1203">
        <v>0</v>
      </c>
      <c r="Y174" s="905">
        <f t="shared" si="17"/>
        <v>3</v>
      </c>
      <c r="Z174" s="1204">
        <v>1</v>
      </c>
      <c r="AA174" s="1202">
        <v>1</v>
      </c>
      <c r="AB174" s="1203">
        <v>1</v>
      </c>
      <c r="AC174" s="1204">
        <v>1</v>
      </c>
      <c r="AD174" s="1202">
        <v>0</v>
      </c>
      <c r="AE174" s="1203">
        <v>1</v>
      </c>
      <c r="AF174" s="1204">
        <v>0</v>
      </c>
      <c r="AG174" s="1202">
        <v>0</v>
      </c>
      <c r="AH174" s="1206">
        <v>0</v>
      </c>
      <c r="AI174" s="1207">
        <v>0</v>
      </c>
      <c r="AJ174" s="1202">
        <v>0</v>
      </c>
      <c r="AK174" s="1204">
        <v>0</v>
      </c>
      <c r="AL174" s="1202">
        <v>0</v>
      </c>
      <c r="AM174" s="1208">
        <v>0</v>
      </c>
      <c r="AN174" s="1135" t="s">
        <v>675</v>
      </c>
    </row>
    <row r="175" spans="1:40" ht="14.25" customHeight="1">
      <c r="A175" s="808"/>
      <c r="B175" s="822" t="s">
        <v>676</v>
      </c>
      <c r="C175" s="1201">
        <v>1</v>
      </c>
      <c r="D175" s="1202">
        <v>0</v>
      </c>
      <c r="E175" s="1202">
        <v>1</v>
      </c>
      <c r="F175" s="1202">
        <v>0</v>
      </c>
      <c r="G175" s="1202">
        <v>0</v>
      </c>
      <c r="H175" s="1202">
        <v>17</v>
      </c>
      <c r="I175" s="1202">
        <v>0</v>
      </c>
      <c r="J175" s="1202">
        <v>1</v>
      </c>
      <c r="K175" s="1202">
        <v>0</v>
      </c>
      <c r="L175" s="1202">
        <v>1</v>
      </c>
      <c r="M175" s="1203">
        <v>2</v>
      </c>
      <c r="N175" s="905">
        <f t="shared" si="33"/>
        <v>23</v>
      </c>
      <c r="O175" s="1204">
        <v>1</v>
      </c>
      <c r="P175" s="1203">
        <v>0</v>
      </c>
      <c r="Q175" s="1204">
        <v>0</v>
      </c>
      <c r="R175" s="1202">
        <v>0</v>
      </c>
      <c r="S175" s="1202">
        <v>1</v>
      </c>
      <c r="T175" s="1202">
        <v>0</v>
      </c>
      <c r="U175" s="1202">
        <v>0</v>
      </c>
      <c r="V175" s="1202">
        <v>0</v>
      </c>
      <c r="W175" s="1202">
        <v>1</v>
      </c>
      <c r="X175" s="1203">
        <v>0</v>
      </c>
      <c r="Y175" s="905">
        <f t="shared" si="17"/>
        <v>3</v>
      </c>
      <c r="Z175" s="1204">
        <v>1</v>
      </c>
      <c r="AA175" s="1202">
        <v>1</v>
      </c>
      <c r="AB175" s="1203">
        <v>1</v>
      </c>
      <c r="AC175" s="1204">
        <v>1</v>
      </c>
      <c r="AD175" s="1202">
        <v>6</v>
      </c>
      <c r="AE175" s="1203">
        <v>1</v>
      </c>
      <c r="AF175" s="1204">
        <v>0</v>
      </c>
      <c r="AG175" s="1202">
        <v>0</v>
      </c>
      <c r="AH175" s="1206">
        <v>0</v>
      </c>
      <c r="AI175" s="1207">
        <v>0</v>
      </c>
      <c r="AJ175" s="1202">
        <v>0</v>
      </c>
      <c r="AK175" s="1204">
        <v>0</v>
      </c>
      <c r="AL175" s="1202">
        <v>0</v>
      </c>
      <c r="AM175" s="1208">
        <v>0</v>
      </c>
      <c r="AN175" s="1135" t="s">
        <v>676</v>
      </c>
    </row>
    <row r="176" spans="1:40" ht="14.25" customHeight="1">
      <c r="A176" s="808"/>
      <c r="B176" s="822" t="s">
        <v>677</v>
      </c>
      <c r="C176" s="1201">
        <v>1</v>
      </c>
      <c r="D176" s="1202">
        <v>0</v>
      </c>
      <c r="E176" s="1202">
        <v>1</v>
      </c>
      <c r="F176" s="1202">
        <v>0</v>
      </c>
      <c r="G176" s="1202">
        <v>1</v>
      </c>
      <c r="H176" s="1202">
        <v>10</v>
      </c>
      <c r="I176" s="1202">
        <v>0</v>
      </c>
      <c r="J176" s="1202">
        <v>1</v>
      </c>
      <c r="K176" s="1202">
        <v>0</v>
      </c>
      <c r="L176" s="1202">
        <v>0</v>
      </c>
      <c r="M176" s="1203">
        <v>1</v>
      </c>
      <c r="N176" s="905">
        <f t="shared" si="33"/>
        <v>15</v>
      </c>
      <c r="O176" s="1204">
        <v>1</v>
      </c>
      <c r="P176" s="1203">
        <v>0</v>
      </c>
      <c r="Q176" s="1204">
        <v>0</v>
      </c>
      <c r="R176" s="1202">
        <v>0</v>
      </c>
      <c r="S176" s="1202">
        <v>1</v>
      </c>
      <c r="T176" s="1202">
        <v>0</v>
      </c>
      <c r="U176" s="1202">
        <v>0</v>
      </c>
      <c r="V176" s="1202">
        <v>3</v>
      </c>
      <c r="W176" s="1202">
        <v>1</v>
      </c>
      <c r="X176" s="1203">
        <v>0</v>
      </c>
      <c r="Y176" s="905">
        <f t="shared" si="17"/>
        <v>6</v>
      </c>
      <c r="Z176" s="1204">
        <v>1</v>
      </c>
      <c r="AA176" s="1202">
        <v>1</v>
      </c>
      <c r="AB176" s="1203">
        <v>1</v>
      </c>
      <c r="AC176" s="1204">
        <v>1</v>
      </c>
      <c r="AD176" s="1202">
        <v>0</v>
      </c>
      <c r="AE176" s="1203">
        <v>1</v>
      </c>
      <c r="AF176" s="1204">
        <v>0</v>
      </c>
      <c r="AG176" s="1202">
        <v>0</v>
      </c>
      <c r="AH176" s="1206">
        <v>0</v>
      </c>
      <c r="AI176" s="1207">
        <v>0</v>
      </c>
      <c r="AJ176" s="1202">
        <v>0</v>
      </c>
      <c r="AK176" s="1204">
        <v>0</v>
      </c>
      <c r="AL176" s="1202">
        <v>0</v>
      </c>
      <c r="AM176" s="1208">
        <v>0</v>
      </c>
      <c r="AN176" s="1135" t="s">
        <v>677</v>
      </c>
    </row>
    <row r="177" spans="1:40" ht="14.25" customHeight="1">
      <c r="A177" s="808"/>
      <c r="B177" s="822" t="s">
        <v>678</v>
      </c>
      <c r="C177" s="1201">
        <v>1</v>
      </c>
      <c r="D177" s="1202">
        <v>0</v>
      </c>
      <c r="E177" s="1202">
        <v>1</v>
      </c>
      <c r="F177" s="1202">
        <v>0</v>
      </c>
      <c r="G177" s="1202">
        <v>0</v>
      </c>
      <c r="H177" s="1202">
        <v>12</v>
      </c>
      <c r="I177" s="1202">
        <v>0</v>
      </c>
      <c r="J177" s="1202">
        <v>1</v>
      </c>
      <c r="K177" s="1202">
        <v>1</v>
      </c>
      <c r="L177" s="1202">
        <v>0</v>
      </c>
      <c r="M177" s="1203">
        <v>1</v>
      </c>
      <c r="N177" s="905">
        <f t="shared" si="33"/>
        <v>17</v>
      </c>
      <c r="O177" s="1204">
        <v>2</v>
      </c>
      <c r="P177" s="1203">
        <v>0</v>
      </c>
      <c r="Q177" s="1204">
        <v>0</v>
      </c>
      <c r="R177" s="1202">
        <v>0</v>
      </c>
      <c r="S177" s="1202">
        <v>1</v>
      </c>
      <c r="T177" s="1202">
        <v>0</v>
      </c>
      <c r="U177" s="1202">
        <v>0</v>
      </c>
      <c r="V177" s="1202">
        <v>4</v>
      </c>
      <c r="W177" s="1202">
        <v>1</v>
      </c>
      <c r="X177" s="1203">
        <v>0</v>
      </c>
      <c r="Y177" s="905">
        <f t="shared" si="17"/>
        <v>8</v>
      </c>
      <c r="Z177" s="1204">
        <v>1</v>
      </c>
      <c r="AA177" s="1202">
        <v>1</v>
      </c>
      <c r="AB177" s="1203">
        <v>1</v>
      </c>
      <c r="AC177" s="1204">
        <v>1</v>
      </c>
      <c r="AD177" s="1202">
        <v>0</v>
      </c>
      <c r="AE177" s="1203">
        <v>1</v>
      </c>
      <c r="AF177" s="1204">
        <v>0</v>
      </c>
      <c r="AG177" s="1202">
        <v>0</v>
      </c>
      <c r="AH177" s="1206">
        <v>0</v>
      </c>
      <c r="AI177" s="1207">
        <v>2</v>
      </c>
      <c r="AJ177" s="1202">
        <v>0</v>
      </c>
      <c r="AK177" s="1204">
        <v>0</v>
      </c>
      <c r="AL177" s="1202">
        <v>0</v>
      </c>
      <c r="AM177" s="1208">
        <v>0</v>
      </c>
      <c r="AN177" s="1135" t="s">
        <v>678</v>
      </c>
    </row>
    <row r="178" spans="1:40" ht="14.25" customHeight="1">
      <c r="A178" s="808"/>
      <c r="B178" s="822" t="s">
        <v>679</v>
      </c>
      <c r="C178" s="1209">
        <v>1</v>
      </c>
      <c r="D178" s="1210">
        <v>0</v>
      </c>
      <c r="E178" s="1210">
        <v>1</v>
      </c>
      <c r="F178" s="1210">
        <v>0</v>
      </c>
      <c r="G178" s="1210">
        <v>1</v>
      </c>
      <c r="H178" s="1210">
        <v>8</v>
      </c>
      <c r="I178" s="1210">
        <v>0</v>
      </c>
      <c r="J178" s="1210">
        <v>1</v>
      </c>
      <c r="K178" s="1210">
        <v>0</v>
      </c>
      <c r="L178" s="1210">
        <v>0</v>
      </c>
      <c r="M178" s="1211">
        <v>1</v>
      </c>
      <c r="N178" s="906">
        <f t="shared" si="33"/>
        <v>13</v>
      </c>
      <c r="O178" s="1212">
        <v>1</v>
      </c>
      <c r="P178" s="1211">
        <v>0</v>
      </c>
      <c r="Q178" s="1212">
        <v>0</v>
      </c>
      <c r="R178" s="1210">
        <v>0</v>
      </c>
      <c r="S178" s="1210">
        <v>1</v>
      </c>
      <c r="T178" s="1210">
        <v>0</v>
      </c>
      <c r="U178" s="1210">
        <v>0</v>
      </c>
      <c r="V178" s="1210">
        <v>4</v>
      </c>
      <c r="W178" s="1210">
        <v>1</v>
      </c>
      <c r="X178" s="1211">
        <v>0</v>
      </c>
      <c r="Y178" s="906">
        <f t="shared" si="17"/>
        <v>7</v>
      </c>
      <c r="Z178" s="1212">
        <v>1</v>
      </c>
      <c r="AA178" s="1210">
        <v>1</v>
      </c>
      <c r="AB178" s="1211">
        <v>1</v>
      </c>
      <c r="AC178" s="1212">
        <v>1</v>
      </c>
      <c r="AD178" s="1210">
        <v>0</v>
      </c>
      <c r="AE178" s="1211">
        <v>1</v>
      </c>
      <c r="AF178" s="1212">
        <v>0</v>
      </c>
      <c r="AG178" s="1210">
        <v>0</v>
      </c>
      <c r="AH178" s="1213">
        <v>0</v>
      </c>
      <c r="AI178" s="1214">
        <v>0</v>
      </c>
      <c r="AJ178" s="1210">
        <v>0</v>
      </c>
      <c r="AK178" s="1212">
        <v>0</v>
      </c>
      <c r="AL178" s="1210">
        <v>0</v>
      </c>
      <c r="AM178" s="1215">
        <v>0</v>
      </c>
      <c r="AN178" s="151" t="s">
        <v>679</v>
      </c>
    </row>
    <row r="179" spans="1:40" ht="14.25" customHeight="1">
      <c r="A179" s="234"/>
      <c r="B179" s="807" t="s">
        <v>680</v>
      </c>
      <c r="C179" s="925">
        <f>SUM(C171:C178)</f>
        <v>8</v>
      </c>
      <c r="D179" s="926">
        <f t="shared" ref="D179:AM179" si="34">SUM(D171:D178)</f>
        <v>0</v>
      </c>
      <c r="E179" s="926">
        <f t="shared" si="34"/>
        <v>8</v>
      </c>
      <c r="F179" s="926">
        <f t="shared" si="34"/>
        <v>0</v>
      </c>
      <c r="G179" s="926">
        <f t="shared" si="34"/>
        <v>4</v>
      </c>
      <c r="H179" s="926">
        <f t="shared" si="34"/>
        <v>85</v>
      </c>
      <c r="I179" s="926">
        <f t="shared" si="34"/>
        <v>0</v>
      </c>
      <c r="J179" s="926">
        <f t="shared" si="34"/>
        <v>8</v>
      </c>
      <c r="K179" s="926">
        <f t="shared" si="34"/>
        <v>1</v>
      </c>
      <c r="L179" s="926">
        <f t="shared" si="34"/>
        <v>1</v>
      </c>
      <c r="M179" s="927">
        <f t="shared" si="34"/>
        <v>8</v>
      </c>
      <c r="N179" s="906">
        <f>SUM(N171:N178)</f>
        <v>123</v>
      </c>
      <c r="O179" s="928">
        <f t="shared" si="34"/>
        <v>9</v>
      </c>
      <c r="P179" s="927">
        <f t="shared" si="34"/>
        <v>0</v>
      </c>
      <c r="Q179" s="928">
        <f t="shared" si="34"/>
        <v>0</v>
      </c>
      <c r="R179" s="926">
        <f t="shared" si="34"/>
        <v>0</v>
      </c>
      <c r="S179" s="926">
        <f t="shared" si="34"/>
        <v>8</v>
      </c>
      <c r="T179" s="926">
        <f t="shared" si="34"/>
        <v>0</v>
      </c>
      <c r="U179" s="926">
        <f t="shared" si="34"/>
        <v>0</v>
      </c>
      <c r="V179" s="926">
        <f t="shared" si="34"/>
        <v>11</v>
      </c>
      <c r="W179" s="926">
        <f t="shared" si="34"/>
        <v>8</v>
      </c>
      <c r="X179" s="927">
        <f t="shared" si="34"/>
        <v>0</v>
      </c>
      <c r="Y179" s="906">
        <f t="shared" si="17"/>
        <v>36</v>
      </c>
      <c r="Z179" s="928">
        <f t="shared" si="34"/>
        <v>8</v>
      </c>
      <c r="AA179" s="926">
        <f t="shared" si="34"/>
        <v>8</v>
      </c>
      <c r="AB179" s="927">
        <f t="shared" si="34"/>
        <v>8</v>
      </c>
      <c r="AC179" s="928">
        <f t="shared" si="34"/>
        <v>8</v>
      </c>
      <c r="AD179" s="926">
        <f t="shared" si="34"/>
        <v>6</v>
      </c>
      <c r="AE179" s="927">
        <f t="shared" si="34"/>
        <v>8</v>
      </c>
      <c r="AF179" s="928">
        <f t="shared" si="34"/>
        <v>0</v>
      </c>
      <c r="AG179" s="926">
        <f t="shared" si="34"/>
        <v>1</v>
      </c>
      <c r="AH179" s="929">
        <f t="shared" si="34"/>
        <v>0</v>
      </c>
      <c r="AI179" s="930">
        <f t="shared" si="34"/>
        <v>2</v>
      </c>
      <c r="AJ179" s="926">
        <f>SUM(AJ171:AJ178)</f>
        <v>0</v>
      </c>
      <c r="AK179" s="928">
        <f t="shared" si="34"/>
        <v>0</v>
      </c>
      <c r="AL179" s="926">
        <f t="shared" si="34"/>
        <v>0</v>
      </c>
      <c r="AM179" s="931">
        <f t="shared" si="34"/>
        <v>0</v>
      </c>
      <c r="AN179" s="1113" t="s">
        <v>680</v>
      </c>
    </row>
    <row r="180" spans="1:40" ht="14.25" customHeight="1" thickBot="1">
      <c r="A180" s="346" t="s">
        <v>681</v>
      </c>
      <c r="B180" s="347"/>
      <c r="C180" s="907">
        <f>SUM(C170,C179)</f>
        <v>9</v>
      </c>
      <c r="D180" s="908">
        <f t="shared" ref="D180:AM180" si="35">SUM(D170,D179)</f>
        <v>0</v>
      </c>
      <c r="E180" s="908">
        <f t="shared" si="35"/>
        <v>9</v>
      </c>
      <c r="F180" s="908">
        <f t="shared" si="35"/>
        <v>1</v>
      </c>
      <c r="G180" s="908">
        <f t="shared" si="35"/>
        <v>5</v>
      </c>
      <c r="H180" s="908">
        <f t="shared" si="35"/>
        <v>118</v>
      </c>
      <c r="I180" s="908">
        <f t="shared" si="35"/>
        <v>0</v>
      </c>
      <c r="J180" s="908">
        <f t="shared" si="35"/>
        <v>9</v>
      </c>
      <c r="K180" s="908">
        <f t="shared" si="35"/>
        <v>1</v>
      </c>
      <c r="L180" s="908">
        <f t="shared" si="35"/>
        <v>1</v>
      </c>
      <c r="M180" s="909">
        <f t="shared" si="35"/>
        <v>13</v>
      </c>
      <c r="N180" s="910">
        <f t="shared" si="35"/>
        <v>166</v>
      </c>
      <c r="O180" s="911">
        <f t="shared" si="35"/>
        <v>11</v>
      </c>
      <c r="P180" s="909">
        <f t="shared" si="35"/>
        <v>1</v>
      </c>
      <c r="Q180" s="911">
        <f t="shared" si="35"/>
        <v>0</v>
      </c>
      <c r="R180" s="908">
        <f t="shared" si="35"/>
        <v>1</v>
      </c>
      <c r="S180" s="908">
        <f t="shared" si="35"/>
        <v>9</v>
      </c>
      <c r="T180" s="908">
        <f t="shared" si="35"/>
        <v>0</v>
      </c>
      <c r="U180" s="908">
        <f t="shared" si="35"/>
        <v>0</v>
      </c>
      <c r="V180" s="908">
        <f t="shared" si="35"/>
        <v>11</v>
      </c>
      <c r="W180" s="908">
        <f t="shared" si="35"/>
        <v>9</v>
      </c>
      <c r="X180" s="909">
        <f t="shared" si="35"/>
        <v>11</v>
      </c>
      <c r="Y180" s="910">
        <f t="shared" si="17"/>
        <v>53</v>
      </c>
      <c r="Z180" s="911">
        <f t="shared" si="35"/>
        <v>9</v>
      </c>
      <c r="AA180" s="908">
        <f t="shared" si="35"/>
        <v>9</v>
      </c>
      <c r="AB180" s="909">
        <f t="shared" si="35"/>
        <v>9</v>
      </c>
      <c r="AC180" s="911">
        <f t="shared" si="35"/>
        <v>9</v>
      </c>
      <c r="AD180" s="908">
        <f t="shared" si="35"/>
        <v>12</v>
      </c>
      <c r="AE180" s="909">
        <f t="shared" si="35"/>
        <v>9</v>
      </c>
      <c r="AF180" s="911">
        <f t="shared" si="35"/>
        <v>0</v>
      </c>
      <c r="AG180" s="908">
        <f t="shared" si="35"/>
        <v>1</v>
      </c>
      <c r="AH180" s="914">
        <f t="shared" si="35"/>
        <v>0</v>
      </c>
      <c r="AI180" s="915">
        <f t="shared" si="35"/>
        <v>5</v>
      </c>
      <c r="AJ180" s="908">
        <f>SUM(AJ170,AJ179)</f>
        <v>0</v>
      </c>
      <c r="AK180" s="911">
        <f t="shared" si="35"/>
        <v>0</v>
      </c>
      <c r="AL180" s="908">
        <f t="shared" si="35"/>
        <v>0</v>
      </c>
      <c r="AM180" s="916">
        <f t="shared" si="35"/>
        <v>1</v>
      </c>
      <c r="AN180" s="1130" t="s">
        <v>681</v>
      </c>
    </row>
    <row r="181" spans="1:40" ht="14.25" customHeight="1">
      <c r="A181" s="808" t="s">
        <v>682</v>
      </c>
      <c r="B181" s="814" t="s">
        <v>683</v>
      </c>
      <c r="C181" s="1201">
        <v>1</v>
      </c>
      <c r="D181" s="1202">
        <v>0</v>
      </c>
      <c r="E181" s="1202">
        <v>1</v>
      </c>
      <c r="F181" s="1202">
        <v>0</v>
      </c>
      <c r="G181" s="1202">
        <v>0</v>
      </c>
      <c r="H181" s="1202">
        <v>9</v>
      </c>
      <c r="I181" s="1202">
        <v>0</v>
      </c>
      <c r="J181" s="1202">
        <v>1</v>
      </c>
      <c r="K181" s="1202">
        <v>0</v>
      </c>
      <c r="L181" s="1202">
        <v>1</v>
      </c>
      <c r="M181" s="1203">
        <v>3</v>
      </c>
      <c r="N181" s="905">
        <f>SUM(C181:M181)</f>
        <v>16</v>
      </c>
      <c r="O181" s="1204">
        <v>1</v>
      </c>
      <c r="P181" s="1203">
        <v>0</v>
      </c>
      <c r="Q181" s="1204">
        <v>0</v>
      </c>
      <c r="R181" s="1202">
        <v>0</v>
      </c>
      <c r="S181" s="1202">
        <v>1</v>
      </c>
      <c r="T181" s="1202">
        <v>0</v>
      </c>
      <c r="U181" s="1202">
        <v>0</v>
      </c>
      <c r="V181" s="1202">
        <v>0</v>
      </c>
      <c r="W181" s="1202">
        <v>1</v>
      </c>
      <c r="X181" s="1203">
        <v>4</v>
      </c>
      <c r="Y181" s="905">
        <f t="shared" si="17"/>
        <v>7</v>
      </c>
      <c r="Z181" s="1204">
        <v>1</v>
      </c>
      <c r="AA181" s="1202">
        <v>1</v>
      </c>
      <c r="AB181" s="1203">
        <v>1</v>
      </c>
      <c r="AC181" s="1204">
        <v>1</v>
      </c>
      <c r="AD181" s="1202">
        <v>6</v>
      </c>
      <c r="AE181" s="1203">
        <v>1</v>
      </c>
      <c r="AF181" s="1204">
        <v>0</v>
      </c>
      <c r="AG181" s="1202">
        <v>0</v>
      </c>
      <c r="AH181" s="1206">
        <v>0</v>
      </c>
      <c r="AI181" s="1207">
        <v>1</v>
      </c>
      <c r="AJ181" s="1202">
        <v>0</v>
      </c>
      <c r="AK181" s="1204">
        <v>0</v>
      </c>
      <c r="AL181" s="1202">
        <v>0</v>
      </c>
      <c r="AM181" s="1208">
        <v>0</v>
      </c>
      <c r="AN181" s="1135" t="s">
        <v>683</v>
      </c>
    </row>
    <row r="182" spans="1:40" ht="14.25" customHeight="1">
      <c r="A182" s="344">
        <v>2</v>
      </c>
      <c r="B182" s="151" t="s">
        <v>684</v>
      </c>
      <c r="C182" s="1209">
        <v>1</v>
      </c>
      <c r="D182" s="1210">
        <v>0</v>
      </c>
      <c r="E182" s="1210">
        <v>1</v>
      </c>
      <c r="F182" s="1210">
        <v>0</v>
      </c>
      <c r="G182" s="1210">
        <v>0</v>
      </c>
      <c r="H182" s="1210">
        <v>12</v>
      </c>
      <c r="I182" s="1210">
        <v>0</v>
      </c>
      <c r="J182" s="1210">
        <v>1</v>
      </c>
      <c r="K182" s="1210">
        <v>0</v>
      </c>
      <c r="L182" s="1210">
        <v>0</v>
      </c>
      <c r="M182" s="1211">
        <v>0</v>
      </c>
      <c r="N182" s="906">
        <f>SUM(C182:M182)</f>
        <v>15</v>
      </c>
      <c r="O182" s="1212">
        <v>1</v>
      </c>
      <c r="P182" s="1211">
        <v>0</v>
      </c>
      <c r="Q182" s="1212">
        <v>0</v>
      </c>
      <c r="R182" s="1210">
        <v>0</v>
      </c>
      <c r="S182" s="1210">
        <v>1</v>
      </c>
      <c r="T182" s="1210">
        <v>0</v>
      </c>
      <c r="U182" s="1210">
        <v>0</v>
      </c>
      <c r="V182" s="1210">
        <v>0</v>
      </c>
      <c r="W182" s="1210">
        <v>1</v>
      </c>
      <c r="X182" s="1211">
        <v>4</v>
      </c>
      <c r="Y182" s="906">
        <f t="shared" ref="Y182:Y183" si="36">SUM(O182:X182)</f>
        <v>7</v>
      </c>
      <c r="Z182" s="1212">
        <v>1</v>
      </c>
      <c r="AA182" s="1210">
        <v>1</v>
      </c>
      <c r="AB182" s="1211">
        <v>1</v>
      </c>
      <c r="AC182" s="1212">
        <v>1</v>
      </c>
      <c r="AD182" s="1210">
        <v>6</v>
      </c>
      <c r="AE182" s="1211">
        <v>1</v>
      </c>
      <c r="AF182" s="1212">
        <v>0</v>
      </c>
      <c r="AG182" s="1210">
        <v>0</v>
      </c>
      <c r="AH182" s="1213">
        <v>0</v>
      </c>
      <c r="AI182" s="1214">
        <v>0</v>
      </c>
      <c r="AJ182" s="1210">
        <v>0</v>
      </c>
      <c r="AK182" s="1212">
        <v>0</v>
      </c>
      <c r="AL182" s="1210">
        <v>0</v>
      </c>
      <c r="AM182" s="1215">
        <v>0</v>
      </c>
      <c r="AN182" s="151" t="s">
        <v>684</v>
      </c>
    </row>
    <row r="183" spans="1:40" s="322" customFormat="1" ht="14.25" customHeight="1" thickBot="1">
      <c r="A183" s="1918" t="s">
        <v>685</v>
      </c>
      <c r="B183" s="1919"/>
      <c r="C183" s="936">
        <f>SUM(C181:C182)</f>
        <v>2</v>
      </c>
      <c r="D183" s="937">
        <f t="shared" ref="D183:AM183" si="37">SUM(D181:D182)</f>
        <v>0</v>
      </c>
      <c r="E183" s="937">
        <f t="shared" si="37"/>
        <v>2</v>
      </c>
      <c r="F183" s="937">
        <f t="shared" si="37"/>
        <v>0</v>
      </c>
      <c r="G183" s="937">
        <f t="shared" si="37"/>
        <v>0</v>
      </c>
      <c r="H183" s="937">
        <f t="shared" si="37"/>
        <v>21</v>
      </c>
      <c r="I183" s="937">
        <f t="shared" si="37"/>
        <v>0</v>
      </c>
      <c r="J183" s="937">
        <f t="shared" si="37"/>
        <v>2</v>
      </c>
      <c r="K183" s="937">
        <f t="shared" si="37"/>
        <v>0</v>
      </c>
      <c r="L183" s="937">
        <f t="shared" si="37"/>
        <v>1</v>
      </c>
      <c r="M183" s="938">
        <f t="shared" si="37"/>
        <v>3</v>
      </c>
      <c r="N183" s="939">
        <f t="shared" si="37"/>
        <v>31</v>
      </c>
      <c r="O183" s="940">
        <f t="shared" si="37"/>
        <v>2</v>
      </c>
      <c r="P183" s="938">
        <f t="shared" si="37"/>
        <v>0</v>
      </c>
      <c r="Q183" s="940">
        <f t="shared" si="37"/>
        <v>0</v>
      </c>
      <c r="R183" s="937">
        <f t="shared" si="37"/>
        <v>0</v>
      </c>
      <c r="S183" s="937">
        <f t="shared" si="37"/>
        <v>2</v>
      </c>
      <c r="T183" s="937">
        <f t="shared" si="37"/>
        <v>0</v>
      </c>
      <c r="U183" s="937">
        <f t="shared" si="37"/>
        <v>0</v>
      </c>
      <c r="V183" s="937">
        <f t="shared" si="37"/>
        <v>0</v>
      </c>
      <c r="W183" s="937">
        <f t="shared" si="37"/>
        <v>2</v>
      </c>
      <c r="X183" s="938">
        <f t="shared" si="37"/>
        <v>8</v>
      </c>
      <c r="Y183" s="939">
        <f t="shared" si="36"/>
        <v>14</v>
      </c>
      <c r="Z183" s="940">
        <f t="shared" si="37"/>
        <v>2</v>
      </c>
      <c r="AA183" s="937">
        <f t="shared" si="37"/>
        <v>2</v>
      </c>
      <c r="AB183" s="938">
        <f t="shared" si="37"/>
        <v>2</v>
      </c>
      <c r="AC183" s="940">
        <f t="shared" si="37"/>
        <v>2</v>
      </c>
      <c r="AD183" s="937">
        <f t="shared" si="37"/>
        <v>12</v>
      </c>
      <c r="AE183" s="938">
        <f t="shared" si="37"/>
        <v>2</v>
      </c>
      <c r="AF183" s="940">
        <f t="shared" si="37"/>
        <v>0</v>
      </c>
      <c r="AG183" s="937">
        <f t="shared" si="37"/>
        <v>0</v>
      </c>
      <c r="AH183" s="941">
        <f t="shared" si="37"/>
        <v>0</v>
      </c>
      <c r="AI183" s="942">
        <f t="shared" si="37"/>
        <v>1</v>
      </c>
      <c r="AJ183" s="937">
        <f>SUM(AJ181:AJ182)</f>
        <v>0</v>
      </c>
      <c r="AK183" s="940">
        <f t="shared" si="37"/>
        <v>0</v>
      </c>
      <c r="AL183" s="937">
        <f t="shared" si="37"/>
        <v>0</v>
      </c>
      <c r="AM183" s="943">
        <f t="shared" si="37"/>
        <v>0</v>
      </c>
      <c r="AN183" s="1130" t="s">
        <v>685</v>
      </c>
    </row>
    <row r="184" spans="1:40" s="322" customFormat="1" ht="14.25" customHeight="1" thickBot="1">
      <c r="A184" s="1920" t="s">
        <v>686</v>
      </c>
      <c r="B184" s="1921"/>
      <c r="C184" s="936">
        <f t="shared" ref="C184:AM184" si="38">SUM(C40,C77,C86,C100,C115,C124,C133,C143,C151)</f>
        <v>121</v>
      </c>
      <c r="D184" s="937">
        <f t="shared" si="38"/>
        <v>4</v>
      </c>
      <c r="E184" s="937">
        <f t="shared" si="38"/>
        <v>133</v>
      </c>
      <c r="F184" s="937">
        <f t="shared" si="38"/>
        <v>22</v>
      </c>
      <c r="G184" s="937">
        <f t="shared" si="38"/>
        <v>106</v>
      </c>
      <c r="H184" s="937">
        <f t="shared" si="38"/>
        <v>2098</v>
      </c>
      <c r="I184" s="937">
        <f t="shared" si="38"/>
        <v>0</v>
      </c>
      <c r="J184" s="937">
        <f t="shared" si="38"/>
        <v>122</v>
      </c>
      <c r="K184" s="937">
        <f t="shared" si="38"/>
        <v>25</v>
      </c>
      <c r="L184" s="937">
        <f t="shared" si="38"/>
        <v>35</v>
      </c>
      <c r="M184" s="938">
        <f t="shared" si="38"/>
        <v>280</v>
      </c>
      <c r="N184" s="939">
        <f t="shared" si="38"/>
        <v>2946</v>
      </c>
      <c r="O184" s="940">
        <f t="shared" si="38"/>
        <v>164</v>
      </c>
      <c r="P184" s="938">
        <f t="shared" si="38"/>
        <v>9</v>
      </c>
      <c r="Q184" s="940">
        <f t="shared" si="38"/>
        <v>6</v>
      </c>
      <c r="R184" s="937">
        <f t="shared" si="38"/>
        <v>30</v>
      </c>
      <c r="S184" s="937">
        <f t="shared" si="38"/>
        <v>47</v>
      </c>
      <c r="T184" s="937">
        <f t="shared" si="38"/>
        <v>0</v>
      </c>
      <c r="U184" s="937">
        <f t="shared" si="38"/>
        <v>0</v>
      </c>
      <c r="V184" s="937">
        <f t="shared" si="38"/>
        <v>42</v>
      </c>
      <c r="W184" s="937">
        <f t="shared" si="38"/>
        <v>66</v>
      </c>
      <c r="X184" s="938">
        <f t="shared" si="38"/>
        <v>46</v>
      </c>
      <c r="Y184" s="939">
        <f t="shared" si="38"/>
        <v>410</v>
      </c>
      <c r="Z184" s="940">
        <f t="shared" si="38"/>
        <v>288</v>
      </c>
      <c r="AA184" s="937">
        <f t="shared" si="38"/>
        <v>147</v>
      </c>
      <c r="AB184" s="938">
        <f t="shared" si="38"/>
        <v>132</v>
      </c>
      <c r="AC184" s="940">
        <f t="shared" si="38"/>
        <v>130</v>
      </c>
      <c r="AD184" s="937">
        <f t="shared" si="38"/>
        <v>518</v>
      </c>
      <c r="AE184" s="938">
        <f t="shared" si="38"/>
        <v>124</v>
      </c>
      <c r="AF184" s="940">
        <f t="shared" si="38"/>
        <v>0</v>
      </c>
      <c r="AG184" s="937">
        <f t="shared" si="38"/>
        <v>2</v>
      </c>
      <c r="AH184" s="941">
        <f t="shared" si="38"/>
        <v>5</v>
      </c>
      <c r="AI184" s="942">
        <f t="shared" si="38"/>
        <v>108</v>
      </c>
      <c r="AJ184" s="937">
        <f t="shared" si="38"/>
        <v>0</v>
      </c>
      <c r="AK184" s="940">
        <f t="shared" si="38"/>
        <v>17</v>
      </c>
      <c r="AL184" s="937">
        <f t="shared" si="38"/>
        <v>0</v>
      </c>
      <c r="AM184" s="943">
        <f t="shared" si="38"/>
        <v>16</v>
      </c>
      <c r="AN184" s="1130" t="s">
        <v>686</v>
      </c>
    </row>
    <row r="185" spans="1:40" s="322" customFormat="1" ht="14.25" customHeight="1" thickBot="1">
      <c r="A185" s="1920" t="s">
        <v>687</v>
      </c>
      <c r="B185" s="1921"/>
      <c r="C185" s="936">
        <f>SUM(C154,C164,C169,C180,C183)</f>
        <v>24</v>
      </c>
      <c r="D185" s="937">
        <f t="shared" ref="D185:AM185" si="39">SUM(D154,D164,D169,D180,D183)</f>
        <v>0</v>
      </c>
      <c r="E185" s="937">
        <f t="shared" si="39"/>
        <v>24</v>
      </c>
      <c r="F185" s="937">
        <f t="shared" si="39"/>
        <v>5</v>
      </c>
      <c r="G185" s="937">
        <f t="shared" si="39"/>
        <v>17</v>
      </c>
      <c r="H185" s="937">
        <f t="shared" si="39"/>
        <v>412</v>
      </c>
      <c r="I185" s="937">
        <f t="shared" si="39"/>
        <v>0</v>
      </c>
      <c r="J185" s="937">
        <f t="shared" si="39"/>
        <v>24</v>
      </c>
      <c r="K185" s="937">
        <f t="shared" si="39"/>
        <v>5</v>
      </c>
      <c r="L185" s="937">
        <f t="shared" si="39"/>
        <v>8</v>
      </c>
      <c r="M185" s="938">
        <f t="shared" si="39"/>
        <v>46</v>
      </c>
      <c r="N185" s="939">
        <f t="shared" si="39"/>
        <v>565</v>
      </c>
      <c r="O185" s="940">
        <f t="shared" si="39"/>
        <v>30</v>
      </c>
      <c r="P185" s="938">
        <f t="shared" si="39"/>
        <v>1</v>
      </c>
      <c r="Q185" s="940">
        <f t="shared" si="39"/>
        <v>0</v>
      </c>
      <c r="R185" s="937">
        <f t="shared" si="39"/>
        <v>3</v>
      </c>
      <c r="S185" s="937">
        <f t="shared" si="39"/>
        <v>17</v>
      </c>
      <c r="T185" s="937">
        <f t="shared" si="39"/>
        <v>0</v>
      </c>
      <c r="U185" s="937">
        <f t="shared" si="39"/>
        <v>0</v>
      </c>
      <c r="V185" s="937">
        <f t="shared" si="39"/>
        <v>19</v>
      </c>
      <c r="W185" s="937">
        <f t="shared" si="39"/>
        <v>17</v>
      </c>
      <c r="X185" s="938">
        <f t="shared" si="39"/>
        <v>34</v>
      </c>
      <c r="Y185" s="939">
        <f t="shared" si="39"/>
        <v>121</v>
      </c>
      <c r="Z185" s="940">
        <f t="shared" si="39"/>
        <v>26</v>
      </c>
      <c r="AA185" s="937">
        <f t="shared" si="39"/>
        <v>26</v>
      </c>
      <c r="AB185" s="938">
        <f t="shared" si="39"/>
        <v>24</v>
      </c>
      <c r="AC185" s="940">
        <f t="shared" si="39"/>
        <v>24</v>
      </c>
      <c r="AD185" s="937">
        <f t="shared" si="39"/>
        <v>86</v>
      </c>
      <c r="AE185" s="938">
        <f t="shared" si="39"/>
        <v>23</v>
      </c>
      <c r="AF185" s="940">
        <f t="shared" si="39"/>
        <v>0</v>
      </c>
      <c r="AG185" s="937">
        <f t="shared" si="39"/>
        <v>2</v>
      </c>
      <c r="AH185" s="941">
        <f t="shared" si="39"/>
        <v>1</v>
      </c>
      <c r="AI185" s="942">
        <f t="shared" si="39"/>
        <v>17</v>
      </c>
      <c r="AJ185" s="937">
        <f>SUM(AJ154,AJ164,AJ169,AJ180,AJ183)</f>
        <v>0</v>
      </c>
      <c r="AK185" s="940">
        <f t="shared" si="39"/>
        <v>1</v>
      </c>
      <c r="AL185" s="937">
        <f t="shared" si="39"/>
        <v>0</v>
      </c>
      <c r="AM185" s="943">
        <f t="shared" si="39"/>
        <v>3</v>
      </c>
      <c r="AN185" s="1130" t="s">
        <v>687</v>
      </c>
    </row>
    <row r="186" spans="1:40" s="322" customFormat="1" ht="14.25" customHeight="1" thickBot="1">
      <c r="A186" s="1920" t="s">
        <v>688</v>
      </c>
      <c r="B186" s="1921"/>
      <c r="C186" s="936">
        <f>SUM(C184:C185)</f>
        <v>145</v>
      </c>
      <c r="D186" s="937">
        <f t="shared" ref="D186:AM186" si="40">SUM(D184:D185)</f>
        <v>4</v>
      </c>
      <c r="E186" s="937">
        <f t="shared" si="40"/>
        <v>157</v>
      </c>
      <c r="F186" s="937">
        <f t="shared" si="40"/>
        <v>27</v>
      </c>
      <c r="G186" s="937">
        <f t="shared" si="40"/>
        <v>123</v>
      </c>
      <c r="H186" s="937">
        <f t="shared" si="40"/>
        <v>2510</v>
      </c>
      <c r="I186" s="937">
        <f t="shared" si="40"/>
        <v>0</v>
      </c>
      <c r="J186" s="937">
        <f t="shared" si="40"/>
        <v>146</v>
      </c>
      <c r="K186" s="937">
        <f t="shared" si="40"/>
        <v>30</v>
      </c>
      <c r="L186" s="937">
        <f t="shared" si="40"/>
        <v>43</v>
      </c>
      <c r="M186" s="938">
        <f t="shared" si="40"/>
        <v>326</v>
      </c>
      <c r="N186" s="939">
        <f>SUM(N184:N185)</f>
        <v>3511</v>
      </c>
      <c r="O186" s="940">
        <f t="shared" si="40"/>
        <v>194</v>
      </c>
      <c r="P186" s="938">
        <f t="shared" si="40"/>
        <v>10</v>
      </c>
      <c r="Q186" s="940">
        <f t="shared" si="40"/>
        <v>6</v>
      </c>
      <c r="R186" s="937">
        <f t="shared" si="40"/>
        <v>33</v>
      </c>
      <c r="S186" s="937">
        <f t="shared" si="40"/>
        <v>64</v>
      </c>
      <c r="T186" s="937">
        <f t="shared" si="40"/>
        <v>0</v>
      </c>
      <c r="U186" s="937">
        <f t="shared" si="40"/>
        <v>0</v>
      </c>
      <c r="V186" s="937">
        <f t="shared" si="40"/>
        <v>61</v>
      </c>
      <c r="W186" s="937">
        <f t="shared" si="40"/>
        <v>83</v>
      </c>
      <c r="X186" s="938">
        <f t="shared" si="40"/>
        <v>80</v>
      </c>
      <c r="Y186" s="939">
        <f t="shared" ref="Y186" si="41">SUM(O186:X186)</f>
        <v>531</v>
      </c>
      <c r="Z186" s="940">
        <f t="shared" si="40"/>
        <v>314</v>
      </c>
      <c r="AA186" s="937">
        <f t="shared" si="40"/>
        <v>173</v>
      </c>
      <c r="AB186" s="938">
        <f t="shared" si="40"/>
        <v>156</v>
      </c>
      <c r="AC186" s="940">
        <f t="shared" si="40"/>
        <v>154</v>
      </c>
      <c r="AD186" s="937">
        <f t="shared" si="40"/>
        <v>604</v>
      </c>
      <c r="AE186" s="938">
        <f t="shared" si="40"/>
        <v>147</v>
      </c>
      <c r="AF186" s="940">
        <f t="shared" si="40"/>
        <v>0</v>
      </c>
      <c r="AG186" s="937">
        <f t="shared" si="40"/>
        <v>4</v>
      </c>
      <c r="AH186" s="941">
        <f t="shared" si="40"/>
        <v>6</v>
      </c>
      <c r="AI186" s="942">
        <f t="shared" si="40"/>
        <v>125</v>
      </c>
      <c r="AJ186" s="937">
        <f>SUM(AJ184:AJ185)</f>
        <v>0</v>
      </c>
      <c r="AK186" s="940">
        <f t="shared" si="40"/>
        <v>18</v>
      </c>
      <c r="AL186" s="937">
        <f t="shared" si="40"/>
        <v>0</v>
      </c>
      <c r="AM186" s="943">
        <f t="shared" si="40"/>
        <v>19</v>
      </c>
      <c r="AN186" s="1130" t="s">
        <v>688</v>
      </c>
    </row>
  </sheetData>
  <autoFilter ref="A4:AN186" xr:uid="{00000000-0009-0000-0000-000001000000}"/>
  <mergeCells count="10">
    <mergeCell ref="A183:B183"/>
    <mergeCell ref="A184:B184"/>
    <mergeCell ref="A185:B185"/>
    <mergeCell ref="A186:B186"/>
    <mergeCell ref="C2:N3"/>
    <mergeCell ref="O2:Y2"/>
    <mergeCell ref="Z2:AB3"/>
    <mergeCell ref="AC2:AE2"/>
    <mergeCell ref="AK2:AM3"/>
    <mergeCell ref="O3:P3"/>
  </mergeCells>
  <phoneticPr fontId="4"/>
  <pageMargins left="0.70866141732283472" right="0.70866141732283472" top="0.55118110236220474" bottom="0.55118110236220474" header="0.31496062992125984" footer="0.31496062992125984"/>
  <pageSetup paperSize="9" scale="97" fitToWidth="2" fitToHeight="0" pageOrder="overThenDown" orientation="portrait" r:id="rId1"/>
  <headerFooter alignWithMargins="0"/>
  <rowBreaks count="3" manualBreakCount="3">
    <brk id="53" max="16383" man="1"/>
    <brk id="100" max="16383" man="1"/>
    <brk id="14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70"/>
  <sheetViews>
    <sheetView view="pageBreakPreview" zoomScale="90" zoomScaleNormal="100" zoomScaleSheetLayoutView="90" workbookViewId="0">
      <selection activeCell="Q57" sqref="Q57"/>
    </sheetView>
  </sheetViews>
  <sheetFormatPr defaultColWidth="9" defaultRowHeight="13.2"/>
  <cols>
    <col min="1" max="1" width="10.44140625" style="358" customWidth="1"/>
    <col min="2" max="2" width="12.77734375" style="358" customWidth="1"/>
    <col min="3" max="3" width="6.6640625" style="358" customWidth="1"/>
    <col min="4" max="18" width="6.77734375" style="358" customWidth="1"/>
    <col min="19" max="21" width="7.88671875" style="358" customWidth="1"/>
    <col min="22" max="24" width="5.6640625" style="358" customWidth="1"/>
    <col min="25" max="25" width="12.6640625" style="358" customWidth="1"/>
    <col min="26" max="16384" width="9" style="358"/>
  </cols>
  <sheetData>
    <row r="1" spans="1:28" ht="21.75" customHeight="1">
      <c r="A1" s="260" t="s">
        <v>715</v>
      </c>
      <c r="B1" s="356"/>
      <c r="C1" s="356"/>
      <c r="D1" s="357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</row>
    <row r="2" spans="1:28" ht="21.75" customHeight="1" thickBot="1">
      <c r="A2" s="261" t="s">
        <v>716</v>
      </c>
      <c r="B2" s="356"/>
      <c r="C2" s="356"/>
      <c r="D2" s="356"/>
      <c r="E2" s="356"/>
      <c r="F2" s="356"/>
      <c r="G2" s="356"/>
      <c r="H2" s="356"/>
      <c r="I2" s="356" t="s">
        <v>439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</row>
    <row r="3" spans="1:28" ht="21.75" customHeight="1">
      <c r="A3" s="359"/>
      <c r="B3" s="360"/>
      <c r="C3" s="361" t="s">
        <v>717</v>
      </c>
      <c r="D3" s="361"/>
      <c r="E3" s="361"/>
      <c r="F3" s="361"/>
      <c r="G3" s="361"/>
      <c r="H3" s="361"/>
      <c r="I3" s="362"/>
      <c r="J3" s="361" t="s">
        <v>718</v>
      </c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3"/>
      <c r="V3" s="1925" t="s">
        <v>719</v>
      </c>
      <c r="W3" s="1926"/>
      <c r="X3" s="1927"/>
      <c r="Y3" s="360"/>
    </row>
    <row r="4" spans="1:28" ht="21.75" customHeight="1">
      <c r="A4" s="792" t="s">
        <v>480</v>
      </c>
      <c r="B4" s="364" t="s">
        <v>0</v>
      </c>
      <c r="C4" s="365" t="s">
        <v>720</v>
      </c>
      <c r="D4" s="365"/>
      <c r="E4" s="365"/>
      <c r="F4" s="365"/>
      <c r="G4" s="366" t="s">
        <v>466</v>
      </c>
      <c r="H4" s="367" t="s">
        <v>721</v>
      </c>
      <c r="I4" s="1931" t="s">
        <v>2</v>
      </c>
      <c r="J4" s="365" t="s">
        <v>722</v>
      </c>
      <c r="K4" s="365"/>
      <c r="L4" s="368"/>
      <c r="M4" s="369" t="s">
        <v>723</v>
      </c>
      <c r="N4" s="365"/>
      <c r="O4" s="365"/>
      <c r="P4" s="370" t="s">
        <v>724</v>
      </c>
      <c r="Q4" s="365"/>
      <c r="R4" s="371"/>
      <c r="S4" s="365" t="s">
        <v>725</v>
      </c>
      <c r="T4" s="365"/>
      <c r="U4" s="372"/>
      <c r="V4" s="1928"/>
      <c r="W4" s="1929"/>
      <c r="X4" s="1930"/>
      <c r="Y4" s="364" t="s">
        <v>0</v>
      </c>
    </row>
    <row r="5" spans="1:28" ht="21.75" customHeight="1" thickBot="1">
      <c r="A5" s="373"/>
      <c r="B5" s="374"/>
      <c r="C5" s="270" t="s">
        <v>726</v>
      </c>
      <c r="D5" s="375" t="s">
        <v>727</v>
      </c>
      <c r="E5" s="271" t="s">
        <v>728</v>
      </c>
      <c r="F5" s="277" t="s">
        <v>436</v>
      </c>
      <c r="G5" s="272" t="s">
        <v>729</v>
      </c>
      <c r="H5" s="376" t="s">
        <v>730</v>
      </c>
      <c r="I5" s="1932"/>
      <c r="J5" s="377" t="s">
        <v>9</v>
      </c>
      <c r="K5" s="271" t="s">
        <v>10</v>
      </c>
      <c r="L5" s="272" t="s">
        <v>11</v>
      </c>
      <c r="M5" s="273" t="s">
        <v>9</v>
      </c>
      <c r="N5" s="271" t="s">
        <v>10</v>
      </c>
      <c r="O5" s="274" t="s">
        <v>54</v>
      </c>
      <c r="P5" s="273" t="s">
        <v>9</v>
      </c>
      <c r="Q5" s="271" t="s">
        <v>10</v>
      </c>
      <c r="R5" s="277" t="s">
        <v>11</v>
      </c>
      <c r="S5" s="273" t="s">
        <v>9</v>
      </c>
      <c r="T5" s="271" t="s">
        <v>10</v>
      </c>
      <c r="U5" s="279" t="s">
        <v>11</v>
      </c>
      <c r="V5" s="273" t="s">
        <v>9</v>
      </c>
      <c r="W5" s="271" t="s">
        <v>10</v>
      </c>
      <c r="X5" s="279" t="s">
        <v>11</v>
      </c>
      <c r="Y5" s="374"/>
    </row>
    <row r="6" spans="1:28" ht="18" customHeight="1">
      <c r="A6" s="359" t="s">
        <v>731</v>
      </c>
      <c r="B6" s="360" t="s">
        <v>39</v>
      </c>
      <c r="C6" s="1247">
        <v>3</v>
      </c>
      <c r="D6" s="1248">
        <v>3</v>
      </c>
      <c r="E6" s="1249">
        <v>3</v>
      </c>
      <c r="F6" s="603">
        <f>SUM(C6:E6)</f>
        <v>9</v>
      </c>
      <c r="G6" s="507">
        <v>0</v>
      </c>
      <c r="H6" s="507">
        <v>0</v>
      </c>
      <c r="I6" s="604">
        <f t="shared" ref="I6:I61" si="0">SUM(F6:H6)</f>
        <v>9</v>
      </c>
      <c r="J6" s="1250">
        <v>50</v>
      </c>
      <c r="K6" s="508">
        <v>70</v>
      </c>
      <c r="L6" s="603">
        <f>SUM(J6,K6)</f>
        <v>120</v>
      </c>
      <c r="M6" s="1250">
        <v>47</v>
      </c>
      <c r="N6" s="508">
        <v>73</v>
      </c>
      <c r="O6" s="603">
        <f>SUM(M6,N6)</f>
        <v>120</v>
      </c>
      <c r="P6" s="509">
        <v>60</v>
      </c>
      <c r="Q6" s="508">
        <v>59</v>
      </c>
      <c r="R6" s="603">
        <f>SUM(P6,Q6)</f>
        <v>119</v>
      </c>
      <c r="S6" s="509">
        <f>SUM(J6,M6,P6)</f>
        <v>157</v>
      </c>
      <c r="T6" s="508">
        <f>SUM(K6,N6,Q6)</f>
        <v>202</v>
      </c>
      <c r="U6" s="606">
        <f>SUM(L6,O6,R6)</f>
        <v>359</v>
      </c>
      <c r="V6" s="509">
        <v>0</v>
      </c>
      <c r="W6" s="508">
        <v>0</v>
      </c>
      <c r="X6" s="606">
        <f>SUM(V6:W6)</f>
        <v>0</v>
      </c>
      <c r="Y6" s="282" t="s">
        <v>39</v>
      </c>
    </row>
    <row r="7" spans="1:28" ht="18" customHeight="1">
      <c r="A7" s="283">
        <v>4</v>
      </c>
      <c r="B7" s="284" t="s">
        <v>40</v>
      </c>
      <c r="C7" s="1251">
        <v>3</v>
      </c>
      <c r="D7" s="1252">
        <v>3</v>
      </c>
      <c r="E7" s="944">
        <v>3</v>
      </c>
      <c r="F7" s="607">
        <f>SUM(C7:E7)</f>
        <v>9</v>
      </c>
      <c r="G7" s="510">
        <v>0</v>
      </c>
      <c r="H7" s="510">
        <v>0</v>
      </c>
      <c r="I7" s="608">
        <f t="shared" si="0"/>
        <v>9</v>
      </c>
      <c r="J7" s="1253">
        <v>62</v>
      </c>
      <c r="K7" s="511">
        <v>58</v>
      </c>
      <c r="L7" s="945">
        <f t="shared" ref="L7:L8" si="1">SUM(J7,K7)</f>
        <v>120</v>
      </c>
      <c r="M7" s="1253">
        <v>48</v>
      </c>
      <c r="N7" s="511">
        <v>72</v>
      </c>
      <c r="O7" s="945">
        <f t="shared" ref="O7:O8" si="2">SUM(M7,N7)</f>
        <v>120</v>
      </c>
      <c r="P7" s="512">
        <v>59</v>
      </c>
      <c r="Q7" s="511">
        <v>60</v>
      </c>
      <c r="R7" s="945">
        <f t="shared" ref="R7:R9" si="3">SUM(P7,Q7)</f>
        <v>119</v>
      </c>
      <c r="S7" s="512">
        <f t="shared" ref="S7:U22" si="4">SUM(J7,M7,P7)</f>
        <v>169</v>
      </c>
      <c r="T7" s="511">
        <f t="shared" si="4"/>
        <v>190</v>
      </c>
      <c r="U7" s="609">
        <f t="shared" si="4"/>
        <v>359</v>
      </c>
      <c r="V7" s="512">
        <v>0</v>
      </c>
      <c r="W7" s="511">
        <v>0</v>
      </c>
      <c r="X7" s="609">
        <f t="shared" ref="X7:X9" si="5">SUM(V7:W7)</f>
        <v>0</v>
      </c>
      <c r="Y7" s="281" t="s">
        <v>200</v>
      </c>
    </row>
    <row r="8" spans="1:28" ht="18" customHeight="1">
      <c r="A8" s="378"/>
      <c r="B8" s="284" t="s">
        <v>732</v>
      </c>
      <c r="C8" s="1251">
        <v>3</v>
      </c>
      <c r="D8" s="1252">
        <v>3</v>
      </c>
      <c r="E8" s="944">
        <v>3</v>
      </c>
      <c r="F8" s="607">
        <f>SUM(C8:E8)</f>
        <v>9</v>
      </c>
      <c r="G8" s="510">
        <v>0</v>
      </c>
      <c r="H8" s="510">
        <v>0</v>
      </c>
      <c r="I8" s="608">
        <f t="shared" si="0"/>
        <v>9</v>
      </c>
      <c r="J8" s="1253">
        <v>57</v>
      </c>
      <c r="K8" s="511">
        <v>63</v>
      </c>
      <c r="L8" s="945">
        <f t="shared" si="1"/>
        <v>120</v>
      </c>
      <c r="M8" s="1253">
        <v>52</v>
      </c>
      <c r="N8" s="511">
        <v>68</v>
      </c>
      <c r="O8" s="945">
        <f t="shared" si="2"/>
        <v>120</v>
      </c>
      <c r="P8" s="512">
        <v>60</v>
      </c>
      <c r="Q8" s="511">
        <v>60</v>
      </c>
      <c r="R8" s="945">
        <f t="shared" si="3"/>
        <v>120</v>
      </c>
      <c r="S8" s="512">
        <f t="shared" si="4"/>
        <v>169</v>
      </c>
      <c r="T8" s="511">
        <f t="shared" si="4"/>
        <v>191</v>
      </c>
      <c r="U8" s="609">
        <f t="shared" si="4"/>
        <v>360</v>
      </c>
      <c r="V8" s="512">
        <v>0</v>
      </c>
      <c r="W8" s="511">
        <v>0</v>
      </c>
      <c r="X8" s="609">
        <f t="shared" si="5"/>
        <v>0</v>
      </c>
      <c r="Y8" s="281" t="s">
        <v>732</v>
      </c>
    </row>
    <row r="9" spans="1:28" ht="18" customHeight="1">
      <c r="A9" s="379"/>
      <c r="B9" s="380" t="s">
        <v>733</v>
      </c>
      <c r="C9" s="1254">
        <v>3</v>
      </c>
      <c r="D9" s="1255">
        <v>3</v>
      </c>
      <c r="E9" s="946">
        <v>3</v>
      </c>
      <c r="F9" s="610">
        <f>SUM(C9:E9)</f>
        <v>9</v>
      </c>
      <c r="G9" s="513">
        <v>0</v>
      </c>
      <c r="H9" s="513">
        <v>0</v>
      </c>
      <c r="I9" s="611">
        <f t="shared" si="0"/>
        <v>9</v>
      </c>
      <c r="J9" s="1256">
        <v>52</v>
      </c>
      <c r="K9" s="514">
        <v>67</v>
      </c>
      <c r="L9" s="612">
        <f>SUM(J9,K9)</f>
        <v>119</v>
      </c>
      <c r="M9" s="1256">
        <v>50</v>
      </c>
      <c r="N9" s="514">
        <v>70</v>
      </c>
      <c r="O9" s="612">
        <f>SUM(M9,N9)</f>
        <v>120</v>
      </c>
      <c r="P9" s="515">
        <v>60</v>
      </c>
      <c r="Q9" s="514">
        <v>60</v>
      </c>
      <c r="R9" s="612">
        <f t="shared" si="3"/>
        <v>120</v>
      </c>
      <c r="S9" s="515">
        <f t="shared" si="4"/>
        <v>162</v>
      </c>
      <c r="T9" s="514">
        <f t="shared" si="4"/>
        <v>197</v>
      </c>
      <c r="U9" s="613">
        <f t="shared" si="4"/>
        <v>359</v>
      </c>
      <c r="V9" s="515">
        <v>0</v>
      </c>
      <c r="W9" s="514">
        <v>0</v>
      </c>
      <c r="X9" s="613">
        <f t="shared" si="5"/>
        <v>0</v>
      </c>
      <c r="Y9" s="311" t="s">
        <v>733</v>
      </c>
    </row>
    <row r="10" spans="1:28" ht="18" customHeight="1" thickBot="1">
      <c r="A10" s="381" t="s">
        <v>734</v>
      </c>
      <c r="B10" s="382"/>
      <c r="C10" s="614">
        <f>SUM(C6:C9)</f>
        <v>12</v>
      </c>
      <c r="D10" s="615">
        <f>SUM(D6:D9)</f>
        <v>12</v>
      </c>
      <c r="E10" s="616">
        <f>SUM(E6:E9)</f>
        <v>12</v>
      </c>
      <c r="F10" s="617">
        <f>SUM(C10:E10)</f>
        <v>36</v>
      </c>
      <c r="G10" s="617">
        <f>SUM(G6:G9)</f>
        <v>0</v>
      </c>
      <c r="H10" s="617">
        <f>SUM(H6:H9)</f>
        <v>0</v>
      </c>
      <c r="I10" s="618">
        <f t="shared" si="0"/>
        <v>36</v>
      </c>
      <c r="J10" s="619">
        <f>SUM(J6:J9)</f>
        <v>221</v>
      </c>
      <c r="K10" s="620">
        <f>SUM(K6:K9)</f>
        <v>258</v>
      </c>
      <c r="L10" s="621">
        <f>SUM(J10,K10)</f>
        <v>479</v>
      </c>
      <c r="M10" s="619">
        <f>SUM(M6:M9)</f>
        <v>197</v>
      </c>
      <c r="N10" s="620">
        <f>SUM(N6:N9)</f>
        <v>283</v>
      </c>
      <c r="O10" s="621">
        <f>SUM(M10,N10)</f>
        <v>480</v>
      </c>
      <c r="P10" s="622">
        <f>SUM(P6:P9)</f>
        <v>239</v>
      </c>
      <c r="Q10" s="623">
        <f>SUM(Q6:Q9)</f>
        <v>239</v>
      </c>
      <c r="R10" s="621">
        <f>SUM(P10,Q10)</f>
        <v>478</v>
      </c>
      <c r="S10" s="622">
        <f t="shared" si="4"/>
        <v>657</v>
      </c>
      <c r="T10" s="623">
        <f t="shared" si="4"/>
        <v>780</v>
      </c>
      <c r="U10" s="624">
        <f>SUM(L10,O10,R10)</f>
        <v>1437</v>
      </c>
      <c r="V10" s="622">
        <f>SUM(V6:V9)</f>
        <v>0</v>
      </c>
      <c r="W10" s="623">
        <f t="shared" ref="W10:X10" si="6">SUM(W6:W9)</f>
        <v>0</v>
      </c>
      <c r="X10" s="624">
        <f t="shared" si="6"/>
        <v>0</v>
      </c>
      <c r="Y10" s="383" t="s">
        <v>735</v>
      </c>
    </row>
    <row r="11" spans="1:28" ht="18" customHeight="1">
      <c r="A11" s="280" t="s">
        <v>491</v>
      </c>
      <c r="B11" s="284" t="s">
        <v>736</v>
      </c>
      <c r="C11" s="1251">
        <v>4</v>
      </c>
      <c r="D11" s="1252">
        <v>4</v>
      </c>
      <c r="E11" s="944">
        <v>4</v>
      </c>
      <c r="F11" s="607">
        <f t="shared" ref="F11:F28" si="7">SUM(C11:E11)</f>
        <v>12</v>
      </c>
      <c r="G11" s="510">
        <v>0</v>
      </c>
      <c r="H11" s="510">
        <v>7</v>
      </c>
      <c r="I11" s="608">
        <f t="shared" si="0"/>
        <v>19</v>
      </c>
      <c r="J11" s="1250">
        <v>96</v>
      </c>
      <c r="K11" s="508">
        <v>67</v>
      </c>
      <c r="L11" s="603">
        <f t="shared" ref="L11:L61" si="8">SUM(J11,K11)</f>
        <v>163</v>
      </c>
      <c r="M11" s="1250">
        <v>66</v>
      </c>
      <c r="N11" s="508">
        <v>70</v>
      </c>
      <c r="O11" s="603">
        <f t="shared" ref="O11:O19" si="9">SUM(M11,N11)</f>
        <v>136</v>
      </c>
      <c r="P11" s="509">
        <v>73</v>
      </c>
      <c r="Q11" s="508">
        <v>88</v>
      </c>
      <c r="R11" s="603">
        <f t="shared" ref="R11:R19" si="10">SUM(P11,Q11)</f>
        <v>161</v>
      </c>
      <c r="S11" s="512">
        <f t="shared" si="4"/>
        <v>235</v>
      </c>
      <c r="T11" s="511">
        <f t="shared" si="4"/>
        <v>225</v>
      </c>
      <c r="U11" s="609">
        <f>SUM(L11,O11,R11)</f>
        <v>460</v>
      </c>
      <c r="V11" s="512">
        <v>15</v>
      </c>
      <c r="W11" s="511">
        <v>14</v>
      </c>
      <c r="X11" s="609">
        <f t="shared" ref="X11:X28" si="11">SUM(V11:W11)</f>
        <v>29</v>
      </c>
      <c r="Y11" s="281" t="s">
        <v>736</v>
      </c>
      <c r="AA11" s="28"/>
      <c r="AB11" s="771"/>
    </row>
    <row r="12" spans="1:28" ht="18" customHeight="1">
      <c r="A12" s="283">
        <v>18</v>
      </c>
      <c r="B12" s="284" t="s">
        <v>737</v>
      </c>
      <c r="C12" s="1251">
        <v>5</v>
      </c>
      <c r="D12" s="1252">
        <v>5</v>
      </c>
      <c r="E12" s="944">
        <v>4</v>
      </c>
      <c r="F12" s="607">
        <f t="shared" si="7"/>
        <v>14</v>
      </c>
      <c r="G12" s="510">
        <v>0</v>
      </c>
      <c r="H12" s="510">
        <v>5</v>
      </c>
      <c r="I12" s="608">
        <f t="shared" si="0"/>
        <v>19</v>
      </c>
      <c r="J12" s="1253">
        <v>83</v>
      </c>
      <c r="K12" s="511">
        <v>91</v>
      </c>
      <c r="L12" s="945">
        <f t="shared" si="8"/>
        <v>174</v>
      </c>
      <c r="M12" s="1253">
        <v>107</v>
      </c>
      <c r="N12" s="511">
        <v>96</v>
      </c>
      <c r="O12" s="945">
        <f t="shared" si="9"/>
        <v>203</v>
      </c>
      <c r="P12" s="512">
        <v>76</v>
      </c>
      <c r="Q12" s="511">
        <v>86</v>
      </c>
      <c r="R12" s="945">
        <f t="shared" si="10"/>
        <v>162</v>
      </c>
      <c r="S12" s="512">
        <f t="shared" si="4"/>
        <v>266</v>
      </c>
      <c r="T12" s="511">
        <f t="shared" si="4"/>
        <v>273</v>
      </c>
      <c r="U12" s="609">
        <f t="shared" si="4"/>
        <v>539</v>
      </c>
      <c r="V12" s="512">
        <v>13</v>
      </c>
      <c r="W12" s="511">
        <v>8</v>
      </c>
      <c r="X12" s="609">
        <f t="shared" si="11"/>
        <v>21</v>
      </c>
      <c r="Y12" s="281" t="s">
        <v>737</v>
      </c>
      <c r="AA12" s="263"/>
      <c r="AB12" s="263"/>
    </row>
    <row r="13" spans="1:28" ht="18" customHeight="1">
      <c r="A13" s="280"/>
      <c r="B13" s="284" t="s">
        <v>738</v>
      </c>
      <c r="C13" s="1251">
        <v>5</v>
      </c>
      <c r="D13" s="1252">
        <v>4</v>
      </c>
      <c r="E13" s="944">
        <v>5</v>
      </c>
      <c r="F13" s="607">
        <f t="shared" si="7"/>
        <v>14</v>
      </c>
      <c r="G13" s="510">
        <v>0</v>
      </c>
      <c r="H13" s="510">
        <v>8</v>
      </c>
      <c r="I13" s="608">
        <f t="shared" si="0"/>
        <v>22</v>
      </c>
      <c r="J13" s="1253">
        <v>86</v>
      </c>
      <c r="K13" s="511">
        <v>86</v>
      </c>
      <c r="L13" s="945">
        <f t="shared" si="8"/>
        <v>172</v>
      </c>
      <c r="M13" s="1253">
        <v>78</v>
      </c>
      <c r="N13" s="511">
        <v>75</v>
      </c>
      <c r="O13" s="945">
        <f t="shared" si="9"/>
        <v>153</v>
      </c>
      <c r="P13" s="512">
        <v>83</v>
      </c>
      <c r="Q13" s="511">
        <v>87</v>
      </c>
      <c r="R13" s="945">
        <f t="shared" si="10"/>
        <v>170</v>
      </c>
      <c r="S13" s="512">
        <f t="shared" si="4"/>
        <v>247</v>
      </c>
      <c r="T13" s="511">
        <f t="shared" si="4"/>
        <v>248</v>
      </c>
      <c r="U13" s="609">
        <f t="shared" si="4"/>
        <v>495</v>
      </c>
      <c r="V13" s="512">
        <v>30</v>
      </c>
      <c r="W13" s="511">
        <v>11</v>
      </c>
      <c r="X13" s="609">
        <f t="shared" si="11"/>
        <v>41</v>
      </c>
      <c r="Y13" s="281" t="s">
        <v>738</v>
      </c>
      <c r="AA13" s="771"/>
      <c r="AB13" s="28"/>
    </row>
    <row r="14" spans="1:28" ht="18" customHeight="1">
      <c r="A14" s="280"/>
      <c r="B14" s="284" t="s">
        <v>739</v>
      </c>
      <c r="C14" s="1251">
        <v>6</v>
      </c>
      <c r="D14" s="1252">
        <v>6</v>
      </c>
      <c r="E14" s="944">
        <v>5</v>
      </c>
      <c r="F14" s="607">
        <f t="shared" si="7"/>
        <v>17</v>
      </c>
      <c r="G14" s="510">
        <v>0</v>
      </c>
      <c r="H14" s="510">
        <v>8</v>
      </c>
      <c r="I14" s="608">
        <f t="shared" si="0"/>
        <v>25</v>
      </c>
      <c r="J14" s="1253">
        <v>105</v>
      </c>
      <c r="K14" s="511">
        <v>96</v>
      </c>
      <c r="L14" s="945">
        <f t="shared" si="8"/>
        <v>201</v>
      </c>
      <c r="M14" s="1253">
        <v>107</v>
      </c>
      <c r="N14" s="511">
        <v>105</v>
      </c>
      <c r="O14" s="945">
        <f t="shared" si="9"/>
        <v>212</v>
      </c>
      <c r="P14" s="512">
        <v>106</v>
      </c>
      <c r="Q14" s="511">
        <v>104</v>
      </c>
      <c r="R14" s="945">
        <f t="shared" si="10"/>
        <v>210</v>
      </c>
      <c r="S14" s="512">
        <f t="shared" si="4"/>
        <v>318</v>
      </c>
      <c r="T14" s="511">
        <f t="shared" si="4"/>
        <v>305</v>
      </c>
      <c r="U14" s="609">
        <f t="shared" si="4"/>
        <v>623</v>
      </c>
      <c r="V14" s="512">
        <v>27</v>
      </c>
      <c r="W14" s="511">
        <v>13</v>
      </c>
      <c r="X14" s="609">
        <f t="shared" si="11"/>
        <v>40</v>
      </c>
      <c r="Y14" s="281" t="s">
        <v>739</v>
      </c>
      <c r="AA14" s="263"/>
      <c r="AB14" s="263"/>
    </row>
    <row r="15" spans="1:28" ht="18" customHeight="1">
      <c r="A15" s="280"/>
      <c r="B15" s="284" t="s">
        <v>740</v>
      </c>
      <c r="C15" s="1251">
        <v>4</v>
      </c>
      <c r="D15" s="1252">
        <v>3</v>
      </c>
      <c r="E15" s="944">
        <v>4</v>
      </c>
      <c r="F15" s="607">
        <f t="shared" si="7"/>
        <v>11</v>
      </c>
      <c r="G15" s="510">
        <v>0</v>
      </c>
      <c r="H15" s="510">
        <v>5</v>
      </c>
      <c r="I15" s="608">
        <f t="shared" si="0"/>
        <v>16</v>
      </c>
      <c r="J15" s="1253">
        <v>64</v>
      </c>
      <c r="K15" s="511">
        <v>65</v>
      </c>
      <c r="L15" s="945">
        <f t="shared" si="8"/>
        <v>129</v>
      </c>
      <c r="M15" s="1253">
        <v>63</v>
      </c>
      <c r="N15" s="511">
        <v>48</v>
      </c>
      <c r="O15" s="945">
        <f t="shared" si="9"/>
        <v>111</v>
      </c>
      <c r="P15" s="512">
        <v>48</v>
      </c>
      <c r="Q15" s="511">
        <v>72</v>
      </c>
      <c r="R15" s="945">
        <f t="shared" si="10"/>
        <v>120</v>
      </c>
      <c r="S15" s="512">
        <f t="shared" si="4"/>
        <v>175</v>
      </c>
      <c r="T15" s="511">
        <f t="shared" si="4"/>
        <v>185</v>
      </c>
      <c r="U15" s="609">
        <f t="shared" si="4"/>
        <v>360</v>
      </c>
      <c r="V15" s="512">
        <v>11</v>
      </c>
      <c r="W15" s="511">
        <v>6</v>
      </c>
      <c r="X15" s="609">
        <f t="shared" si="11"/>
        <v>17</v>
      </c>
      <c r="Y15" s="281" t="s">
        <v>740</v>
      </c>
      <c r="AA15" s="263"/>
      <c r="AB15" s="28"/>
    </row>
    <row r="16" spans="1:28" ht="18" customHeight="1">
      <c r="A16" s="280"/>
      <c r="B16" s="284" t="s">
        <v>741</v>
      </c>
      <c r="C16" s="1251">
        <v>5</v>
      </c>
      <c r="D16" s="1252">
        <v>4</v>
      </c>
      <c r="E16" s="944">
        <v>4</v>
      </c>
      <c r="F16" s="607">
        <f t="shared" si="7"/>
        <v>13</v>
      </c>
      <c r="G16" s="510">
        <v>0</v>
      </c>
      <c r="H16" s="510">
        <v>7</v>
      </c>
      <c r="I16" s="608">
        <f t="shared" si="0"/>
        <v>20</v>
      </c>
      <c r="J16" s="1253">
        <v>94</v>
      </c>
      <c r="K16" s="511">
        <v>77</v>
      </c>
      <c r="L16" s="945">
        <f t="shared" si="8"/>
        <v>171</v>
      </c>
      <c r="M16" s="1253">
        <v>81</v>
      </c>
      <c r="N16" s="511">
        <v>76</v>
      </c>
      <c r="O16" s="945">
        <f t="shared" si="9"/>
        <v>157</v>
      </c>
      <c r="P16" s="512">
        <v>84</v>
      </c>
      <c r="Q16" s="511">
        <v>73</v>
      </c>
      <c r="R16" s="945">
        <f t="shared" si="10"/>
        <v>157</v>
      </c>
      <c r="S16" s="512">
        <f t="shared" si="4"/>
        <v>259</v>
      </c>
      <c r="T16" s="511">
        <f t="shared" si="4"/>
        <v>226</v>
      </c>
      <c r="U16" s="609">
        <f t="shared" si="4"/>
        <v>485</v>
      </c>
      <c r="V16" s="512">
        <v>25</v>
      </c>
      <c r="W16" s="511">
        <v>9</v>
      </c>
      <c r="X16" s="609">
        <f t="shared" si="11"/>
        <v>34</v>
      </c>
      <c r="Y16" s="281" t="s">
        <v>741</v>
      </c>
      <c r="AA16" s="263"/>
      <c r="AB16" s="28"/>
    </row>
    <row r="17" spans="1:25" ht="18" customHeight="1">
      <c r="A17" s="280"/>
      <c r="B17" s="284" t="s">
        <v>742</v>
      </c>
      <c r="C17" s="1251">
        <v>2</v>
      </c>
      <c r="D17" s="1252">
        <v>2</v>
      </c>
      <c r="E17" s="944">
        <v>2</v>
      </c>
      <c r="F17" s="607">
        <f t="shared" si="7"/>
        <v>6</v>
      </c>
      <c r="G17" s="510">
        <v>0</v>
      </c>
      <c r="H17" s="511">
        <v>3</v>
      </c>
      <c r="I17" s="608">
        <f t="shared" si="0"/>
        <v>9</v>
      </c>
      <c r="J17" s="1253">
        <v>33</v>
      </c>
      <c r="K17" s="511">
        <v>32</v>
      </c>
      <c r="L17" s="945">
        <f t="shared" si="8"/>
        <v>65</v>
      </c>
      <c r="M17" s="1253">
        <v>38</v>
      </c>
      <c r="N17" s="511">
        <v>26</v>
      </c>
      <c r="O17" s="945">
        <f t="shared" si="9"/>
        <v>64</v>
      </c>
      <c r="P17" s="512">
        <v>31</v>
      </c>
      <c r="Q17" s="511">
        <v>41</v>
      </c>
      <c r="R17" s="945">
        <f t="shared" si="10"/>
        <v>72</v>
      </c>
      <c r="S17" s="512">
        <f t="shared" si="4"/>
        <v>102</v>
      </c>
      <c r="T17" s="511">
        <f t="shared" si="4"/>
        <v>99</v>
      </c>
      <c r="U17" s="609">
        <f t="shared" si="4"/>
        <v>201</v>
      </c>
      <c r="V17" s="512">
        <v>8</v>
      </c>
      <c r="W17" s="511">
        <v>6</v>
      </c>
      <c r="X17" s="609">
        <f t="shared" si="11"/>
        <v>14</v>
      </c>
      <c r="Y17" s="281" t="s">
        <v>742</v>
      </c>
    </row>
    <row r="18" spans="1:25" ht="18" customHeight="1">
      <c r="A18" s="280"/>
      <c r="B18" s="284" t="s">
        <v>507</v>
      </c>
      <c r="C18" s="1251">
        <v>1</v>
      </c>
      <c r="D18" s="1252">
        <v>1</v>
      </c>
      <c r="E18" s="944">
        <v>1</v>
      </c>
      <c r="F18" s="607">
        <f t="shared" si="7"/>
        <v>3</v>
      </c>
      <c r="G18" s="510">
        <v>0</v>
      </c>
      <c r="H18" s="511">
        <v>1</v>
      </c>
      <c r="I18" s="608">
        <f t="shared" si="0"/>
        <v>4</v>
      </c>
      <c r="J18" s="1253">
        <v>3</v>
      </c>
      <c r="K18" s="511">
        <v>7</v>
      </c>
      <c r="L18" s="945">
        <f t="shared" si="8"/>
        <v>10</v>
      </c>
      <c r="M18" s="1253">
        <v>8</v>
      </c>
      <c r="N18" s="511">
        <v>7</v>
      </c>
      <c r="O18" s="945">
        <f t="shared" si="9"/>
        <v>15</v>
      </c>
      <c r="P18" s="512">
        <v>6</v>
      </c>
      <c r="Q18" s="511">
        <v>9</v>
      </c>
      <c r="R18" s="945">
        <f t="shared" si="10"/>
        <v>15</v>
      </c>
      <c r="S18" s="512">
        <f t="shared" si="4"/>
        <v>17</v>
      </c>
      <c r="T18" s="511">
        <f t="shared" si="4"/>
        <v>23</v>
      </c>
      <c r="U18" s="609">
        <f t="shared" si="4"/>
        <v>40</v>
      </c>
      <c r="V18" s="512">
        <v>1</v>
      </c>
      <c r="W18" s="511">
        <v>1</v>
      </c>
      <c r="X18" s="609">
        <f t="shared" si="11"/>
        <v>2</v>
      </c>
      <c r="Y18" s="281" t="s">
        <v>507</v>
      </c>
    </row>
    <row r="19" spans="1:25" ht="18" customHeight="1">
      <c r="A19" s="280"/>
      <c r="B19" s="284" t="s">
        <v>504</v>
      </c>
      <c r="C19" s="1251">
        <v>6</v>
      </c>
      <c r="D19" s="1252">
        <v>6</v>
      </c>
      <c r="E19" s="944">
        <v>6</v>
      </c>
      <c r="F19" s="607">
        <f t="shared" si="7"/>
        <v>18</v>
      </c>
      <c r="G19" s="510">
        <v>0</v>
      </c>
      <c r="H19" s="510">
        <v>7</v>
      </c>
      <c r="I19" s="608">
        <f t="shared" si="0"/>
        <v>25</v>
      </c>
      <c r="J19" s="1253">
        <v>91</v>
      </c>
      <c r="K19" s="511">
        <v>113</v>
      </c>
      <c r="L19" s="945">
        <f t="shared" si="8"/>
        <v>204</v>
      </c>
      <c r="M19" s="1253">
        <v>127</v>
      </c>
      <c r="N19" s="511">
        <v>99</v>
      </c>
      <c r="O19" s="945">
        <f t="shared" si="9"/>
        <v>226</v>
      </c>
      <c r="P19" s="512">
        <v>113</v>
      </c>
      <c r="Q19" s="511">
        <v>103</v>
      </c>
      <c r="R19" s="945">
        <f t="shared" si="10"/>
        <v>216</v>
      </c>
      <c r="S19" s="512">
        <f t="shared" si="4"/>
        <v>331</v>
      </c>
      <c r="T19" s="511">
        <f t="shared" si="4"/>
        <v>315</v>
      </c>
      <c r="U19" s="609">
        <f t="shared" si="4"/>
        <v>646</v>
      </c>
      <c r="V19" s="512">
        <v>21</v>
      </c>
      <c r="W19" s="511">
        <v>16</v>
      </c>
      <c r="X19" s="609">
        <f t="shared" si="11"/>
        <v>37</v>
      </c>
      <c r="Y19" s="281" t="s">
        <v>504</v>
      </c>
    </row>
    <row r="20" spans="1:25" ht="18" customHeight="1">
      <c r="A20" s="280"/>
      <c r="B20" s="284" t="s">
        <v>743</v>
      </c>
      <c r="C20" s="1251">
        <v>3</v>
      </c>
      <c r="D20" s="1252">
        <v>2</v>
      </c>
      <c r="E20" s="944">
        <v>3</v>
      </c>
      <c r="F20" s="607">
        <f t="shared" si="7"/>
        <v>8</v>
      </c>
      <c r="G20" s="510">
        <v>0</v>
      </c>
      <c r="H20" s="510">
        <v>4</v>
      </c>
      <c r="I20" s="608">
        <f t="shared" si="0"/>
        <v>12</v>
      </c>
      <c r="J20" s="1253">
        <v>47</v>
      </c>
      <c r="K20" s="511">
        <v>33</v>
      </c>
      <c r="L20" s="945">
        <f t="shared" si="8"/>
        <v>80</v>
      </c>
      <c r="M20" s="1253">
        <v>39</v>
      </c>
      <c r="N20" s="511">
        <v>42</v>
      </c>
      <c r="O20" s="945">
        <f t="shared" ref="O20:O33" si="12">SUM(M20,N20)</f>
        <v>81</v>
      </c>
      <c r="P20" s="512">
        <v>52</v>
      </c>
      <c r="Q20" s="511">
        <v>39</v>
      </c>
      <c r="R20" s="945">
        <f t="shared" ref="R20:R33" si="13">SUM(P20,Q20)</f>
        <v>91</v>
      </c>
      <c r="S20" s="512">
        <f t="shared" si="4"/>
        <v>138</v>
      </c>
      <c r="T20" s="511">
        <f t="shared" si="4"/>
        <v>114</v>
      </c>
      <c r="U20" s="609">
        <f t="shared" si="4"/>
        <v>252</v>
      </c>
      <c r="V20" s="512">
        <v>7</v>
      </c>
      <c r="W20" s="511">
        <v>4</v>
      </c>
      <c r="X20" s="609">
        <f t="shared" si="11"/>
        <v>11</v>
      </c>
      <c r="Y20" s="281" t="s">
        <v>743</v>
      </c>
    </row>
    <row r="21" spans="1:25" ht="18" customHeight="1">
      <c r="A21" s="280"/>
      <c r="B21" s="281" t="s">
        <v>744</v>
      </c>
      <c r="C21" s="1251">
        <v>3</v>
      </c>
      <c r="D21" s="1252">
        <v>3</v>
      </c>
      <c r="E21" s="944">
        <v>3</v>
      </c>
      <c r="F21" s="607">
        <f t="shared" si="7"/>
        <v>9</v>
      </c>
      <c r="G21" s="510">
        <v>0</v>
      </c>
      <c r="H21" s="510">
        <v>2</v>
      </c>
      <c r="I21" s="608">
        <f t="shared" si="0"/>
        <v>11</v>
      </c>
      <c r="J21" s="1253">
        <v>50</v>
      </c>
      <c r="K21" s="511">
        <v>53</v>
      </c>
      <c r="L21" s="945">
        <f t="shared" si="8"/>
        <v>103</v>
      </c>
      <c r="M21" s="1253">
        <v>36</v>
      </c>
      <c r="N21" s="511">
        <v>55</v>
      </c>
      <c r="O21" s="945">
        <f t="shared" si="12"/>
        <v>91</v>
      </c>
      <c r="P21" s="512">
        <v>47</v>
      </c>
      <c r="Q21" s="511">
        <v>46</v>
      </c>
      <c r="R21" s="945">
        <f t="shared" si="13"/>
        <v>93</v>
      </c>
      <c r="S21" s="512">
        <f t="shared" si="4"/>
        <v>133</v>
      </c>
      <c r="T21" s="511">
        <f t="shared" si="4"/>
        <v>154</v>
      </c>
      <c r="U21" s="609">
        <f t="shared" si="4"/>
        <v>287</v>
      </c>
      <c r="V21" s="512">
        <v>5</v>
      </c>
      <c r="W21" s="511">
        <v>5</v>
      </c>
      <c r="X21" s="609">
        <f t="shared" si="11"/>
        <v>10</v>
      </c>
      <c r="Y21" s="281" t="s">
        <v>744</v>
      </c>
    </row>
    <row r="22" spans="1:25" ht="18" customHeight="1">
      <c r="A22" s="280"/>
      <c r="B22" s="281" t="s">
        <v>745</v>
      </c>
      <c r="C22" s="1251">
        <v>2</v>
      </c>
      <c r="D22" s="1252">
        <v>3</v>
      </c>
      <c r="E22" s="944">
        <v>2</v>
      </c>
      <c r="F22" s="607">
        <f t="shared" si="7"/>
        <v>7</v>
      </c>
      <c r="G22" s="510">
        <v>0</v>
      </c>
      <c r="H22" s="511">
        <v>4</v>
      </c>
      <c r="I22" s="608">
        <f t="shared" si="0"/>
        <v>11</v>
      </c>
      <c r="J22" s="1253">
        <v>32</v>
      </c>
      <c r="K22" s="511">
        <v>35</v>
      </c>
      <c r="L22" s="945">
        <f t="shared" si="8"/>
        <v>67</v>
      </c>
      <c r="M22" s="1253">
        <v>34</v>
      </c>
      <c r="N22" s="511">
        <v>51</v>
      </c>
      <c r="O22" s="945">
        <f t="shared" si="12"/>
        <v>85</v>
      </c>
      <c r="P22" s="512">
        <v>36</v>
      </c>
      <c r="Q22" s="511">
        <v>31</v>
      </c>
      <c r="R22" s="945">
        <f t="shared" si="13"/>
        <v>67</v>
      </c>
      <c r="S22" s="512">
        <f t="shared" si="4"/>
        <v>102</v>
      </c>
      <c r="T22" s="511">
        <f t="shared" si="4"/>
        <v>117</v>
      </c>
      <c r="U22" s="609">
        <f t="shared" si="4"/>
        <v>219</v>
      </c>
      <c r="V22" s="512">
        <v>13</v>
      </c>
      <c r="W22" s="511">
        <v>5</v>
      </c>
      <c r="X22" s="609">
        <f t="shared" si="11"/>
        <v>18</v>
      </c>
      <c r="Y22" s="281" t="s">
        <v>745</v>
      </c>
    </row>
    <row r="23" spans="1:25" ht="18" customHeight="1">
      <c r="A23" s="280"/>
      <c r="B23" s="281" t="s">
        <v>746</v>
      </c>
      <c r="C23" s="1251">
        <v>2</v>
      </c>
      <c r="D23" s="1252">
        <v>2</v>
      </c>
      <c r="E23" s="944">
        <v>2</v>
      </c>
      <c r="F23" s="607">
        <f t="shared" si="7"/>
        <v>6</v>
      </c>
      <c r="G23" s="510">
        <v>0</v>
      </c>
      <c r="H23" s="511">
        <v>3</v>
      </c>
      <c r="I23" s="608">
        <f t="shared" si="0"/>
        <v>9</v>
      </c>
      <c r="J23" s="1253">
        <v>41</v>
      </c>
      <c r="K23" s="511">
        <v>31</v>
      </c>
      <c r="L23" s="945">
        <f t="shared" si="8"/>
        <v>72</v>
      </c>
      <c r="M23" s="1253">
        <v>30</v>
      </c>
      <c r="N23" s="511">
        <v>38</v>
      </c>
      <c r="O23" s="945">
        <f t="shared" si="12"/>
        <v>68</v>
      </c>
      <c r="P23" s="512">
        <v>30</v>
      </c>
      <c r="Q23" s="511">
        <v>34</v>
      </c>
      <c r="R23" s="945">
        <f t="shared" si="13"/>
        <v>64</v>
      </c>
      <c r="S23" s="512">
        <f t="shared" ref="S23:U41" si="14">SUM(J23,M23,P23)</f>
        <v>101</v>
      </c>
      <c r="T23" s="511">
        <f t="shared" si="14"/>
        <v>103</v>
      </c>
      <c r="U23" s="609">
        <f t="shared" si="14"/>
        <v>204</v>
      </c>
      <c r="V23" s="512">
        <v>13</v>
      </c>
      <c r="W23" s="511">
        <v>4</v>
      </c>
      <c r="X23" s="609">
        <f t="shared" si="11"/>
        <v>17</v>
      </c>
      <c r="Y23" s="281" t="s">
        <v>746</v>
      </c>
    </row>
    <row r="24" spans="1:25" ht="18" customHeight="1">
      <c r="A24" s="280"/>
      <c r="B24" s="281" t="s">
        <v>747</v>
      </c>
      <c r="C24" s="1251">
        <v>6</v>
      </c>
      <c r="D24" s="1252">
        <v>5</v>
      </c>
      <c r="E24" s="944">
        <v>6</v>
      </c>
      <c r="F24" s="607">
        <f t="shared" si="7"/>
        <v>17</v>
      </c>
      <c r="G24" s="510">
        <v>0</v>
      </c>
      <c r="H24" s="510">
        <v>5</v>
      </c>
      <c r="I24" s="608">
        <f t="shared" si="0"/>
        <v>22</v>
      </c>
      <c r="J24" s="1253">
        <v>118</v>
      </c>
      <c r="K24" s="511">
        <v>99</v>
      </c>
      <c r="L24" s="945">
        <f t="shared" si="8"/>
        <v>217</v>
      </c>
      <c r="M24" s="1253">
        <v>96</v>
      </c>
      <c r="N24" s="511">
        <v>95</v>
      </c>
      <c r="O24" s="945">
        <f t="shared" si="12"/>
        <v>191</v>
      </c>
      <c r="P24" s="512">
        <v>116</v>
      </c>
      <c r="Q24" s="511">
        <v>107</v>
      </c>
      <c r="R24" s="945">
        <f t="shared" si="13"/>
        <v>223</v>
      </c>
      <c r="S24" s="512">
        <f t="shared" si="14"/>
        <v>330</v>
      </c>
      <c r="T24" s="511">
        <f t="shared" si="14"/>
        <v>301</v>
      </c>
      <c r="U24" s="609">
        <f t="shared" si="14"/>
        <v>631</v>
      </c>
      <c r="V24" s="512">
        <v>20</v>
      </c>
      <c r="W24" s="511">
        <v>9</v>
      </c>
      <c r="X24" s="609">
        <f t="shared" si="11"/>
        <v>29</v>
      </c>
      <c r="Y24" s="281" t="s">
        <v>747</v>
      </c>
    </row>
    <row r="25" spans="1:25" ht="18" customHeight="1">
      <c r="A25" s="280"/>
      <c r="B25" s="281" t="s">
        <v>521</v>
      </c>
      <c r="C25" s="1251">
        <v>1</v>
      </c>
      <c r="D25" s="1252">
        <v>1</v>
      </c>
      <c r="E25" s="944">
        <v>1</v>
      </c>
      <c r="F25" s="607">
        <f t="shared" si="7"/>
        <v>3</v>
      </c>
      <c r="G25" s="510">
        <v>0</v>
      </c>
      <c r="H25" s="511">
        <v>2</v>
      </c>
      <c r="I25" s="608">
        <f t="shared" si="0"/>
        <v>5</v>
      </c>
      <c r="J25" s="1253">
        <v>6</v>
      </c>
      <c r="K25" s="511">
        <v>2</v>
      </c>
      <c r="L25" s="945">
        <f t="shared" si="8"/>
        <v>8</v>
      </c>
      <c r="M25" s="1253">
        <v>7</v>
      </c>
      <c r="N25" s="511">
        <v>8</v>
      </c>
      <c r="O25" s="945">
        <f t="shared" si="12"/>
        <v>15</v>
      </c>
      <c r="P25" s="512">
        <v>9</v>
      </c>
      <c r="Q25" s="511">
        <v>3</v>
      </c>
      <c r="R25" s="945">
        <f t="shared" si="13"/>
        <v>12</v>
      </c>
      <c r="S25" s="512">
        <f t="shared" si="14"/>
        <v>22</v>
      </c>
      <c r="T25" s="511">
        <f t="shared" si="14"/>
        <v>13</v>
      </c>
      <c r="U25" s="609">
        <f t="shared" si="14"/>
        <v>35</v>
      </c>
      <c r="V25" s="512">
        <v>3</v>
      </c>
      <c r="W25" s="511">
        <v>0</v>
      </c>
      <c r="X25" s="609">
        <f t="shared" si="11"/>
        <v>3</v>
      </c>
      <c r="Y25" s="281" t="s">
        <v>521</v>
      </c>
    </row>
    <row r="26" spans="1:25" ht="18" customHeight="1">
      <c r="A26" s="280"/>
      <c r="B26" s="281" t="s">
        <v>523</v>
      </c>
      <c r="C26" s="1251">
        <v>1</v>
      </c>
      <c r="D26" s="1252">
        <v>1</v>
      </c>
      <c r="E26" s="944">
        <v>1</v>
      </c>
      <c r="F26" s="607">
        <f t="shared" si="7"/>
        <v>3</v>
      </c>
      <c r="G26" s="510">
        <v>0</v>
      </c>
      <c r="H26" s="510">
        <v>2</v>
      </c>
      <c r="I26" s="608">
        <f t="shared" si="0"/>
        <v>5</v>
      </c>
      <c r="J26" s="1253">
        <v>5</v>
      </c>
      <c r="K26" s="511">
        <v>4</v>
      </c>
      <c r="L26" s="945">
        <f t="shared" si="8"/>
        <v>9</v>
      </c>
      <c r="M26" s="1253">
        <v>1</v>
      </c>
      <c r="N26" s="511">
        <v>8</v>
      </c>
      <c r="O26" s="945">
        <f t="shared" si="12"/>
        <v>9</v>
      </c>
      <c r="P26" s="512">
        <v>8</v>
      </c>
      <c r="Q26" s="511">
        <v>3</v>
      </c>
      <c r="R26" s="945">
        <f t="shared" si="13"/>
        <v>11</v>
      </c>
      <c r="S26" s="512">
        <f t="shared" si="14"/>
        <v>14</v>
      </c>
      <c r="T26" s="511">
        <f t="shared" si="14"/>
        <v>15</v>
      </c>
      <c r="U26" s="609">
        <f t="shared" si="14"/>
        <v>29</v>
      </c>
      <c r="V26" s="512">
        <v>1</v>
      </c>
      <c r="W26" s="511">
        <v>1</v>
      </c>
      <c r="X26" s="609">
        <f t="shared" si="11"/>
        <v>2</v>
      </c>
      <c r="Y26" s="281" t="s">
        <v>523</v>
      </c>
    </row>
    <row r="27" spans="1:25" ht="18" customHeight="1">
      <c r="A27" s="280"/>
      <c r="B27" s="281" t="s">
        <v>748</v>
      </c>
      <c r="C27" s="1251">
        <v>0</v>
      </c>
      <c r="D27" s="1252">
        <v>0</v>
      </c>
      <c r="E27" s="944">
        <v>1</v>
      </c>
      <c r="F27" s="607">
        <f t="shared" si="7"/>
        <v>1</v>
      </c>
      <c r="G27" s="510">
        <v>1</v>
      </c>
      <c r="H27" s="510">
        <v>1</v>
      </c>
      <c r="I27" s="608">
        <f t="shared" si="0"/>
        <v>3</v>
      </c>
      <c r="J27" s="1253">
        <v>1</v>
      </c>
      <c r="K27" s="511">
        <v>1</v>
      </c>
      <c r="L27" s="945">
        <f t="shared" si="8"/>
        <v>2</v>
      </c>
      <c r="M27" s="1253">
        <v>2</v>
      </c>
      <c r="N27" s="511">
        <v>3</v>
      </c>
      <c r="O27" s="945">
        <f t="shared" si="12"/>
        <v>5</v>
      </c>
      <c r="P27" s="512">
        <v>4</v>
      </c>
      <c r="Q27" s="511">
        <v>3</v>
      </c>
      <c r="R27" s="945">
        <f t="shared" si="13"/>
        <v>7</v>
      </c>
      <c r="S27" s="512">
        <f t="shared" si="14"/>
        <v>7</v>
      </c>
      <c r="T27" s="511">
        <f t="shared" si="14"/>
        <v>7</v>
      </c>
      <c r="U27" s="609">
        <f t="shared" si="14"/>
        <v>14</v>
      </c>
      <c r="V27" s="512">
        <v>1</v>
      </c>
      <c r="W27" s="511">
        <v>0</v>
      </c>
      <c r="X27" s="609">
        <f t="shared" si="11"/>
        <v>1</v>
      </c>
      <c r="Y27" s="281" t="s">
        <v>748</v>
      </c>
    </row>
    <row r="28" spans="1:25" ht="18" customHeight="1">
      <c r="A28" s="313"/>
      <c r="B28" s="311" t="s">
        <v>749</v>
      </c>
      <c r="C28" s="1254">
        <v>1</v>
      </c>
      <c r="D28" s="1255">
        <v>1</v>
      </c>
      <c r="E28" s="946">
        <v>1</v>
      </c>
      <c r="F28" s="610">
        <f t="shared" si="7"/>
        <v>3</v>
      </c>
      <c r="G28" s="513">
        <v>0</v>
      </c>
      <c r="H28" s="513">
        <v>2</v>
      </c>
      <c r="I28" s="611">
        <f t="shared" si="0"/>
        <v>5</v>
      </c>
      <c r="J28" s="1256">
        <v>8</v>
      </c>
      <c r="K28" s="514">
        <v>5</v>
      </c>
      <c r="L28" s="612">
        <f t="shared" si="8"/>
        <v>13</v>
      </c>
      <c r="M28" s="1256">
        <v>5</v>
      </c>
      <c r="N28" s="514">
        <v>5</v>
      </c>
      <c r="O28" s="612">
        <f t="shared" si="12"/>
        <v>10</v>
      </c>
      <c r="P28" s="515">
        <v>6</v>
      </c>
      <c r="Q28" s="514">
        <v>5</v>
      </c>
      <c r="R28" s="612">
        <f t="shared" si="13"/>
        <v>11</v>
      </c>
      <c r="S28" s="515">
        <f t="shared" si="14"/>
        <v>19</v>
      </c>
      <c r="T28" s="514">
        <f t="shared" si="14"/>
        <v>15</v>
      </c>
      <c r="U28" s="613">
        <f t="shared" si="14"/>
        <v>34</v>
      </c>
      <c r="V28" s="515">
        <v>1</v>
      </c>
      <c r="W28" s="514">
        <v>2</v>
      </c>
      <c r="X28" s="613">
        <f t="shared" si="11"/>
        <v>3</v>
      </c>
      <c r="Y28" s="311" t="s">
        <v>749</v>
      </c>
    </row>
    <row r="29" spans="1:25" ht="18" customHeight="1" thickBot="1">
      <c r="A29" s="381" t="s">
        <v>527</v>
      </c>
      <c r="B29" s="382"/>
      <c r="C29" s="614">
        <f>SUM(C11:C28)</f>
        <v>57</v>
      </c>
      <c r="D29" s="615">
        <f t="shared" ref="D29:K29" si="15">SUM(D11:D28)</f>
        <v>53</v>
      </c>
      <c r="E29" s="616">
        <f t="shared" si="15"/>
        <v>55</v>
      </c>
      <c r="F29" s="617">
        <f>SUM(F11:F28)</f>
        <v>165</v>
      </c>
      <c r="G29" s="617">
        <f t="shared" si="15"/>
        <v>1</v>
      </c>
      <c r="H29" s="617">
        <f t="shared" si="15"/>
        <v>76</v>
      </c>
      <c r="I29" s="618">
        <f t="shared" si="0"/>
        <v>242</v>
      </c>
      <c r="J29" s="619">
        <f>SUM(J11:J28)</f>
        <v>963</v>
      </c>
      <c r="K29" s="623">
        <f t="shared" si="15"/>
        <v>897</v>
      </c>
      <c r="L29" s="621">
        <f t="shared" si="8"/>
        <v>1860</v>
      </c>
      <c r="M29" s="619">
        <f>SUM(M11:M28)</f>
        <v>925</v>
      </c>
      <c r="N29" s="623">
        <f t="shared" ref="N29" si="16">SUM(N11:N28)</f>
        <v>907</v>
      </c>
      <c r="O29" s="621">
        <f t="shared" si="12"/>
        <v>1832</v>
      </c>
      <c r="P29" s="622">
        <f t="shared" ref="P29:Q29" si="17">SUM(P11:P28)</f>
        <v>928</v>
      </c>
      <c r="Q29" s="623">
        <f t="shared" si="17"/>
        <v>934</v>
      </c>
      <c r="R29" s="621">
        <f t="shared" si="13"/>
        <v>1862</v>
      </c>
      <c r="S29" s="622">
        <f t="shared" si="14"/>
        <v>2816</v>
      </c>
      <c r="T29" s="623">
        <f t="shared" si="14"/>
        <v>2738</v>
      </c>
      <c r="U29" s="624">
        <f t="shared" si="14"/>
        <v>5554</v>
      </c>
      <c r="V29" s="622">
        <f>SUM(V11:V28)</f>
        <v>215</v>
      </c>
      <c r="W29" s="623">
        <f t="shared" ref="W29:X29" si="18">SUM(W11:W28)</f>
        <v>114</v>
      </c>
      <c r="X29" s="624">
        <f t="shared" si="18"/>
        <v>329</v>
      </c>
      <c r="Y29" s="383" t="s">
        <v>750</v>
      </c>
    </row>
    <row r="30" spans="1:25" ht="18" customHeight="1">
      <c r="A30" s="280" t="s">
        <v>528</v>
      </c>
      <c r="B30" s="284" t="s">
        <v>751</v>
      </c>
      <c r="C30" s="1251">
        <v>5</v>
      </c>
      <c r="D30" s="1252">
        <v>5</v>
      </c>
      <c r="E30" s="944">
        <v>6</v>
      </c>
      <c r="F30" s="607">
        <f>SUM(C30:E30)</f>
        <v>16</v>
      </c>
      <c r="G30" s="510">
        <v>0</v>
      </c>
      <c r="H30" s="510">
        <v>6</v>
      </c>
      <c r="I30" s="608">
        <f t="shared" si="0"/>
        <v>22</v>
      </c>
      <c r="J30" s="1250">
        <v>101</v>
      </c>
      <c r="K30" s="508">
        <v>91</v>
      </c>
      <c r="L30" s="603">
        <f t="shared" si="8"/>
        <v>192</v>
      </c>
      <c r="M30" s="1250">
        <v>94</v>
      </c>
      <c r="N30" s="508">
        <v>93</v>
      </c>
      <c r="O30" s="603">
        <f t="shared" si="12"/>
        <v>187</v>
      </c>
      <c r="P30" s="509">
        <v>96</v>
      </c>
      <c r="Q30" s="508">
        <v>99</v>
      </c>
      <c r="R30" s="603">
        <f t="shared" si="13"/>
        <v>195</v>
      </c>
      <c r="S30" s="512">
        <f t="shared" si="14"/>
        <v>291</v>
      </c>
      <c r="T30" s="511">
        <f t="shared" si="14"/>
        <v>283</v>
      </c>
      <c r="U30" s="609">
        <f t="shared" si="14"/>
        <v>574</v>
      </c>
      <c r="V30" s="512">
        <v>17</v>
      </c>
      <c r="W30" s="511">
        <v>2</v>
      </c>
      <c r="X30" s="609">
        <f t="shared" ref="X30:X47" si="19">SUM(V30:W30)</f>
        <v>19</v>
      </c>
      <c r="Y30" s="281" t="s">
        <v>751</v>
      </c>
    </row>
    <row r="31" spans="1:25" ht="18" customHeight="1">
      <c r="A31" s="283">
        <v>19</v>
      </c>
      <c r="B31" s="284" t="s">
        <v>537</v>
      </c>
      <c r="C31" s="1251">
        <v>2</v>
      </c>
      <c r="D31" s="1252">
        <v>1</v>
      </c>
      <c r="E31" s="944">
        <v>2</v>
      </c>
      <c r="F31" s="607">
        <f t="shared" ref="F31:F47" si="20">SUM(C31:E31)</f>
        <v>5</v>
      </c>
      <c r="G31" s="510">
        <v>0</v>
      </c>
      <c r="H31" s="510">
        <v>1</v>
      </c>
      <c r="I31" s="608">
        <f t="shared" si="0"/>
        <v>6</v>
      </c>
      <c r="J31" s="1253">
        <v>25</v>
      </c>
      <c r="K31" s="511">
        <v>18</v>
      </c>
      <c r="L31" s="945">
        <f t="shared" si="8"/>
        <v>43</v>
      </c>
      <c r="M31" s="1253">
        <v>17</v>
      </c>
      <c r="N31" s="511">
        <v>16</v>
      </c>
      <c r="O31" s="945">
        <f t="shared" si="12"/>
        <v>33</v>
      </c>
      <c r="P31" s="512">
        <v>27</v>
      </c>
      <c r="Q31" s="511">
        <v>18</v>
      </c>
      <c r="R31" s="945">
        <f t="shared" si="13"/>
        <v>45</v>
      </c>
      <c r="S31" s="512">
        <f t="shared" si="14"/>
        <v>69</v>
      </c>
      <c r="T31" s="511">
        <f t="shared" si="14"/>
        <v>52</v>
      </c>
      <c r="U31" s="609">
        <f t="shared" si="14"/>
        <v>121</v>
      </c>
      <c r="V31" s="512">
        <v>0</v>
      </c>
      <c r="W31" s="511">
        <v>1</v>
      </c>
      <c r="X31" s="609">
        <f t="shared" si="19"/>
        <v>1</v>
      </c>
      <c r="Y31" s="281" t="s">
        <v>537</v>
      </c>
    </row>
    <row r="32" spans="1:25" ht="18" customHeight="1">
      <c r="A32" s="384" t="s">
        <v>608</v>
      </c>
      <c r="B32" s="284" t="s">
        <v>752</v>
      </c>
      <c r="C32" s="1251">
        <v>4</v>
      </c>
      <c r="D32" s="1252">
        <v>3</v>
      </c>
      <c r="E32" s="944">
        <v>4</v>
      </c>
      <c r="F32" s="607">
        <f t="shared" si="20"/>
        <v>11</v>
      </c>
      <c r="G32" s="510">
        <v>0</v>
      </c>
      <c r="H32" s="510">
        <v>5</v>
      </c>
      <c r="I32" s="608">
        <f t="shared" si="0"/>
        <v>16</v>
      </c>
      <c r="J32" s="1253">
        <v>68</v>
      </c>
      <c r="K32" s="511">
        <v>61</v>
      </c>
      <c r="L32" s="945">
        <f t="shared" si="8"/>
        <v>129</v>
      </c>
      <c r="M32" s="1253">
        <v>50</v>
      </c>
      <c r="N32" s="511">
        <v>50</v>
      </c>
      <c r="O32" s="945">
        <f t="shared" si="12"/>
        <v>100</v>
      </c>
      <c r="P32" s="512">
        <v>56</v>
      </c>
      <c r="Q32" s="511">
        <v>68</v>
      </c>
      <c r="R32" s="945">
        <f t="shared" si="13"/>
        <v>124</v>
      </c>
      <c r="S32" s="512">
        <f t="shared" si="14"/>
        <v>174</v>
      </c>
      <c r="T32" s="511">
        <f t="shared" si="14"/>
        <v>179</v>
      </c>
      <c r="U32" s="609">
        <f t="shared" si="14"/>
        <v>353</v>
      </c>
      <c r="V32" s="512">
        <v>16</v>
      </c>
      <c r="W32" s="511">
        <v>3</v>
      </c>
      <c r="X32" s="609">
        <f t="shared" si="19"/>
        <v>19</v>
      </c>
      <c r="Y32" s="281" t="s">
        <v>752</v>
      </c>
    </row>
    <row r="33" spans="1:37" ht="18" customHeight="1">
      <c r="A33" s="280"/>
      <c r="B33" s="284" t="s">
        <v>753</v>
      </c>
      <c r="C33" s="1251">
        <v>5</v>
      </c>
      <c r="D33" s="1252">
        <v>4</v>
      </c>
      <c r="E33" s="944">
        <v>4</v>
      </c>
      <c r="F33" s="607">
        <f t="shared" si="20"/>
        <v>13</v>
      </c>
      <c r="G33" s="510">
        <v>0</v>
      </c>
      <c r="H33" s="510">
        <v>5</v>
      </c>
      <c r="I33" s="608">
        <f t="shared" si="0"/>
        <v>18</v>
      </c>
      <c r="J33" s="1253">
        <v>72</v>
      </c>
      <c r="K33" s="511">
        <v>78</v>
      </c>
      <c r="L33" s="945">
        <f t="shared" si="8"/>
        <v>150</v>
      </c>
      <c r="M33" s="1253">
        <v>57</v>
      </c>
      <c r="N33" s="511">
        <v>62</v>
      </c>
      <c r="O33" s="945">
        <f t="shared" si="12"/>
        <v>119</v>
      </c>
      <c r="P33" s="512">
        <v>70</v>
      </c>
      <c r="Q33" s="511">
        <v>63</v>
      </c>
      <c r="R33" s="945">
        <f t="shared" si="13"/>
        <v>133</v>
      </c>
      <c r="S33" s="512">
        <f t="shared" si="14"/>
        <v>199</v>
      </c>
      <c r="T33" s="511">
        <f t="shared" si="14"/>
        <v>203</v>
      </c>
      <c r="U33" s="609">
        <f t="shared" si="14"/>
        <v>402</v>
      </c>
      <c r="V33" s="512">
        <v>17</v>
      </c>
      <c r="W33" s="511">
        <v>7</v>
      </c>
      <c r="X33" s="609">
        <f t="shared" si="19"/>
        <v>24</v>
      </c>
      <c r="Y33" s="281" t="s">
        <v>753</v>
      </c>
    </row>
    <row r="34" spans="1:37" ht="18" customHeight="1">
      <c r="A34" s="280"/>
      <c r="B34" s="284" t="s">
        <v>540</v>
      </c>
      <c r="C34" s="1251">
        <v>3</v>
      </c>
      <c r="D34" s="1252">
        <v>3</v>
      </c>
      <c r="E34" s="944">
        <v>3</v>
      </c>
      <c r="F34" s="607">
        <f t="shared" si="20"/>
        <v>9</v>
      </c>
      <c r="G34" s="510">
        <v>0</v>
      </c>
      <c r="H34" s="510">
        <v>4</v>
      </c>
      <c r="I34" s="608">
        <f t="shared" si="0"/>
        <v>13</v>
      </c>
      <c r="J34" s="1253">
        <v>42</v>
      </c>
      <c r="K34" s="511">
        <v>39</v>
      </c>
      <c r="L34" s="945">
        <f t="shared" si="8"/>
        <v>81</v>
      </c>
      <c r="M34" s="1253">
        <v>47</v>
      </c>
      <c r="N34" s="511">
        <v>52</v>
      </c>
      <c r="O34" s="945">
        <f t="shared" ref="O34:O47" si="21">SUM(M34,N34)</f>
        <v>99</v>
      </c>
      <c r="P34" s="512">
        <v>40</v>
      </c>
      <c r="Q34" s="511">
        <v>55</v>
      </c>
      <c r="R34" s="945">
        <f t="shared" ref="R34:R47" si="22">SUM(P34,Q34)</f>
        <v>95</v>
      </c>
      <c r="S34" s="512">
        <f t="shared" si="14"/>
        <v>129</v>
      </c>
      <c r="T34" s="511">
        <f t="shared" si="14"/>
        <v>146</v>
      </c>
      <c r="U34" s="609">
        <f t="shared" si="14"/>
        <v>275</v>
      </c>
      <c r="V34" s="512">
        <v>12</v>
      </c>
      <c r="W34" s="511">
        <v>2</v>
      </c>
      <c r="X34" s="609">
        <f t="shared" si="19"/>
        <v>14</v>
      </c>
      <c r="Y34" s="281" t="s">
        <v>540</v>
      </c>
    </row>
    <row r="35" spans="1:37" ht="18" customHeight="1">
      <c r="A35" s="280"/>
      <c r="B35" s="284" t="s">
        <v>542</v>
      </c>
      <c r="C35" s="1251">
        <v>1</v>
      </c>
      <c r="D35" s="1252">
        <v>1</v>
      </c>
      <c r="E35" s="944">
        <v>1</v>
      </c>
      <c r="F35" s="607">
        <f t="shared" si="20"/>
        <v>3</v>
      </c>
      <c r="G35" s="510">
        <v>0</v>
      </c>
      <c r="H35" s="510">
        <v>2</v>
      </c>
      <c r="I35" s="608">
        <f t="shared" si="0"/>
        <v>5</v>
      </c>
      <c r="J35" s="1253">
        <v>6</v>
      </c>
      <c r="K35" s="511">
        <v>3</v>
      </c>
      <c r="L35" s="945">
        <f t="shared" si="8"/>
        <v>9</v>
      </c>
      <c r="M35" s="1253">
        <v>8</v>
      </c>
      <c r="N35" s="511">
        <v>5</v>
      </c>
      <c r="O35" s="945">
        <f t="shared" si="21"/>
        <v>13</v>
      </c>
      <c r="P35" s="512">
        <v>7</v>
      </c>
      <c r="Q35" s="511">
        <v>9</v>
      </c>
      <c r="R35" s="945">
        <f t="shared" si="22"/>
        <v>16</v>
      </c>
      <c r="S35" s="512">
        <f t="shared" si="14"/>
        <v>21</v>
      </c>
      <c r="T35" s="511">
        <f t="shared" si="14"/>
        <v>17</v>
      </c>
      <c r="U35" s="609">
        <f t="shared" si="14"/>
        <v>38</v>
      </c>
      <c r="V35" s="512">
        <v>2</v>
      </c>
      <c r="W35" s="511">
        <v>0</v>
      </c>
      <c r="X35" s="609">
        <f t="shared" si="19"/>
        <v>2</v>
      </c>
      <c r="Y35" s="281" t="s">
        <v>542</v>
      </c>
    </row>
    <row r="36" spans="1:37" ht="18" customHeight="1">
      <c r="A36" s="280"/>
      <c r="B36" s="284" t="s">
        <v>534</v>
      </c>
      <c r="C36" s="1251">
        <v>2</v>
      </c>
      <c r="D36" s="1252">
        <v>2</v>
      </c>
      <c r="E36" s="944">
        <v>2</v>
      </c>
      <c r="F36" s="607">
        <f t="shared" si="20"/>
        <v>6</v>
      </c>
      <c r="G36" s="510">
        <v>0</v>
      </c>
      <c r="H36" s="510">
        <v>3</v>
      </c>
      <c r="I36" s="608">
        <f t="shared" si="0"/>
        <v>9</v>
      </c>
      <c r="J36" s="1253">
        <v>27</v>
      </c>
      <c r="K36" s="511">
        <v>19</v>
      </c>
      <c r="L36" s="945">
        <f t="shared" si="8"/>
        <v>46</v>
      </c>
      <c r="M36" s="1253">
        <v>27</v>
      </c>
      <c r="N36" s="511">
        <v>26</v>
      </c>
      <c r="O36" s="945">
        <f t="shared" si="21"/>
        <v>53</v>
      </c>
      <c r="P36" s="512">
        <v>25</v>
      </c>
      <c r="Q36" s="511">
        <v>29</v>
      </c>
      <c r="R36" s="945">
        <f t="shared" si="22"/>
        <v>54</v>
      </c>
      <c r="S36" s="512">
        <f t="shared" si="14"/>
        <v>79</v>
      </c>
      <c r="T36" s="511">
        <f t="shared" si="14"/>
        <v>74</v>
      </c>
      <c r="U36" s="609">
        <f t="shared" si="14"/>
        <v>153</v>
      </c>
      <c r="V36" s="512">
        <v>5</v>
      </c>
      <c r="W36" s="511">
        <v>1</v>
      </c>
      <c r="X36" s="609">
        <f t="shared" si="19"/>
        <v>6</v>
      </c>
      <c r="Y36" s="281" t="s">
        <v>534</v>
      </c>
    </row>
    <row r="37" spans="1:37" ht="18" customHeight="1">
      <c r="A37" s="280"/>
      <c r="B37" s="284" t="s">
        <v>754</v>
      </c>
      <c r="C37" s="1251">
        <v>1</v>
      </c>
      <c r="D37" s="1252">
        <v>1</v>
      </c>
      <c r="E37" s="944">
        <v>1</v>
      </c>
      <c r="F37" s="607">
        <f t="shared" si="20"/>
        <v>3</v>
      </c>
      <c r="G37" s="510">
        <v>0</v>
      </c>
      <c r="H37" s="510">
        <v>1</v>
      </c>
      <c r="I37" s="608">
        <f t="shared" si="0"/>
        <v>4</v>
      </c>
      <c r="J37" s="1253">
        <v>13</v>
      </c>
      <c r="K37" s="511">
        <v>9</v>
      </c>
      <c r="L37" s="945">
        <f t="shared" si="8"/>
        <v>22</v>
      </c>
      <c r="M37" s="1253">
        <v>14</v>
      </c>
      <c r="N37" s="511">
        <v>12</v>
      </c>
      <c r="O37" s="945">
        <f t="shared" si="21"/>
        <v>26</v>
      </c>
      <c r="P37" s="512">
        <v>13</v>
      </c>
      <c r="Q37" s="511">
        <v>11</v>
      </c>
      <c r="R37" s="945">
        <f t="shared" si="22"/>
        <v>24</v>
      </c>
      <c r="S37" s="512">
        <f t="shared" si="14"/>
        <v>40</v>
      </c>
      <c r="T37" s="511">
        <f t="shared" si="14"/>
        <v>32</v>
      </c>
      <c r="U37" s="609">
        <f t="shared" si="14"/>
        <v>72</v>
      </c>
      <c r="V37" s="512">
        <v>1</v>
      </c>
      <c r="W37" s="511">
        <v>0</v>
      </c>
      <c r="X37" s="609">
        <f t="shared" si="19"/>
        <v>1</v>
      </c>
      <c r="Y37" s="281" t="s">
        <v>754</v>
      </c>
    </row>
    <row r="38" spans="1:37" ht="18" customHeight="1">
      <c r="A38" s="280"/>
      <c r="B38" s="284" t="s">
        <v>755</v>
      </c>
      <c r="C38" s="1251">
        <v>4</v>
      </c>
      <c r="D38" s="1252">
        <v>4</v>
      </c>
      <c r="E38" s="944">
        <v>4</v>
      </c>
      <c r="F38" s="607">
        <f t="shared" si="20"/>
        <v>12</v>
      </c>
      <c r="G38" s="510">
        <v>0</v>
      </c>
      <c r="H38" s="510">
        <v>2</v>
      </c>
      <c r="I38" s="608">
        <f t="shared" si="0"/>
        <v>14</v>
      </c>
      <c r="J38" s="1253">
        <v>65</v>
      </c>
      <c r="K38" s="511">
        <v>59</v>
      </c>
      <c r="L38" s="945">
        <f t="shared" si="8"/>
        <v>124</v>
      </c>
      <c r="M38" s="1253">
        <v>67</v>
      </c>
      <c r="N38" s="511">
        <v>56</v>
      </c>
      <c r="O38" s="945">
        <f t="shared" si="21"/>
        <v>123</v>
      </c>
      <c r="P38" s="512">
        <v>57</v>
      </c>
      <c r="Q38" s="511">
        <v>68</v>
      </c>
      <c r="R38" s="945">
        <f t="shared" si="22"/>
        <v>125</v>
      </c>
      <c r="S38" s="512">
        <f t="shared" si="14"/>
        <v>189</v>
      </c>
      <c r="T38" s="511">
        <f t="shared" si="14"/>
        <v>183</v>
      </c>
      <c r="U38" s="609">
        <f t="shared" si="14"/>
        <v>372</v>
      </c>
      <c r="V38" s="512">
        <v>8</v>
      </c>
      <c r="W38" s="511">
        <v>5</v>
      </c>
      <c r="X38" s="609">
        <f t="shared" si="19"/>
        <v>13</v>
      </c>
      <c r="Y38" s="281" t="s">
        <v>755</v>
      </c>
    </row>
    <row r="39" spans="1:37" s="295" customFormat="1" ht="18" customHeight="1">
      <c r="A39" s="292"/>
      <c r="B39" s="385" t="s">
        <v>756</v>
      </c>
      <c r="C39" s="1257">
        <v>1</v>
      </c>
      <c r="D39" s="1258">
        <v>0</v>
      </c>
      <c r="E39" s="1259">
        <v>0</v>
      </c>
      <c r="F39" s="625">
        <f t="shared" si="20"/>
        <v>1</v>
      </c>
      <c r="G39" s="1260">
        <v>0</v>
      </c>
      <c r="H39" s="1260">
        <v>2</v>
      </c>
      <c r="I39" s="626">
        <f t="shared" si="0"/>
        <v>3</v>
      </c>
      <c r="J39" s="1261">
        <v>1</v>
      </c>
      <c r="K39" s="516">
        <v>1</v>
      </c>
      <c r="L39" s="947">
        <f t="shared" si="8"/>
        <v>2</v>
      </c>
      <c r="M39" s="1261">
        <v>0</v>
      </c>
      <c r="N39" s="516">
        <v>0</v>
      </c>
      <c r="O39" s="947">
        <f t="shared" si="21"/>
        <v>0</v>
      </c>
      <c r="P39" s="517">
        <v>2</v>
      </c>
      <c r="Q39" s="516">
        <v>0</v>
      </c>
      <c r="R39" s="947">
        <f t="shared" si="22"/>
        <v>2</v>
      </c>
      <c r="S39" s="517">
        <f t="shared" si="14"/>
        <v>3</v>
      </c>
      <c r="T39" s="516">
        <f t="shared" si="14"/>
        <v>1</v>
      </c>
      <c r="U39" s="627">
        <f t="shared" si="14"/>
        <v>4</v>
      </c>
      <c r="V39" s="517">
        <v>3</v>
      </c>
      <c r="W39" s="516">
        <v>0</v>
      </c>
      <c r="X39" s="627">
        <f t="shared" si="19"/>
        <v>3</v>
      </c>
      <c r="Y39" s="293" t="s">
        <v>546</v>
      </c>
    </row>
    <row r="40" spans="1:37" ht="18" customHeight="1">
      <c r="A40" s="280"/>
      <c r="B40" s="284" t="s">
        <v>12</v>
      </c>
      <c r="C40" s="1251">
        <v>1</v>
      </c>
      <c r="D40" s="1252">
        <v>1</v>
      </c>
      <c r="E40" s="944">
        <v>1</v>
      </c>
      <c r="F40" s="607">
        <f t="shared" si="20"/>
        <v>3</v>
      </c>
      <c r="G40" s="510">
        <v>0</v>
      </c>
      <c r="H40" s="510">
        <v>2</v>
      </c>
      <c r="I40" s="608">
        <f t="shared" si="0"/>
        <v>5</v>
      </c>
      <c r="J40" s="1253">
        <v>12</v>
      </c>
      <c r="K40" s="511">
        <v>17</v>
      </c>
      <c r="L40" s="945">
        <f t="shared" si="8"/>
        <v>29</v>
      </c>
      <c r="M40" s="1253">
        <v>10</v>
      </c>
      <c r="N40" s="511">
        <v>6</v>
      </c>
      <c r="O40" s="945">
        <f t="shared" si="21"/>
        <v>16</v>
      </c>
      <c r="P40" s="512">
        <v>23</v>
      </c>
      <c r="Q40" s="511">
        <v>13</v>
      </c>
      <c r="R40" s="945">
        <f t="shared" si="22"/>
        <v>36</v>
      </c>
      <c r="S40" s="512">
        <f t="shared" si="14"/>
        <v>45</v>
      </c>
      <c r="T40" s="511">
        <f t="shared" si="14"/>
        <v>36</v>
      </c>
      <c r="U40" s="609">
        <f t="shared" si="14"/>
        <v>81</v>
      </c>
      <c r="V40" s="512">
        <v>4</v>
      </c>
      <c r="W40" s="511">
        <v>2</v>
      </c>
      <c r="X40" s="609">
        <f t="shared" si="19"/>
        <v>6</v>
      </c>
      <c r="Y40" s="281" t="s">
        <v>12</v>
      </c>
    </row>
    <row r="41" spans="1:37" ht="18" customHeight="1">
      <c r="A41" s="280"/>
      <c r="B41" s="284" t="s">
        <v>550</v>
      </c>
      <c r="C41" s="1251">
        <v>2</v>
      </c>
      <c r="D41" s="1252">
        <v>2</v>
      </c>
      <c r="E41" s="944">
        <v>2</v>
      </c>
      <c r="F41" s="607">
        <f t="shared" si="20"/>
        <v>6</v>
      </c>
      <c r="G41" s="510">
        <v>0</v>
      </c>
      <c r="H41" s="510">
        <v>2</v>
      </c>
      <c r="I41" s="608">
        <f t="shared" si="0"/>
        <v>8</v>
      </c>
      <c r="J41" s="1253">
        <v>20</v>
      </c>
      <c r="K41" s="511">
        <v>24</v>
      </c>
      <c r="L41" s="945">
        <f t="shared" si="8"/>
        <v>44</v>
      </c>
      <c r="M41" s="1253">
        <v>21</v>
      </c>
      <c r="N41" s="511">
        <v>33</v>
      </c>
      <c r="O41" s="945">
        <f t="shared" si="21"/>
        <v>54</v>
      </c>
      <c r="P41" s="512">
        <v>30</v>
      </c>
      <c r="Q41" s="511">
        <v>31</v>
      </c>
      <c r="R41" s="945">
        <f t="shared" si="22"/>
        <v>61</v>
      </c>
      <c r="S41" s="512">
        <f t="shared" si="14"/>
        <v>71</v>
      </c>
      <c r="T41" s="511">
        <f t="shared" si="14"/>
        <v>88</v>
      </c>
      <c r="U41" s="609">
        <f t="shared" si="14"/>
        <v>159</v>
      </c>
      <c r="V41" s="512">
        <v>2</v>
      </c>
      <c r="W41" s="511">
        <v>2</v>
      </c>
      <c r="X41" s="609">
        <f t="shared" si="19"/>
        <v>4</v>
      </c>
      <c r="Y41" s="281" t="s">
        <v>550</v>
      </c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</row>
    <row r="42" spans="1:37" ht="18" customHeight="1">
      <c r="A42" s="280"/>
      <c r="B42" s="284" t="s">
        <v>552</v>
      </c>
      <c r="C42" s="1251">
        <v>1</v>
      </c>
      <c r="D42" s="1252">
        <v>1</v>
      </c>
      <c r="E42" s="944">
        <v>1</v>
      </c>
      <c r="F42" s="607">
        <f t="shared" si="20"/>
        <v>3</v>
      </c>
      <c r="G42" s="510">
        <v>0</v>
      </c>
      <c r="H42" s="510">
        <v>2</v>
      </c>
      <c r="I42" s="608">
        <f t="shared" si="0"/>
        <v>5</v>
      </c>
      <c r="J42" s="1253">
        <v>13</v>
      </c>
      <c r="K42" s="511">
        <v>23</v>
      </c>
      <c r="L42" s="945">
        <f t="shared" si="8"/>
        <v>36</v>
      </c>
      <c r="M42" s="1253">
        <v>16</v>
      </c>
      <c r="N42" s="511">
        <v>18</v>
      </c>
      <c r="O42" s="945">
        <f t="shared" si="21"/>
        <v>34</v>
      </c>
      <c r="P42" s="512">
        <v>24</v>
      </c>
      <c r="Q42" s="511">
        <v>18</v>
      </c>
      <c r="R42" s="945">
        <f t="shared" si="22"/>
        <v>42</v>
      </c>
      <c r="S42" s="512">
        <f t="shared" ref="S42:U59" si="23">SUM(J42,M42,P42)</f>
        <v>53</v>
      </c>
      <c r="T42" s="511">
        <f t="shared" si="23"/>
        <v>59</v>
      </c>
      <c r="U42" s="609">
        <f t="shared" si="23"/>
        <v>112</v>
      </c>
      <c r="V42" s="512">
        <v>3</v>
      </c>
      <c r="W42" s="511">
        <v>3</v>
      </c>
      <c r="X42" s="609">
        <f t="shared" si="19"/>
        <v>6</v>
      </c>
      <c r="Y42" s="281" t="s">
        <v>552</v>
      </c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</row>
    <row r="43" spans="1:37" ht="18" customHeight="1" thickBot="1">
      <c r="A43" s="290"/>
      <c r="B43" s="387" t="s">
        <v>757</v>
      </c>
      <c r="C43" s="1262">
        <v>1</v>
      </c>
      <c r="D43" s="1263">
        <v>1</v>
      </c>
      <c r="E43" s="1264">
        <v>1</v>
      </c>
      <c r="F43" s="628">
        <f t="shared" si="20"/>
        <v>3</v>
      </c>
      <c r="G43" s="1265">
        <v>0</v>
      </c>
      <c r="H43" s="1265">
        <v>2</v>
      </c>
      <c r="I43" s="618">
        <f t="shared" si="0"/>
        <v>5</v>
      </c>
      <c r="J43" s="1266">
        <v>13</v>
      </c>
      <c r="K43" s="518">
        <v>9</v>
      </c>
      <c r="L43" s="628">
        <f t="shared" si="8"/>
        <v>22</v>
      </c>
      <c r="M43" s="1266">
        <v>14</v>
      </c>
      <c r="N43" s="518">
        <v>18</v>
      </c>
      <c r="O43" s="628">
        <f t="shared" si="21"/>
        <v>32</v>
      </c>
      <c r="P43" s="519">
        <v>17</v>
      </c>
      <c r="Q43" s="518">
        <v>18</v>
      </c>
      <c r="R43" s="628">
        <f t="shared" si="22"/>
        <v>35</v>
      </c>
      <c r="S43" s="519">
        <f t="shared" si="23"/>
        <v>44</v>
      </c>
      <c r="T43" s="518">
        <f t="shared" si="23"/>
        <v>45</v>
      </c>
      <c r="U43" s="624">
        <f t="shared" si="23"/>
        <v>89</v>
      </c>
      <c r="V43" s="519">
        <v>2</v>
      </c>
      <c r="W43" s="518">
        <v>2</v>
      </c>
      <c r="X43" s="624">
        <f t="shared" si="19"/>
        <v>4</v>
      </c>
      <c r="Y43" s="291" t="s">
        <v>757</v>
      </c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</row>
    <row r="44" spans="1:37" ht="18" customHeight="1">
      <c r="A44" s="280"/>
      <c r="B44" s="284" t="s">
        <v>559</v>
      </c>
      <c r="C44" s="948">
        <v>0</v>
      </c>
      <c r="D44" s="1252">
        <v>0</v>
      </c>
      <c r="E44" s="944">
        <v>1</v>
      </c>
      <c r="F44" s="607">
        <f t="shared" si="20"/>
        <v>1</v>
      </c>
      <c r="G44" s="510">
        <v>1</v>
      </c>
      <c r="H44" s="510">
        <v>0</v>
      </c>
      <c r="I44" s="608">
        <f t="shared" si="0"/>
        <v>2</v>
      </c>
      <c r="J44" s="1253">
        <v>0</v>
      </c>
      <c r="K44" s="511">
        <v>2</v>
      </c>
      <c r="L44" s="945">
        <f t="shared" si="8"/>
        <v>2</v>
      </c>
      <c r="M44" s="1253">
        <v>3</v>
      </c>
      <c r="N44" s="511">
        <v>2</v>
      </c>
      <c r="O44" s="945">
        <f t="shared" si="21"/>
        <v>5</v>
      </c>
      <c r="P44" s="512">
        <v>2</v>
      </c>
      <c r="Q44" s="511">
        <v>1</v>
      </c>
      <c r="R44" s="945">
        <f t="shared" si="22"/>
        <v>3</v>
      </c>
      <c r="S44" s="512">
        <f t="shared" si="23"/>
        <v>5</v>
      </c>
      <c r="T44" s="511">
        <f t="shared" si="23"/>
        <v>5</v>
      </c>
      <c r="U44" s="609">
        <f t="shared" si="23"/>
        <v>10</v>
      </c>
      <c r="V44" s="512">
        <v>0</v>
      </c>
      <c r="W44" s="511">
        <v>0</v>
      </c>
      <c r="X44" s="609">
        <f t="shared" si="19"/>
        <v>0</v>
      </c>
      <c r="Y44" s="281" t="s">
        <v>559</v>
      </c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</row>
    <row r="45" spans="1:37" ht="18" customHeight="1">
      <c r="A45" s="280"/>
      <c r="B45" s="284" t="s">
        <v>560</v>
      </c>
      <c r="C45" s="1251">
        <v>0</v>
      </c>
      <c r="D45" s="1252">
        <v>0</v>
      </c>
      <c r="E45" s="944">
        <v>0</v>
      </c>
      <c r="F45" s="607">
        <f t="shared" si="20"/>
        <v>0</v>
      </c>
      <c r="G45" s="510">
        <v>0</v>
      </c>
      <c r="H45" s="510">
        <v>0</v>
      </c>
      <c r="I45" s="608">
        <f t="shared" si="0"/>
        <v>0</v>
      </c>
      <c r="J45" s="1253">
        <v>0</v>
      </c>
      <c r="K45" s="511">
        <v>0</v>
      </c>
      <c r="L45" s="945">
        <f t="shared" si="8"/>
        <v>0</v>
      </c>
      <c r="M45" s="1253">
        <v>0</v>
      </c>
      <c r="N45" s="511">
        <v>0</v>
      </c>
      <c r="O45" s="945">
        <f t="shared" si="21"/>
        <v>0</v>
      </c>
      <c r="P45" s="512">
        <v>0</v>
      </c>
      <c r="Q45" s="511">
        <v>0</v>
      </c>
      <c r="R45" s="945">
        <f t="shared" si="22"/>
        <v>0</v>
      </c>
      <c r="S45" s="512">
        <f t="shared" si="23"/>
        <v>0</v>
      </c>
      <c r="T45" s="511">
        <f t="shared" si="23"/>
        <v>0</v>
      </c>
      <c r="U45" s="609">
        <f t="shared" si="23"/>
        <v>0</v>
      </c>
      <c r="V45" s="512">
        <v>0</v>
      </c>
      <c r="W45" s="511">
        <v>0</v>
      </c>
      <c r="X45" s="609">
        <f t="shared" si="19"/>
        <v>0</v>
      </c>
      <c r="Y45" s="281" t="s">
        <v>560</v>
      </c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</row>
    <row r="46" spans="1:37" ht="18" customHeight="1">
      <c r="A46" s="280"/>
      <c r="B46" s="284" t="s">
        <v>758</v>
      </c>
      <c r="C46" s="1251">
        <v>2</v>
      </c>
      <c r="D46" s="1252">
        <v>3</v>
      </c>
      <c r="E46" s="944">
        <v>2</v>
      </c>
      <c r="F46" s="607">
        <f t="shared" si="20"/>
        <v>7</v>
      </c>
      <c r="G46" s="510">
        <v>0</v>
      </c>
      <c r="H46" s="510">
        <v>2</v>
      </c>
      <c r="I46" s="608">
        <f t="shared" si="0"/>
        <v>9</v>
      </c>
      <c r="J46" s="1253">
        <v>20</v>
      </c>
      <c r="K46" s="511">
        <v>29</v>
      </c>
      <c r="L46" s="945">
        <f t="shared" si="8"/>
        <v>49</v>
      </c>
      <c r="M46" s="1253">
        <v>35</v>
      </c>
      <c r="N46" s="511">
        <v>41</v>
      </c>
      <c r="O46" s="945">
        <f t="shared" si="21"/>
        <v>76</v>
      </c>
      <c r="P46" s="512">
        <v>36</v>
      </c>
      <c r="Q46" s="511">
        <v>33</v>
      </c>
      <c r="R46" s="945">
        <f t="shared" si="22"/>
        <v>69</v>
      </c>
      <c r="S46" s="512">
        <f t="shared" si="23"/>
        <v>91</v>
      </c>
      <c r="T46" s="511">
        <f t="shared" si="23"/>
        <v>103</v>
      </c>
      <c r="U46" s="609">
        <f t="shared" si="23"/>
        <v>194</v>
      </c>
      <c r="V46" s="512">
        <v>6</v>
      </c>
      <c r="W46" s="511">
        <v>3</v>
      </c>
      <c r="X46" s="609">
        <f t="shared" si="19"/>
        <v>9</v>
      </c>
      <c r="Y46" s="281" t="s">
        <v>758</v>
      </c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</row>
    <row r="47" spans="1:37" ht="18" customHeight="1">
      <c r="A47" s="280"/>
      <c r="B47" s="284" t="s">
        <v>759</v>
      </c>
      <c r="C47" s="1251">
        <v>1</v>
      </c>
      <c r="D47" s="1252">
        <v>0</v>
      </c>
      <c r="E47" s="944">
        <v>0</v>
      </c>
      <c r="F47" s="607">
        <f t="shared" si="20"/>
        <v>1</v>
      </c>
      <c r="G47" s="510">
        <v>1</v>
      </c>
      <c r="H47" s="510">
        <v>0</v>
      </c>
      <c r="I47" s="608">
        <f t="shared" si="0"/>
        <v>2</v>
      </c>
      <c r="J47" s="1253">
        <v>2</v>
      </c>
      <c r="K47" s="511">
        <v>0</v>
      </c>
      <c r="L47" s="945">
        <f t="shared" si="8"/>
        <v>2</v>
      </c>
      <c r="M47" s="1253">
        <v>0</v>
      </c>
      <c r="N47" s="511">
        <v>1</v>
      </c>
      <c r="O47" s="945">
        <f t="shared" si="21"/>
        <v>1</v>
      </c>
      <c r="P47" s="512">
        <v>0</v>
      </c>
      <c r="Q47" s="511">
        <v>1</v>
      </c>
      <c r="R47" s="945">
        <f t="shared" si="22"/>
        <v>1</v>
      </c>
      <c r="S47" s="512">
        <f t="shared" si="23"/>
        <v>2</v>
      </c>
      <c r="T47" s="511">
        <f t="shared" si="23"/>
        <v>2</v>
      </c>
      <c r="U47" s="609">
        <f t="shared" si="23"/>
        <v>4</v>
      </c>
      <c r="V47" s="512">
        <v>0</v>
      </c>
      <c r="W47" s="511">
        <v>0</v>
      </c>
      <c r="X47" s="609">
        <f t="shared" si="19"/>
        <v>0</v>
      </c>
      <c r="Y47" s="281" t="s">
        <v>759</v>
      </c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</row>
    <row r="48" spans="1:37" ht="18" customHeight="1">
      <c r="A48" s="280"/>
      <c r="B48" s="284" t="s">
        <v>760</v>
      </c>
      <c r="C48" s="1251">
        <v>1</v>
      </c>
      <c r="D48" s="1252">
        <v>1</v>
      </c>
      <c r="E48" s="944">
        <v>1</v>
      </c>
      <c r="F48" s="607">
        <f>SUM(C48:E48)</f>
        <v>3</v>
      </c>
      <c r="G48" s="510">
        <v>0</v>
      </c>
      <c r="H48" s="510">
        <v>2</v>
      </c>
      <c r="I48" s="608">
        <f>SUM(F48:H48)</f>
        <v>5</v>
      </c>
      <c r="J48" s="1253">
        <v>9</v>
      </c>
      <c r="K48" s="511">
        <v>6</v>
      </c>
      <c r="L48" s="945">
        <f>SUM(J48,K48)</f>
        <v>15</v>
      </c>
      <c r="M48" s="1253">
        <v>11</v>
      </c>
      <c r="N48" s="511">
        <v>5</v>
      </c>
      <c r="O48" s="945">
        <f>SUM(M48,N48)</f>
        <v>16</v>
      </c>
      <c r="P48" s="512">
        <v>13</v>
      </c>
      <c r="Q48" s="511">
        <v>7</v>
      </c>
      <c r="R48" s="945">
        <f>SUM(P48,Q48)</f>
        <v>20</v>
      </c>
      <c r="S48" s="512">
        <f>SUM(J48,M48,P48)</f>
        <v>33</v>
      </c>
      <c r="T48" s="511">
        <f>SUM(K48,N48,Q48)</f>
        <v>18</v>
      </c>
      <c r="U48" s="609">
        <f>SUM(L48,O48,R48)</f>
        <v>51</v>
      </c>
      <c r="V48" s="512">
        <v>6</v>
      </c>
      <c r="W48" s="511">
        <v>0</v>
      </c>
      <c r="X48" s="609">
        <f>SUM(V48:W48)</f>
        <v>6</v>
      </c>
      <c r="Y48" s="281" t="s">
        <v>565</v>
      </c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</row>
    <row r="49" spans="1:37" ht="18" customHeight="1" thickBot="1">
      <c r="A49" s="388" t="s">
        <v>566</v>
      </c>
      <c r="B49" s="389"/>
      <c r="C49" s="629">
        <f t="shared" ref="C49:H49" si="24">SUM(C30:C48)</f>
        <v>37</v>
      </c>
      <c r="D49" s="630">
        <f t="shared" si="24"/>
        <v>33</v>
      </c>
      <c r="E49" s="631">
        <f t="shared" si="24"/>
        <v>36</v>
      </c>
      <c r="F49" s="632">
        <f t="shared" si="24"/>
        <v>106</v>
      </c>
      <c r="G49" s="632">
        <f t="shared" si="24"/>
        <v>2</v>
      </c>
      <c r="H49" s="632">
        <f t="shared" si="24"/>
        <v>43</v>
      </c>
      <c r="I49" s="633">
        <f t="shared" si="0"/>
        <v>151</v>
      </c>
      <c r="J49" s="634">
        <f>SUM(J30:J48)</f>
        <v>509</v>
      </c>
      <c r="K49" s="620">
        <f>SUM(K30:K48)</f>
        <v>488</v>
      </c>
      <c r="L49" s="621">
        <f t="shared" si="8"/>
        <v>997</v>
      </c>
      <c r="M49" s="634">
        <f>SUM(M30:M48)</f>
        <v>491</v>
      </c>
      <c r="N49" s="620">
        <f>SUM(N30:N48)</f>
        <v>496</v>
      </c>
      <c r="O49" s="621">
        <f t="shared" ref="O49:O61" si="25">SUM(M49,N49)</f>
        <v>987</v>
      </c>
      <c r="P49" s="635">
        <f>SUM(P30:P48)</f>
        <v>538</v>
      </c>
      <c r="Q49" s="620">
        <f>SUM(Q30:Q48)</f>
        <v>542</v>
      </c>
      <c r="R49" s="621">
        <f t="shared" ref="R49:R61" si="26">SUM(P49,Q49)</f>
        <v>1080</v>
      </c>
      <c r="S49" s="635">
        <f t="shared" si="23"/>
        <v>1538</v>
      </c>
      <c r="T49" s="620">
        <f t="shared" si="23"/>
        <v>1526</v>
      </c>
      <c r="U49" s="636">
        <f t="shared" si="23"/>
        <v>3064</v>
      </c>
      <c r="V49" s="635">
        <f>SUM(V30:V48)</f>
        <v>104</v>
      </c>
      <c r="W49" s="620">
        <f>SUM(W30:W48)</f>
        <v>33</v>
      </c>
      <c r="X49" s="636">
        <f>SUM(X30:X48)</f>
        <v>137</v>
      </c>
      <c r="Y49" s="799" t="s">
        <v>761</v>
      </c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</row>
    <row r="50" spans="1:37" ht="18" customHeight="1">
      <c r="A50" s="288" t="s">
        <v>567</v>
      </c>
      <c r="B50" s="360" t="s">
        <v>13</v>
      </c>
      <c r="C50" s="1247">
        <v>5</v>
      </c>
      <c r="D50" s="1248">
        <v>6</v>
      </c>
      <c r="E50" s="1249">
        <v>5</v>
      </c>
      <c r="F50" s="605">
        <f>SUM(C50:E50)</f>
        <v>16</v>
      </c>
      <c r="G50" s="507">
        <v>0</v>
      </c>
      <c r="H50" s="507">
        <v>7</v>
      </c>
      <c r="I50" s="604">
        <f t="shared" si="0"/>
        <v>23</v>
      </c>
      <c r="J50" s="1250">
        <v>110</v>
      </c>
      <c r="K50" s="508">
        <v>93</v>
      </c>
      <c r="L50" s="603">
        <f t="shared" si="8"/>
        <v>203</v>
      </c>
      <c r="M50" s="1250">
        <v>123</v>
      </c>
      <c r="N50" s="508">
        <v>99</v>
      </c>
      <c r="O50" s="603">
        <f t="shared" si="25"/>
        <v>222</v>
      </c>
      <c r="P50" s="509">
        <v>96</v>
      </c>
      <c r="Q50" s="508">
        <v>97</v>
      </c>
      <c r="R50" s="603">
        <f t="shared" si="26"/>
        <v>193</v>
      </c>
      <c r="S50" s="509">
        <f t="shared" si="23"/>
        <v>329</v>
      </c>
      <c r="T50" s="508">
        <f t="shared" si="23"/>
        <v>289</v>
      </c>
      <c r="U50" s="606">
        <f t="shared" si="23"/>
        <v>618</v>
      </c>
      <c r="V50" s="509">
        <v>40</v>
      </c>
      <c r="W50" s="508">
        <v>9</v>
      </c>
      <c r="X50" s="606">
        <f t="shared" ref="X50:X53" si="27">SUM(V50:W50)</f>
        <v>49</v>
      </c>
      <c r="Y50" s="282" t="s">
        <v>13</v>
      </c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</row>
    <row r="51" spans="1:37" ht="18" customHeight="1">
      <c r="A51" s="283">
        <v>4</v>
      </c>
      <c r="B51" s="284" t="s">
        <v>569</v>
      </c>
      <c r="C51" s="1251">
        <v>5</v>
      </c>
      <c r="D51" s="1252">
        <v>6</v>
      </c>
      <c r="E51" s="944">
        <v>6</v>
      </c>
      <c r="F51" s="607">
        <f>SUM(C51:E51)</f>
        <v>17</v>
      </c>
      <c r="G51" s="510">
        <v>0</v>
      </c>
      <c r="H51" s="510">
        <v>13</v>
      </c>
      <c r="I51" s="608">
        <f t="shared" si="0"/>
        <v>30</v>
      </c>
      <c r="J51" s="1253">
        <v>118</v>
      </c>
      <c r="K51" s="511">
        <v>86</v>
      </c>
      <c r="L51" s="945">
        <f t="shared" si="8"/>
        <v>204</v>
      </c>
      <c r="M51" s="1253">
        <v>141</v>
      </c>
      <c r="N51" s="511">
        <v>107</v>
      </c>
      <c r="O51" s="945">
        <f t="shared" si="25"/>
        <v>248</v>
      </c>
      <c r="P51" s="512">
        <v>124</v>
      </c>
      <c r="Q51" s="511">
        <v>121</v>
      </c>
      <c r="R51" s="945">
        <f t="shared" si="26"/>
        <v>245</v>
      </c>
      <c r="S51" s="512">
        <f t="shared" si="23"/>
        <v>383</v>
      </c>
      <c r="T51" s="511">
        <f t="shared" si="23"/>
        <v>314</v>
      </c>
      <c r="U51" s="609">
        <f t="shared" si="23"/>
        <v>697</v>
      </c>
      <c r="V51" s="512">
        <v>43</v>
      </c>
      <c r="W51" s="511">
        <v>22</v>
      </c>
      <c r="X51" s="609">
        <f t="shared" si="27"/>
        <v>65</v>
      </c>
      <c r="Y51" s="281" t="s">
        <v>569</v>
      </c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</row>
    <row r="52" spans="1:37" ht="18" customHeight="1">
      <c r="A52" s="280"/>
      <c r="B52" s="284" t="s">
        <v>570</v>
      </c>
      <c r="C52" s="1251">
        <v>2</v>
      </c>
      <c r="D52" s="1252">
        <v>2</v>
      </c>
      <c r="E52" s="944">
        <v>2</v>
      </c>
      <c r="F52" s="607">
        <f>SUM(C52:E52)</f>
        <v>6</v>
      </c>
      <c r="G52" s="510">
        <v>0</v>
      </c>
      <c r="H52" s="510">
        <v>2</v>
      </c>
      <c r="I52" s="608">
        <f t="shared" si="0"/>
        <v>8</v>
      </c>
      <c r="J52" s="1253">
        <v>24</v>
      </c>
      <c r="K52" s="511">
        <v>21</v>
      </c>
      <c r="L52" s="945">
        <f t="shared" si="8"/>
        <v>45</v>
      </c>
      <c r="M52" s="1253">
        <v>18</v>
      </c>
      <c r="N52" s="511">
        <v>32</v>
      </c>
      <c r="O52" s="945">
        <f t="shared" si="25"/>
        <v>50</v>
      </c>
      <c r="P52" s="512">
        <v>31</v>
      </c>
      <c r="Q52" s="511">
        <v>14</v>
      </c>
      <c r="R52" s="945">
        <f t="shared" si="26"/>
        <v>45</v>
      </c>
      <c r="S52" s="512">
        <f t="shared" si="23"/>
        <v>73</v>
      </c>
      <c r="T52" s="511">
        <f t="shared" si="23"/>
        <v>67</v>
      </c>
      <c r="U52" s="609">
        <f t="shared" si="23"/>
        <v>140</v>
      </c>
      <c r="V52" s="512">
        <v>5</v>
      </c>
      <c r="W52" s="511">
        <v>4</v>
      </c>
      <c r="X52" s="609">
        <f t="shared" si="27"/>
        <v>9</v>
      </c>
      <c r="Y52" s="281" t="s">
        <v>570</v>
      </c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</row>
    <row r="53" spans="1:37" ht="18" customHeight="1">
      <c r="A53" s="313"/>
      <c r="B53" s="380" t="s">
        <v>762</v>
      </c>
      <c r="C53" s="1254">
        <v>5</v>
      </c>
      <c r="D53" s="1255">
        <v>5</v>
      </c>
      <c r="E53" s="946">
        <v>5</v>
      </c>
      <c r="F53" s="610">
        <f>SUM(C53:E53)</f>
        <v>15</v>
      </c>
      <c r="G53" s="513">
        <v>0</v>
      </c>
      <c r="H53" s="513">
        <v>9</v>
      </c>
      <c r="I53" s="611">
        <f t="shared" si="0"/>
        <v>24</v>
      </c>
      <c r="J53" s="1256">
        <v>112</v>
      </c>
      <c r="K53" s="514">
        <v>101</v>
      </c>
      <c r="L53" s="612">
        <f t="shared" si="8"/>
        <v>213</v>
      </c>
      <c r="M53" s="1256">
        <v>85</v>
      </c>
      <c r="N53" s="514">
        <v>111</v>
      </c>
      <c r="O53" s="612">
        <f t="shared" si="25"/>
        <v>196</v>
      </c>
      <c r="P53" s="515">
        <v>99</v>
      </c>
      <c r="Q53" s="514">
        <v>108</v>
      </c>
      <c r="R53" s="612">
        <f t="shared" si="26"/>
        <v>207</v>
      </c>
      <c r="S53" s="515">
        <f t="shared" si="23"/>
        <v>296</v>
      </c>
      <c r="T53" s="514">
        <f t="shared" si="23"/>
        <v>320</v>
      </c>
      <c r="U53" s="613">
        <f t="shared" si="23"/>
        <v>616</v>
      </c>
      <c r="V53" s="515">
        <v>36</v>
      </c>
      <c r="W53" s="514">
        <v>12</v>
      </c>
      <c r="X53" s="613">
        <f t="shared" si="27"/>
        <v>48</v>
      </c>
      <c r="Y53" s="311" t="s">
        <v>762</v>
      </c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</row>
    <row r="54" spans="1:37" ht="18" customHeight="1" thickBot="1">
      <c r="A54" s="381" t="s">
        <v>575</v>
      </c>
      <c r="B54" s="382"/>
      <c r="C54" s="614">
        <f>SUM(C50:C53)</f>
        <v>17</v>
      </c>
      <c r="D54" s="615">
        <f t="shared" ref="D54:K54" si="28">SUM(D50:D53)</f>
        <v>19</v>
      </c>
      <c r="E54" s="616">
        <f t="shared" si="28"/>
        <v>18</v>
      </c>
      <c r="F54" s="617">
        <f t="shared" si="28"/>
        <v>54</v>
      </c>
      <c r="G54" s="617">
        <f t="shared" si="28"/>
        <v>0</v>
      </c>
      <c r="H54" s="617">
        <f t="shared" si="28"/>
        <v>31</v>
      </c>
      <c r="I54" s="618">
        <f t="shared" si="0"/>
        <v>85</v>
      </c>
      <c r="J54" s="619">
        <f t="shared" si="28"/>
        <v>364</v>
      </c>
      <c r="K54" s="623">
        <f t="shared" si="28"/>
        <v>301</v>
      </c>
      <c r="L54" s="628">
        <f t="shared" si="8"/>
        <v>665</v>
      </c>
      <c r="M54" s="619">
        <f t="shared" ref="M54:N54" si="29">SUM(M50:M53)</f>
        <v>367</v>
      </c>
      <c r="N54" s="623">
        <f t="shared" si="29"/>
        <v>349</v>
      </c>
      <c r="O54" s="628">
        <f t="shared" si="25"/>
        <v>716</v>
      </c>
      <c r="P54" s="622">
        <f t="shared" ref="P54:Q54" si="30">SUM(P50:P53)</f>
        <v>350</v>
      </c>
      <c r="Q54" s="623">
        <f t="shared" si="30"/>
        <v>340</v>
      </c>
      <c r="R54" s="621">
        <f t="shared" si="26"/>
        <v>690</v>
      </c>
      <c r="S54" s="622">
        <f t="shared" si="23"/>
        <v>1081</v>
      </c>
      <c r="T54" s="623">
        <f t="shared" si="23"/>
        <v>990</v>
      </c>
      <c r="U54" s="624">
        <f t="shared" si="23"/>
        <v>2071</v>
      </c>
      <c r="V54" s="622">
        <f>SUM(V50:V53)</f>
        <v>124</v>
      </c>
      <c r="W54" s="623">
        <f>SUM(W50:W53)</f>
        <v>47</v>
      </c>
      <c r="X54" s="624">
        <f>SUM(X50:X53)</f>
        <v>171</v>
      </c>
      <c r="Y54" s="383" t="s">
        <v>763</v>
      </c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</row>
    <row r="55" spans="1:37" ht="18" customHeight="1">
      <c r="A55" s="280" t="s">
        <v>576</v>
      </c>
      <c r="B55" s="284" t="s">
        <v>14</v>
      </c>
      <c r="C55" s="1251">
        <v>5</v>
      </c>
      <c r="D55" s="1252">
        <v>5</v>
      </c>
      <c r="E55" s="944">
        <v>5</v>
      </c>
      <c r="F55" s="607">
        <f>SUM(C55:E55)</f>
        <v>15</v>
      </c>
      <c r="G55" s="510">
        <v>0</v>
      </c>
      <c r="H55" s="510">
        <v>7</v>
      </c>
      <c r="I55" s="608">
        <f t="shared" si="0"/>
        <v>22</v>
      </c>
      <c r="J55" s="1250">
        <v>90</v>
      </c>
      <c r="K55" s="508">
        <v>100</v>
      </c>
      <c r="L55" s="603">
        <f t="shared" si="8"/>
        <v>190</v>
      </c>
      <c r="M55" s="1250">
        <v>95</v>
      </c>
      <c r="N55" s="508">
        <v>86</v>
      </c>
      <c r="O55" s="603">
        <f t="shared" si="25"/>
        <v>181</v>
      </c>
      <c r="P55" s="509">
        <v>87</v>
      </c>
      <c r="Q55" s="508">
        <v>87</v>
      </c>
      <c r="R55" s="603">
        <f t="shared" si="26"/>
        <v>174</v>
      </c>
      <c r="S55" s="512">
        <f t="shared" si="23"/>
        <v>272</v>
      </c>
      <c r="T55" s="511">
        <f t="shared" si="23"/>
        <v>273</v>
      </c>
      <c r="U55" s="609">
        <f t="shared" si="23"/>
        <v>545</v>
      </c>
      <c r="V55" s="512">
        <v>22</v>
      </c>
      <c r="W55" s="511">
        <v>8</v>
      </c>
      <c r="X55" s="609">
        <f t="shared" ref="X55:X60" si="31">SUM(V55:W55)</f>
        <v>30</v>
      </c>
      <c r="Y55" s="281" t="s">
        <v>14</v>
      </c>
      <c r="AA55" s="386"/>
      <c r="AB55" s="386"/>
      <c r="AC55" s="386"/>
      <c r="AD55" s="386"/>
      <c r="AE55" s="386"/>
      <c r="AF55" s="386"/>
      <c r="AG55" s="386"/>
      <c r="AH55" s="386"/>
      <c r="AI55" s="386"/>
      <c r="AJ55" s="386"/>
      <c r="AK55" s="386"/>
    </row>
    <row r="56" spans="1:37" ht="18" customHeight="1">
      <c r="A56" s="283">
        <v>6</v>
      </c>
      <c r="B56" s="284" t="s">
        <v>764</v>
      </c>
      <c r="C56" s="1251">
        <v>3</v>
      </c>
      <c r="D56" s="1252">
        <v>3</v>
      </c>
      <c r="E56" s="944">
        <v>3</v>
      </c>
      <c r="F56" s="607">
        <f t="shared" ref="F56:F60" si="32">SUM(C56:E56)</f>
        <v>9</v>
      </c>
      <c r="G56" s="510">
        <v>0</v>
      </c>
      <c r="H56" s="510">
        <v>4</v>
      </c>
      <c r="I56" s="608">
        <f t="shared" si="0"/>
        <v>13</v>
      </c>
      <c r="J56" s="1253">
        <v>44</v>
      </c>
      <c r="K56" s="511">
        <v>52</v>
      </c>
      <c r="L56" s="945">
        <f t="shared" si="8"/>
        <v>96</v>
      </c>
      <c r="M56" s="1253">
        <v>64</v>
      </c>
      <c r="N56" s="511">
        <v>45</v>
      </c>
      <c r="O56" s="945">
        <f t="shared" si="25"/>
        <v>109</v>
      </c>
      <c r="P56" s="512">
        <v>49</v>
      </c>
      <c r="Q56" s="511">
        <v>59</v>
      </c>
      <c r="R56" s="945">
        <f t="shared" si="26"/>
        <v>108</v>
      </c>
      <c r="S56" s="512">
        <f t="shared" si="23"/>
        <v>157</v>
      </c>
      <c r="T56" s="511">
        <f t="shared" si="23"/>
        <v>156</v>
      </c>
      <c r="U56" s="609">
        <f t="shared" si="23"/>
        <v>313</v>
      </c>
      <c r="V56" s="512">
        <v>7</v>
      </c>
      <c r="W56" s="511">
        <v>9</v>
      </c>
      <c r="X56" s="609">
        <f t="shared" si="31"/>
        <v>16</v>
      </c>
      <c r="Y56" s="281" t="s">
        <v>764</v>
      </c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</row>
    <row r="57" spans="1:37" ht="18" customHeight="1">
      <c r="A57" s="280"/>
      <c r="B57" s="284" t="s">
        <v>765</v>
      </c>
      <c r="C57" s="1251">
        <v>1</v>
      </c>
      <c r="D57" s="1252">
        <v>1</v>
      </c>
      <c r="E57" s="944">
        <v>1</v>
      </c>
      <c r="F57" s="607">
        <f t="shared" si="32"/>
        <v>3</v>
      </c>
      <c r="G57" s="510">
        <v>0</v>
      </c>
      <c r="H57" s="510">
        <v>1</v>
      </c>
      <c r="I57" s="608">
        <f t="shared" si="0"/>
        <v>4</v>
      </c>
      <c r="J57" s="1253">
        <v>17</v>
      </c>
      <c r="K57" s="511">
        <v>21</v>
      </c>
      <c r="L57" s="945">
        <f t="shared" si="8"/>
        <v>38</v>
      </c>
      <c r="M57" s="1253">
        <v>21</v>
      </c>
      <c r="N57" s="511">
        <v>14</v>
      </c>
      <c r="O57" s="945">
        <f t="shared" si="25"/>
        <v>35</v>
      </c>
      <c r="P57" s="512">
        <v>16</v>
      </c>
      <c r="Q57" s="511">
        <v>12</v>
      </c>
      <c r="R57" s="945">
        <f t="shared" si="26"/>
        <v>28</v>
      </c>
      <c r="S57" s="512">
        <f t="shared" si="23"/>
        <v>54</v>
      </c>
      <c r="T57" s="511">
        <f t="shared" si="23"/>
        <v>47</v>
      </c>
      <c r="U57" s="609">
        <f t="shared" si="23"/>
        <v>101</v>
      </c>
      <c r="V57" s="512">
        <v>1</v>
      </c>
      <c r="W57" s="511">
        <v>2</v>
      </c>
      <c r="X57" s="609">
        <f t="shared" si="31"/>
        <v>3</v>
      </c>
      <c r="Y57" s="281" t="s">
        <v>765</v>
      </c>
    </row>
    <row r="58" spans="1:37" ht="18" customHeight="1">
      <c r="A58" s="280"/>
      <c r="B58" s="284" t="s">
        <v>766</v>
      </c>
      <c r="C58" s="1251">
        <v>3</v>
      </c>
      <c r="D58" s="1252">
        <v>3</v>
      </c>
      <c r="E58" s="944">
        <v>3</v>
      </c>
      <c r="F58" s="607">
        <f t="shared" si="32"/>
        <v>9</v>
      </c>
      <c r="G58" s="510">
        <v>0</v>
      </c>
      <c r="H58" s="510">
        <v>3</v>
      </c>
      <c r="I58" s="608">
        <f t="shared" si="0"/>
        <v>12</v>
      </c>
      <c r="J58" s="1253">
        <v>48</v>
      </c>
      <c r="K58" s="511">
        <v>48</v>
      </c>
      <c r="L58" s="945">
        <f t="shared" si="8"/>
        <v>96</v>
      </c>
      <c r="M58" s="1253">
        <v>47</v>
      </c>
      <c r="N58" s="511">
        <v>46</v>
      </c>
      <c r="O58" s="945">
        <f t="shared" si="25"/>
        <v>93</v>
      </c>
      <c r="P58" s="512">
        <v>41</v>
      </c>
      <c r="Q58" s="511">
        <v>45</v>
      </c>
      <c r="R58" s="945">
        <f t="shared" si="26"/>
        <v>86</v>
      </c>
      <c r="S58" s="512">
        <f t="shared" si="23"/>
        <v>136</v>
      </c>
      <c r="T58" s="511">
        <f t="shared" si="23"/>
        <v>139</v>
      </c>
      <c r="U58" s="609">
        <f t="shared" si="23"/>
        <v>275</v>
      </c>
      <c r="V58" s="512">
        <v>13</v>
      </c>
      <c r="W58" s="511">
        <v>5</v>
      </c>
      <c r="X58" s="609">
        <f t="shared" si="31"/>
        <v>18</v>
      </c>
      <c r="Y58" s="281" t="s">
        <v>766</v>
      </c>
    </row>
    <row r="59" spans="1:37" ht="18" customHeight="1">
      <c r="A59" s="280"/>
      <c r="B59" s="284" t="s">
        <v>767</v>
      </c>
      <c r="C59" s="1251">
        <v>1</v>
      </c>
      <c r="D59" s="1252">
        <v>1</v>
      </c>
      <c r="E59" s="944">
        <v>1</v>
      </c>
      <c r="F59" s="607">
        <f t="shared" si="32"/>
        <v>3</v>
      </c>
      <c r="G59" s="510">
        <v>0</v>
      </c>
      <c r="H59" s="510">
        <v>2</v>
      </c>
      <c r="I59" s="608">
        <f t="shared" si="0"/>
        <v>5</v>
      </c>
      <c r="J59" s="1253">
        <v>25</v>
      </c>
      <c r="K59" s="511">
        <v>15</v>
      </c>
      <c r="L59" s="945">
        <f t="shared" si="8"/>
        <v>40</v>
      </c>
      <c r="M59" s="1253">
        <v>19</v>
      </c>
      <c r="N59" s="511">
        <v>14</v>
      </c>
      <c r="O59" s="945">
        <f t="shared" si="25"/>
        <v>33</v>
      </c>
      <c r="P59" s="512">
        <v>13</v>
      </c>
      <c r="Q59" s="511">
        <v>11</v>
      </c>
      <c r="R59" s="945">
        <f t="shared" si="26"/>
        <v>24</v>
      </c>
      <c r="S59" s="512">
        <f t="shared" si="23"/>
        <v>57</v>
      </c>
      <c r="T59" s="511">
        <f t="shared" si="23"/>
        <v>40</v>
      </c>
      <c r="U59" s="609">
        <f t="shared" si="23"/>
        <v>97</v>
      </c>
      <c r="V59" s="512">
        <v>5</v>
      </c>
      <c r="W59" s="511">
        <v>2</v>
      </c>
      <c r="X59" s="609">
        <f t="shared" si="31"/>
        <v>7</v>
      </c>
      <c r="Y59" s="281" t="s">
        <v>767</v>
      </c>
      <c r="Z59" s="771"/>
    </row>
    <row r="60" spans="1:37" ht="18" customHeight="1">
      <c r="A60" s="313"/>
      <c r="B60" s="380" t="s">
        <v>768</v>
      </c>
      <c r="C60" s="1254">
        <v>1</v>
      </c>
      <c r="D60" s="1255">
        <v>1</v>
      </c>
      <c r="E60" s="946">
        <v>1</v>
      </c>
      <c r="F60" s="610">
        <f t="shared" si="32"/>
        <v>3</v>
      </c>
      <c r="G60" s="513">
        <v>0</v>
      </c>
      <c r="H60" s="513">
        <v>2</v>
      </c>
      <c r="I60" s="611">
        <f t="shared" si="0"/>
        <v>5</v>
      </c>
      <c r="J60" s="1256">
        <v>18</v>
      </c>
      <c r="K60" s="514">
        <v>16</v>
      </c>
      <c r="L60" s="612">
        <f t="shared" si="8"/>
        <v>34</v>
      </c>
      <c r="M60" s="1256">
        <v>14</v>
      </c>
      <c r="N60" s="514">
        <v>21</v>
      </c>
      <c r="O60" s="612">
        <f t="shared" si="25"/>
        <v>35</v>
      </c>
      <c r="P60" s="515">
        <v>13</v>
      </c>
      <c r="Q60" s="514">
        <v>20</v>
      </c>
      <c r="R60" s="612">
        <f t="shared" si="26"/>
        <v>33</v>
      </c>
      <c r="S60" s="515">
        <f t="shared" ref="S60:T66" si="33">SUM(J60,M60,P60)</f>
        <v>45</v>
      </c>
      <c r="T60" s="514">
        <f t="shared" si="33"/>
        <v>57</v>
      </c>
      <c r="U60" s="613">
        <f>SUM(L60,O60,R60)</f>
        <v>102</v>
      </c>
      <c r="V60" s="515">
        <v>4</v>
      </c>
      <c r="W60" s="514">
        <v>4</v>
      </c>
      <c r="X60" s="609">
        <f t="shared" si="31"/>
        <v>8</v>
      </c>
      <c r="Y60" s="311" t="s">
        <v>768</v>
      </c>
    </row>
    <row r="61" spans="1:37" ht="18" customHeight="1" thickBot="1">
      <c r="A61" s="381" t="s">
        <v>589</v>
      </c>
      <c r="B61" s="382"/>
      <c r="C61" s="614">
        <f t="shared" ref="C61:H61" si="34">SUM(C55:C60)</f>
        <v>14</v>
      </c>
      <c r="D61" s="615">
        <f t="shared" si="34"/>
        <v>14</v>
      </c>
      <c r="E61" s="616">
        <f t="shared" si="34"/>
        <v>14</v>
      </c>
      <c r="F61" s="617">
        <f t="shared" si="34"/>
        <v>42</v>
      </c>
      <c r="G61" s="617">
        <f t="shared" si="34"/>
        <v>0</v>
      </c>
      <c r="H61" s="617">
        <f t="shared" si="34"/>
        <v>19</v>
      </c>
      <c r="I61" s="618">
        <f t="shared" si="0"/>
        <v>61</v>
      </c>
      <c r="J61" s="619">
        <f>SUM(J55:J60)</f>
        <v>242</v>
      </c>
      <c r="K61" s="623">
        <f>SUM(K55:K60)</f>
        <v>252</v>
      </c>
      <c r="L61" s="628">
        <f t="shared" si="8"/>
        <v>494</v>
      </c>
      <c r="M61" s="619">
        <f>SUM(M55:M60)</f>
        <v>260</v>
      </c>
      <c r="N61" s="623">
        <f>SUM(N55:N60)</f>
        <v>226</v>
      </c>
      <c r="O61" s="628">
        <f t="shared" si="25"/>
        <v>486</v>
      </c>
      <c r="P61" s="622">
        <f>SUM(P55:P60)</f>
        <v>219</v>
      </c>
      <c r="Q61" s="623">
        <f>SUM(Q55:Q60)</f>
        <v>234</v>
      </c>
      <c r="R61" s="621">
        <f t="shared" si="26"/>
        <v>453</v>
      </c>
      <c r="S61" s="622">
        <f t="shared" si="33"/>
        <v>721</v>
      </c>
      <c r="T61" s="623">
        <f t="shared" si="33"/>
        <v>712</v>
      </c>
      <c r="U61" s="624">
        <f>SUM(L61,O61,R61)</f>
        <v>1433</v>
      </c>
      <c r="V61" s="622">
        <f>SUM(V55:V60)</f>
        <v>52</v>
      </c>
      <c r="W61" s="623">
        <f>SUM(W55:W60)</f>
        <v>30</v>
      </c>
      <c r="X61" s="1267">
        <f>SUM(X55:X60)</f>
        <v>82</v>
      </c>
      <c r="Y61" s="383" t="s">
        <v>769</v>
      </c>
    </row>
    <row r="62" spans="1:37" ht="18" customHeight="1">
      <c r="A62" s="280" t="s">
        <v>590</v>
      </c>
      <c r="B62" s="284" t="s">
        <v>15</v>
      </c>
      <c r="C62" s="1251">
        <v>6</v>
      </c>
      <c r="D62" s="1252">
        <v>6</v>
      </c>
      <c r="E62" s="944">
        <v>6</v>
      </c>
      <c r="F62" s="607">
        <f>SUM(C62:E62)</f>
        <v>18</v>
      </c>
      <c r="G62" s="510">
        <v>0</v>
      </c>
      <c r="H62" s="510">
        <v>6</v>
      </c>
      <c r="I62" s="608">
        <f>SUM(F62:H62)</f>
        <v>24</v>
      </c>
      <c r="J62" s="1250">
        <v>120</v>
      </c>
      <c r="K62" s="508">
        <v>84</v>
      </c>
      <c r="L62" s="603">
        <f>SUM(J62:K62)</f>
        <v>204</v>
      </c>
      <c r="M62" s="1250">
        <v>127</v>
      </c>
      <c r="N62" s="508">
        <v>120</v>
      </c>
      <c r="O62" s="603">
        <f>SUM(M62:N62)</f>
        <v>247</v>
      </c>
      <c r="P62" s="509">
        <v>110</v>
      </c>
      <c r="Q62" s="508">
        <v>110</v>
      </c>
      <c r="R62" s="603">
        <f>SUM(P62:Q62)</f>
        <v>220</v>
      </c>
      <c r="S62" s="512">
        <f>SUM(J62,M62,P62)</f>
        <v>357</v>
      </c>
      <c r="T62" s="511">
        <f>SUM(K62,N62,Q62)</f>
        <v>314</v>
      </c>
      <c r="U62" s="609">
        <f>SUM(S62:T62)</f>
        <v>671</v>
      </c>
      <c r="V62" s="512">
        <v>29</v>
      </c>
      <c r="W62" s="511">
        <v>6</v>
      </c>
      <c r="X62" s="609">
        <f>SUM(V62:W62)</f>
        <v>35</v>
      </c>
      <c r="Y62" s="281" t="s">
        <v>15</v>
      </c>
    </row>
    <row r="63" spans="1:37" ht="18" customHeight="1">
      <c r="A63" s="283">
        <v>5</v>
      </c>
      <c r="B63" s="284" t="s">
        <v>770</v>
      </c>
      <c r="C63" s="1251">
        <v>1</v>
      </c>
      <c r="D63" s="1252">
        <v>1</v>
      </c>
      <c r="E63" s="944">
        <v>1</v>
      </c>
      <c r="F63" s="607">
        <f>SUM(C63:E63)</f>
        <v>3</v>
      </c>
      <c r="G63" s="510">
        <v>0</v>
      </c>
      <c r="H63" s="510">
        <v>3</v>
      </c>
      <c r="I63" s="608">
        <f t="shared" ref="I63:I66" si="35">SUM(F63:H63)</f>
        <v>6</v>
      </c>
      <c r="J63" s="1253">
        <v>15</v>
      </c>
      <c r="K63" s="511">
        <v>12</v>
      </c>
      <c r="L63" s="945">
        <f t="shared" ref="L63:L66" si="36">SUM(J63:K63)</f>
        <v>27</v>
      </c>
      <c r="M63" s="1253">
        <v>9</v>
      </c>
      <c r="N63" s="511">
        <v>11</v>
      </c>
      <c r="O63" s="945">
        <f t="shared" ref="O63:O66" si="37">SUM(M63:N63)</f>
        <v>20</v>
      </c>
      <c r="P63" s="512">
        <v>15</v>
      </c>
      <c r="Q63" s="511">
        <v>12</v>
      </c>
      <c r="R63" s="945">
        <f t="shared" ref="R63:R66" si="38">SUM(P63:Q63)</f>
        <v>27</v>
      </c>
      <c r="S63" s="512">
        <f t="shared" ref="S63:S66" si="39">SUM(J63,M63,P63)</f>
        <v>39</v>
      </c>
      <c r="T63" s="511">
        <f t="shared" si="33"/>
        <v>35</v>
      </c>
      <c r="U63" s="609">
        <f>SUM(S63:T63)</f>
        <v>74</v>
      </c>
      <c r="V63" s="512">
        <v>3</v>
      </c>
      <c r="W63" s="511">
        <v>2</v>
      </c>
      <c r="X63" s="609">
        <f t="shared" ref="X63:X66" si="40">SUM(V63:W63)</f>
        <v>5</v>
      </c>
      <c r="Y63" s="281" t="s">
        <v>770</v>
      </c>
    </row>
    <row r="64" spans="1:37" ht="18" customHeight="1">
      <c r="A64" s="280"/>
      <c r="B64" s="284" t="s">
        <v>771</v>
      </c>
      <c r="C64" s="1251">
        <v>1</v>
      </c>
      <c r="D64" s="1252">
        <v>1</v>
      </c>
      <c r="E64" s="944">
        <v>1</v>
      </c>
      <c r="F64" s="607">
        <f>SUM(C64:E64)</f>
        <v>3</v>
      </c>
      <c r="G64" s="510">
        <v>0</v>
      </c>
      <c r="H64" s="510">
        <v>2</v>
      </c>
      <c r="I64" s="608">
        <f t="shared" si="35"/>
        <v>5</v>
      </c>
      <c r="J64" s="1253">
        <v>17</v>
      </c>
      <c r="K64" s="511">
        <v>18</v>
      </c>
      <c r="L64" s="945">
        <f t="shared" si="36"/>
        <v>35</v>
      </c>
      <c r="M64" s="1253">
        <v>16</v>
      </c>
      <c r="N64" s="511">
        <v>12</v>
      </c>
      <c r="O64" s="945">
        <f t="shared" si="37"/>
        <v>28</v>
      </c>
      <c r="P64" s="512">
        <v>8</v>
      </c>
      <c r="Q64" s="511">
        <v>19</v>
      </c>
      <c r="R64" s="945">
        <f t="shared" si="38"/>
        <v>27</v>
      </c>
      <c r="S64" s="512">
        <f t="shared" si="39"/>
        <v>41</v>
      </c>
      <c r="T64" s="511">
        <f t="shared" si="33"/>
        <v>49</v>
      </c>
      <c r="U64" s="609">
        <f>SUM(S64:T64)</f>
        <v>90</v>
      </c>
      <c r="V64" s="512">
        <v>6</v>
      </c>
      <c r="W64" s="511">
        <v>2</v>
      </c>
      <c r="X64" s="609">
        <f t="shared" si="40"/>
        <v>8</v>
      </c>
      <c r="Y64" s="281" t="s">
        <v>771</v>
      </c>
    </row>
    <row r="65" spans="1:26" ht="18" customHeight="1">
      <c r="A65" s="280"/>
      <c r="B65" s="284" t="s">
        <v>772</v>
      </c>
      <c r="C65" s="1251">
        <v>2</v>
      </c>
      <c r="D65" s="1252">
        <v>2</v>
      </c>
      <c r="E65" s="944">
        <v>2</v>
      </c>
      <c r="F65" s="607">
        <f>SUM(C65:E65)</f>
        <v>6</v>
      </c>
      <c r="G65" s="510">
        <v>0</v>
      </c>
      <c r="H65" s="510">
        <v>3</v>
      </c>
      <c r="I65" s="608">
        <f t="shared" si="35"/>
        <v>9</v>
      </c>
      <c r="J65" s="1253">
        <v>46</v>
      </c>
      <c r="K65" s="511">
        <v>32</v>
      </c>
      <c r="L65" s="945">
        <f t="shared" si="36"/>
        <v>78</v>
      </c>
      <c r="M65" s="1253">
        <v>33</v>
      </c>
      <c r="N65" s="511">
        <v>48</v>
      </c>
      <c r="O65" s="945">
        <f t="shared" si="37"/>
        <v>81</v>
      </c>
      <c r="P65" s="512">
        <v>37</v>
      </c>
      <c r="Q65" s="511">
        <v>34</v>
      </c>
      <c r="R65" s="945">
        <f t="shared" si="38"/>
        <v>71</v>
      </c>
      <c r="S65" s="512">
        <f t="shared" si="39"/>
        <v>116</v>
      </c>
      <c r="T65" s="511">
        <f t="shared" si="33"/>
        <v>114</v>
      </c>
      <c r="U65" s="609">
        <f>SUM(S65:T65)</f>
        <v>230</v>
      </c>
      <c r="V65" s="512">
        <v>15</v>
      </c>
      <c r="W65" s="511">
        <v>4</v>
      </c>
      <c r="X65" s="609">
        <f t="shared" si="40"/>
        <v>19</v>
      </c>
      <c r="Y65" s="281" t="s">
        <v>772</v>
      </c>
    </row>
    <row r="66" spans="1:26" ht="18" customHeight="1">
      <c r="A66" s="313"/>
      <c r="B66" s="380" t="s">
        <v>603</v>
      </c>
      <c r="C66" s="1254">
        <v>2</v>
      </c>
      <c r="D66" s="1255">
        <v>2</v>
      </c>
      <c r="E66" s="946">
        <v>2</v>
      </c>
      <c r="F66" s="610">
        <f>SUM(C66:E66)</f>
        <v>6</v>
      </c>
      <c r="G66" s="513">
        <v>0</v>
      </c>
      <c r="H66" s="513">
        <v>2</v>
      </c>
      <c r="I66" s="611">
        <f t="shared" si="35"/>
        <v>8</v>
      </c>
      <c r="J66" s="1256">
        <v>25</v>
      </c>
      <c r="K66" s="514">
        <v>24</v>
      </c>
      <c r="L66" s="612">
        <f t="shared" si="36"/>
        <v>49</v>
      </c>
      <c r="M66" s="1256">
        <v>25</v>
      </c>
      <c r="N66" s="514">
        <v>24</v>
      </c>
      <c r="O66" s="612">
        <f t="shared" si="37"/>
        <v>49</v>
      </c>
      <c r="P66" s="515">
        <v>31</v>
      </c>
      <c r="Q66" s="514">
        <v>28</v>
      </c>
      <c r="R66" s="612">
        <f t="shared" si="38"/>
        <v>59</v>
      </c>
      <c r="S66" s="515">
        <f t="shared" si="39"/>
        <v>81</v>
      </c>
      <c r="T66" s="514">
        <f t="shared" si="33"/>
        <v>76</v>
      </c>
      <c r="U66" s="613">
        <f>SUM(S66:T66)</f>
        <v>157</v>
      </c>
      <c r="V66" s="515">
        <v>8</v>
      </c>
      <c r="W66" s="514">
        <v>2</v>
      </c>
      <c r="X66" s="613">
        <f t="shared" si="40"/>
        <v>10</v>
      </c>
      <c r="Y66" s="311" t="s">
        <v>603</v>
      </c>
    </row>
    <row r="67" spans="1:26" ht="18" customHeight="1" thickBot="1">
      <c r="A67" s="381" t="s">
        <v>604</v>
      </c>
      <c r="B67" s="382"/>
      <c r="C67" s="614">
        <f t="shared" ref="C67:H67" si="41">SUM(C62:C66)</f>
        <v>12</v>
      </c>
      <c r="D67" s="615">
        <f t="shared" si="41"/>
        <v>12</v>
      </c>
      <c r="E67" s="616">
        <f t="shared" si="41"/>
        <v>12</v>
      </c>
      <c r="F67" s="617">
        <f t="shared" si="41"/>
        <v>36</v>
      </c>
      <c r="G67" s="617">
        <f t="shared" si="41"/>
        <v>0</v>
      </c>
      <c r="H67" s="617">
        <f t="shared" si="41"/>
        <v>16</v>
      </c>
      <c r="I67" s="618">
        <f>SUM(F67:H67)</f>
        <v>52</v>
      </c>
      <c r="J67" s="619">
        <f>SUM(J62:J66)</f>
        <v>223</v>
      </c>
      <c r="K67" s="623">
        <f>SUM(K62:K66)</f>
        <v>170</v>
      </c>
      <c r="L67" s="628">
        <f>SUM(J67,K67)</f>
        <v>393</v>
      </c>
      <c r="M67" s="619">
        <f>SUM(M62:M66)</f>
        <v>210</v>
      </c>
      <c r="N67" s="623">
        <f>SUM(N62:N66)</f>
        <v>215</v>
      </c>
      <c r="O67" s="628">
        <f>SUM(M67,N67)</f>
        <v>425</v>
      </c>
      <c r="P67" s="622">
        <f>SUM(P62:P66)</f>
        <v>201</v>
      </c>
      <c r="Q67" s="623">
        <f>SUM(Q62:Q66)</f>
        <v>203</v>
      </c>
      <c r="R67" s="621">
        <f>SUM(P67,Q67)</f>
        <v>404</v>
      </c>
      <c r="S67" s="622">
        <f>SUM(J67,M67,P67)</f>
        <v>634</v>
      </c>
      <c r="T67" s="623">
        <f>SUM(K67,N67,Q67)</f>
        <v>588</v>
      </c>
      <c r="U67" s="624">
        <f>SUM(L67,O67,R67)</f>
        <v>1222</v>
      </c>
      <c r="V67" s="622">
        <f>SUM(V62:V66)</f>
        <v>61</v>
      </c>
      <c r="W67" s="623">
        <f>SUM(W62:W66)</f>
        <v>16</v>
      </c>
      <c r="X67" s="624">
        <f>SUM(X62:X66)</f>
        <v>77</v>
      </c>
      <c r="Y67" s="383" t="s">
        <v>773</v>
      </c>
    </row>
    <row r="68" spans="1:26" ht="18" customHeight="1">
      <c r="A68" s="280" t="s">
        <v>605</v>
      </c>
      <c r="B68" s="284" t="s">
        <v>774</v>
      </c>
      <c r="C68" s="1251">
        <v>2</v>
      </c>
      <c r="D68" s="1252">
        <v>2</v>
      </c>
      <c r="E68" s="944">
        <v>2</v>
      </c>
      <c r="F68" s="607">
        <f>SUM(C68:E68)</f>
        <v>6</v>
      </c>
      <c r="G68" s="510">
        <v>0</v>
      </c>
      <c r="H68" s="510">
        <v>4</v>
      </c>
      <c r="I68" s="608">
        <f t="shared" ref="I68:I110" si="42">SUM(F68:H68)</f>
        <v>10</v>
      </c>
      <c r="J68" s="1250">
        <v>34</v>
      </c>
      <c r="K68" s="508">
        <v>27</v>
      </c>
      <c r="L68" s="603">
        <f t="shared" ref="L68:L110" si="43">SUM(J68,K68)</f>
        <v>61</v>
      </c>
      <c r="M68" s="1250">
        <v>39</v>
      </c>
      <c r="N68" s="508">
        <v>31</v>
      </c>
      <c r="O68" s="603">
        <f t="shared" ref="O68:O110" si="44">SUM(M68,N68)</f>
        <v>70</v>
      </c>
      <c r="P68" s="509">
        <v>38</v>
      </c>
      <c r="Q68" s="508">
        <v>37</v>
      </c>
      <c r="R68" s="603">
        <f t="shared" ref="R68:R110" si="45">SUM(P68,Q68)</f>
        <v>75</v>
      </c>
      <c r="S68" s="509">
        <f t="shared" ref="S68:U83" si="46">SUM(J68,M68,P68)</f>
        <v>111</v>
      </c>
      <c r="T68" s="508">
        <f t="shared" si="46"/>
        <v>95</v>
      </c>
      <c r="U68" s="606">
        <f t="shared" si="46"/>
        <v>206</v>
      </c>
      <c r="V68" s="509">
        <v>10</v>
      </c>
      <c r="W68" s="508">
        <v>3</v>
      </c>
      <c r="X68" s="606">
        <f t="shared" ref="X68:X69" si="47">SUM(V68:W68)</f>
        <v>13</v>
      </c>
      <c r="Y68" s="281" t="s">
        <v>774</v>
      </c>
    </row>
    <row r="69" spans="1:26" ht="18" customHeight="1">
      <c r="A69" s="390">
        <v>2</v>
      </c>
      <c r="B69" s="380" t="s">
        <v>775</v>
      </c>
      <c r="C69" s="1254">
        <v>5</v>
      </c>
      <c r="D69" s="1255">
        <v>4</v>
      </c>
      <c r="E69" s="946">
        <v>5</v>
      </c>
      <c r="F69" s="610">
        <f>SUM(C69:E69)</f>
        <v>14</v>
      </c>
      <c r="G69" s="513">
        <v>0</v>
      </c>
      <c r="H69" s="513">
        <v>5</v>
      </c>
      <c r="I69" s="611">
        <f t="shared" si="42"/>
        <v>19</v>
      </c>
      <c r="J69" s="1256">
        <v>99</v>
      </c>
      <c r="K69" s="514">
        <v>90</v>
      </c>
      <c r="L69" s="612">
        <f t="shared" si="43"/>
        <v>189</v>
      </c>
      <c r="M69" s="1256">
        <v>76</v>
      </c>
      <c r="N69" s="514">
        <v>79</v>
      </c>
      <c r="O69" s="612">
        <f t="shared" si="44"/>
        <v>155</v>
      </c>
      <c r="P69" s="515">
        <v>83</v>
      </c>
      <c r="Q69" s="514">
        <v>89</v>
      </c>
      <c r="R69" s="612">
        <f t="shared" si="45"/>
        <v>172</v>
      </c>
      <c r="S69" s="515">
        <f t="shared" si="46"/>
        <v>258</v>
      </c>
      <c r="T69" s="514">
        <f t="shared" si="46"/>
        <v>258</v>
      </c>
      <c r="U69" s="613">
        <f t="shared" si="46"/>
        <v>516</v>
      </c>
      <c r="V69" s="515">
        <v>16</v>
      </c>
      <c r="W69" s="514">
        <v>7</v>
      </c>
      <c r="X69" s="613">
        <f t="shared" si="47"/>
        <v>23</v>
      </c>
      <c r="Y69" s="311" t="s">
        <v>775</v>
      </c>
    </row>
    <row r="70" spans="1:26" ht="18" customHeight="1" thickBot="1">
      <c r="A70" s="381" t="s">
        <v>615</v>
      </c>
      <c r="B70" s="382"/>
      <c r="C70" s="614">
        <f>SUM(C68,C69)</f>
        <v>7</v>
      </c>
      <c r="D70" s="615">
        <f t="shared" ref="D70:K70" si="48">SUM(D68,D69)</f>
        <v>6</v>
      </c>
      <c r="E70" s="616">
        <f t="shared" si="48"/>
        <v>7</v>
      </c>
      <c r="F70" s="617">
        <f t="shared" si="48"/>
        <v>20</v>
      </c>
      <c r="G70" s="617">
        <f t="shared" si="48"/>
        <v>0</v>
      </c>
      <c r="H70" s="617">
        <f t="shared" si="48"/>
        <v>9</v>
      </c>
      <c r="I70" s="618">
        <f t="shared" si="42"/>
        <v>29</v>
      </c>
      <c r="J70" s="619">
        <f t="shared" si="48"/>
        <v>133</v>
      </c>
      <c r="K70" s="623">
        <f t="shared" si="48"/>
        <v>117</v>
      </c>
      <c r="L70" s="628">
        <f t="shared" si="43"/>
        <v>250</v>
      </c>
      <c r="M70" s="619">
        <f t="shared" ref="M70:N70" si="49">SUM(M68,M69)</f>
        <v>115</v>
      </c>
      <c r="N70" s="623">
        <f t="shared" si="49"/>
        <v>110</v>
      </c>
      <c r="O70" s="628">
        <f t="shared" si="44"/>
        <v>225</v>
      </c>
      <c r="P70" s="622">
        <f t="shared" ref="P70:Q70" si="50">SUM(P68,P69)</f>
        <v>121</v>
      </c>
      <c r="Q70" s="623">
        <f t="shared" si="50"/>
        <v>126</v>
      </c>
      <c r="R70" s="621">
        <f t="shared" si="45"/>
        <v>247</v>
      </c>
      <c r="S70" s="622">
        <f t="shared" si="46"/>
        <v>369</v>
      </c>
      <c r="T70" s="623">
        <f t="shared" si="46"/>
        <v>353</v>
      </c>
      <c r="U70" s="624">
        <f t="shared" si="46"/>
        <v>722</v>
      </c>
      <c r="V70" s="622">
        <f>SUM(V68:V69)</f>
        <v>26</v>
      </c>
      <c r="W70" s="623">
        <f>SUM(W68:W69)</f>
        <v>10</v>
      </c>
      <c r="X70" s="624">
        <f>SUM(X68:X69)</f>
        <v>36</v>
      </c>
      <c r="Y70" s="383" t="s">
        <v>776</v>
      </c>
      <c r="Z70" s="391"/>
    </row>
    <row r="71" spans="1:26" ht="18" customHeight="1">
      <c r="A71" s="280" t="s">
        <v>616</v>
      </c>
      <c r="B71" s="284" t="s">
        <v>41</v>
      </c>
      <c r="C71" s="1251">
        <v>5</v>
      </c>
      <c r="D71" s="1252">
        <v>5</v>
      </c>
      <c r="E71" s="944">
        <v>5</v>
      </c>
      <c r="F71" s="607">
        <f>SUM(C71:E71)</f>
        <v>15</v>
      </c>
      <c r="G71" s="510">
        <v>0</v>
      </c>
      <c r="H71" s="510">
        <v>5</v>
      </c>
      <c r="I71" s="608">
        <f t="shared" si="42"/>
        <v>20</v>
      </c>
      <c r="J71" s="1250">
        <v>86</v>
      </c>
      <c r="K71" s="508">
        <v>73</v>
      </c>
      <c r="L71" s="603">
        <f t="shared" si="43"/>
        <v>159</v>
      </c>
      <c r="M71" s="1250">
        <v>73</v>
      </c>
      <c r="N71" s="508">
        <v>86</v>
      </c>
      <c r="O71" s="603">
        <f t="shared" si="44"/>
        <v>159</v>
      </c>
      <c r="P71" s="509">
        <v>85</v>
      </c>
      <c r="Q71" s="508">
        <v>86</v>
      </c>
      <c r="R71" s="603">
        <f t="shared" si="45"/>
        <v>171</v>
      </c>
      <c r="S71" s="512">
        <f t="shared" si="46"/>
        <v>244</v>
      </c>
      <c r="T71" s="511">
        <f t="shared" si="46"/>
        <v>245</v>
      </c>
      <c r="U71" s="609">
        <f t="shared" si="46"/>
        <v>489</v>
      </c>
      <c r="V71" s="512">
        <v>21</v>
      </c>
      <c r="W71" s="511">
        <v>3</v>
      </c>
      <c r="X71" s="609">
        <f t="shared" ref="X71:X74" si="51">SUM(V71:W71)</f>
        <v>24</v>
      </c>
      <c r="Y71" s="281" t="s">
        <v>41</v>
      </c>
    </row>
    <row r="72" spans="1:26" ht="18" customHeight="1">
      <c r="A72" s="283">
        <v>4</v>
      </c>
      <c r="B72" s="284" t="s">
        <v>621</v>
      </c>
      <c r="C72" s="1251">
        <v>4</v>
      </c>
      <c r="D72" s="1252">
        <v>3</v>
      </c>
      <c r="E72" s="944">
        <v>3</v>
      </c>
      <c r="F72" s="607">
        <f>SUM(C72:E72)</f>
        <v>10</v>
      </c>
      <c r="G72" s="510">
        <v>0</v>
      </c>
      <c r="H72" s="510">
        <v>3</v>
      </c>
      <c r="I72" s="608">
        <f t="shared" si="42"/>
        <v>13</v>
      </c>
      <c r="J72" s="1253">
        <v>57</v>
      </c>
      <c r="K72" s="511">
        <v>64</v>
      </c>
      <c r="L72" s="945">
        <f t="shared" si="43"/>
        <v>121</v>
      </c>
      <c r="M72" s="1253">
        <v>65</v>
      </c>
      <c r="N72" s="511">
        <v>56</v>
      </c>
      <c r="O72" s="945">
        <f t="shared" si="44"/>
        <v>121</v>
      </c>
      <c r="P72" s="512">
        <v>55</v>
      </c>
      <c r="Q72" s="511">
        <v>63</v>
      </c>
      <c r="R72" s="945">
        <f t="shared" si="45"/>
        <v>118</v>
      </c>
      <c r="S72" s="512">
        <f t="shared" si="46"/>
        <v>177</v>
      </c>
      <c r="T72" s="511">
        <f t="shared" si="46"/>
        <v>183</v>
      </c>
      <c r="U72" s="609">
        <f t="shared" si="46"/>
        <v>360</v>
      </c>
      <c r="V72" s="512">
        <v>9</v>
      </c>
      <c r="W72" s="511">
        <v>6</v>
      </c>
      <c r="X72" s="609">
        <f t="shared" si="51"/>
        <v>15</v>
      </c>
      <c r="Y72" s="281" t="s">
        <v>621</v>
      </c>
    </row>
    <row r="73" spans="1:26" ht="18" customHeight="1">
      <c r="A73" s="280"/>
      <c r="B73" s="284" t="s">
        <v>16</v>
      </c>
      <c r="C73" s="1251">
        <v>3</v>
      </c>
      <c r="D73" s="1252">
        <v>3</v>
      </c>
      <c r="E73" s="944">
        <v>3</v>
      </c>
      <c r="F73" s="607">
        <f>SUM(C73:E73)</f>
        <v>9</v>
      </c>
      <c r="G73" s="510">
        <v>0</v>
      </c>
      <c r="H73" s="510">
        <v>6</v>
      </c>
      <c r="I73" s="608">
        <f t="shared" si="42"/>
        <v>15</v>
      </c>
      <c r="J73" s="1253">
        <v>51</v>
      </c>
      <c r="K73" s="511">
        <v>44</v>
      </c>
      <c r="L73" s="945">
        <f t="shared" si="43"/>
        <v>95</v>
      </c>
      <c r="M73" s="1253">
        <v>60</v>
      </c>
      <c r="N73" s="511">
        <v>42</v>
      </c>
      <c r="O73" s="945">
        <f t="shared" si="44"/>
        <v>102</v>
      </c>
      <c r="P73" s="512">
        <v>42</v>
      </c>
      <c r="Q73" s="511">
        <v>42</v>
      </c>
      <c r="R73" s="945">
        <f t="shared" si="45"/>
        <v>84</v>
      </c>
      <c r="S73" s="512">
        <f t="shared" si="46"/>
        <v>153</v>
      </c>
      <c r="T73" s="511">
        <f t="shared" si="46"/>
        <v>128</v>
      </c>
      <c r="U73" s="609">
        <f t="shared" si="46"/>
        <v>281</v>
      </c>
      <c r="V73" s="512">
        <v>21</v>
      </c>
      <c r="W73" s="511">
        <v>10</v>
      </c>
      <c r="X73" s="609">
        <f t="shared" si="51"/>
        <v>31</v>
      </c>
      <c r="Y73" s="281" t="s">
        <v>16</v>
      </c>
    </row>
    <row r="74" spans="1:26" ht="18" customHeight="1">
      <c r="A74" s="313"/>
      <c r="B74" s="380" t="s">
        <v>623</v>
      </c>
      <c r="C74" s="1254">
        <v>1</v>
      </c>
      <c r="D74" s="1255">
        <v>1</v>
      </c>
      <c r="E74" s="946">
        <v>2</v>
      </c>
      <c r="F74" s="610">
        <f>SUM(C74:E74)</f>
        <v>4</v>
      </c>
      <c r="G74" s="513">
        <v>0</v>
      </c>
      <c r="H74" s="513">
        <v>3</v>
      </c>
      <c r="I74" s="611">
        <f t="shared" si="42"/>
        <v>7</v>
      </c>
      <c r="J74" s="1256">
        <v>13</v>
      </c>
      <c r="K74" s="514">
        <v>19</v>
      </c>
      <c r="L74" s="612">
        <f t="shared" si="43"/>
        <v>32</v>
      </c>
      <c r="M74" s="1256">
        <v>20</v>
      </c>
      <c r="N74" s="514">
        <v>20</v>
      </c>
      <c r="O74" s="612">
        <f t="shared" si="44"/>
        <v>40</v>
      </c>
      <c r="P74" s="515">
        <v>23</v>
      </c>
      <c r="Q74" s="514">
        <v>21</v>
      </c>
      <c r="R74" s="612">
        <f t="shared" si="45"/>
        <v>44</v>
      </c>
      <c r="S74" s="515">
        <f t="shared" si="46"/>
        <v>56</v>
      </c>
      <c r="T74" s="514">
        <f t="shared" si="46"/>
        <v>60</v>
      </c>
      <c r="U74" s="613">
        <f t="shared" si="46"/>
        <v>116</v>
      </c>
      <c r="V74" s="515">
        <v>9</v>
      </c>
      <c r="W74" s="514">
        <v>4</v>
      </c>
      <c r="X74" s="613">
        <f t="shared" si="51"/>
        <v>13</v>
      </c>
      <c r="Y74" s="311" t="s">
        <v>623</v>
      </c>
    </row>
    <row r="75" spans="1:26" ht="18" customHeight="1" thickBot="1">
      <c r="A75" s="381" t="s">
        <v>624</v>
      </c>
      <c r="B75" s="382"/>
      <c r="C75" s="614">
        <f>SUM(C71:C74)</f>
        <v>13</v>
      </c>
      <c r="D75" s="615">
        <f t="shared" ref="D75:K75" si="52">SUM(D71:D74)</f>
        <v>12</v>
      </c>
      <c r="E75" s="616">
        <f t="shared" si="52"/>
        <v>13</v>
      </c>
      <c r="F75" s="617">
        <f t="shared" si="52"/>
        <v>38</v>
      </c>
      <c r="G75" s="617">
        <f t="shared" si="52"/>
        <v>0</v>
      </c>
      <c r="H75" s="617">
        <f t="shared" si="52"/>
        <v>17</v>
      </c>
      <c r="I75" s="618">
        <f t="shared" si="42"/>
        <v>55</v>
      </c>
      <c r="J75" s="619">
        <f t="shared" si="52"/>
        <v>207</v>
      </c>
      <c r="K75" s="623">
        <f t="shared" si="52"/>
        <v>200</v>
      </c>
      <c r="L75" s="628">
        <f t="shared" si="43"/>
        <v>407</v>
      </c>
      <c r="M75" s="619">
        <f t="shared" ref="M75:N75" si="53">SUM(M71:M74)</f>
        <v>218</v>
      </c>
      <c r="N75" s="623">
        <f t="shared" si="53"/>
        <v>204</v>
      </c>
      <c r="O75" s="628">
        <f t="shared" si="44"/>
        <v>422</v>
      </c>
      <c r="P75" s="622">
        <f t="shared" ref="P75:Q75" si="54">SUM(P71:P74)</f>
        <v>205</v>
      </c>
      <c r="Q75" s="623">
        <f t="shared" si="54"/>
        <v>212</v>
      </c>
      <c r="R75" s="621">
        <f t="shared" si="45"/>
        <v>417</v>
      </c>
      <c r="S75" s="622">
        <f t="shared" si="46"/>
        <v>630</v>
      </c>
      <c r="T75" s="623">
        <f t="shared" si="46"/>
        <v>616</v>
      </c>
      <c r="U75" s="624">
        <f t="shared" si="46"/>
        <v>1246</v>
      </c>
      <c r="V75" s="622">
        <f>SUM(V71:V74)</f>
        <v>60</v>
      </c>
      <c r="W75" s="623">
        <f>SUM(W71:W74)</f>
        <v>23</v>
      </c>
      <c r="X75" s="624">
        <f>SUM(X71:X74)</f>
        <v>83</v>
      </c>
      <c r="Y75" s="383" t="s">
        <v>777</v>
      </c>
    </row>
    <row r="76" spans="1:26" ht="18" customHeight="1">
      <c r="A76" s="280" t="s">
        <v>625</v>
      </c>
      <c r="B76" s="284" t="s">
        <v>634</v>
      </c>
      <c r="C76" s="1251">
        <v>3</v>
      </c>
      <c r="D76" s="1252">
        <v>3</v>
      </c>
      <c r="E76" s="944">
        <v>3</v>
      </c>
      <c r="F76" s="607">
        <f>SUM(C76:E76)</f>
        <v>9</v>
      </c>
      <c r="G76" s="510">
        <v>0</v>
      </c>
      <c r="H76" s="510">
        <v>4</v>
      </c>
      <c r="I76" s="608">
        <f t="shared" si="42"/>
        <v>13</v>
      </c>
      <c r="J76" s="1250">
        <v>45</v>
      </c>
      <c r="K76" s="508">
        <v>50</v>
      </c>
      <c r="L76" s="603">
        <f t="shared" si="43"/>
        <v>95</v>
      </c>
      <c r="M76" s="1250">
        <v>48</v>
      </c>
      <c r="N76" s="508">
        <v>45</v>
      </c>
      <c r="O76" s="603">
        <f t="shared" si="44"/>
        <v>93</v>
      </c>
      <c r="P76" s="509">
        <v>45</v>
      </c>
      <c r="Q76" s="508">
        <v>38</v>
      </c>
      <c r="R76" s="603">
        <f t="shared" si="45"/>
        <v>83</v>
      </c>
      <c r="S76" s="512">
        <f t="shared" si="46"/>
        <v>138</v>
      </c>
      <c r="T76" s="511">
        <f t="shared" si="46"/>
        <v>133</v>
      </c>
      <c r="U76" s="609">
        <f t="shared" si="46"/>
        <v>271</v>
      </c>
      <c r="V76" s="512">
        <v>16</v>
      </c>
      <c r="W76" s="511">
        <v>6</v>
      </c>
      <c r="X76" s="609">
        <f t="shared" ref="X76:X79" si="55">SUM(V76:W76)</f>
        <v>22</v>
      </c>
      <c r="Y76" s="281" t="s">
        <v>634</v>
      </c>
    </row>
    <row r="77" spans="1:26" ht="18" customHeight="1">
      <c r="A77" s="283">
        <v>4</v>
      </c>
      <c r="B77" s="284" t="s">
        <v>627</v>
      </c>
      <c r="C77" s="1251">
        <v>3</v>
      </c>
      <c r="D77" s="1252">
        <v>3</v>
      </c>
      <c r="E77" s="944">
        <v>3</v>
      </c>
      <c r="F77" s="607">
        <f>SUM(C77:E77)</f>
        <v>9</v>
      </c>
      <c r="G77" s="510">
        <v>0</v>
      </c>
      <c r="H77" s="510">
        <v>3</v>
      </c>
      <c r="I77" s="608">
        <f t="shared" si="42"/>
        <v>12</v>
      </c>
      <c r="J77" s="1253">
        <v>56</v>
      </c>
      <c r="K77" s="511">
        <v>46</v>
      </c>
      <c r="L77" s="945">
        <f t="shared" si="43"/>
        <v>102</v>
      </c>
      <c r="M77" s="1253">
        <v>51</v>
      </c>
      <c r="N77" s="511">
        <v>48</v>
      </c>
      <c r="O77" s="945">
        <f t="shared" si="44"/>
        <v>99</v>
      </c>
      <c r="P77" s="512">
        <v>64</v>
      </c>
      <c r="Q77" s="511">
        <v>53</v>
      </c>
      <c r="R77" s="945">
        <f t="shared" si="45"/>
        <v>117</v>
      </c>
      <c r="S77" s="512">
        <f t="shared" si="46"/>
        <v>171</v>
      </c>
      <c r="T77" s="511">
        <f t="shared" si="46"/>
        <v>147</v>
      </c>
      <c r="U77" s="609">
        <f t="shared" si="46"/>
        <v>318</v>
      </c>
      <c r="V77" s="512">
        <v>9</v>
      </c>
      <c r="W77" s="511">
        <v>6</v>
      </c>
      <c r="X77" s="609">
        <f t="shared" si="55"/>
        <v>15</v>
      </c>
      <c r="Y77" s="281" t="s">
        <v>627</v>
      </c>
    </row>
    <row r="78" spans="1:26" ht="18" customHeight="1">
      <c r="A78" s="280"/>
      <c r="B78" s="284" t="s">
        <v>628</v>
      </c>
      <c r="C78" s="1251">
        <v>0</v>
      </c>
      <c r="D78" s="1252">
        <v>0</v>
      </c>
      <c r="E78" s="944">
        <v>1</v>
      </c>
      <c r="F78" s="607">
        <f>SUM(C78:E78)</f>
        <v>1</v>
      </c>
      <c r="G78" s="510">
        <v>1</v>
      </c>
      <c r="H78" s="510">
        <v>1</v>
      </c>
      <c r="I78" s="608">
        <f t="shared" si="42"/>
        <v>3</v>
      </c>
      <c r="J78" s="1253">
        <v>2</v>
      </c>
      <c r="K78" s="511">
        <v>4</v>
      </c>
      <c r="L78" s="945">
        <f t="shared" si="43"/>
        <v>6</v>
      </c>
      <c r="M78" s="1253">
        <v>1</v>
      </c>
      <c r="N78" s="511">
        <v>1</v>
      </c>
      <c r="O78" s="945">
        <f t="shared" si="44"/>
        <v>2</v>
      </c>
      <c r="P78" s="512">
        <v>1</v>
      </c>
      <c r="Q78" s="511">
        <v>2</v>
      </c>
      <c r="R78" s="945">
        <f t="shared" si="45"/>
        <v>3</v>
      </c>
      <c r="S78" s="512">
        <f t="shared" si="46"/>
        <v>4</v>
      </c>
      <c r="T78" s="511">
        <f t="shared" si="46"/>
        <v>7</v>
      </c>
      <c r="U78" s="609">
        <f t="shared" si="46"/>
        <v>11</v>
      </c>
      <c r="V78" s="512">
        <v>1</v>
      </c>
      <c r="W78" s="511">
        <v>0</v>
      </c>
      <c r="X78" s="609">
        <f t="shared" si="55"/>
        <v>1</v>
      </c>
      <c r="Y78" s="281" t="s">
        <v>628</v>
      </c>
    </row>
    <row r="79" spans="1:26" ht="18" customHeight="1">
      <c r="A79" s="313"/>
      <c r="B79" s="380" t="s">
        <v>629</v>
      </c>
      <c r="C79" s="1254">
        <v>1</v>
      </c>
      <c r="D79" s="1255">
        <v>1</v>
      </c>
      <c r="E79" s="946">
        <v>1</v>
      </c>
      <c r="F79" s="610">
        <f>SUM(C79:E79)</f>
        <v>3</v>
      </c>
      <c r="G79" s="513">
        <v>0</v>
      </c>
      <c r="H79" s="513">
        <v>2</v>
      </c>
      <c r="I79" s="611">
        <f t="shared" si="42"/>
        <v>5</v>
      </c>
      <c r="J79" s="1256">
        <v>12</v>
      </c>
      <c r="K79" s="514">
        <v>4</v>
      </c>
      <c r="L79" s="612">
        <f t="shared" si="43"/>
        <v>16</v>
      </c>
      <c r="M79" s="1256">
        <v>5</v>
      </c>
      <c r="N79" s="514">
        <v>9</v>
      </c>
      <c r="O79" s="612">
        <f t="shared" si="44"/>
        <v>14</v>
      </c>
      <c r="P79" s="515">
        <v>13</v>
      </c>
      <c r="Q79" s="514">
        <v>6</v>
      </c>
      <c r="R79" s="612">
        <f t="shared" si="45"/>
        <v>19</v>
      </c>
      <c r="S79" s="515">
        <f t="shared" si="46"/>
        <v>30</v>
      </c>
      <c r="T79" s="514">
        <f t="shared" si="46"/>
        <v>19</v>
      </c>
      <c r="U79" s="613">
        <f t="shared" si="46"/>
        <v>49</v>
      </c>
      <c r="V79" s="515">
        <v>3</v>
      </c>
      <c r="W79" s="514">
        <v>0</v>
      </c>
      <c r="X79" s="613">
        <f t="shared" si="55"/>
        <v>3</v>
      </c>
      <c r="Y79" s="311" t="s">
        <v>629</v>
      </c>
    </row>
    <row r="80" spans="1:26" ht="18" customHeight="1" thickBot="1">
      <c r="A80" s="381" t="s">
        <v>636</v>
      </c>
      <c r="B80" s="382"/>
      <c r="C80" s="614">
        <f>SUM(C76:C79)</f>
        <v>7</v>
      </c>
      <c r="D80" s="615">
        <f t="shared" ref="D80:K80" si="56">SUM(D76:D79)</f>
        <v>7</v>
      </c>
      <c r="E80" s="616">
        <f t="shared" si="56"/>
        <v>8</v>
      </c>
      <c r="F80" s="617">
        <f t="shared" si="56"/>
        <v>22</v>
      </c>
      <c r="G80" s="617">
        <f t="shared" si="56"/>
        <v>1</v>
      </c>
      <c r="H80" s="617">
        <f t="shared" si="56"/>
        <v>10</v>
      </c>
      <c r="I80" s="618">
        <f t="shared" si="42"/>
        <v>33</v>
      </c>
      <c r="J80" s="619">
        <f t="shared" si="56"/>
        <v>115</v>
      </c>
      <c r="K80" s="623">
        <f t="shared" si="56"/>
        <v>104</v>
      </c>
      <c r="L80" s="628">
        <f t="shared" si="43"/>
        <v>219</v>
      </c>
      <c r="M80" s="619">
        <f t="shared" ref="M80:N80" si="57">SUM(M76:M79)</f>
        <v>105</v>
      </c>
      <c r="N80" s="623">
        <f t="shared" si="57"/>
        <v>103</v>
      </c>
      <c r="O80" s="628">
        <f t="shared" si="44"/>
        <v>208</v>
      </c>
      <c r="P80" s="622">
        <f t="shared" ref="P80:Q80" si="58">SUM(P76:P79)</f>
        <v>123</v>
      </c>
      <c r="Q80" s="623">
        <f t="shared" si="58"/>
        <v>99</v>
      </c>
      <c r="R80" s="621">
        <f t="shared" si="45"/>
        <v>222</v>
      </c>
      <c r="S80" s="622">
        <f t="shared" si="46"/>
        <v>343</v>
      </c>
      <c r="T80" s="623">
        <f t="shared" si="46"/>
        <v>306</v>
      </c>
      <c r="U80" s="624">
        <f t="shared" si="46"/>
        <v>649</v>
      </c>
      <c r="V80" s="622">
        <f>SUM(V76:V79)</f>
        <v>29</v>
      </c>
      <c r="W80" s="623">
        <f>SUM(W76:W79)</f>
        <v>12</v>
      </c>
      <c r="X80" s="624">
        <f>SUM(X76:X79)</f>
        <v>41</v>
      </c>
      <c r="Y80" s="383" t="s">
        <v>778</v>
      </c>
    </row>
    <row r="81" spans="1:37" ht="18" customHeight="1">
      <c r="A81" s="288" t="s">
        <v>637</v>
      </c>
      <c r="B81" s="360" t="s">
        <v>17</v>
      </c>
      <c r="C81" s="1247">
        <v>5</v>
      </c>
      <c r="D81" s="1248">
        <v>5</v>
      </c>
      <c r="E81" s="1249">
        <v>6</v>
      </c>
      <c r="F81" s="605">
        <f>SUM(C81:E81)</f>
        <v>16</v>
      </c>
      <c r="G81" s="507">
        <v>0</v>
      </c>
      <c r="H81" s="507">
        <v>3</v>
      </c>
      <c r="I81" s="604">
        <f t="shared" si="42"/>
        <v>19</v>
      </c>
      <c r="J81" s="1250">
        <v>92</v>
      </c>
      <c r="K81" s="508">
        <v>72</v>
      </c>
      <c r="L81" s="603">
        <f t="shared" si="43"/>
        <v>164</v>
      </c>
      <c r="M81" s="1250">
        <v>88</v>
      </c>
      <c r="N81" s="508">
        <v>74</v>
      </c>
      <c r="O81" s="603">
        <f t="shared" si="44"/>
        <v>162</v>
      </c>
      <c r="P81" s="509">
        <v>98</v>
      </c>
      <c r="Q81" s="508">
        <v>103</v>
      </c>
      <c r="R81" s="603">
        <f t="shared" si="45"/>
        <v>201</v>
      </c>
      <c r="S81" s="509">
        <f t="shared" si="46"/>
        <v>278</v>
      </c>
      <c r="T81" s="508">
        <f t="shared" si="46"/>
        <v>249</v>
      </c>
      <c r="U81" s="606">
        <f t="shared" si="46"/>
        <v>527</v>
      </c>
      <c r="V81" s="509">
        <v>9</v>
      </c>
      <c r="W81" s="508">
        <v>2</v>
      </c>
      <c r="X81" s="606">
        <f t="shared" ref="X81:X83" si="59">SUM(V81:W81)</f>
        <v>11</v>
      </c>
      <c r="Y81" s="282" t="s">
        <v>17</v>
      </c>
    </row>
    <row r="82" spans="1:37" ht="18" customHeight="1">
      <c r="A82" s="283">
        <v>3</v>
      </c>
      <c r="B82" s="284" t="s">
        <v>779</v>
      </c>
      <c r="C82" s="1251">
        <v>3</v>
      </c>
      <c r="D82" s="1252">
        <v>3</v>
      </c>
      <c r="E82" s="944">
        <v>3</v>
      </c>
      <c r="F82" s="607">
        <f>SUM(C82:E82)</f>
        <v>9</v>
      </c>
      <c r="G82" s="510">
        <v>0</v>
      </c>
      <c r="H82" s="510">
        <v>2</v>
      </c>
      <c r="I82" s="608">
        <f t="shared" si="42"/>
        <v>11</v>
      </c>
      <c r="J82" s="1253">
        <v>40</v>
      </c>
      <c r="K82" s="511">
        <v>44</v>
      </c>
      <c r="L82" s="945">
        <f t="shared" si="43"/>
        <v>84</v>
      </c>
      <c r="M82" s="1253">
        <v>45</v>
      </c>
      <c r="N82" s="511">
        <v>46</v>
      </c>
      <c r="O82" s="945">
        <f t="shared" si="44"/>
        <v>91</v>
      </c>
      <c r="P82" s="512">
        <v>38</v>
      </c>
      <c r="Q82" s="511">
        <v>48</v>
      </c>
      <c r="R82" s="945">
        <f t="shared" si="45"/>
        <v>86</v>
      </c>
      <c r="S82" s="512">
        <f t="shared" si="46"/>
        <v>123</v>
      </c>
      <c r="T82" s="511">
        <f t="shared" si="46"/>
        <v>138</v>
      </c>
      <c r="U82" s="609">
        <f t="shared" si="46"/>
        <v>261</v>
      </c>
      <c r="V82" s="512">
        <v>9</v>
      </c>
      <c r="W82" s="511">
        <v>3</v>
      </c>
      <c r="X82" s="609">
        <f t="shared" si="59"/>
        <v>12</v>
      </c>
      <c r="Y82" s="281" t="s">
        <v>779</v>
      </c>
    </row>
    <row r="83" spans="1:37" ht="18" customHeight="1">
      <c r="A83" s="313"/>
      <c r="B83" s="380" t="s">
        <v>643</v>
      </c>
      <c r="C83" s="1254">
        <v>1</v>
      </c>
      <c r="D83" s="1255">
        <v>1</v>
      </c>
      <c r="E83" s="946">
        <v>1</v>
      </c>
      <c r="F83" s="610">
        <f>SUM(C83:E83)</f>
        <v>3</v>
      </c>
      <c r="G83" s="513">
        <v>0</v>
      </c>
      <c r="H83" s="513">
        <v>1</v>
      </c>
      <c r="I83" s="611">
        <f t="shared" si="42"/>
        <v>4</v>
      </c>
      <c r="J83" s="1256">
        <v>7</v>
      </c>
      <c r="K83" s="514">
        <v>4</v>
      </c>
      <c r="L83" s="612">
        <f t="shared" si="43"/>
        <v>11</v>
      </c>
      <c r="M83" s="1256">
        <v>9</v>
      </c>
      <c r="N83" s="514">
        <v>5</v>
      </c>
      <c r="O83" s="612">
        <f t="shared" si="44"/>
        <v>14</v>
      </c>
      <c r="P83" s="515">
        <v>9</v>
      </c>
      <c r="Q83" s="514">
        <v>4</v>
      </c>
      <c r="R83" s="612">
        <f t="shared" si="45"/>
        <v>13</v>
      </c>
      <c r="S83" s="515">
        <f t="shared" si="46"/>
        <v>25</v>
      </c>
      <c r="T83" s="514">
        <f t="shared" si="46"/>
        <v>13</v>
      </c>
      <c r="U83" s="613">
        <f t="shared" si="46"/>
        <v>38</v>
      </c>
      <c r="V83" s="515">
        <v>2</v>
      </c>
      <c r="W83" s="514">
        <v>2</v>
      </c>
      <c r="X83" s="613">
        <f t="shared" si="59"/>
        <v>4</v>
      </c>
      <c r="Y83" s="311" t="s">
        <v>643</v>
      </c>
    </row>
    <row r="84" spans="1:37" ht="18" customHeight="1" thickBot="1">
      <c r="A84" s="381" t="s">
        <v>644</v>
      </c>
      <c r="B84" s="382"/>
      <c r="C84" s="614">
        <f>SUM(C81:C83)</f>
        <v>9</v>
      </c>
      <c r="D84" s="615">
        <f t="shared" ref="D84:K84" si="60">SUM(D81:D83)</f>
        <v>9</v>
      </c>
      <c r="E84" s="616">
        <f t="shared" si="60"/>
        <v>10</v>
      </c>
      <c r="F84" s="617">
        <f>SUM(F81:F83)</f>
        <v>28</v>
      </c>
      <c r="G84" s="617">
        <f t="shared" si="60"/>
        <v>0</v>
      </c>
      <c r="H84" s="617">
        <f t="shared" si="60"/>
        <v>6</v>
      </c>
      <c r="I84" s="618">
        <f t="shared" si="42"/>
        <v>34</v>
      </c>
      <c r="J84" s="619">
        <f t="shared" si="60"/>
        <v>139</v>
      </c>
      <c r="K84" s="623">
        <f t="shared" si="60"/>
        <v>120</v>
      </c>
      <c r="L84" s="628">
        <f t="shared" si="43"/>
        <v>259</v>
      </c>
      <c r="M84" s="619">
        <f t="shared" ref="M84:N84" si="61">SUM(M81:M83)</f>
        <v>142</v>
      </c>
      <c r="N84" s="623">
        <f t="shared" si="61"/>
        <v>125</v>
      </c>
      <c r="O84" s="628">
        <f t="shared" si="44"/>
        <v>267</v>
      </c>
      <c r="P84" s="622">
        <f t="shared" ref="P84:Q84" si="62">SUM(P81:P83)</f>
        <v>145</v>
      </c>
      <c r="Q84" s="623">
        <f t="shared" si="62"/>
        <v>155</v>
      </c>
      <c r="R84" s="621">
        <f t="shared" si="45"/>
        <v>300</v>
      </c>
      <c r="S84" s="622">
        <f t="shared" ref="S84:U101" si="63">SUM(J84,M84,P84)</f>
        <v>426</v>
      </c>
      <c r="T84" s="623">
        <f t="shared" si="63"/>
        <v>400</v>
      </c>
      <c r="U84" s="624">
        <f t="shared" si="63"/>
        <v>826</v>
      </c>
      <c r="V84" s="622">
        <f>SUM(V81:V83)</f>
        <v>20</v>
      </c>
      <c r="W84" s="623">
        <f>SUM(W81:W83)</f>
        <v>7</v>
      </c>
      <c r="X84" s="624">
        <f>SUM(X81:X83)</f>
        <v>27</v>
      </c>
      <c r="Y84" s="383" t="s">
        <v>780</v>
      </c>
    </row>
    <row r="85" spans="1:37" ht="18" customHeight="1">
      <c r="A85" s="280" t="s">
        <v>645</v>
      </c>
      <c r="B85" s="284" t="s">
        <v>646</v>
      </c>
      <c r="C85" s="1251">
        <v>3</v>
      </c>
      <c r="D85" s="1252">
        <v>2</v>
      </c>
      <c r="E85" s="944">
        <v>3</v>
      </c>
      <c r="F85" s="607">
        <f>SUM(C85:E85)</f>
        <v>8</v>
      </c>
      <c r="G85" s="510">
        <v>0</v>
      </c>
      <c r="H85" s="510">
        <v>3</v>
      </c>
      <c r="I85" s="608">
        <f t="shared" si="42"/>
        <v>11</v>
      </c>
      <c r="J85" s="1250">
        <v>59</v>
      </c>
      <c r="K85" s="508">
        <v>60</v>
      </c>
      <c r="L85" s="603">
        <f t="shared" si="43"/>
        <v>119</v>
      </c>
      <c r="M85" s="1250">
        <v>42</v>
      </c>
      <c r="N85" s="508">
        <v>43</v>
      </c>
      <c r="O85" s="603">
        <f t="shared" si="44"/>
        <v>85</v>
      </c>
      <c r="P85" s="509">
        <v>54</v>
      </c>
      <c r="Q85" s="508">
        <v>60</v>
      </c>
      <c r="R85" s="603">
        <f t="shared" si="45"/>
        <v>114</v>
      </c>
      <c r="S85" s="512">
        <f t="shared" si="63"/>
        <v>155</v>
      </c>
      <c r="T85" s="511">
        <f t="shared" si="63"/>
        <v>163</v>
      </c>
      <c r="U85" s="609">
        <f t="shared" si="63"/>
        <v>318</v>
      </c>
      <c r="V85" s="512">
        <v>10</v>
      </c>
      <c r="W85" s="511">
        <v>3</v>
      </c>
      <c r="X85" s="609">
        <f t="shared" ref="X85:X86" si="64">SUM(V85:W85)</f>
        <v>13</v>
      </c>
      <c r="Y85" s="281" t="s">
        <v>646</v>
      </c>
    </row>
    <row r="86" spans="1:37" ht="18" customHeight="1" thickBot="1">
      <c r="A86" s="283">
        <v>2</v>
      </c>
      <c r="B86" s="284" t="s">
        <v>648</v>
      </c>
      <c r="C86" s="1251">
        <v>2</v>
      </c>
      <c r="D86" s="1252">
        <v>2</v>
      </c>
      <c r="E86" s="944">
        <v>2</v>
      </c>
      <c r="F86" s="607">
        <f>SUM(C86:E86)</f>
        <v>6</v>
      </c>
      <c r="G86" s="510">
        <v>0</v>
      </c>
      <c r="H86" s="510">
        <v>3</v>
      </c>
      <c r="I86" s="608">
        <f t="shared" si="42"/>
        <v>9</v>
      </c>
      <c r="J86" s="1253">
        <v>32</v>
      </c>
      <c r="K86" s="511">
        <v>16</v>
      </c>
      <c r="L86" s="945">
        <f t="shared" si="43"/>
        <v>48</v>
      </c>
      <c r="M86" s="1253">
        <v>23</v>
      </c>
      <c r="N86" s="511">
        <v>25</v>
      </c>
      <c r="O86" s="945">
        <f t="shared" si="44"/>
        <v>48</v>
      </c>
      <c r="P86" s="512">
        <v>35</v>
      </c>
      <c r="Q86" s="511">
        <v>21</v>
      </c>
      <c r="R86" s="945">
        <f t="shared" si="45"/>
        <v>56</v>
      </c>
      <c r="S86" s="512">
        <f t="shared" si="63"/>
        <v>90</v>
      </c>
      <c r="T86" s="511">
        <f t="shared" si="63"/>
        <v>62</v>
      </c>
      <c r="U86" s="609">
        <f t="shared" si="63"/>
        <v>152</v>
      </c>
      <c r="V86" s="512">
        <v>5</v>
      </c>
      <c r="W86" s="511">
        <v>3</v>
      </c>
      <c r="X86" s="609">
        <f t="shared" si="64"/>
        <v>8</v>
      </c>
      <c r="Y86" s="281" t="s">
        <v>648</v>
      </c>
    </row>
    <row r="87" spans="1:37" ht="18" customHeight="1" thickBot="1">
      <c r="A87" s="392" t="s">
        <v>649</v>
      </c>
      <c r="B87" s="393"/>
      <c r="C87" s="637">
        <f>SUM(C85,C86)</f>
        <v>5</v>
      </c>
      <c r="D87" s="638">
        <f t="shared" ref="D87:K87" si="65">SUM(D85,D86)</f>
        <v>4</v>
      </c>
      <c r="E87" s="639">
        <f t="shared" si="65"/>
        <v>5</v>
      </c>
      <c r="F87" s="640">
        <f t="shared" si="65"/>
        <v>14</v>
      </c>
      <c r="G87" s="640">
        <f t="shared" si="65"/>
        <v>0</v>
      </c>
      <c r="H87" s="640">
        <f t="shared" si="65"/>
        <v>6</v>
      </c>
      <c r="I87" s="641">
        <f t="shared" si="42"/>
        <v>20</v>
      </c>
      <c r="J87" s="642">
        <f t="shared" si="65"/>
        <v>91</v>
      </c>
      <c r="K87" s="643">
        <f t="shared" si="65"/>
        <v>76</v>
      </c>
      <c r="L87" s="644">
        <f t="shared" si="43"/>
        <v>167</v>
      </c>
      <c r="M87" s="642">
        <f t="shared" ref="M87:N87" si="66">SUM(M85,M86)</f>
        <v>65</v>
      </c>
      <c r="N87" s="643">
        <f t="shared" si="66"/>
        <v>68</v>
      </c>
      <c r="O87" s="644">
        <f t="shared" si="44"/>
        <v>133</v>
      </c>
      <c r="P87" s="645">
        <f t="shared" ref="P87:Q87" si="67">SUM(P85,P86)</f>
        <v>89</v>
      </c>
      <c r="Q87" s="643">
        <f t="shared" si="67"/>
        <v>81</v>
      </c>
      <c r="R87" s="644">
        <f t="shared" si="45"/>
        <v>170</v>
      </c>
      <c r="S87" s="645">
        <f t="shared" si="63"/>
        <v>245</v>
      </c>
      <c r="T87" s="643">
        <f t="shared" si="63"/>
        <v>225</v>
      </c>
      <c r="U87" s="646">
        <f t="shared" si="63"/>
        <v>470</v>
      </c>
      <c r="V87" s="645">
        <f>SUM(V85:V86)</f>
        <v>15</v>
      </c>
      <c r="W87" s="643">
        <f>SUM(W85:W86)</f>
        <v>6</v>
      </c>
      <c r="X87" s="646">
        <f>SUM(X85:X86)</f>
        <v>21</v>
      </c>
      <c r="Y87" s="394" t="s">
        <v>781</v>
      </c>
      <c r="Z87" s="395"/>
      <c r="AA87" s="395"/>
      <c r="AB87" s="395"/>
      <c r="AC87" s="395"/>
      <c r="AD87" s="395"/>
      <c r="AE87" s="395"/>
      <c r="AF87" s="395"/>
      <c r="AG87" s="395"/>
      <c r="AH87" s="395"/>
      <c r="AI87" s="395"/>
      <c r="AJ87" s="395"/>
      <c r="AK87" s="396"/>
    </row>
    <row r="88" spans="1:37" ht="18" customHeight="1">
      <c r="A88" s="313" t="s">
        <v>650</v>
      </c>
      <c r="B88" s="380" t="s">
        <v>651</v>
      </c>
      <c r="C88" s="1254">
        <v>4</v>
      </c>
      <c r="D88" s="1255">
        <v>3</v>
      </c>
      <c r="E88" s="946">
        <v>4</v>
      </c>
      <c r="F88" s="610">
        <f>SUM(C88:E88)</f>
        <v>11</v>
      </c>
      <c r="G88" s="513">
        <v>0</v>
      </c>
      <c r="H88" s="513">
        <v>6</v>
      </c>
      <c r="I88" s="611">
        <f>SUM(F88:H88)</f>
        <v>17</v>
      </c>
      <c r="J88" s="1268">
        <v>62</v>
      </c>
      <c r="K88" s="1269">
        <v>71</v>
      </c>
      <c r="L88" s="949">
        <f t="shared" si="43"/>
        <v>133</v>
      </c>
      <c r="M88" s="1268">
        <v>58</v>
      </c>
      <c r="N88" s="1269">
        <v>53</v>
      </c>
      <c r="O88" s="949">
        <f t="shared" si="44"/>
        <v>111</v>
      </c>
      <c r="P88" s="1270">
        <v>64</v>
      </c>
      <c r="Q88" s="1269">
        <v>70</v>
      </c>
      <c r="R88" s="949">
        <f t="shared" si="45"/>
        <v>134</v>
      </c>
      <c r="S88" s="515">
        <f t="shared" si="63"/>
        <v>184</v>
      </c>
      <c r="T88" s="514">
        <f t="shared" si="63"/>
        <v>194</v>
      </c>
      <c r="U88" s="613">
        <f t="shared" si="63"/>
        <v>378</v>
      </c>
      <c r="V88" s="515">
        <v>17</v>
      </c>
      <c r="W88" s="514">
        <v>8</v>
      </c>
      <c r="X88" s="613">
        <f t="shared" ref="X88:X92" si="68">SUM(V88:W88)</f>
        <v>25</v>
      </c>
      <c r="Y88" s="311" t="s">
        <v>651</v>
      </c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97"/>
    </row>
    <row r="89" spans="1:37" ht="18" customHeight="1">
      <c r="A89" s="313" t="s">
        <v>654</v>
      </c>
      <c r="B89" s="380" t="s">
        <v>655</v>
      </c>
      <c r="C89" s="1254">
        <v>3</v>
      </c>
      <c r="D89" s="1255">
        <v>3</v>
      </c>
      <c r="E89" s="946">
        <v>3</v>
      </c>
      <c r="F89" s="610">
        <f>SUM(C89:E89)</f>
        <v>9</v>
      </c>
      <c r="G89" s="513">
        <v>0</v>
      </c>
      <c r="H89" s="513">
        <v>4</v>
      </c>
      <c r="I89" s="611">
        <f t="shared" si="42"/>
        <v>13</v>
      </c>
      <c r="J89" s="1271">
        <v>53</v>
      </c>
      <c r="K89" s="950">
        <v>48</v>
      </c>
      <c r="L89" s="951">
        <f t="shared" si="43"/>
        <v>101</v>
      </c>
      <c r="M89" s="1271">
        <v>55</v>
      </c>
      <c r="N89" s="950">
        <v>43</v>
      </c>
      <c r="O89" s="951">
        <f t="shared" si="44"/>
        <v>98</v>
      </c>
      <c r="P89" s="952">
        <v>50</v>
      </c>
      <c r="Q89" s="950">
        <v>44</v>
      </c>
      <c r="R89" s="951">
        <f t="shared" si="45"/>
        <v>94</v>
      </c>
      <c r="S89" s="515">
        <f t="shared" si="63"/>
        <v>158</v>
      </c>
      <c r="T89" s="514">
        <f t="shared" si="63"/>
        <v>135</v>
      </c>
      <c r="U89" s="613">
        <f t="shared" si="63"/>
        <v>293</v>
      </c>
      <c r="V89" s="515">
        <v>17</v>
      </c>
      <c r="W89" s="514">
        <v>3</v>
      </c>
      <c r="X89" s="613">
        <f t="shared" si="68"/>
        <v>20</v>
      </c>
      <c r="Y89" s="311" t="s">
        <v>655</v>
      </c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97"/>
    </row>
    <row r="90" spans="1:37" ht="18" customHeight="1">
      <c r="A90" s="280" t="s">
        <v>656</v>
      </c>
      <c r="B90" s="284" t="s">
        <v>657</v>
      </c>
      <c r="C90" s="1251">
        <v>2</v>
      </c>
      <c r="D90" s="1252">
        <v>2</v>
      </c>
      <c r="E90" s="944">
        <v>2</v>
      </c>
      <c r="F90" s="607">
        <f>SUM(C90:E90)</f>
        <v>6</v>
      </c>
      <c r="G90" s="510">
        <v>0</v>
      </c>
      <c r="H90" s="510">
        <v>3</v>
      </c>
      <c r="I90" s="608">
        <f t="shared" si="42"/>
        <v>9</v>
      </c>
      <c r="J90" s="1253">
        <v>36</v>
      </c>
      <c r="K90" s="511">
        <v>25</v>
      </c>
      <c r="L90" s="945">
        <f t="shared" si="43"/>
        <v>61</v>
      </c>
      <c r="M90" s="1253">
        <v>31</v>
      </c>
      <c r="N90" s="511">
        <v>28</v>
      </c>
      <c r="O90" s="945">
        <f t="shared" si="44"/>
        <v>59</v>
      </c>
      <c r="P90" s="512">
        <v>32</v>
      </c>
      <c r="Q90" s="511">
        <v>28</v>
      </c>
      <c r="R90" s="945">
        <f t="shared" si="45"/>
        <v>60</v>
      </c>
      <c r="S90" s="512">
        <f t="shared" si="63"/>
        <v>99</v>
      </c>
      <c r="T90" s="511">
        <f t="shared" si="63"/>
        <v>81</v>
      </c>
      <c r="U90" s="609">
        <f t="shared" si="63"/>
        <v>180</v>
      </c>
      <c r="V90" s="512">
        <v>5</v>
      </c>
      <c r="W90" s="511">
        <v>4</v>
      </c>
      <c r="X90" s="609">
        <f t="shared" si="68"/>
        <v>9</v>
      </c>
      <c r="Y90" s="281" t="s">
        <v>657</v>
      </c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97"/>
    </row>
    <row r="91" spans="1:37" ht="18" customHeight="1">
      <c r="A91" s="283">
        <v>3</v>
      </c>
      <c r="B91" s="284" t="s">
        <v>658</v>
      </c>
      <c r="C91" s="1251">
        <v>3</v>
      </c>
      <c r="D91" s="1252">
        <v>3</v>
      </c>
      <c r="E91" s="944">
        <v>3</v>
      </c>
      <c r="F91" s="607">
        <f>SUM(C91:E91)</f>
        <v>9</v>
      </c>
      <c r="G91" s="510">
        <v>0</v>
      </c>
      <c r="H91" s="510">
        <v>5</v>
      </c>
      <c r="I91" s="608">
        <f t="shared" si="42"/>
        <v>14</v>
      </c>
      <c r="J91" s="1253">
        <v>41</v>
      </c>
      <c r="K91" s="511">
        <v>41</v>
      </c>
      <c r="L91" s="945">
        <f t="shared" si="43"/>
        <v>82</v>
      </c>
      <c r="M91" s="1253">
        <v>53</v>
      </c>
      <c r="N91" s="511">
        <v>34</v>
      </c>
      <c r="O91" s="945">
        <f t="shared" si="44"/>
        <v>87</v>
      </c>
      <c r="P91" s="512">
        <v>38</v>
      </c>
      <c r="Q91" s="511">
        <v>45</v>
      </c>
      <c r="R91" s="945">
        <f t="shared" si="45"/>
        <v>83</v>
      </c>
      <c r="S91" s="512">
        <f t="shared" si="63"/>
        <v>132</v>
      </c>
      <c r="T91" s="511">
        <f t="shared" si="63"/>
        <v>120</v>
      </c>
      <c r="U91" s="609">
        <f t="shared" si="63"/>
        <v>252</v>
      </c>
      <c r="V91" s="512">
        <v>16</v>
      </c>
      <c r="W91" s="511">
        <v>4</v>
      </c>
      <c r="X91" s="609">
        <f t="shared" si="68"/>
        <v>20</v>
      </c>
      <c r="Y91" s="281" t="s">
        <v>658</v>
      </c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97"/>
    </row>
    <row r="92" spans="1:37" ht="18" customHeight="1">
      <c r="A92" s="280"/>
      <c r="B92" s="380" t="s">
        <v>782</v>
      </c>
      <c r="C92" s="1254">
        <v>2</v>
      </c>
      <c r="D92" s="1255">
        <v>2</v>
      </c>
      <c r="E92" s="946">
        <v>2</v>
      </c>
      <c r="F92" s="610">
        <f>SUM(C92:E92)</f>
        <v>6</v>
      </c>
      <c r="G92" s="513">
        <v>0</v>
      </c>
      <c r="H92" s="513">
        <v>2</v>
      </c>
      <c r="I92" s="611">
        <f t="shared" si="42"/>
        <v>8</v>
      </c>
      <c r="J92" s="1256">
        <v>28</v>
      </c>
      <c r="K92" s="514">
        <v>37</v>
      </c>
      <c r="L92" s="612">
        <f t="shared" si="43"/>
        <v>65</v>
      </c>
      <c r="M92" s="1256">
        <v>22</v>
      </c>
      <c r="N92" s="514">
        <v>24</v>
      </c>
      <c r="O92" s="612">
        <f t="shared" si="44"/>
        <v>46</v>
      </c>
      <c r="P92" s="515">
        <v>25</v>
      </c>
      <c r="Q92" s="514">
        <v>41</v>
      </c>
      <c r="R92" s="612">
        <f t="shared" si="45"/>
        <v>66</v>
      </c>
      <c r="S92" s="515">
        <f t="shared" si="63"/>
        <v>75</v>
      </c>
      <c r="T92" s="514">
        <f t="shared" si="63"/>
        <v>102</v>
      </c>
      <c r="U92" s="613">
        <f t="shared" si="63"/>
        <v>177</v>
      </c>
      <c r="V92" s="515">
        <v>4</v>
      </c>
      <c r="W92" s="514">
        <v>5</v>
      </c>
      <c r="X92" s="613">
        <f t="shared" si="68"/>
        <v>9</v>
      </c>
      <c r="Y92" s="311" t="s">
        <v>782</v>
      </c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97"/>
    </row>
    <row r="93" spans="1:37" ht="18" customHeight="1">
      <c r="A93" s="313"/>
      <c r="B93" s="398" t="s">
        <v>783</v>
      </c>
      <c r="C93" s="647">
        <f>SUM(C90:C92)</f>
        <v>7</v>
      </c>
      <c r="D93" s="648">
        <f t="shared" ref="D93:K93" si="69">SUM(D90:D92)</f>
        <v>7</v>
      </c>
      <c r="E93" s="649">
        <f t="shared" si="69"/>
        <v>7</v>
      </c>
      <c r="F93" s="610">
        <f>SUM(F90:F92)</f>
        <v>21</v>
      </c>
      <c r="G93" s="610">
        <f t="shared" si="69"/>
        <v>0</v>
      </c>
      <c r="H93" s="610">
        <f t="shared" si="69"/>
        <v>10</v>
      </c>
      <c r="I93" s="611">
        <f t="shared" si="42"/>
        <v>31</v>
      </c>
      <c r="J93" s="650">
        <f t="shared" si="69"/>
        <v>105</v>
      </c>
      <c r="K93" s="651">
        <f t="shared" si="69"/>
        <v>103</v>
      </c>
      <c r="L93" s="612">
        <f t="shared" si="43"/>
        <v>208</v>
      </c>
      <c r="M93" s="650">
        <f t="shared" ref="M93:N93" si="70">SUM(M90:M92)</f>
        <v>106</v>
      </c>
      <c r="N93" s="651">
        <f t="shared" si="70"/>
        <v>86</v>
      </c>
      <c r="O93" s="612">
        <f t="shared" si="44"/>
        <v>192</v>
      </c>
      <c r="P93" s="652">
        <f t="shared" ref="P93:Q93" si="71">SUM(P90:P92)</f>
        <v>95</v>
      </c>
      <c r="Q93" s="651">
        <f t="shared" si="71"/>
        <v>114</v>
      </c>
      <c r="R93" s="612">
        <f t="shared" si="45"/>
        <v>209</v>
      </c>
      <c r="S93" s="652">
        <f t="shared" si="63"/>
        <v>306</v>
      </c>
      <c r="T93" s="651">
        <f t="shared" si="63"/>
        <v>303</v>
      </c>
      <c r="U93" s="613">
        <f t="shared" si="63"/>
        <v>609</v>
      </c>
      <c r="V93" s="652">
        <f>SUM(V90:V92)</f>
        <v>25</v>
      </c>
      <c r="W93" s="651">
        <f>SUM(W90:W92)</f>
        <v>13</v>
      </c>
      <c r="X93" s="613">
        <f>SUM(X90:X92)</f>
        <v>38</v>
      </c>
      <c r="Y93" s="796" t="s">
        <v>661</v>
      </c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97"/>
    </row>
    <row r="94" spans="1:37" ht="18" customHeight="1" thickBot="1">
      <c r="A94" s="388" t="s">
        <v>662</v>
      </c>
      <c r="B94" s="389"/>
      <c r="C94" s="629">
        <f>SUM(C88,C89,C93)</f>
        <v>14</v>
      </c>
      <c r="D94" s="630">
        <f t="shared" ref="D94:K94" si="72">SUM(D88,D89,D93)</f>
        <v>13</v>
      </c>
      <c r="E94" s="631">
        <f t="shared" si="72"/>
        <v>14</v>
      </c>
      <c r="F94" s="632">
        <f t="shared" si="72"/>
        <v>41</v>
      </c>
      <c r="G94" s="632">
        <f t="shared" si="72"/>
        <v>0</v>
      </c>
      <c r="H94" s="632">
        <f t="shared" si="72"/>
        <v>20</v>
      </c>
      <c r="I94" s="633">
        <f t="shared" si="42"/>
        <v>61</v>
      </c>
      <c r="J94" s="634">
        <f t="shared" si="72"/>
        <v>220</v>
      </c>
      <c r="K94" s="620">
        <f t="shared" si="72"/>
        <v>222</v>
      </c>
      <c r="L94" s="621">
        <f t="shared" si="43"/>
        <v>442</v>
      </c>
      <c r="M94" s="634">
        <f t="shared" ref="M94:N94" si="73">SUM(M88,M89,M93)</f>
        <v>219</v>
      </c>
      <c r="N94" s="620">
        <f t="shared" si="73"/>
        <v>182</v>
      </c>
      <c r="O94" s="621">
        <f t="shared" si="44"/>
        <v>401</v>
      </c>
      <c r="P94" s="635">
        <f t="shared" ref="P94:Q94" si="74">SUM(P88,P89,P93)</f>
        <v>209</v>
      </c>
      <c r="Q94" s="620">
        <f t="shared" si="74"/>
        <v>228</v>
      </c>
      <c r="R94" s="621">
        <f t="shared" si="45"/>
        <v>437</v>
      </c>
      <c r="S94" s="635">
        <f t="shared" si="63"/>
        <v>648</v>
      </c>
      <c r="T94" s="620">
        <f t="shared" si="63"/>
        <v>632</v>
      </c>
      <c r="U94" s="636">
        <f t="shared" si="63"/>
        <v>1280</v>
      </c>
      <c r="V94" s="635">
        <f>SUM(V88,V89,V93)</f>
        <v>59</v>
      </c>
      <c r="W94" s="620">
        <f t="shared" ref="W94:X94" si="75">SUM(W88,W89,W93)</f>
        <v>24</v>
      </c>
      <c r="X94" s="636">
        <f t="shared" si="75"/>
        <v>83</v>
      </c>
      <c r="Y94" s="799" t="s">
        <v>784</v>
      </c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400"/>
    </row>
    <row r="95" spans="1:37" ht="18" customHeight="1">
      <c r="A95" s="280" t="s">
        <v>663</v>
      </c>
      <c r="B95" s="284" t="s">
        <v>664</v>
      </c>
      <c r="C95" s="1251">
        <v>3</v>
      </c>
      <c r="D95" s="1252">
        <v>3</v>
      </c>
      <c r="E95" s="944">
        <v>3</v>
      </c>
      <c r="F95" s="607">
        <f>SUM(C95:E95)</f>
        <v>9</v>
      </c>
      <c r="G95" s="510">
        <v>0</v>
      </c>
      <c r="H95" s="510">
        <v>2</v>
      </c>
      <c r="I95" s="608">
        <f t="shared" si="42"/>
        <v>11</v>
      </c>
      <c r="J95" s="1253">
        <v>46</v>
      </c>
      <c r="K95" s="511">
        <v>53</v>
      </c>
      <c r="L95" s="945">
        <f t="shared" si="43"/>
        <v>99</v>
      </c>
      <c r="M95" s="1253">
        <v>34</v>
      </c>
      <c r="N95" s="511">
        <v>43</v>
      </c>
      <c r="O95" s="945">
        <f t="shared" si="44"/>
        <v>77</v>
      </c>
      <c r="P95" s="512">
        <v>39</v>
      </c>
      <c r="Q95" s="511">
        <v>47</v>
      </c>
      <c r="R95" s="945">
        <f t="shared" si="45"/>
        <v>86</v>
      </c>
      <c r="S95" s="512">
        <f t="shared" si="63"/>
        <v>119</v>
      </c>
      <c r="T95" s="511">
        <f t="shared" si="63"/>
        <v>143</v>
      </c>
      <c r="U95" s="609">
        <f t="shared" si="63"/>
        <v>262</v>
      </c>
      <c r="V95" s="512">
        <v>8</v>
      </c>
      <c r="W95" s="511">
        <v>3</v>
      </c>
      <c r="X95" s="609">
        <f t="shared" ref="X95:X96" si="76">SUM(V95:W95)</f>
        <v>11</v>
      </c>
      <c r="Y95" s="281" t="s">
        <v>664</v>
      </c>
    </row>
    <row r="96" spans="1:37" ht="18" customHeight="1">
      <c r="A96" s="283">
        <v>2</v>
      </c>
      <c r="B96" s="380" t="s">
        <v>785</v>
      </c>
      <c r="C96" s="1254">
        <v>2</v>
      </c>
      <c r="D96" s="1255">
        <v>2</v>
      </c>
      <c r="E96" s="946">
        <v>3</v>
      </c>
      <c r="F96" s="610">
        <f>SUM(C96:E96)</f>
        <v>7</v>
      </c>
      <c r="G96" s="513">
        <v>0</v>
      </c>
      <c r="H96" s="513">
        <v>4</v>
      </c>
      <c r="I96" s="611">
        <f t="shared" si="42"/>
        <v>11</v>
      </c>
      <c r="J96" s="1256">
        <v>32</v>
      </c>
      <c r="K96" s="514">
        <v>35</v>
      </c>
      <c r="L96" s="612">
        <f t="shared" si="43"/>
        <v>67</v>
      </c>
      <c r="M96" s="1256">
        <v>43</v>
      </c>
      <c r="N96" s="514">
        <v>39</v>
      </c>
      <c r="O96" s="612">
        <f t="shared" si="44"/>
        <v>82</v>
      </c>
      <c r="P96" s="515">
        <v>51</v>
      </c>
      <c r="Q96" s="514">
        <v>41</v>
      </c>
      <c r="R96" s="612">
        <f t="shared" si="45"/>
        <v>92</v>
      </c>
      <c r="S96" s="515">
        <f t="shared" si="63"/>
        <v>126</v>
      </c>
      <c r="T96" s="514">
        <f t="shared" si="63"/>
        <v>115</v>
      </c>
      <c r="U96" s="613">
        <f t="shared" si="63"/>
        <v>241</v>
      </c>
      <c r="V96" s="515">
        <v>9</v>
      </c>
      <c r="W96" s="514">
        <v>2</v>
      </c>
      <c r="X96" s="613">
        <f t="shared" si="76"/>
        <v>11</v>
      </c>
      <c r="Y96" s="311" t="s">
        <v>785</v>
      </c>
    </row>
    <row r="97" spans="1:32" ht="18" customHeight="1" thickBot="1">
      <c r="A97" s="388" t="s">
        <v>668</v>
      </c>
      <c r="B97" s="382"/>
      <c r="C97" s="614">
        <f>SUM(C95,C96)</f>
        <v>5</v>
      </c>
      <c r="D97" s="615">
        <f t="shared" ref="D97:K97" si="77">SUM(D95,D96)</f>
        <v>5</v>
      </c>
      <c r="E97" s="616">
        <f t="shared" si="77"/>
        <v>6</v>
      </c>
      <c r="F97" s="617">
        <f t="shared" si="77"/>
        <v>16</v>
      </c>
      <c r="G97" s="617">
        <f t="shared" si="77"/>
        <v>0</v>
      </c>
      <c r="H97" s="617">
        <f t="shared" si="77"/>
        <v>6</v>
      </c>
      <c r="I97" s="618">
        <f t="shared" si="42"/>
        <v>22</v>
      </c>
      <c r="J97" s="619">
        <f t="shared" si="77"/>
        <v>78</v>
      </c>
      <c r="K97" s="623">
        <f t="shared" si="77"/>
        <v>88</v>
      </c>
      <c r="L97" s="628">
        <f t="shared" si="43"/>
        <v>166</v>
      </c>
      <c r="M97" s="619">
        <f t="shared" ref="M97:N97" si="78">SUM(M95,M96)</f>
        <v>77</v>
      </c>
      <c r="N97" s="623">
        <f t="shared" si="78"/>
        <v>82</v>
      </c>
      <c r="O97" s="628">
        <f t="shared" si="44"/>
        <v>159</v>
      </c>
      <c r="P97" s="622">
        <f t="shared" ref="P97:Q97" si="79">SUM(P95,P96)</f>
        <v>90</v>
      </c>
      <c r="Q97" s="623">
        <f t="shared" si="79"/>
        <v>88</v>
      </c>
      <c r="R97" s="628">
        <f t="shared" si="45"/>
        <v>178</v>
      </c>
      <c r="S97" s="622">
        <f t="shared" si="63"/>
        <v>245</v>
      </c>
      <c r="T97" s="623">
        <f t="shared" si="63"/>
        <v>258</v>
      </c>
      <c r="U97" s="624">
        <f t="shared" si="63"/>
        <v>503</v>
      </c>
      <c r="V97" s="622">
        <f>SUM(V95:V96)</f>
        <v>17</v>
      </c>
      <c r="W97" s="623">
        <f>SUM(W95:W96)</f>
        <v>5</v>
      </c>
      <c r="X97" s="624">
        <f>SUM(X95:X96)</f>
        <v>22</v>
      </c>
      <c r="Y97" s="383" t="s">
        <v>786</v>
      </c>
      <c r="AE97" s="789"/>
      <c r="AF97" s="789"/>
    </row>
    <row r="98" spans="1:32" ht="18" customHeight="1">
      <c r="A98" s="313" t="s">
        <v>669</v>
      </c>
      <c r="B98" s="380" t="s">
        <v>670</v>
      </c>
      <c r="C98" s="1254">
        <v>3</v>
      </c>
      <c r="D98" s="1255">
        <v>2</v>
      </c>
      <c r="E98" s="946">
        <v>3</v>
      </c>
      <c r="F98" s="610">
        <f>SUM(C98:E98)</f>
        <v>8</v>
      </c>
      <c r="G98" s="513">
        <v>0</v>
      </c>
      <c r="H98" s="513">
        <v>3</v>
      </c>
      <c r="I98" s="611">
        <f t="shared" si="42"/>
        <v>11</v>
      </c>
      <c r="J98" s="1271">
        <v>46</v>
      </c>
      <c r="K98" s="950">
        <v>39</v>
      </c>
      <c r="L98" s="951">
        <f t="shared" si="43"/>
        <v>85</v>
      </c>
      <c r="M98" s="1271">
        <v>34</v>
      </c>
      <c r="N98" s="950">
        <v>36</v>
      </c>
      <c r="O98" s="951">
        <f t="shared" si="44"/>
        <v>70</v>
      </c>
      <c r="P98" s="952">
        <v>46</v>
      </c>
      <c r="Q98" s="950">
        <v>50</v>
      </c>
      <c r="R98" s="951">
        <f t="shared" si="45"/>
        <v>96</v>
      </c>
      <c r="S98" s="515">
        <f t="shared" si="63"/>
        <v>126</v>
      </c>
      <c r="T98" s="514">
        <f t="shared" si="63"/>
        <v>125</v>
      </c>
      <c r="U98" s="613">
        <f t="shared" si="63"/>
        <v>251</v>
      </c>
      <c r="V98" s="515">
        <v>10</v>
      </c>
      <c r="W98" s="514">
        <v>11</v>
      </c>
      <c r="X98" s="613">
        <f t="shared" ref="X98:X101" si="80">SUM(V98:W98)</f>
        <v>21</v>
      </c>
      <c r="Y98" s="311" t="s">
        <v>670</v>
      </c>
    </row>
    <row r="99" spans="1:32" ht="18" customHeight="1">
      <c r="A99" s="280" t="s">
        <v>671</v>
      </c>
      <c r="B99" s="284" t="s">
        <v>674</v>
      </c>
      <c r="C99" s="1251">
        <v>3</v>
      </c>
      <c r="D99" s="1252">
        <v>2</v>
      </c>
      <c r="E99" s="944">
        <v>3</v>
      </c>
      <c r="F99" s="607">
        <f>SUM(C99:E99)</f>
        <v>8</v>
      </c>
      <c r="G99" s="510">
        <v>0</v>
      </c>
      <c r="H99" s="510">
        <v>5</v>
      </c>
      <c r="I99" s="608">
        <f t="shared" si="42"/>
        <v>13</v>
      </c>
      <c r="J99" s="1253">
        <v>51</v>
      </c>
      <c r="K99" s="511">
        <v>45</v>
      </c>
      <c r="L99" s="945">
        <f t="shared" si="43"/>
        <v>96</v>
      </c>
      <c r="M99" s="1253">
        <v>39</v>
      </c>
      <c r="N99" s="511">
        <v>40</v>
      </c>
      <c r="O99" s="945">
        <f t="shared" si="44"/>
        <v>79</v>
      </c>
      <c r="P99" s="512">
        <v>42</v>
      </c>
      <c r="Q99" s="511">
        <v>47</v>
      </c>
      <c r="R99" s="945">
        <f t="shared" si="45"/>
        <v>89</v>
      </c>
      <c r="S99" s="512">
        <f t="shared" si="63"/>
        <v>132</v>
      </c>
      <c r="T99" s="511">
        <f t="shared" si="63"/>
        <v>132</v>
      </c>
      <c r="U99" s="609">
        <f t="shared" si="63"/>
        <v>264</v>
      </c>
      <c r="V99" s="512">
        <v>16</v>
      </c>
      <c r="W99" s="511">
        <v>6</v>
      </c>
      <c r="X99" s="609">
        <f t="shared" si="80"/>
        <v>22</v>
      </c>
      <c r="Y99" s="281" t="s">
        <v>674</v>
      </c>
    </row>
    <row r="100" spans="1:32" ht="18" customHeight="1">
      <c r="A100" s="283">
        <v>3</v>
      </c>
      <c r="B100" s="284" t="s">
        <v>676</v>
      </c>
      <c r="C100" s="1251">
        <v>1</v>
      </c>
      <c r="D100" s="1252">
        <v>1</v>
      </c>
      <c r="E100" s="944">
        <v>2</v>
      </c>
      <c r="F100" s="607">
        <f>SUM(C100:E100)</f>
        <v>4</v>
      </c>
      <c r="G100" s="510">
        <v>0</v>
      </c>
      <c r="H100" s="510">
        <v>4</v>
      </c>
      <c r="I100" s="608">
        <f t="shared" si="42"/>
        <v>8</v>
      </c>
      <c r="J100" s="1253">
        <v>16</v>
      </c>
      <c r="K100" s="511">
        <v>8</v>
      </c>
      <c r="L100" s="945">
        <f t="shared" si="43"/>
        <v>24</v>
      </c>
      <c r="M100" s="1253">
        <v>17</v>
      </c>
      <c r="N100" s="511">
        <v>19</v>
      </c>
      <c r="O100" s="945">
        <f t="shared" si="44"/>
        <v>36</v>
      </c>
      <c r="P100" s="512">
        <v>22</v>
      </c>
      <c r="Q100" s="511">
        <v>18</v>
      </c>
      <c r="R100" s="945">
        <f t="shared" si="45"/>
        <v>40</v>
      </c>
      <c r="S100" s="512">
        <f t="shared" si="63"/>
        <v>55</v>
      </c>
      <c r="T100" s="511">
        <f t="shared" si="63"/>
        <v>45</v>
      </c>
      <c r="U100" s="609">
        <f t="shared" si="63"/>
        <v>100</v>
      </c>
      <c r="V100" s="512">
        <v>9</v>
      </c>
      <c r="W100" s="511">
        <v>5</v>
      </c>
      <c r="X100" s="609">
        <f t="shared" si="80"/>
        <v>14</v>
      </c>
      <c r="Y100" s="281" t="s">
        <v>676</v>
      </c>
    </row>
    <row r="101" spans="1:32" ht="18" customHeight="1">
      <c r="A101" s="280"/>
      <c r="B101" s="380" t="s">
        <v>787</v>
      </c>
      <c r="C101" s="1254">
        <v>2</v>
      </c>
      <c r="D101" s="1255">
        <v>2</v>
      </c>
      <c r="E101" s="946">
        <v>2</v>
      </c>
      <c r="F101" s="610">
        <f>SUM(C101:E101)</f>
        <v>6</v>
      </c>
      <c r="G101" s="513">
        <v>0</v>
      </c>
      <c r="H101" s="513">
        <v>4</v>
      </c>
      <c r="I101" s="611">
        <f t="shared" si="42"/>
        <v>10</v>
      </c>
      <c r="J101" s="1256">
        <v>42</v>
      </c>
      <c r="K101" s="514">
        <v>26</v>
      </c>
      <c r="L101" s="612">
        <f t="shared" si="43"/>
        <v>68</v>
      </c>
      <c r="M101" s="1256">
        <v>32</v>
      </c>
      <c r="N101" s="514">
        <v>26</v>
      </c>
      <c r="O101" s="612">
        <f t="shared" si="44"/>
        <v>58</v>
      </c>
      <c r="P101" s="515">
        <v>28</v>
      </c>
      <c r="Q101" s="514">
        <v>39</v>
      </c>
      <c r="R101" s="612">
        <f t="shared" si="45"/>
        <v>67</v>
      </c>
      <c r="S101" s="515">
        <f t="shared" si="63"/>
        <v>102</v>
      </c>
      <c r="T101" s="514">
        <f t="shared" si="63"/>
        <v>91</v>
      </c>
      <c r="U101" s="613">
        <f t="shared" si="63"/>
        <v>193</v>
      </c>
      <c r="V101" s="515">
        <v>16</v>
      </c>
      <c r="W101" s="514">
        <v>7</v>
      </c>
      <c r="X101" s="613">
        <f t="shared" si="80"/>
        <v>23</v>
      </c>
      <c r="Y101" s="311" t="s">
        <v>787</v>
      </c>
    </row>
    <row r="102" spans="1:32" ht="18" customHeight="1">
      <c r="A102" s="313"/>
      <c r="B102" s="398" t="s">
        <v>788</v>
      </c>
      <c r="C102" s="647">
        <f>SUM(C99:C101)</f>
        <v>6</v>
      </c>
      <c r="D102" s="648">
        <f t="shared" ref="D102:K102" si="81">SUM(D99:D101)</f>
        <v>5</v>
      </c>
      <c r="E102" s="649">
        <f t="shared" si="81"/>
        <v>7</v>
      </c>
      <c r="F102" s="610">
        <f>SUM(F99:F101)</f>
        <v>18</v>
      </c>
      <c r="G102" s="610">
        <f t="shared" si="81"/>
        <v>0</v>
      </c>
      <c r="H102" s="610">
        <f t="shared" si="81"/>
        <v>13</v>
      </c>
      <c r="I102" s="611">
        <f t="shared" si="42"/>
        <v>31</v>
      </c>
      <c r="J102" s="650">
        <f t="shared" si="81"/>
        <v>109</v>
      </c>
      <c r="K102" s="651">
        <f t="shared" si="81"/>
        <v>79</v>
      </c>
      <c r="L102" s="612">
        <f t="shared" si="43"/>
        <v>188</v>
      </c>
      <c r="M102" s="650">
        <f t="shared" ref="M102:N102" si="82">SUM(M99:M101)</f>
        <v>88</v>
      </c>
      <c r="N102" s="651">
        <f t="shared" si="82"/>
        <v>85</v>
      </c>
      <c r="O102" s="612">
        <f t="shared" si="44"/>
        <v>173</v>
      </c>
      <c r="P102" s="652">
        <f t="shared" ref="P102:Q102" si="83">SUM(P99:P101)</f>
        <v>92</v>
      </c>
      <c r="Q102" s="651">
        <f t="shared" si="83"/>
        <v>104</v>
      </c>
      <c r="R102" s="612">
        <f t="shared" si="45"/>
        <v>196</v>
      </c>
      <c r="S102" s="652">
        <f t="shared" ref="S102:U110" si="84">SUM(J102,M102,P102)</f>
        <v>289</v>
      </c>
      <c r="T102" s="651">
        <f t="shared" si="84"/>
        <v>268</v>
      </c>
      <c r="U102" s="613">
        <f t="shared" si="84"/>
        <v>557</v>
      </c>
      <c r="V102" s="652">
        <f>SUM(V99:V101)</f>
        <v>41</v>
      </c>
      <c r="W102" s="651">
        <f t="shared" ref="W102:X102" si="85">SUM(W99:W101)</f>
        <v>18</v>
      </c>
      <c r="X102" s="613">
        <f t="shared" si="85"/>
        <v>59</v>
      </c>
      <c r="Y102" s="796" t="s">
        <v>680</v>
      </c>
    </row>
    <row r="103" spans="1:32" ht="18" customHeight="1" thickBot="1">
      <c r="A103" s="381" t="s">
        <v>681</v>
      </c>
      <c r="B103" s="382"/>
      <c r="C103" s="614">
        <f>SUM(C98,C102)</f>
        <v>9</v>
      </c>
      <c r="D103" s="615">
        <f t="shared" ref="D103:K103" si="86">SUM(D98,D102)</f>
        <v>7</v>
      </c>
      <c r="E103" s="616">
        <f t="shared" si="86"/>
        <v>10</v>
      </c>
      <c r="F103" s="617">
        <f t="shared" si="86"/>
        <v>26</v>
      </c>
      <c r="G103" s="617">
        <f t="shared" si="86"/>
        <v>0</v>
      </c>
      <c r="H103" s="617">
        <f t="shared" si="86"/>
        <v>16</v>
      </c>
      <c r="I103" s="618">
        <f t="shared" si="42"/>
        <v>42</v>
      </c>
      <c r="J103" s="619">
        <f t="shared" si="86"/>
        <v>155</v>
      </c>
      <c r="K103" s="623">
        <f t="shared" si="86"/>
        <v>118</v>
      </c>
      <c r="L103" s="628">
        <f t="shared" si="43"/>
        <v>273</v>
      </c>
      <c r="M103" s="619">
        <f t="shared" ref="M103:N103" si="87">SUM(M98,M102)</f>
        <v>122</v>
      </c>
      <c r="N103" s="623">
        <f t="shared" si="87"/>
        <v>121</v>
      </c>
      <c r="O103" s="628">
        <f t="shared" si="44"/>
        <v>243</v>
      </c>
      <c r="P103" s="622">
        <f t="shared" ref="P103:Q103" si="88">SUM(P98,P102)</f>
        <v>138</v>
      </c>
      <c r="Q103" s="623">
        <f t="shared" si="88"/>
        <v>154</v>
      </c>
      <c r="R103" s="628">
        <f t="shared" si="45"/>
        <v>292</v>
      </c>
      <c r="S103" s="622">
        <f t="shared" si="84"/>
        <v>415</v>
      </c>
      <c r="T103" s="623">
        <f t="shared" si="84"/>
        <v>393</v>
      </c>
      <c r="U103" s="624">
        <f t="shared" si="84"/>
        <v>808</v>
      </c>
      <c r="V103" s="622">
        <f>SUM(V98,V102)</f>
        <v>51</v>
      </c>
      <c r="W103" s="623">
        <f t="shared" ref="W103:X103" si="89">SUM(W98,W102)</f>
        <v>29</v>
      </c>
      <c r="X103" s="624">
        <f t="shared" si="89"/>
        <v>80</v>
      </c>
      <c r="Y103" s="383" t="s">
        <v>789</v>
      </c>
    </row>
    <row r="104" spans="1:32" ht="18" customHeight="1">
      <c r="A104" s="280" t="s">
        <v>682</v>
      </c>
      <c r="B104" s="284" t="s">
        <v>683</v>
      </c>
      <c r="C104" s="1251">
        <v>1</v>
      </c>
      <c r="D104" s="1252">
        <v>1</v>
      </c>
      <c r="E104" s="944">
        <v>1</v>
      </c>
      <c r="F104" s="607">
        <f>SUM(C104:E104)</f>
        <v>3</v>
      </c>
      <c r="G104" s="510">
        <v>0</v>
      </c>
      <c r="H104" s="510">
        <v>2</v>
      </c>
      <c r="I104" s="608">
        <f t="shared" si="42"/>
        <v>5</v>
      </c>
      <c r="J104" s="1250">
        <v>12</v>
      </c>
      <c r="K104" s="508">
        <v>18</v>
      </c>
      <c r="L104" s="603">
        <f t="shared" si="43"/>
        <v>30</v>
      </c>
      <c r="M104" s="1250">
        <v>23</v>
      </c>
      <c r="N104" s="508">
        <v>19</v>
      </c>
      <c r="O104" s="603">
        <f t="shared" si="44"/>
        <v>42</v>
      </c>
      <c r="P104" s="509">
        <v>23</v>
      </c>
      <c r="Q104" s="508">
        <v>17</v>
      </c>
      <c r="R104" s="603">
        <f t="shared" si="45"/>
        <v>40</v>
      </c>
      <c r="S104" s="512">
        <f t="shared" si="84"/>
        <v>58</v>
      </c>
      <c r="T104" s="511">
        <f t="shared" si="84"/>
        <v>54</v>
      </c>
      <c r="U104" s="609">
        <f t="shared" si="84"/>
        <v>112</v>
      </c>
      <c r="V104" s="512">
        <v>3</v>
      </c>
      <c r="W104" s="511">
        <v>3</v>
      </c>
      <c r="X104" s="609">
        <f t="shared" ref="X104:X105" si="90">SUM(V104:W104)</f>
        <v>6</v>
      </c>
      <c r="Y104" s="281" t="s">
        <v>683</v>
      </c>
    </row>
    <row r="105" spans="1:32" ht="18" customHeight="1">
      <c r="A105" s="283">
        <v>2</v>
      </c>
      <c r="B105" s="380" t="s">
        <v>684</v>
      </c>
      <c r="C105" s="1254">
        <v>1</v>
      </c>
      <c r="D105" s="1255">
        <v>1</v>
      </c>
      <c r="E105" s="946">
        <v>1</v>
      </c>
      <c r="F105" s="610">
        <f>SUM(C105:E105)</f>
        <v>3</v>
      </c>
      <c r="G105" s="513">
        <v>0</v>
      </c>
      <c r="H105" s="513">
        <v>2</v>
      </c>
      <c r="I105" s="611">
        <f t="shared" si="42"/>
        <v>5</v>
      </c>
      <c r="J105" s="1256">
        <v>9</v>
      </c>
      <c r="K105" s="514">
        <v>10</v>
      </c>
      <c r="L105" s="612">
        <f t="shared" si="43"/>
        <v>19</v>
      </c>
      <c r="M105" s="1256">
        <v>19</v>
      </c>
      <c r="N105" s="514">
        <v>13</v>
      </c>
      <c r="O105" s="612">
        <f t="shared" si="44"/>
        <v>32</v>
      </c>
      <c r="P105" s="515">
        <v>10</v>
      </c>
      <c r="Q105" s="514">
        <v>11</v>
      </c>
      <c r="R105" s="612">
        <f t="shared" si="45"/>
        <v>21</v>
      </c>
      <c r="S105" s="515">
        <f t="shared" si="84"/>
        <v>38</v>
      </c>
      <c r="T105" s="514">
        <f t="shared" si="84"/>
        <v>34</v>
      </c>
      <c r="U105" s="613">
        <f t="shared" si="84"/>
        <v>72</v>
      </c>
      <c r="V105" s="515">
        <v>2</v>
      </c>
      <c r="W105" s="514">
        <v>2</v>
      </c>
      <c r="X105" s="613">
        <f t="shared" si="90"/>
        <v>4</v>
      </c>
      <c r="Y105" s="311" t="s">
        <v>684</v>
      </c>
    </row>
    <row r="106" spans="1:32" ht="21" customHeight="1" thickBot="1">
      <c r="A106" s="388" t="s">
        <v>685</v>
      </c>
      <c r="B106" s="382"/>
      <c r="C106" s="614">
        <f>SUM(C104,C105)</f>
        <v>2</v>
      </c>
      <c r="D106" s="615">
        <f t="shared" ref="D106:K106" si="91">SUM(D104,D105)</f>
        <v>2</v>
      </c>
      <c r="E106" s="616">
        <f t="shared" si="91"/>
        <v>2</v>
      </c>
      <c r="F106" s="617">
        <f t="shared" si="91"/>
        <v>6</v>
      </c>
      <c r="G106" s="617">
        <f t="shared" si="91"/>
        <v>0</v>
      </c>
      <c r="H106" s="617">
        <f t="shared" si="91"/>
        <v>4</v>
      </c>
      <c r="I106" s="618">
        <f t="shared" si="42"/>
        <v>10</v>
      </c>
      <c r="J106" s="619">
        <f t="shared" si="91"/>
        <v>21</v>
      </c>
      <c r="K106" s="623">
        <f t="shared" si="91"/>
        <v>28</v>
      </c>
      <c r="L106" s="628">
        <f t="shared" si="43"/>
        <v>49</v>
      </c>
      <c r="M106" s="619">
        <f t="shared" ref="M106:N106" si="92">SUM(M104,M105)</f>
        <v>42</v>
      </c>
      <c r="N106" s="623">
        <f t="shared" si="92"/>
        <v>32</v>
      </c>
      <c r="O106" s="628">
        <f t="shared" si="44"/>
        <v>74</v>
      </c>
      <c r="P106" s="622">
        <f t="shared" ref="P106:Q106" si="93">SUM(P104,P105)</f>
        <v>33</v>
      </c>
      <c r="Q106" s="623">
        <f t="shared" si="93"/>
        <v>28</v>
      </c>
      <c r="R106" s="628">
        <f t="shared" si="45"/>
        <v>61</v>
      </c>
      <c r="S106" s="622">
        <f t="shared" si="84"/>
        <v>96</v>
      </c>
      <c r="T106" s="623">
        <f t="shared" si="84"/>
        <v>88</v>
      </c>
      <c r="U106" s="624">
        <f t="shared" si="84"/>
        <v>184</v>
      </c>
      <c r="V106" s="622">
        <f>SUM(V104:V105)</f>
        <v>5</v>
      </c>
      <c r="W106" s="623">
        <f>SUM(W104:W105)</f>
        <v>5</v>
      </c>
      <c r="X106" s="624">
        <f>SUM(X104:X105)</f>
        <v>10</v>
      </c>
      <c r="Y106" s="401" t="s">
        <v>685</v>
      </c>
    </row>
    <row r="107" spans="1:32" ht="21" customHeight="1" thickBot="1">
      <c r="A107" s="381" t="s">
        <v>734</v>
      </c>
      <c r="B107" s="382"/>
      <c r="C107" s="653">
        <f t="shared" ref="C107:H107" si="94">C10</f>
        <v>12</v>
      </c>
      <c r="D107" s="654">
        <f t="shared" si="94"/>
        <v>12</v>
      </c>
      <c r="E107" s="623">
        <f t="shared" si="94"/>
        <v>12</v>
      </c>
      <c r="F107" s="617">
        <f t="shared" si="94"/>
        <v>36</v>
      </c>
      <c r="G107" s="617">
        <f t="shared" si="94"/>
        <v>0</v>
      </c>
      <c r="H107" s="617">
        <f t="shared" si="94"/>
        <v>0</v>
      </c>
      <c r="I107" s="618">
        <f t="shared" si="42"/>
        <v>36</v>
      </c>
      <c r="J107" s="619">
        <f>J10</f>
        <v>221</v>
      </c>
      <c r="K107" s="623">
        <f>K10</f>
        <v>258</v>
      </c>
      <c r="L107" s="628">
        <f t="shared" si="43"/>
        <v>479</v>
      </c>
      <c r="M107" s="622">
        <f>M10</f>
        <v>197</v>
      </c>
      <c r="N107" s="623">
        <f>N10</f>
        <v>283</v>
      </c>
      <c r="O107" s="628">
        <f t="shared" si="44"/>
        <v>480</v>
      </c>
      <c r="P107" s="622">
        <f>P10</f>
        <v>239</v>
      </c>
      <c r="Q107" s="623">
        <f>Q10</f>
        <v>239</v>
      </c>
      <c r="R107" s="617">
        <f t="shared" si="45"/>
        <v>478</v>
      </c>
      <c r="S107" s="622">
        <f t="shared" si="84"/>
        <v>657</v>
      </c>
      <c r="T107" s="623">
        <f t="shared" si="84"/>
        <v>780</v>
      </c>
      <c r="U107" s="624">
        <f t="shared" si="84"/>
        <v>1437</v>
      </c>
      <c r="V107" s="622">
        <f>V10</f>
        <v>0</v>
      </c>
      <c r="W107" s="623">
        <f>W10</f>
        <v>0</v>
      </c>
      <c r="X107" s="624">
        <f>X10</f>
        <v>0</v>
      </c>
      <c r="Y107" s="401" t="s">
        <v>734</v>
      </c>
    </row>
    <row r="108" spans="1:32" ht="21" customHeight="1" thickBot="1">
      <c r="A108" s="381" t="s">
        <v>686</v>
      </c>
      <c r="B108" s="382"/>
      <c r="C108" s="653">
        <f t="shared" ref="C108:X108" si="95">SUM(C29,C49,C54,C61,C67,C70,C75,C80,C84)</f>
        <v>173</v>
      </c>
      <c r="D108" s="654">
        <f t="shared" si="95"/>
        <v>165</v>
      </c>
      <c r="E108" s="623">
        <f t="shared" si="95"/>
        <v>173</v>
      </c>
      <c r="F108" s="617">
        <f t="shared" si="95"/>
        <v>511</v>
      </c>
      <c r="G108" s="617">
        <f t="shared" si="95"/>
        <v>4</v>
      </c>
      <c r="H108" s="617">
        <f t="shared" si="95"/>
        <v>227</v>
      </c>
      <c r="I108" s="618">
        <f t="shared" si="95"/>
        <v>742</v>
      </c>
      <c r="J108" s="619">
        <f t="shared" si="95"/>
        <v>2895</v>
      </c>
      <c r="K108" s="623">
        <f t="shared" si="95"/>
        <v>2649</v>
      </c>
      <c r="L108" s="628">
        <f t="shared" si="95"/>
        <v>5544</v>
      </c>
      <c r="M108" s="622">
        <f t="shared" si="95"/>
        <v>2833</v>
      </c>
      <c r="N108" s="623">
        <f t="shared" si="95"/>
        <v>2735</v>
      </c>
      <c r="O108" s="628">
        <f t="shared" si="95"/>
        <v>5568</v>
      </c>
      <c r="P108" s="622">
        <f t="shared" si="95"/>
        <v>2830</v>
      </c>
      <c r="Q108" s="623">
        <f t="shared" si="95"/>
        <v>2845</v>
      </c>
      <c r="R108" s="617">
        <f t="shared" si="95"/>
        <v>5675</v>
      </c>
      <c r="S108" s="622">
        <f t="shared" si="95"/>
        <v>8558</v>
      </c>
      <c r="T108" s="623">
        <f t="shared" si="95"/>
        <v>8229</v>
      </c>
      <c r="U108" s="624">
        <f t="shared" si="95"/>
        <v>16787</v>
      </c>
      <c r="V108" s="622">
        <f t="shared" si="95"/>
        <v>691</v>
      </c>
      <c r="W108" s="623">
        <f t="shared" si="95"/>
        <v>292</v>
      </c>
      <c r="X108" s="624">
        <f t="shared" si="95"/>
        <v>983</v>
      </c>
      <c r="Y108" s="401" t="s">
        <v>686</v>
      </c>
    </row>
    <row r="109" spans="1:32" ht="21" customHeight="1" thickBot="1">
      <c r="A109" s="381" t="s">
        <v>687</v>
      </c>
      <c r="B109" s="382"/>
      <c r="C109" s="653">
        <f>SUM(C87,C94,C97,C103,C106)</f>
        <v>35</v>
      </c>
      <c r="D109" s="654">
        <f t="shared" ref="D109:X109" si="96">SUM(D87,D94,D97,D103,D106)</f>
        <v>31</v>
      </c>
      <c r="E109" s="623">
        <f t="shared" si="96"/>
        <v>37</v>
      </c>
      <c r="F109" s="617">
        <f t="shared" si="96"/>
        <v>103</v>
      </c>
      <c r="G109" s="617">
        <f t="shared" si="96"/>
        <v>0</v>
      </c>
      <c r="H109" s="617">
        <f t="shared" si="96"/>
        <v>52</v>
      </c>
      <c r="I109" s="618">
        <f t="shared" si="96"/>
        <v>155</v>
      </c>
      <c r="J109" s="619">
        <f t="shared" si="96"/>
        <v>565</v>
      </c>
      <c r="K109" s="623">
        <f t="shared" si="96"/>
        <v>532</v>
      </c>
      <c r="L109" s="628">
        <f t="shared" si="96"/>
        <v>1097</v>
      </c>
      <c r="M109" s="622">
        <f t="shared" si="96"/>
        <v>525</v>
      </c>
      <c r="N109" s="623">
        <f t="shared" si="96"/>
        <v>485</v>
      </c>
      <c r="O109" s="628">
        <f t="shared" si="96"/>
        <v>1010</v>
      </c>
      <c r="P109" s="622">
        <f t="shared" si="96"/>
        <v>559</v>
      </c>
      <c r="Q109" s="623">
        <f t="shared" si="96"/>
        <v>579</v>
      </c>
      <c r="R109" s="617">
        <f t="shared" si="96"/>
        <v>1138</v>
      </c>
      <c r="S109" s="622">
        <f t="shared" si="96"/>
        <v>1649</v>
      </c>
      <c r="T109" s="623">
        <f t="shared" si="96"/>
        <v>1596</v>
      </c>
      <c r="U109" s="624">
        <f t="shared" si="96"/>
        <v>3245</v>
      </c>
      <c r="V109" s="622">
        <f t="shared" si="96"/>
        <v>147</v>
      </c>
      <c r="W109" s="623">
        <f t="shared" si="96"/>
        <v>69</v>
      </c>
      <c r="X109" s="624">
        <f t="shared" si="96"/>
        <v>216</v>
      </c>
      <c r="Y109" s="401" t="s">
        <v>687</v>
      </c>
    </row>
    <row r="110" spans="1:32" s="263" customFormat="1" ht="21" customHeight="1" thickBot="1">
      <c r="A110" s="381" t="s">
        <v>688</v>
      </c>
      <c r="B110" s="382"/>
      <c r="C110" s="653">
        <f>SUM(C107,C108,C109)</f>
        <v>220</v>
      </c>
      <c r="D110" s="654">
        <f t="shared" ref="D110:Q110" si="97">SUM(D107,D108,D109)</f>
        <v>208</v>
      </c>
      <c r="E110" s="623">
        <f t="shared" si="97"/>
        <v>222</v>
      </c>
      <c r="F110" s="617">
        <f t="shared" si="97"/>
        <v>650</v>
      </c>
      <c r="G110" s="617">
        <f t="shared" si="97"/>
        <v>4</v>
      </c>
      <c r="H110" s="617">
        <f t="shared" si="97"/>
        <v>279</v>
      </c>
      <c r="I110" s="618">
        <f t="shared" si="42"/>
        <v>933</v>
      </c>
      <c r="J110" s="619">
        <f t="shared" si="97"/>
        <v>3681</v>
      </c>
      <c r="K110" s="623">
        <f t="shared" si="97"/>
        <v>3439</v>
      </c>
      <c r="L110" s="628">
        <f t="shared" si="43"/>
        <v>7120</v>
      </c>
      <c r="M110" s="645">
        <f t="shared" si="97"/>
        <v>3555</v>
      </c>
      <c r="N110" s="643">
        <f t="shared" si="97"/>
        <v>3503</v>
      </c>
      <c r="O110" s="644">
        <f t="shared" si="44"/>
        <v>7058</v>
      </c>
      <c r="P110" s="622">
        <f t="shared" si="97"/>
        <v>3628</v>
      </c>
      <c r="Q110" s="623">
        <f t="shared" si="97"/>
        <v>3663</v>
      </c>
      <c r="R110" s="617">
        <f t="shared" si="45"/>
        <v>7291</v>
      </c>
      <c r="S110" s="622">
        <f t="shared" si="84"/>
        <v>10864</v>
      </c>
      <c r="T110" s="623">
        <f t="shared" si="84"/>
        <v>10605</v>
      </c>
      <c r="U110" s="624">
        <f>SUM(L110,O110,R110)</f>
        <v>21469</v>
      </c>
      <c r="V110" s="622">
        <f>SUM(V10,V29,V49,V54,V61,V67,V70,V75,V80,V84,V87,V88,V89,V93,V97,V98,V102,V106)</f>
        <v>838</v>
      </c>
      <c r="W110" s="623">
        <f>SUM(W10,W29,W49,W54,W61,W67,W70,W75,W80,W84,W87,W88,W89,W93,W97,W98,W102,W106)</f>
        <v>361</v>
      </c>
      <c r="X110" s="624">
        <f>SUM(X10,X29,X49,X54,X61,X67,X70,X75,X80,X84,X87,X88,X89,X93,X97,X98,X102,X106)</f>
        <v>1199</v>
      </c>
      <c r="Y110" s="401" t="s">
        <v>688</v>
      </c>
    </row>
    <row r="126" spans="9:14">
      <c r="I126" s="391"/>
    </row>
    <row r="128" spans="9:14">
      <c r="N128" s="402"/>
    </row>
    <row r="129" spans="1:14">
      <c r="A129" s="403"/>
      <c r="N129" s="402"/>
    </row>
    <row r="130" spans="1:14">
      <c r="N130" s="391"/>
    </row>
    <row r="168" spans="11:29">
      <c r="V168" s="358">
        <v>28</v>
      </c>
      <c r="W168" s="358">
        <v>21</v>
      </c>
      <c r="Y168" s="358">
        <v>24</v>
      </c>
      <c r="Z168" s="358">
        <v>34</v>
      </c>
      <c r="AC168" s="358">
        <v>21</v>
      </c>
    </row>
    <row r="170" spans="11:29">
      <c r="K170" s="2"/>
    </row>
  </sheetData>
  <autoFilter ref="A5:AK110" xr:uid="{00000000-0009-0000-0000-000002000000}"/>
  <mergeCells count="2">
    <mergeCell ref="V3:X4"/>
    <mergeCell ref="I4:I5"/>
  </mergeCells>
  <phoneticPr fontId="4"/>
  <pageMargins left="0.70866141732283472" right="0.70866141732283472" top="0.55118110236220474" bottom="0.55118110236220474" header="0.31496062992125984" footer="0.31496062992125984"/>
  <pageSetup paperSize="9" scale="92" fitToWidth="2" fitToHeight="0" pageOrder="overThenDown" orientation="portrait" r:id="rId1"/>
  <headerFooter alignWithMargins="0"/>
  <rowBreaks count="2" manualBreakCount="2">
    <brk id="43" max="16383" man="1"/>
    <brk id="80" max="16383" man="1"/>
  </rowBreaks>
  <colBreaks count="1" manualBreakCount="1">
    <brk id="14" max="11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70"/>
  <sheetViews>
    <sheetView view="pageBreakPreview" zoomScale="90" zoomScaleNormal="100" zoomScaleSheetLayoutView="90" workbookViewId="0">
      <pane xSplit="2" ySplit="4" topLeftCell="P5" activePane="bottomRight" state="frozenSplit"/>
      <selection activeCell="H24" sqref="H24"/>
      <selection pane="topRight" activeCell="H24" sqref="H24"/>
      <selection pane="bottomLeft" activeCell="H24" sqref="H24"/>
      <selection pane="bottomRight" activeCell="AH16" sqref="AH16"/>
    </sheetView>
  </sheetViews>
  <sheetFormatPr defaultColWidth="9" defaultRowHeight="13.2"/>
  <cols>
    <col min="1" max="1" width="12.21875" style="28" customWidth="1"/>
    <col min="2" max="2" width="12.6640625" style="28" customWidth="1"/>
    <col min="3" max="7" width="3.6640625" style="28" customWidth="1"/>
    <col min="8" max="8" width="6.44140625" style="28" customWidth="1"/>
    <col min="9" max="13" width="3.6640625" style="28" customWidth="1"/>
    <col min="14" max="14" width="6.88671875" style="28" customWidth="1"/>
    <col min="15" max="24" width="3.6640625" style="28" customWidth="1"/>
    <col min="25" max="25" width="3.88671875" style="28" customWidth="1"/>
    <col min="26" max="36" width="3.6640625" style="28" customWidth="1"/>
    <col min="37" max="39" width="4.109375" style="28" customWidth="1"/>
    <col min="40" max="40" width="12.6640625" style="28" customWidth="1"/>
    <col min="41" max="16384" width="9" style="28"/>
  </cols>
  <sheetData>
    <row r="1" spans="1:43" ht="16.5" customHeight="1" thickBot="1">
      <c r="A1" s="4" t="s">
        <v>689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 t="s">
        <v>19</v>
      </c>
    </row>
    <row r="2" spans="1:43" s="406" customFormat="1" ht="16.5" customHeight="1">
      <c r="A2" s="404"/>
      <c r="B2" s="405"/>
      <c r="C2" s="1933" t="s">
        <v>790</v>
      </c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5"/>
      <c r="O2" s="1939" t="s">
        <v>42</v>
      </c>
      <c r="P2" s="1934"/>
      <c r="Q2" s="1934"/>
      <c r="R2" s="1934"/>
      <c r="S2" s="1934"/>
      <c r="T2" s="1934"/>
      <c r="U2" s="1934"/>
      <c r="V2" s="1934"/>
      <c r="W2" s="1934"/>
      <c r="X2" s="1934"/>
      <c r="Y2" s="1935"/>
      <c r="Z2" s="1940" t="s">
        <v>692</v>
      </c>
      <c r="AA2" s="1941"/>
      <c r="AB2" s="1942"/>
      <c r="AC2" s="29" t="s">
        <v>693</v>
      </c>
      <c r="AD2" s="30"/>
      <c r="AE2" s="30"/>
      <c r="AF2" s="1946" t="s">
        <v>358</v>
      </c>
      <c r="AG2" s="1947"/>
      <c r="AH2" s="1947"/>
      <c r="AI2" s="1947"/>
      <c r="AJ2" s="1948"/>
      <c r="AK2" s="1949" t="s">
        <v>695</v>
      </c>
      <c r="AL2" s="1950"/>
      <c r="AM2" s="1951"/>
      <c r="AN2" s="405"/>
    </row>
    <row r="3" spans="1:43" s="406" customFormat="1" ht="16.5" customHeight="1">
      <c r="A3" s="407"/>
      <c r="B3" s="408"/>
      <c r="C3" s="1936"/>
      <c r="D3" s="1937"/>
      <c r="E3" s="1937"/>
      <c r="F3" s="1937"/>
      <c r="G3" s="1937"/>
      <c r="H3" s="1937"/>
      <c r="I3" s="1937"/>
      <c r="J3" s="1937"/>
      <c r="K3" s="1937"/>
      <c r="L3" s="1937"/>
      <c r="M3" s="1937"/>
      <c r="N3" s="1938"/>
      <c r="O3" s="1955" t="s">
        <v>20</v>
      </c>
      <c r="P3" s="1956"/>
      <c r="Q3" s="1957" t="s">
        <v>791</v>
      </c>
      <c r="R3" s="1958"/>
      <c r="S3" s="1958"/>
      <c r="T3" s="1958"/>
      <c r="U3" s="1958"/>
      <c r="V3" s="1958"/>
      <c r="W3" s="1958"/>
      <c r="X3" s="1959"/>
      <c r="Y3" s="409"/>
      <c r="Z3" s="1943"/>
      <c r="AA3" s="1944"/>
      <c r="AB3" s="1945"/>
      <c r="AC3" s="31" t="s">
        <v>697</v>
      </c>
      <c r="AD3" s="32"/>
      <c r="AE3" s="32"/>
      <c r="AF3" s="31" t="s">
        <v>698</v>
      </c>
      <c r="AG3" s="32"/>
      <c r="AH3" s="32"/>
      <c r="AI3" s="32"/>
      <c r="AJ3" s="32"/>
      <c r="AK3" s="1952"/>
      <c r="AL3" s="1953"/>
      <c r="AM3" s="1954"/>
      <c r="AN3" s="408"/>
    </row>
    <row r="4" spans="1:43" s="406" customFormat="1" ht="127.5" customHeight="1" thickBot="1">
      <c r="A4" s="410" t="s">
        <v>699</v>
      </c>
      <c r="B4" s="411" t="s">
        <v>21</v>
      </c>
      <c r="C4" s="412" t="s">
        <v>700</v>
      </c>
      <c r="D4" s="413" t="s">
        <v>22</v>
      </c>
      <c r="E4" s="413" t="s">
        <v>701</v>
      </c>
      <c r="F4" s="413" t="s">
        <v>23</v>
      </c>
      <c r="G4" s="413" t="s">
        <v>24</v>
      </c>
      <c r="H4" s="413" t="s">
        <v>25</v>
      </c>
      <c r="I4" s="413" t="s">
        <v>26</v>
      </c>
      <c r="J4" s="413" t="s">
        <v>390</v>
      </c>
      <c r="K4" s="413" t="s">
        <v>391</v>
      </c>
      <c r="L4" s="413" t="s">
        <v>27</v>
      </c>
      <c r="M4" s="414" t="s">
        <v>702</v>
      </c>
      <c r="N4" s="415" t="s">
        <v>11</v>
      </c>
      <c r="O4" s="416" t="s">
        <v>28</v>
      </c>
      <c r="P4" s="417" t="s">
        <v>394</v>
      </c>
      <c r="Q4" s="418" t="s">
        <v>703</v>
      </c>
      <c r="R4" s="419" t="s">
        <v>312</v>
      </c>
      <c r="S4" s="420" t="s">
        <v>792</v>
      </c>
      <c r="T4" s="419" t="s">
        <v>60</v>
      </c>
      <c r="U4" s="419" t="s">
        <v>61</v>
      </c>
      <c r="V4" s="420" t="s">
        <v>793</v>
      </c>
      <c r="W4" s="419" t="s">
        <v>705</v>
      </c>
      <c r="X4" s="421" t="s">
        <v>794</v>
      </c>
      <c r="Y4" s="422" t="s">
        <v>11</v>
      </c>
      <c r="Z4" s="423" t="s">
        <v>29</v>
      </c>
      <c r="AA4" s="424" t="s">
        <v>30</v>
      </c>
      <c r="AB4" s="425" t="s">
        <v>31</v>
      </c>
      <c r="AC4" s="423" t="s">
        <v>32</v>
      </c>
      <c r="AD4" s="424" t="s">
        <v>33</v>
      </c>
      <c r="AE4" s="425" t="s">
        <v>34</v>
      </c>
      <c r="AF4" s="418" t="s">
        <v>314</v>
      </c>
      <c r="AG4" s="419" t="s">
        <v>707</v>
      </c>
      <c r="AH4" s="426" t="s">
        <v>35</v>
      </c>
      <c r="AI4" s="427" t="s">
        <v>795</v>
      </c>
      <c r="AJ4" s="428" t="s">
        <v>359</v>
      </c>
      <c r="AK4" s="423" t="s">
        <v>37</v>
      </c>
      <c r="AL4" s="429" t="s">
        <v>709</v>
      </c>
      <c r="AM4" s="430" t="s">
        <v>38</v>
      </c>
      <c r="AN4" s="411" t="s">
        <v>21</v>
      </c>
    </row>
    <row r="5" spans="1:43" s="406" customFormat="1" ht="17.25" customHeight="1">
      <c r="A5" s="431" t="s">
        <v>731</v>
      </c>
      <c r="B5" s="432" t="s">
        <v>39</v>
      </c>
      <c r="C5" s="1080">
        <v>0</v>
      </c>
      <c r="D5" s="1081">
        <v>1</v>
      </c>
      <c r="E5" s="1081">
        <v>0</v>
      </c>
      <c r="F5" s="1081">
        <v>0</v>
      </c>
      <c r="G5" s="1081">
        <v>0</v>
      </c>
      <c r="H5" s="1081">
        <v>17</v>
      </c>
      <c r="I5" s="1081">
        <v>0</v>
      </c>
      <c r="J5" s="1081">
        <v>1</v>
      </c>
      <c r="K5" s="1081">
        <v>0</v>
      </c>
      <c r="L5" s="1081">
        <v>0</v>
      </c>
      <c r="M5" s="1082">
        <v>2</v>
      </c>
      <c r="N5" s="655">
        <f>SUM(C5:M5)</f>
        <v>21</v>
      </c>
      <c r="O5" s="1098">
        <v>1</v>
      </c>
      <c r="P5" s="1272">
        <v>0</v>
      </c>
      <c r="Q5" s="954">
        <v>0</v>
      </c>
      <c r="R5" s="953">
        <v>0</v>
      </c>
      <c r="S5" s="953">
        <v>0</v>
      </c>
      <c r="T5" s="953">
        <v>0</v>
      </c>
      <c r="U5" s="953">
        <v>0</v>
      </c>
      <c r="V5" s="953">
        <v>0</v>
      </c>
      <c r="W5" s="953">
        <v>0</v>
      </c>
      <c r="X5" s="1272">
        <v>0</v>
      </c>
      <c r="Y5" s="656">
        <f>SUM(O5:X5)</f>
        <v>1</v>
      </c>
      <c r="Z5" s="954">
        <v>5</v>
      </c>
      <c r="AA5" s="953">
        <v>1</v>
      </c>
      <c r="AB5" s="1272">
        <v>1</v>
      </c>
      <c r="AC5" s="954">
        <v>1</v>
      </c>
      <c r="AD5" s="953">
        <v>3</v>
      </c>
      <c r="AE5" s="1272">
        <v>0</v>
      </c>
      <c r="AF5" s="1273">
        <v>0</v>
      </c>
      <c r="AG5" s="1274">
        <v>0</v>
      </c>
      <c r="AH5" s="1273">
        <v>0</v>
      </c>
      <c r="AI5" s="1275">
        <v>0</v>
      </c>
      <c r="AJ5" s="1276">
        <v>0</v>
      </c>
      <c r="AK5" s="954">
        <v>0</v>
      </c>
      <c r="AL5" s="953">
        <v>0</v>
      </c>
      <c r="AM5" s="955">
        <v>0</v>
      </c>
      <c r="AN5" s="433" t="s">
        <v>39</v>
      </c>
    </row>
    <row r="6" spans="1:43" s="406" customFormat="1" ht="17.25" customHeight="1">
      <c r="A6" s="434">
        <v>4</v>
      </c>
      <c r="B6" s="432" t="s">
        <v>40</v>
      </c>
      <c r="C6" s="1080">
        <v>0</v>
      </c>
      <c r="D6" s="1081">
        <v>1</v>
      </c>
      <c r="E6" s="1081">
        <v>0</v>
      </c>
      <c r="F6" s="1081">
        <v>0</v>
      </c>
      <c r="G6" s="1081">
        <v>0</v>
      </c>
      <c r="H6" s="1081">
        <v>17</v>
      </c>
      <c r="I6" s="1081">
        <v>0</v>
      </c>
      <c r="J6" s="1081">
        <v>1</v>
      </c>
      <c r="K6" s="1081">
        <v>1</v>
      </c>
      <c r="L6" s="1081">
        <v>0</v>
      </c>
      <c r="M6" s="1082">
        <v>2</v>
      </c>
      <c r="N6" s="655">
        <f t="shared" ref="N6:N68" si="0">SUM(C6:M6)</f>
        <v>22</v>
      </c>
      <c r="O6" s="1098">
        <v>1</v>
      </c>
      <c r="P6" s="1272">
        <v>0</v>
      </c>
      <c r="Q6" s="954">
        <v>0</v>
      </c>
      <c r="R6" s="953">
        <v>0</v>
      </c>
      <c r="S6" s="953">
        <v>0</v>
      </c>
      <c r="T6" s="953">
        <v>0</v>
      </c>
      <c r="U6" s="953">
        <v>0</v>
      </c>
      <c r="V6" s="953">
        <v>0</v>
      </c>
      <c r="W6" s="953">
        <v>0</v>
      </c>
      <c r="X6" s="1272">
        <v>0</v>
      </c>
      <c r="Y6" s="656">
        <f t="shared" ref="Y6:Y68" si="1">SUM(O6:X6)</f>
        <v>1</v>
      </c>
      <c r="Z6" s="954">
        <v>3</v>
      </c>
      <c r="AA6" s="953">
        <v>1</v>
      </c>
      <c r="AB6" s="1272">
        <v>1</v>
      </c>
      <c r="AC6" s="954">
        <v>1</v>
      </c>
      <c r="AD6" s="953">
        <v>3</v>
      </c>
      <c r="AE6" s="1272">
        <v>1</v>
      </c>
      <c r="AF6" s="1273">
        <v>0</v>
      </c>
      <c r="AG6" s="1277">
        <v>0</v>
      </c>
      <c r="AH6" s="1273">
        <v>0</v>
      </c>
      <c r="AI6" s="1275">
        <v>2</v>
      </c>
      <c r="AJ6" s="1276">
        <v>0</v>
      </c>
      <c r="AK6" s="954">
        <v>0</v>
      </c>
      <c r="AL6" s="953">
        <v>0</v>
      </c>
      <c r="AM6" s="955">
        <v>0</v>
      </c>
      <c r="AN6" s="433" t="s">
        <v>40</v>
      </c>
    </row>
    <row r="7" spans="1:43" s="406" customFormat="1" ht="17.25" customHeight="1">
      <c r="A7" s="435"/>
      <c r="B7" s="432" t="s">
        <v>732</v>
      </c>
      <c r="C7" s="1080">
        <v>0</v>
      </c>
      <c r="D7" s="1081">
        <v>1</v>
      </c>
      <c r="E7" s="1081">
        <v>0</v>
      </c>
      <c r="F7" s="1081">
        <v>0</v>
      </c>
      <c r="G7" s="1081">
        <v>0</v>
      </c>
      <c r="H7" s="1081">
        <v>17</v>
      </c>
      <c r="I7" s="1081">
        <v>0</v>
      </c>
      <c r="J7" s="1081">
        <v>1</v>
      </c>
      <c r="K7" s="1081">
        <v>1</v>
      </c>
      <c r="L7" s="1081">
        <v>0</v>
      </c>
      <c r="M7" s="1082">
        <v>1</v>
      </c>
      <c r="N7" s="655">
        <f t="shared" si="0"/>
        <v>21</v>
      </c>
      <c r="O7" s="1098">
        <v>1</v>
      </c>
      <c r="P7" s="1272">
        <v>0</v>
      </c>
      <c r="Q7" s="954">
        <v>0</v>
      </c>
      <c r="R7" s="953">
        <v>0</v>
      </c>
      <c r="S7" s="953">
        <v>0</v>
      </c>
      <c r="T7" s="953">
        <v>0</v>
      </c>
      <c r="U7" s="953">
        <v>0</v>
      </c>
      <c r="V7" s="953">
        <v>0</v>
      </c>
      <c r="W7" s="953">
        <v>0</v>
      </c>
      <c r="X7" s="1272">
        <v>0</v>
      </c>
      <c r="Y7" s="656">
        <f t="shared" si="1"/>
        <v>1</v>
      </c>
      <c r="Z7" s="954">
        <v>3</v>
      </c>
      <c r="AA7" s="953">
        <v>1</v>
      </c>
      <c r="AB7" s="1272">
        <v>1</v>
      </c>
      <c r="AC7" s="954">
        <v>1</v>
      </c>
      <c r="AD7" s="953">
        <v>3</v>
      </c>
      <c r="AE7" s="1272">
        <v>1</v>
      </c>
      <c r="AF7" s="1273">
        <v>0</v>
      </c>
      <c r="AG7" s="1277">
        <v>0</v>
      </c>
      <c r="AH7" s="1278">
        <v>0</v>
      </c>
      <c r="AI7" s="1275">
        <v>1</v>
      </c>
      <c r="AJ7" s="1276">
        <v>0</v>
      </c>
      <c r="AK7" s="954">
        <v>0</v>
      </c>
      <c r="AL7" s="953">
        <v>0</v>
      </c>
      <c r="AM7" s="955">
        <v>0</v>
      </c>
      <c r="AN7" s="433" t="s">
        <v>732</v>
      </c>
    </row>
    <row r="8" spans="1:43" s="406" customFormat="1" ht="17.25" customHeight="1">
      <c r="A8" s="436"/>
      <c r="B8" s="437" t="s">
        <v>733</v>
      </c>
      <c r="C8" s="1083">
        <v>1</v>
      </c>
      <c r="D8" s="1084">
        <v>1</v>
      </c>
      <c r="E8" s="1084">
        <v>0</v>
      </c>
      <c r="F8" s="1084">
        <v>0</v>
      </c>
      <c r="G8" s="1084">
        <v>0</v>
      </c>
      <c r="H8" s="1084">
        <v>18</v>
      </c>
      <c r="I8" s="1084">
        <v>0</v>
      </c>
      <c r="J8" s="1084">
        <v>1</v>
      </c>
      <c r="K8" s="1084">
        <v>0</v>
      </c>
      <c r="L8" s="1084">
        <v>0</v>
      </c>
      <c r="M8" s="1085">
        <v>3</v>
      </c>
      <c r="N8" s="657">
        <f t="shared" si="0"/>
        <v>24</v>
      </c>
      <c r="O8" s="1099">
        <v>3</v>
      </c>
      <c r="P8" s="1279">
        <v>0</v>
      </c>
      <c r="Q8" s="957">
        <v>1</v>
      </c>
      <c r="R8" s="956">
        <v>0</v>
      </c>
      <c r="S8" s="956">
        <v>0</v>
      </c>
      <c r="T8" s="956">
        <v>0</v>
      </c>
      <c r="U8" s="956">
        <v>0</v>
      </c>
      <c r="V8" s="956">
        <v>0</v>
      </c>
      <c r="W8" s="956">
        <v>1</v>
      </c>
      <c r="X8" s="1279">
        <v>0</v>
      </c>
      <c r="Y8" s="658">
        <f t="shared" si="1"/>
        <v>5</v>
      </c>
      <c r="Z8" s="957">
        <v>3</v>
      </c>
      <c r="AA8" s="956">
        <v>1</v>
      </c>
      <c r="AB8" s="1279">
        <v>1</v>
      </c>
      <c r="AC8" s="957">
        <v>1</v>
      </c>
      <c r="AD8" s="956">
        <v>3</v>
      </c>
      <c r="AE8" s="1279">
        <v>1</v>
      </c>
      <c r="AF8" s="1273">
        <v>0</v>
      </c>
      <c r="AG8" s="1280">
        <v>0</v>
      </c>
      <c r="AH8" s="1273">
        <v>0</v>
      </c>
      <c r="AI8" s="1281">
        <v>0</v>
      </c>
      <c r="AJ8" s="1282">
        <v>0</v>
      </c>
      <c r="AK8" s="957">
        <v>0</v>
      </c>
      <c r="AL8" s="956">
        <v>0</v>
      </c>
      <c r="AM8" s="958">
        <v>0</v>
      </c>
      <c r="AN8" s="438" t="s">
        <v>733</v>
      </c>
    </row>
    <row r="9" spans="1:43" s="406" customFormat="1" ht="17.25" customHeight="1" thickBot="1">
      <c r="A9" s="439" t="s">
        <v>735</v>
      </c>
      <c r="B9" s="440"/>
      <c r="C9" s="659">
        <f>SUM(C5:C8)</f>
        <v>1</v>
      </c>
      <c r="D9" s="660">
        <f t="shared" ref="D9:AM9" si="2">SUM(D5:D8)</f>
        <v>4</v>
      </c>
      <c r="E9" s="660">
        <f t="shared" si="2"/>
        <v>0</v>
      </c>
      <c r="F9" s="660">
        <f t="shared" si="2"/>
        <v>0</v>
      </c>
      <c r="G9" s="660">
        <f t="shared" si="2"/>
        <v>0</v>
      </c>
      <c r="H9" s="660">
        <f t="shared" si="2"/>
        <v>69</v>
      </c>
      <c r="I9" s="660">
        <f t="shared" si="2"/>
        <v>0</v>
      </c>
      <c r="J9" s="660">
        <f t="shared" si="2"/>
        <v>4</v>
      </c>
      <c r="K9" s="660">
        <f t="shared" si="2"/>
        <v>2</v>
      </c>
      <c r="L9" s="660">
        <f t="shared" si="2"/>
        <v>0</v>
      </c>
      <c r="M9" s="661">
        <f t="shared" si="2"/>
        <v>8</v>
      </c>
      <c r="N9" s="662">
        <f t="shared" si="0"/>
        <v>88</v>
      </c>
      <c r="O9" s="663">
        <f t="shared" si="2"/>
        <v>6</v>
      </c>
      <c r="P9" s="661">
        <f t="shared" si="2"/>
        <v>0</v>
      </c>
      <c r="Q9" s="663">
        <f t="shared" si="2"/>
        <v>1</v>
      </c>
      <c r="R9" s="660">
        <f t="shared" si="2"/>
        <v>0</v>
      </c>
      <c r="S9" s="660">
        <f t="shared" si="2"/>
        <v>0</v>
      </c>
      <c r="T9" s="660">
        <f t="shared" si="2"/>
        <v>0</v>
      </c>
      <c r="U9" s="660">
        <f t="shared" si="2"/>
        <v>0</v>
      </c>
      <c r="V9" s="660">
        <f t="shared" si="2"/>
        <v>0</v>
      </c>
      <c r="W9" s="660">
        <f t="shared" si="2"/>
        <v>1</v>
      </c>
      <c r="X9" s="661">
        <f t="shared" si="2"/>
        <v>0</v>
      </c>
      <c r="Y9" s="662">
        <f t="shared" si="1"/>
        <v>8</v>
      </c>
      <c r="Z9" s="663">
        <f t="shared" si="2"/>
        <v>14</v>
      </c>
      <c r="AA9" s="660">
        <f t="shared" si="2"/>
        <v>4</v>
      </c>
      <c r="AB9" s="661">
        <f t="shared" si="2"/>
        <v>4</v>
      </c>
      <c r="AC9" s="663">
        <f t="shared" si="2"/>
        <v>4</v>
      </c>
      <c r="AD9" s="660">
        <f t="shared" si="2"/>
        <v>12</v>
      </c>
      <c r="AE9" s="661">
        <f t="shared" si="2"/>
        <v>3</v>
      </c>
      <c r="AF9" s="664">
        <f t="shared" si="2"/>
        <v>0</v>
      </c>
      <c r="AG9" s="665">
        <f t="shared" si="2"/>
        <v>0</v>
      </c>
      <c r="AH9" s="666">
        <f t="shared" si="2"/>
        <v>0</v>
      </c>
      <c r="AI9" s="667">
        <f t="shared" si="2"/>
        <v>3</v>
      </c>
      <c r="AJ9" s="668">
        <f t="shared" si="2"/>
        <v>0</v>
      </c>
      <c r="AK9" s="663">
        <f t="shared" si="2"/>
        <v>0</v>
      </c>
      <c r="AL9" s="660">
        <f t="shared" si="2"/>
        <v>0</v>
      </c>
      <c r="AM9" s="669">
        <f t="shared" si="2"/>
        <v>0</v>
      </c>
      <c r="AN9" s="441" t="s">
        <v>735</v>
      </c>
    </row>
    <row r="10" spans="1:43" s="406" customFormat="1" ht="17.25" customHeight="1">
      <c r="A10" s="442" t="s">
        <v>491</v>
      </c>
      <c r="B10" s="432" t="s">
        <v>736</v>
      </c>
      <c r="C10" s="1080">
        <v>1</v>
      </c>
      <c r="D10" s="1081">
        <v>0</v>
      </c>
      <c r="E10" s="1081">
        <v>1</v>
      </c>
      <c r="F10" s="1081">
        <v>1</v>
      </c>
      <c r="G10" s="1081">
        <v>0</v>
      </c>
      <c r="H10" s="1081">
        <v>30</v>
      </c>
      <c r="I10" s="1081">
        <v>0</v>
      </c>
      <c r="J10" s="1081">
        <v>1</v>
      </c>
      <c r="K10" s="1081">
        <v>0</v>
      </c>
      <c r="L10" s="1081">
        <v>0</v>
      </c>
      <c r="M10" s="1082">
        <v>4</v>
      </c>
      <c r="N10" s="656">
        <f t="shared" si="0"/>
        <v>38</v>
      </c>
      <c r="O10" s="1098">
        <v>2</v>
      </c>
      <c r="P10" s="1272">
        <v>0</v>
      </c>
      <c r="Q10" s="954">
        <v>0</v>
      </c>
      <c r="R10" s="953">
        <v>0</v>
      </c>
      <c r="S10" s="953">
        <v>0</v>
      </c>
      <c r="T10" s="953">
        <v>0</v>
      </c>
      <c r="U10" s="953">
        <v>0</v>
      </c>
      <c r="V10" s="953">
        <v>0</v>
      </c>
      <c r="W10" s="953">
        <v>0</v>
      </c>
      <c r="X10" s="1272">
        <v>0</v>
      </c>
      <c r="Y10" s="656">
        <f t="shared" si="1"/>
        <v>2</v>
      </c>
      <c r="Z10" s="954">
        <v>3</v>
      </c>
      <c r="AA10" s="953">
        <v>1</v>
      </c>
      <c r="AB10" s="1272">
        <v>1</v>
      </c>
      <c r="AC10" s="954">
        <v>1</v>
      </c>
      <c r="AD10" s="953">
        <v>3</v>
      </c>
      <c r="AE10" s="1272">
        <v>1</v>
      </c>
      <c r="AF10" s="954">
        <v>0</v>
      </c>
      <c r="AG10" s="953">
        <v>0</v>
      </c>
      <c r="AH10" s="1283">
        <v>0</v>
      </c>
      <c r="AI10" s="1275">
        <v>2</v>
      </c>
      <c r="AJ10" s="1276">
        <v>0</v>
      </c>
      <c r="AK10" s="954">
        <v>0</v>
      </c>
      <c r="AL10" s="953">
        <v>0</v>
      </c>
      <c r="AM10" s="955">
        <v>0</v>
      </c>
      <c r="AN10" s="433" t="s">
        <v>736</v>
      </c>
      <c r="AQ10" s="774"/>
    </row>
    <row r="11" spans="1:43" s="406" customFormat="1" ht="17.25" customHeight="1">
      <c r="A11" s="434">
        <v>18</v>
      </c>
      <c r="B11" s="432" t="s">
        <v>737</v>
      </c>
      <c r="C11" s="1080">
        <v>1</v>
      </c>
      <c r="D11" s="1081">
        <v>0</v>
      </c>
      <c r="E11" s="1081">
        <v>1</v>
      </c>
      <c r="F11" s="1081">
        <v>1</v>
      </c>
      <c r="G11" s="1081">
        <v>2</v>
      </c>
      <c r="H11" s="1081">
        <v>29</v>
      </c>
      <c r="I11" s="1081">
        <v>0</v>
      </c>
      <c r="J11" s="1081">
        <v>1</v>
      </c>
      <c r="K11" s="1081">
        <v>1</v>
      </c>
      <c r="L11" s="1081">
        <v>0</v>
      </c>
      <c r="M11" s="1082">
        <v>5</v>
      </c>
      <c r="N11" s="656">
        <f t="shared" si="0"/>
        <v>41</v>
      </c>
      <c r="O11" s="1098">
        <v>2</v>
      </c>
      <c r="P11" s="1272">
        <v>0</v>
      </c>
      <c r="Q11" s="954">
        <v>0</v>
      </c>
      <c r="R11" s="953">
        <v>0</v>
      </c>
      <c r="S11" s="953">
        <v>0</v>
      </c>
      <c r="T11" s="953">
        <v>0</v>
      </c>
      <c r="U11" s="953">
        <v>0</v>
      </c>
      <c r="V11" s="953">
        <v>0</v>
      </c>
      <c r="W11" s="953">
        <v>0</v>
      </c>
      <c r="X11" s="1272">
        <v>0</v>
      </c>
      <c r="Y11" s="656">
        <f t="shared" si="1"/>
        <v>2</v>
      </c>
      <c r="Z11" s="954">
        <v>3</v>
      </c>
      <c r="AA11" s="953">
        <v>1</v>
      </c>
      <c r="AB11" s="1272">
        <v>1</v>
      </c>
      <c r="AC11" s="954">
        <v>1</v>
      </c>
      <c r="AD11" s="953">
        <v>3</v>
      </c>
      <c r="AE11" s="1272">
        <v>1</v>
      </c>
      <c r="AF11" s="954">
        <v>0</v>
      </c>
      <c r="AG11" s="953">
        <v>0</v>
      </c>
      <c r="AH11" s="1283">
        <v>0</v>
      </c>
      <c r="AI11" s="1275">
        <v>2</v>
      </c>
      <c r="AJ11" s="1276">
        <v>0</v>
      </c>
      <c r="AK11" s="954">
        <v>0</v>
      </c>
      <c r="AL11" s="953">
        <v>0</v>
      </c>
      <c r="AM11" s="955">
        <v>0</v>
      </c>
      <c r="AN11" s="433" t="s">
        <v>737</v>
      </c>
    </row>
    <row r="12" spans="1:43" s="406" customFormat="1" ht="17.25" customHeight="1">
      <c r="A12" s="442"/>
      <c r="B12" s="432" t="s">
        <v>738</v>
      </c>
      <c r="C12" s="1080">
        <v>1</v>
      </c>
      <c r="D12" s="1081">
        <v>0</v>
      </c>
      <c r="E12" s="1081">
        <v>1</v>
      </c>
      <c r="F12" s="1081">
        <v>1</v>
      </c>
      <c r="G12" s="1081">
        <v>1</v>
      </c>
      <c r="H12" s="1081">
        <v>31</v>
      </c>
      <c r="I12" s="1081">
        <v>0</v>
      </c>
      <c r="J12" s="1081">
        <v>1</v>
      </c>
      <c r="K12" s="1081">
        <v>1</v>
      </c>
      <c r="L12" s="1081">
        <v>0</v>
      </c>
      <c r="M12" s="1082">
        <v>2</v>
      </c>
      <c r="N12" s="656">
        <f t="shared" si="0"/>
        <v>39</v>
      </c>
      <c r="O12" s="1098">
        <v>2</v>
      </c>
      <c r="P12" s="1272">
        <v>0</v>
      </c>
      <c r="Q12" s="954">
        <v>0</v>
      </c>
      <c r="R12" s="953">
        <v>0</v>
      </c>
      <c r="S12" s="953">
        <v>0</v>
      </c>
      <c r="T12" s="953">
        <v>0</v>
      </c>
      <c r="U12" s="953">
        <v>0</v>
      </c>
      <c r="V12" s="953">
        <v>0</v>
      </c>
      <c r="W12" s="953">
        <v>0</v>
      </c>
      <c r="X12" s="1272">
        <v>0</v>
      </c>
      <c r="Y12" s="656">
        <f t="shared" si="1"/>
        <v>2</v>
      </c>
      <c r="Z12" s="954">
        <v>3</v>
      </c>
      <c r="AA12" s="953">
        <v>1</v>
      </c>
      <c r="AB12" s="1272">
        <v>1</v>
      </c>
      <c r="AC12" s="954">
        <v>1</v>
      </c>
      <c r="AD12" s="953">
        <v>3</v>
      </c>
      <c r="AE12" s="1272">
        <v>1</v>
      </c>
      <c r="AF12" s="954">
        <v>0</v>
      </c>
      <c r="AG12" s="953">
        <v>0</v>
      </c>
      <c r="AH12" s="1283">
        <v>0</v>
      </c>
      <c r="AI12" s="1275">
        <v>2</v>
      </c>
      <c r="AJ12" s="1276">
        <v>0</v>
      </c>
      <c r="AK12" s="954">
        <v>0</v>
      </c>
      <c r="AL12" s="953">
        <v>0</v>
      </c>
      <c r="AM12" s="955">
        <v>1</v>
      </c>
      <c r="AN12" s="433" t="s">
        <v>738</v>
      </c>
    </row>
    <row r="13" spans="1:43" s="406" customFormat="1" ht="17.25" customHeight="1">
      <c r="A13" s="442"/>
      <c r="B13" s="432" t="s">
        <v>739</v>
      </c>
      <c r="C13" s="1080">
        <v>1</v>
      </c>
      <c r="D13" s="1081">
        <v>1</v>
      </c>
      <c r="E13" s="1081">
        <v>1</v>
      </c>
      <c r="F13" s="1081">
        <v>1</v>
      </c>
      <c r="G13" s="1081">
        <v>1</v>
      </c>
      <c r="H13" s="1081">
        <v>35</v>
      </c>
      <c r="I13" s="1081">
        <v>0</v>
      </c>
      <c r="J13" s="1081">
        <v>2</v>
      </c>
      <c r="K13" s="1081">
        <v>0</v>
      </c>
      <c r="L13" s="1081">
        <v>0</v>
      </c>
      <c r="M13" s="1082">
        <v>4</v>
      </c>
      <c r="N13" s="656">
        <f t="shared" si="0"/>
        <v>46</v>
      </c>
      <c r="O13" s="1098">
        <v>2</v>
      </c>
      <c r="P13" s="1272">
        <v>0</v>
      </c>
      <c r="Q13" s="954">
        <v>0</v>
      </c>
      <c r="R13" s="953">
        <v>0</v>
      </c>
      <c r="S13" s="953">
        <v>0</v>
      </c>
      <c r="T13" s="953">
        <v>0</v>
      </c>
      <c r="U13" s="953">
        <v>0</v>
      </c>
      <c r="V13" s="953">
        <v>0</v>
      </c>
      <c r="W13" s="953">
        <v>1</v>
      </c>
      <c r="X13" s="1272">
        <v>0</v>
      </c>
      <c r="Y13" s="656">
        <f t="shared" si="1"/>
        <v>3</v>
      </c>
      <c r="Z13" s="954">
        <v>3</v>
      </c>
      <c r="AA13" s="953">
        <v>1</v>
      </c>
      <c r="AB13" s="1272">
        <v>1</v>
      </c>
      <c r="AC13" s="954">
        <v>1</v>
      </c>
      <c r="AD13" s="953">
        <v>3</v>
      </c>
      <c r="AE13" s="1272">
        <v>1</v>
      </c>
      <c r="AF13" s="954">
        <v>0</v>
      </c>
      <c r="AG13" s="953">
        <v>0</v>
      </c>
      <c r="AH13" s="1283">
        <v>0</v>
      </c>
      <c r="AI13" s="1275">
        <v>0</v>
      </c>
      <c r="AJ13" s="1276">
        <v>0</v>
      </c>
      <c r="AK13" s="954">
        <v>0</v>
      </c>
      <c r="AL13" s="953">
        <v>0</v>
      </c>
      <c r="AM13" s="955">
        <v>1</v>
      </c>
      <c r="AN13" s="433" t="s">
        <v>739</v>
      </c>
    </row>
    <row r="14" spans="1:43" s="406" customFormat="1" ht="17.25" customHeight="1">
      <c r="A14" s="442"/>
      <c r="B14" s="432" t="s">
        <v>740</v>
      </c>
      <c r="C14" s="1080">
        <v>1</v>
      </c>
      <c r="D14" s="1081">
        <v>0</v>
      </c>
      <c r="E14" s="1081">
        <v>1</v>
      </c>
      <c r="F14" s="1081">
        <v>0</v>
      </c>
      <c r="G14" s="1081">
        <v>0</v>
      </c>
      <c r="H14" s="1081">
        <v>23</v>
      </c>
      <c r="I14" s="1081">
        <v>0</v>
      </c>
      <c r="J14" s="1081">
        <v>1</v>
      </c>
      <c r="K14" s="1081">
        <v>0</v>
      </c>
      <c r="L14" s="1081">
        <v>0</v>
      </c>
      <c r="M14" s="1082">
        <v>3</v>
      </c>
      <c r="N14" s="656">
        <f t="shared" si="0"/>
        <v>29</v>
      </c>
      <c r="O14" s="1098">
        <v>1</v>
      </c>
      <c r="P14" s="1272">
        <v>0</v>
      </c>
      <c r="Q14" s="954">
        <v>0</v>
      </c>
      <c r="R14" s="953">
        <v>0</v>
      </c>
      <c r="S14" s="953">
        <v>0</v>
      </c>
      <c r="T14" s="953">
        <v>0</v>
      </c>
      <c r="U14" s="953">
        <v>0</v>
      </c>
      <c r="V14" s="953">
        <v>0</v>
      </c>
      <c r="W14" s="953">
        <v>0</v>
      </c>
      <c r="X14" s="1272">
        <v>0</v>
      </c>
      <c r="Y14" s="656">
        <f t="shared" si="1"/>
        <v>1</v>
      </c>
      <c r="Z14" s="954">
        <v>3</v>
      </c>
      <c r="AA14" s="953">
        <v>1</v>
      </c>
      <c r="AB14" s="1272">
        <v>1</v>
      </c>
      <c r="AC14" s="954">
        <v>1</v>
      </c>
      <c r="AD14" s="953">
        <v>3</v>
      </c>
      <c r="AE14" s="1272">
        <v>1</v>
      </c>
      <c r="AF14" s="954">
        <v>0</v>
      </c>
      <c r="AG14" s="953">
        <v>0</v>
      </c>
      <c r="AH14" s="1283">
        <v>0</v>
      </c>
      <c r="AI14" s="1275">
        <v>2</v>
      </c>
      <c r="AJ14" s="1276">
        <v>0</v>
      </c>
      <c r="AK14" s="954">
        <v>0</v>
      </c>
      <c r="AL14" s="953">
        <v>0</v>
      </c>
      <c r="AM14" s="955">
        <v>0</v>
      </c>
      <c r="AN14" s="433" t="s">
        <v>740</v>
      </c>
      <c r="AQ14" s="772"/>
    </row>
    <row r="15" spans="1:43" s="406" customFormat="1" ht="17.25" customHeight="1">
      <c r="A15" s="442"/>
      <c r="B15" s="432" t="s">
        <v>741</v>
      </c>
      <c r="C15" s="1080">
        <v>1</v>
      </c>
      <c r="D15" s="1081">
        <v>0</v>
      </c>
      <c r="E15" s="1081">
        <v>1</v>
      </c>
      <c r="F15" s="1081">
        <v>1</v>
      </c>
      <c r="G15" s="1081">
        <v>2</v>
      </c>
      <c r="H15" s="1081">
        <v>29</v>
      </c>
      <c r="I15" s="1081">
        <v>0</v>
      </c>
      <c r="J15" s="1081">
        <v>1</v>
      </c>
      <c r="K15" s="1081">
        <v>0</v>
      </c>
      <c r="L15" s="1081">
        <v>0</v>
      </c>
      <c r="M15" s="1082">
        <v>2</v>
      </c>
      <c r="N15" s="656">
        <f t="shared" si="0"/>
        <v>37</v>
      </c>
      <c r="O15" s="1098">
        <v>2</v>
      </c>
      <c r="P15" s="1272">
        <v>0</v>
      </c>
      <c r="Q15" s="954">
        <v>0</v>
      </c>
      <c r="R15" s="953">
        <v>0</v>
      </c>
      <c r="S15" s="953">
        <v>0</v>
      </c>
      <c r="T15" s="953">
        <v>0</v>
      </c>
      <c r="U15" s="953">
        <v>0</v>
      </c>
      <c r="V15" s="953">
        <v>0</v>
      </c>
      <c r="W15" s="953">
        <v>0</v>
      </c>
      <c r="X15" s="1272">
        <v>0</v>
      </c>
      <c r="Y15" s="656">
        <f t="shared" si="1"/>
        <v>2</v>
      </c>
      <c r="Z15" s="954">
        <v>3</v>
      </c>
      <c r="AA15" s="953">
        <v>1</v>
      </c>
      <c r="AB15" s="1272">
        <v>1</v>
      </c>
      <c r="AC15" s="954">
        <v>1</v>
      </c>
      <c r="AD15" s="953">
        <v>3</v>
      </c>
      <c r="AE15" s="1272">
        <v>1</v>
      </c>
      <c r="AF15" s="954">
        <v>0</v>
      </c>
      <c r="AG15" s="953">
        <v>0</v>
      </c>
      <c r="AH15" s="1283">
        <v>0</v>
      </c>
      <c r="AI15" s="1275">
        <v>0</v>
      </c>
      <c r="AJ15" s="1276">
        <v>0</v>
      </c>
      <c r="AK15" s="954">
        <v>1</v>
      </c>
      <c r="AL15" s="953">
        <v>0</v>
      </c>
      <c r="AM15" s="955">
        <v>0</v>
      </c>
      <c r="AN15" s="433" t="s">
        <v>741</v>
      </c>
    </row>
    <row r="16" spans="1:43" s="406" customFormat="1" ht="17.25" customHeight="1">
      <c r="A16" s="442"/>
      <c r="B16" s="432" t="s">
        <v>742</v>
      </c>
      <c r="C16" s="1080">
        <v>1</v>
      </c>
      <c r="D16" s="1081">
        <v>0</v>
      </c>
      <c r="E16" s="1081">
        <v>1</v>
      </c>
      <c r="F16" s="1081">
        <v>0</v>
      </c>
      <c r="G16" s="1081">
        <v>1</v>
      </c>
      <c r="H16" s="1081">
        <v>16</v>
      </c>
      <c r="I16" s="1081">
        <v>0</v>
      </c>
      <c r="J16" s="1081">
        <v>1</v>
      </c>
      <c r="K16" s="1081">
        <v>0</v>
      </c>
      <c r="L16" s="1081">
        <v>0</v>
      </c>
      <c r="M16" s="1082">
        <v>3</v>
      </c>
      <c r="N16" s="656">
        <f t="shared" si="0"/>
        <v>23</v>
      </c>
      <c r="O16" s="1098">
        <v>1</v>
      </c>
      <c r="P16" s="1272">
        <v>0</v>
      </c>
      <c r="Q16" s="954">
        <v>0</v>
      </c>
      <c r="R16" s="953">
        <v>0</v>
      </c>
      <c r="S16" s="953">
        <v>0</v>
      </c>
      <c r="T16" s="953">
        <v>0</v>
      </c>
      <c r="U16" s="953">
        <v>0</v>
      </c>
      <c r="V16" s="953">
        <v>0</v>
      </c>
      <c r="W16" s="953">
        <v>0</v>
      </c>
      <c r="X16" s="1272">
        <v>0</v>
      </c>
      <c r="Y16" s="656">
        <f t="shared" si="1"/>
        <v>1</v>
      </c>
      <c r="Z16" s="954">
        <v>3</v>
      </c>
      <c r="AA16" s="953">
        <v>1</v>
      </c>
      <c r="AB16" s="1272">
        <v>1</v>
      </c>
      <c r="AC16" s="954">
        <v>1</v>
      </c>
      <c r="AD16" s="953">
        <v>3</v>
      </c>
      <c r="AE16" s="1272">
        <v>1</v>
      </c>
      <c r="AF16" s="954">
        <v>0</v>
      </c>
      <c r="AG16" s="953">
        <v>0</v>
      </c>
      <c r="AH16" s="1283">
        <v>0</v>
      </c>
      <c r="AI16" s="1275">
        <v>2</v>
      </c>
      <c r="AJ16" s="1276">
        <v>0</v>
      </c>
      <c r="AK16" s="954">
        <v>1</v>
      </c>
      <c r="AL16" s="953">
        <v>0</v>
      </c>
      <c r="AM16" s="955">
        <v>0</v>
      </c>
      <c r="AN16" s="433" t="s">
        <v>742</v>
      </c>
      <c r="AQ16" s="772"/>
    </row>
    <row r="17" spans="1:43" s="406" customFormat="1" ht="17.25" customHeight="1">
      <c r="A17" s="442"/>
      <c r="B17" s="432" t="s">
        <v>507</v>
      </c>
      <c r="C17" s="1080">
        <v>1</v>
      </c>
      <c r="D17" s="1081">
        <v>0</v>
      </c>
      <c r="E17" s="1081">
        <v>1</v>
      </c>
      <c r="F17" s="1081">
        <v>0</v>
      </c>
      <c r="G17" s="1081">
        <v>0</v>
      </c>
      <c r="H17" s="1081">
        <v>7</v>
      </c>
      <c r="I17" s="1081">
        <v>0</v>
      </c>
      <c r="J17" s="1081">
        <v>1</v>
      </c>
      <c r="K17" s="1081">
        <v>0</v>
      </c>
      <c r="L17" s="1081">
        <v>0</v>
      </c>
      <c r="M17" s="1082">
        <v>3</v>
      </c>
      <c r="N17" s="656">
        <f t="shared" si="0"/>
        <v>13</v>
      </c>
      <c r="O17" s="1098">
        <v>0</v>
      </c>
      <c r="P17" s="1272">
        <v>0</v>
      </c>
      <c r="Q17" s="954">
        <v>0</v>
      </c>
      <c r="R17" s="953">
        <v>0</v>
      </c>
      <c r="S17" s="953">
        <v>0</v>
      </c>
      <c r="T17" s="953">
        <v>0</v>
      </c>
      <c r="U17" s="953">
        <v>0</v>
      </c>
      <c r="V17" s="953">
        <v>0</v>
      </c>
      <c r="W17" s="953">
        <v>0</v>
      </c>
      <c r="X17" s="1272">
        <v>0</v>
      </c>
      <c r="Y17" s="656">
        <f t="shared" si="1"/>
        <v>0</v>
      </c>
      <c r="Z17" s="954">
        <v>3</v>
      </c>
      <c r="AA17" s="953">
        <v>1</v>
      </c>
      <c r="AB17" s="1272">
        <v>1</v>
      </c>
      <c r="AC17" s="954">
        <v>1</v>
      </c>
      <c r="AD17" s="953">
        <v>3</v>
      </c>
      <c r="AE17" s="1272">
        <v>1</v>
      </c>
      <c r="AF17" s="954">
        <v>0</v>
      </c>
      <c r="AG17" s="953">
        <v>0</v>
      </c>
      <c r="AH17" s="1283">
        <v>0</v>
      </c>
      <c r="AI17" s="1275">
        <v>2</v>
      </c>
      <c r="AJ17" s="1276">
        <v>0</v>
      </c>
      <c r="AK17" s="954">
        <v>0</v>
      </c>
      <c r="AL17" s="953">
        <v>0</v>
      </c>
      <c r="AM17" s="955">
        <v>0</v>
      </c>
      <c r="AN17" s="433" t="s">
        <v>507</v>
      </c>
    </row>
    <row r="18" spans="1:43" s="406" customFormat="1" ht="17.25" customHeight="1">
      <c r="A18" s="442"/>
      <c r="B18" s="432" t="s">
        <v>504</v>
      </c>
      <c r="C18" s="1080">
        <v>1</v>
      </c>
      <c r="D18" s="1081">
        <v>1</v>
      </c>
      <c r="E18" s="1081">
        <v>1</v>
      </c>
      <c r="F18" s="1081">
        <v>1</v>
      </c>
      <c r="G18" s="1081">
        <v>1</v>
      </c>
      <c r="H18" s="1081">
        <v>37</v>
      </c>
      <c r="I18" s="1081">
        <v>0</v>
      </c>
      <c r="J18" s="1081">
        <v>2</v>
      </c>
      <c r="K18" s="1081">
        <v>0</v>
      </c>
      <c r="L18" s="1081">
        <v>0</v>
      </c>
      <c r="M18" s="1082">
        <v>2</v>
      </c>
      <c r="N18" s="656">
        <f t="shared" si="0"/>
        <v>46</v>
      </c>
      <c r="O18" s="1098">
        <v>2</v>
      </c>
      <c r="P18" s="1272">
        <v>0</v>
      </c>
      <c r="Q18" s="954">
        <v>0</v>
      </c>
      <c r="R18" s="953">
        <v>0</v>
      </c>
      <c r="S18" s="953">
        <v>0</v>
      </c>
      <c r="T18" s="953">
        <v>0</v>
      </c>
      <c r="U18" s="953">
        <v>0</v>
      </c>
      <c r="V18" s="953">
        <v>0</v>
      </c>
      <c r="W18" s="953">
        <v>0</v>
      </c>
      <c r="X18" s="1272">
        <v>0</v>
      </c>
      <c r="Y18" s="656">
        <f t="shared" si="1"/>
        <v>2</v>
      </c>
      <c r="Z18" s="954">
        <v>3</v>
      </c>
      <c r="AA18" s="953">
        <v>1</v>
      </c>
      <c r="AB18" s="1272">
        <v>1</v>
      </c>
      <c r="AC18" s="954">
        <v>1</v>
      </c>
      <c r="AD18" s="953">
        <v>3</v>
      </c>
      <c r="AE18" s="1272">
        <v>1</v>
      </c>
      <c r="AF18" s="954">
        <v>0</v>
      </c>
      <c r="AG18" s="953">
        <v>0</v>
      </c>
      <c r="AH18" s="1283">
        <v>0</v>
      </c>
      <c r="AI18" s="1275">
        <v>2</v>
      </c>
      <c r="AJ18" s="1276">
        <v>0</v>
      </c>
      <c r="AK18" s="954">
        <v>0</v>
      </c>
      <c r="AL18" s="953">
        <v>0</v>
      </c>
      <c r="AM18" s="955">
        <v>0</v>
      </c>
      <c r="AN18" s="433" t="s">
        <v>504</v>
      </c>
      <c r="AQ18" s="772"/>
    </row>
    <row r="19" spans="1:43" s="406" customFormat="1" ht="17.25" customHeight="1">
      <c r="A19" s="442"/>
      <c r="B19" s="432" t="s">
        <v>743</v>
      </c>
      <c r="C19" s="1080">
        <v>1</v>
      </c>
      <c r="D19" s="1081">
        <v>0</v>
      </c>
      <c r="E19" s="1081">
        <v>1</v>
      </c>
      <c r="F19" s="1081">
        <v>0</v>
      </c>
      <c r="G19" s="1081">
        <v>1</v>
      </c>
      <c r="H19" s="1081">
        <v>18</v>
      </c>
      <c r="I19" s="1081">
        <v>0</v>
      </c>
      <c r="J19" s="1081">
        <v>0</v>
      </c>
      <c r="K19" s="1081">
        <v>1</v>
      </c>
      <c r="L19" s="1081">
        <v>1</v>
      </c>
      <c r="M19" s="1082">
        <v>3</v>
      </c>
      <c r="N19" s="656">
        <f t="shared" si="0"/>
        <v>26</v>
      </c>
      <c r="O19" s="1098">
        <v>1</v>
      </c>
      <c r="P19" s="1272">
        <v>0</v>
      </c>
      <c r="Q19" s="954">
        <v>0</v>
      </c>
      <c r="R19" s="953">
        <v>0</v>
      </c>
      <c r="S19" s="953">
        <v>0</v>
      </c>
      <c r="T19" s="953">
        <v>0</v>
      </c>
      <c r="U19" s="953">
        <v>0</v>
      </c>
      <c r="V19" s="953">
        <v>0</v>
      </c>
      <c r="W19" s="953">
        <v>0</v>
      </c>
      <c r="X19" s="1272">
        <v>0</v>
      </c>
      <c r="Y19" s="656">
        <f t="shared" si="1"/>
        <v>1</v>
      </c>
      <c r="Z19" s="954">
        <v>3</v>
      </c>
      <c r="AA19" s="953">
        <v>1</v>
      </c>
      <c r="AB19" s="1272">
        <v>1</v>
      </c>
      <c r="AC19" s="954">
        <v>1</v>
      </c>
      <c r="AD19" s="953">
        <v>3</v>
      </c>
      <c r="AE19" s="1272">
        <v>1</v>
      </c>
      <c r="AF19" s="954">
        <v>0</v>
      </c>
      <c r="AG19" s="953">
        <v>0</v>
      </c>
      <c r="AH19" s="1283">
        <v>0</v>
      </c>
      <c r="AI19" s="1275">
        <v>3</v>
      </c>
      <c r="AJ19" s="1276">
        <v>0</v>
      </c>
      <c r="AK19" s="954">
        <v>0</v>
      </c>
      <c r="AL19" s="953">
        <v>0</v>
      </c>
      <c r="AM19" s="955">
        <v>0</v>
      </c>
      <c r="AN19" s="433" t="s">
        <v>743</v>
      </c>
    </row>
    <row r="20" spans="1:43" s="406" customFormat="1" ht="17.25" customHeight="1">
      <c r="A20" s="442"/>
      <c r="B20" s="432" t="s">
        <v>796</v>
      </c>
      <c r="C20" s="1080">
        <v>1</v>
      </c>
      <c r="D20" s="1081">
        <v>0</v>
      </c>
      <c r="E20" s="1081">
        <v>1</v>
      </c>
      <c r="F20" s="1081">
        <v>0</v>
      </c>
      <c r="G20" s="1081">
        <v>1</v>
      </c>
      <c r="H20" s="1081">
        <v>17</v>
      </c>
      <c r="I20" s="1081">
        <v>0</v>
      </c>
      <c r="J20" s="1081">
        <v>1</v>
      </c>
      <c r="K20" s="1081">
        <v>0</v>
      </c>
      <c r="L20" s="1081">
        <v>0</v>
      </c>
      <c r="M20" s="1082">
        <v>3</v>
      </c>
      <c r="N20" s="656">
        <f t="shared" si="0"/>
        <v>24</v>
      </c>
      <c r="O20" s="1098">
        <v>2</v>
      </c>
      <c r="P20" s="1272">
        <v>0</v>
      </c>
      <c r="Q20" s="954">
        <v>0</v>
      </c>
      <c r="R20" s="953">
        <v>0</v>
      </c>
      <c r="S20" s="953">
        <v>0</v>
      </c>
      <c r="T20" s="953">
        <v>0</v>
      </c>
      <c r="U20" s="953">
        <v>0</v>
      </c>
      <c r="V20" s="953">
        <v>0</v>
      </c>
      <c r="W20" s="953">
        <v>0</v>
      </c>
      <c r="X20" s="1272">
        <v>0</v>
      </c>
      <c r="Y20" s="656">
        <f t="shared" si="1"/>
        <v>2</v>
      </c>
      <c r="Z20" s="954">
        <v>3</v>
      </c>
      <c r="AA20" s="953">
        <v>1</v>
      </c>
      <c r="AB20" s="1272">
        <v>1</v>
      </c>
      <c r="AC20" s="954">
        <v>1</v>
      </c>
      <c r="AD20" s="953">
        <v>3</v>
      </c>
      <c r="AE20" s="1272">
        <v>1</v>
      </c>
      <c r="AF20" s="954">
        <v>0</v>
      </c>
      <c r="AG20" s="953">
        <v>0</v>
      </c>
      <c r="AH20" s="1283">
        <v>0</v>
      </c>
      <c r="AI20" s="1275">
        <v>2</v>
      </c>
      <c r="AJ20" s="1276">
        <v>0</v>
      </c>
      <c r="AK20" s="954">
        <v>0</v>
      </c>
      <c r="AL20" s="953">
        <v>0</v>
      </c>
      <c r="AM20" s="955">
        <v>0</v>
      </c>
      <c r="AN20" s="433" t="s">
        <v>796</v>
      </c>
      <c r="AQ20" s="772"/>
    </row>
    <row r="21" spans="1:43" s="406" customFormat="1" ht="17.25" customHeight="1">
      <c r="A21" s="442"/>
      <c r="B21" s="432" t="s">
        <v>517</v>
      </c>
      <c r="C21" s="1080">
        <v>1</v>
      </c>
      <c r="D21" s="1081">
        <v>0</v>
      </c>
      <c r="E21" s="1081">
        <v>1</v>
      </c>
      <c r="F21" s="1081">
        <v>0</v>
      </c>
      <c r="G21" s="1081">
        <v>1</v>
      </c>
      <c r="H21" s="1081">
        <v>17</v>
      </c>
      <c r="I21" s="1081">
        <v>0</v>
      </c>
      <c r="J21" s="1081">
        <v>1</v>
      </c>
      <c r="K21" s="1081">
        <v>0</v>
      </c>
      <c r="L21" s="1081">
        <v>0</v>
      </c>
      <c r="M21" s="1082">
        <v>2</v>
      </c>
      <c r="N21" s="656">
        <f t="shared" si="0"/>
        <v>23</v>
      </c>
      <c r="O21" s="1098">
        <v>3</v>
      </c>
      <c r="P21" s="1272">
        <v>0</v>
      </c>
      <c r="Q21" s="954">
        <v>0</v>
      </c>
      <c r="R21" s="953">
        <v>0</v>
      </c>
      <c r="S21" s="953">
        <v>0</v>
      </c>
      <c r="T21" s="953">
        <v>0</v>
      </c>
      <c r="U21" s="953">
        <v>0</v>
      </c>
      <c r="V21" s="953">
        <v>0</v>
      </c>
      <c r="W21" s="953">
        <v>0</v>
      </c>
      <c r="X21" s="1272">
        <v>0</v>
      </c>
      <c r="Y21" s="656">
        <f t="shared" si="1"/>
        <v>3</v>
      </c>
      <c r="Z21" s="954">
        <v>3</v>
      </c>
      <c r="AA21" s="953">
        <v>1</v>
      </c>
      <c r="AB21" s="1272">
        <v>1</v>
      </c>
      <c r="AC21" s="954">
        <v>1</v>
      </c>
      <c r="AD21" s="953">
        <v>3</v>
      </c>
      <c r="AE21" s="1272">
        <v>1</v>
      </c>
      <c r="AF21" s="954">
        <v>0</v>
      </c>
      <c r="AG21" s="953">
        <v>0</v>
      </c>
      <c r="AH21" s="1283">
        <v>1</v>
      </c>
      <c r="AI21" s="1275">
        <v>2</v>
      </c>
      <c r="AJ21" s="1276">
        <v>0</v>
      </c>
      <c r="AK21" s="954">
        <v>0</v>
      </c>
      <c r="AL21" s="953">
        <v>0</v>
      </c>
      <c r="AM21" s="955">
        <v>0</v>
      </c>
      <c r="AN21" s="433" t="s">
        <v>517</v>
      </c>
    </row>
    <row r="22" spans="1:43" s="406" customFormat="1" ht="17.25" customHeight="1">
      <c r="A22" s="442"/>
      <c r="B22" s="432" t="s">
        <v>518</v>
      </c>
      <c r="C22" s="1080">
        <v>1</v>
      </c>
      <c r="D22" s="1081">
        <v>0</v>
      </c>
      <c r="E22" s="1081">
        <v>1</v>
      </c>
      <c r="F22" s="1081">
        <v>0</v>
      </c>
      <c r="G22" s="1081">
        <v>2</v>
      </c>
      <c r="H22" s="1081">
        <v>13</v>
      </c>
      <c r="I22" s="1081">
        <v>0</v>
      </c>
      <c r="J22" s="1081">
        <v>1</v>
      </c>
      <c r="K22" s="1081">
        <v>0</v>
      </c>
      <c r="L22" s="1081">
        <v>0</v>
      </c>
      <c r="M22" s="1082">
        <v>1</v>
      </c>
      <c r="N22" s="656">
        <f t="shared" si="0"/>
        <v>19</v>
      </c>
      <c r="O22" s="1098">
        <v>1</v>
      </c>
      <c r="P22" s="1272">
        <v>1</v>
      </c>
      <c r="Q22" s="954">
        <v>0</v>
      </c>
      <c r="R22" s="953">
        <v>0</v>
      </c>
      <c r="S22" s="953">
        <v>0</v>
      </c>
      <c r="T22" s="953">
        <v>0</v>
      </c>
      <c r="U22" s="953">
        <v>0</v>
      </c>
      <c r="V22" s="953">
        <v>0</v>
      </c>
      <c r="W22" s="953">
        <v>2</v>
      </c>
      <c r="X22" s="1272">
        <v>0</v>
      </c>
      <c r="Y22" s="656">
        <f t="shared" si="1"/>
        <v>4</v>
      </c>
      <c r="Z22" s="954">
        <v>3</v>
      </c>
      <c r="AA22" s="953">
        <v>1</v>
      </c>
      <c r="AB22" s="1272">
        <v>1</v>
      </c>
      <c r="AC22" s="954">
        <v>1</v>
      </c>
      <c r="AD22" s="953">
        <v>3</v>
      </c>
      <c r="AE22" s="1272">
        <v>1</v>
      </c>
      <c r="AF22" s="954">
        <v>0</v>
      </c>
      <c r="AG22" s="953">
        <v>0</v>
      </c>
      <c r="AH22" s="1283">
        <v>0</v>
      </c>
      <c r="AI22" s="1275">
        <v>0</v>
      </c>
      <c r="AJ22" s="1276">
        <v>0</v>
      </c>
      <c r="AK22" s="954">
        <v>0</v>
      </c>
      <c r="AL22" s="953">
        <v>0</v>
      </c>
      <c r="AM22" s="955">
        <v>0</v>
      </c>
      <c r="AN22" s="433" t="s">
        <v>518</v>
      </c>
    </row>
    <row r="23" spans="1:43" s="406" customFormat="1" ht="17.25" customHeight="1">
      <c r="A23" s="442"/>
      <c r="B23" s="432" t="s">
        <v>797</v>
      </c>
      <c r="C23" s="1080">
        <v>1</v>
      </c>
      <c r="D23" s="1081">
        <v>0</v>
      </c>
      <c r="E23" s="1081">
        <v>1</v>
      </c>
      <c r="F23" s="1081">
        <v>1</v>
      </c>
      <c r="G23" s="1081">
        <v>2</v>
      </c>
      <c r="H23" s="1081">
        <v>32</v>
      </c>
      <c r="I23" s="1081">
        <v>0</v>
      </c>
      <c r="J23" s="1081">
        <v>2</v>
      </c>
      <c r="K23" s="1081">
        <v>0</v>
      </c>
      <c r="L23" s="1081">
        <v>0</v>
      </c>
      <c r="M23" s="1082">
        <v>6</v>
      </c>
      <c r="N23" s="656">
        <f t="shared" si="0"/>
        <v>45</v>
      </c>
      <c r="O23" s="1098">
        <v>2</v>
      </c>
      <c r="P23" s="1272">
        <v>0</v>
      </c>
      <c r="Q23" s="954">
        <v>0</v>
      </c>
      <c r="R23" s="953">
        <v>0</v>
      </c>
      <c r="S23" s="953">
        <v>0</v>
      </c>
      <c r="T23" s="953">
        <v>0</v>
      </c>
      <c r="U23" s="953">
        <v>0</v>
      </c>
      <c r="V23" s="953">
        <v>0</v>
      </c>
      <c r="W23" s="953">
        <v>1</v>
      </c>
      <c r="X23" s="1272">
        <v>0</v>
      </c>
      <c r="Y23" s="656">
        <f t="shared" si="1"/>
        <v>3</v>
      </c>
      <c r="Z23" s="954">
        <v>3</v>
      </c>
      <c r="AA23" s="953">
        <v>1</v>
      </c>
      <c r="AB23" s="1272">
        <v>1</v>
      </c>
      <c r="AC23" s="954">
        <v>1</v>
      </c>
      <c r="AD23" s="953">
        <v>3</v>
      </c>
      <c r="AE23" s="1272">
        <v>1</v>
      </c>
      <c r="AF23" s="954">
        <v>0</v>
      </c>
      <c r="AG23" s="953">
        <v>0</v>
      </c>
      <c r="AH23" s="1283">
        <v>0</v>
      </c>
      <c r="AI23" s="1275">
        <v>3</v>
      </c>
      <c r="AJ23" s="1276">
        <v>0</v>
      </c>
      <c r="AK23" s="954">
        <v>0</v>
      </c>
      <c r="AL23" s="953">
        <v>0</v>
      </c>
      <c r="AM23" s="955">
        <v>1</v>
      </c>
      <c r="AN23" s="433" t="s">
        <v>797</v>
      </c>
    </row>
    <row r="24" spans="1:43" s="406" customFormat="1" ht="17.25" customHeight="1">
      <c r="A24" s="442"/>
      <c r="B24" s="432" t="s">
        <v>521</v>
      </c>
      <c r="C24" s="1080">
        <v>1</v>
      </c>
      <c r="D24" s="1081">
        <v>0</v>
      </c>
      <c r="E24" s="1081">
        <v>1</v>
      </c>
      <c r="F24" s="1081">
        <v>0</v>
      </c>
      <c r="G24" s="1081">
        <v>1</v>
      </c>
      <c r="H24" s="1081">
        <v>7</v>
      </c>
      <c r="I24" s="1081">
        <v>0</v>
      </c>
      <c r="J24" s="1081">
        <v>1</v>
      </c>
      <c r="K24" s="1081">
        <v>0</v>
      </c>
      <c r="L24" s="1081">
        <v>0</v>
      </c>
      <c r="M24" s="1082">
        <v>1</v>
      </c>
      <c r="N24" s="656">
        <f t="shared" si="0"/>
        <v>12</v>
      </c>
      <c r="O24" s="1098">
        <v>1</v>
      </c>
      <c r="P24" s="1272">
        <v>0</v>
      </c>
      <c r="Q24" s="954">
        <v>0</v>
      </c>
      <c r="R24" s="953">
        <v>0</v>
      </c>
      <c r="S24" s="953">
        <v>0</v>
      </c>
      <c r="T24" s="953">
        <v>0</v>
      </c>
      <c r="U24" s="953">
        <v>0</v>
      </c>
      <c r="V24" s="953">
        <v>0</v>
      </c>
      <c r="W24" s="953">
        <v>0</v>
      </c>
      <c r="X24" s="1272">
        <v>0</v>
      </c>
      <c r="Y24" s="656">
        <f t="shared" si="1"/>
        <v>1</v>
      </c>
      <c r="Z24" s="954">
        <v>3</v>
      </c>
      <c r="AA24" s="953">
        <v>1</v>
      </c>
      <c r="AB24" s="1272">
        <v>1</v>
      </c>
      <c r="AC24" s="954">
        <v>1</v>
      </c>
      <c r="AD24" s="953">
        <v>3</v>
      </c>
      <c r="AE24" s="1272">
        <v>1</v>
      </c>
      <c r="AF24" s="954">
        <v>0</v>
      </c>
      <c r="AG24" s="953">
        <v>0</v>
      </c>
      <c r="AH24" s="1283">
        <v>0</v>
      </c>
      <c r="AI24" s="1275">
        <v>0</v>
      </c>
      <c r="AJ24" s="1276">
        <v>0</v>
      </c>
      <c r="AK24" s="954">
        <v>0</v>
      </c>
      <c r="AL24" s="953">
        <v>0</v>
      </c>
      <c r="AM24" s="955">
        <v>0</v>
      </c>
      <c r="AN24" s="433" t="s">
        <v>521</v>
      </c>
    </row>
    <row r="25" spans="1:43" s="406" customFormat="1" ht="17.25" customHeight="1">
      <c r="A25" s="442"/>
      <c r="B25" s="432" t="s">
        <v>523</v>
      </c>
      <c r="C25" s="1080">
        <v>1</v>
      </c>
      <c r="D25" s="1081">
        <v>0</v>
      </c>
      <c r="E25" s="1081">
        <v>1</v>
      </c>
      <c r="F25" s="1081">
        <v>0</v>
      </c>
      <c r="G25" s="1081">
        <v>1</v>
      </c>
      <c r="H25" s="1081">
        <v>8</v>
      </c>
      <c r="I25" s="1081">
        <v>0</v>
      </c>
      <c r="J25" s="1081">
        <v>1</v>
      </c>
      <c r="K25" s="1081">
        <v>0</v>
      </c>
      <c r="L25" s="1081">
        <v>1</v>
      </c>
      <c r="M25" s="1082">
        <v>0</v>
      </c>
      <c r="N25" s="656">
        <f t="shared" si="0"/>
        <v>13</v>
      </c>
      <c r="O25" s="1098">
        <v>1</v>
      </c>
      <c r="P25" s="1272">
        <v>0</v>
      </c>
      <c r="Q25" s="954">
        <v>0</v>
      </c>
      <c r="R25" s="953">
        <v>0</v>
      </c>
      <c r="S25" s="953">
        <v>0</v>
      </c>
      <c r="T25" s="953">
        <v>0</v>
      </c>
      <c r="U25" s="953">
        <v>0</v>
      </c>
      <c r="V25" s="953">
        <v>0</v>
      </c>
      <c r="W25" s="953">
        <v>0</v>
      </c>
      <c r="X25" s="1272">
        <v>0</v>
      </c>
      <c r="Y25" s="656">
        <f t="shared" si="1"/>
        <v>1</v>
      </c>
      <c r="Z25" s="954">
        <v>3</v>
      </c>
      <c r="AA25" s="953">
        <v>1</v>
      </c>
      <c r="AB25" s="1272">
        <v>1</v>
      </c>
      <c r="AC25" s="954">
        <v>1</v>
      </c>
      <c r="AD25" s="953">
        <v>3</v>
      </c>
      <c r="AE25" s="1272">
        <v>1</v>
      </c>
      <c r="AF25" s="954">
        <v>0</v>
      </c>
      <c r="AG25" s="953">
        <v>0</v>
      </c>
      <c r="AH25" s="1283">
        <v>0</v>
      </c>
      <c r="AI25" s="1275">
        <v>0</v>
      </c>
      <c r="AJ25" s="1276">
        <v>0</v>
      </c>
      <c r="AK25" s="954">
        <v>0</v>
      </c>
      <c r="AL25" s="953">
        <v>0</v>
      </c>
      <c r="AM25" s="955">
        <v>0</v>
      </c>
      <c r="AN25" s="433" t="s">
        <v>523</v>
      </c>
    </row>
    <row r="26" spans="1:43" s="406" customFormat="1" ht="17.25" customHeight="1">
      <c r="A26" s="442"/>
      <c r="B26" s="432" t="s">
        <v>524</v>
      </c>
      <c r="C26" s="1080">
        <v>1</v>
      </c>
      <c r="D26" s="1081">
        <v>0</v>
      </c>
      <c r="E26" s="1081">
        <v>1</v>
      </c>
      <c r="F26" s="1081">
        <v>0</v>
      </c>
      <c r="G26" s="1081">
        <v>2</v>
      </c>
      <c r="H26" s="1081">
        <v>6</v>
      </c>
      <c r="I26" s="1081">
        <v>0</v>
      </c>
      <c r="J26" s="1081">
        <v>1</v>
      </c>
      <c r="K26" s="1081">
        <v>0</v>
      </c>
      <c r="L26" s="1081">
        <v>0</v>
      </c>
      <c r="M26" s="1082">
        <v>0</v>
      </c>
      <c r="N26" s="656">
        <f t="shared" si="0"/>
        <v>11</v>
      </c>
      <c r="O26" s="1098">
        <v>1</v>
      </c>
      <c r="P26" s="1272">
        <v>0</v>
      </c>
      <c r="Q26" s="954">
        <v>0</v>
      </c>
      <c r="R26" s="953">
        <v>0</v>
      </c>
      <c r="S26" s="953">
        <v>0</v>
      </c>
      <c r="T26" s="953">
        <v>0</v>
      </c>
      <c r="U26" s="953">
        <v>0</v>
      </c>
      <c r="V26" s="953">
        <v>0</v>
      </c>
      <c r="W26" s="953">
        <v>0</v>
      </c>
      <c r="X26" s="1272">
        <v>0</v>
      </c>
      <c r="Y26" s="656">
        <f t="shared" si="1"/>
        <v>1</v>
      </c>
      <c r="Z26" s="954">
        <v>3</v>
      </c>
      <c r="AA26" s="953">
        <v>1</v>
      </c>
      <c r="AB26" s="1272">
        <v>1</v>
      </c>
      <c r="AC26" s="954">
        <v>1</v>
      </c>
      <c r="AD26" s="953">
        <v>2</v>
      </c>
      <c r="AE26" s="1272">
        <v>1</v>
      </c>
      <c r="AF26" s="954">
        <v>0</v>
      </c>
      <c r="AG26" s="953">
        <v>0</v>
      </c>
      <c r="AH26" s="1283">
        <v>0</v>
      </c>
      <c r="AI26" s="1275">
        <v>0</v>
      </c>
      <c r="AJ26" s="1276">
        <v>0</v>
      </c>
      <c r="AK26" s="954">
        <v>0</v>
      </c>
      <c r="AL26" s="953">
        <v>0</v>
      </c>
      <c r="AM26" s="955">
        <v>0</v>
      </c>
      <c r="AN26" s="433" t="s">
        <v>524</v>
      </c>
    </row>
    <row r="27" spans="1:43" s="406" customFormat="1" ht="17.25" customHeight="1">
      <c r="A27" s="443"/>
      <c r="B27" s="437" t="s">
        <v>526</v>
      </c>
      <c r="C27" s="1083">
        <v>1</v>
      </c>
      <c r="D27" s="1084">
        <v>0</v>
      </c>
      <c r="E27" s="1084">
        <v>1</v>
      </c>
      <c r="F27" s="1084">
        <v>0</v>
      </c>
      <c r="G27" s="1084">
        <v>1</v>
      </c>
      <c r="H27" s="1084">
        <v>6</v>
      </c>
      <c r="I27" s="1084">
        <v>0</v>
      </c>
      <c r="J27" s="1084">
        <v>1</v>
      </c>
      <c r="K27" s="1084">
        <v>0</v>
      </c>
      <c r="L27" s="1084">
        <v>0</v>
      </c>
      <c r="M27" s="1085">
        <v>1</v>
      </c>
      <c r="N27" s="658">
        <f t="shared" si="0"/>
        <v>11</v>
      </c>
      <c r="O27" s="1099">
        <v>1</v>
      </c>
      <c r="P27" s="1279">
        <v>0</v>
      </c>
      <c r="Q27" s="957">
        <v>0</v>
      </c>
      <c r="R27" s="956">
        <v>0</v>
      </c>
      <c r="S27" s="956">
        <v>0</v>
      </c>
      <c r="T27" s="956">
        <v>0</v>
      </c>
      <c r="U27" s="956">
        <v>0</v>
      </c>
      <c r="V27" s="956">
        <v>0</v>
      </c>
      <c r="W27" s="956">
        <v>0</v>
      </c>
      <c r="X27" s="1279">
        <v>0</v>
      </c>
      <c r="Y27" s="658">
        <f t="shared" si="1"/>
        <v>1</v>
      </c>
      <c r="Z27" s="957">
        <v>3</v>
      </c>
      <c r="AA27" s="956">
        <v>1</v>
      </c>
      <c r="AB27" s="1279">
        <v>1</v>
      </c>
      <c r="AC27" s="957">
        <v>1</v>
      </c>
      <c r="AD27" s="956">
        <v>3</v>
      </c>
      <c r="AE27" s="1279">
        <v>1</v>
      </c>
      <c r="AF27" s="957">
        <v>0</v>
      </c>
      <c r="AG27" s="956">
        <v>0</v>
      </c>
      <c r="AH27" s="1284">
        <v>0</v>
      </c>
      <c r="AI27" s="1281">
        <v>0</v>
      </c>
      <c r="AJ27" s="1282">
        <v>0</v>
      </c>
      <c r="AK27" s="957">
        <v>0</v>
      </c>
      <c r="AL27" s="956">
        <v>0</v>
      </c>
      <c r="AM27" s="958">
        <v>0</v>
      </c>
      <c r="AN27" s="438" t="s">
        <v>526</v>
      </c>
    </row>
    <row r="28" spans="1:43" s="406" customFormat="1" ht="17.25" customHeight="1" thickBot="1">
      <c r="A28" s="439" t="s">
        <v>527</v>
      </c>
      <c r="B28" s="440"/>
      <c r="C28" s="659">
        <f>SUM(C10:C27)</f>
        <v>18</v>
      </c>
      <c r="D28" s="660">
        <f t="shared" ref="D28:AM28" si="3">SUM(D10:D27)</f>
        <v>2</v>
      </c>
      <c r="E28" s="660">
        <f t="shared" si="3"/>
        <v>18</v>
      </c>
      <c r="F28" s="660">
        <f t="shared" si="3"/>
        <v>7</v>
      </c>
      <c r="G28" s="660">
        <f t="shared" si="3"/>
        <v>20</v>
      </c>
      <c r="H28" s="660">
        <f t="shared" si="3"/>
        <v>361</v>
      </c>
      <c r="I28" s="660">
        <f t="shared" si="3"/>
        <v>0</v>
      </c>
      <c r="J28" s="660">
        <f t="shared" si="3"/>
        <v>20</v>
      </c>
      <c r="K28" s="660">
        <f t="shared" si="3"/>
        <v>3</v>
      </c>
      <c r="L28" s="660">
        <f t="shared" si="3"/>
        <v>2</v>
      </c>
      <c r="M28" s="661">
        <f t="shared" si="3"/>
        <v>45</v>
      </c>
      <c r="N28" s="662">
        <f t="shared" si="0"/>
        <v>496</v>
      </c>
      <c r="O28" s="663">
        <f t="shared" si="3"/>
        <v>27</v>
      </c>
      <c r="P28" s="661">
        <f t="shared" si="3"/>
        <v>1</v>
      </c>
      <c r="Q28" s="663">
        <f t="shared" si="3"/>
        <v>0</v>
      </c>
      <c r="R28" s="660">
        <f t="shared" si="3"/>
        <v>0</v>
      </c>
      <c r="S28" s="660">
        <f t="shared" si="3"/>
        <v>0</v>
      </c>
      <c r="T28" s="660">
        <f t="shared" si="3"/>
        <v>0</v>
      </c>
      <c r="U28" s="660">
        <f t="shared" si="3"/>
        <v>0</v>
      </c>
      <c r="V28" s="660">
        <f t="shared" si="3"/>
        <v>0</v>
      </c>
      <c r="W28" s="660">
        <f t="shared" si="3"/>
        <v>4</v>
      </c>
      <c r="X28" s="661">
        <f t="shared" si="3"/>
        <v>0</v>
      </c>
      <c r="Y28" s="662">
        <f t="shared" si="1"/>
        <v>32</v>
      </c>
      <c r="Z28" s="663">
        <f t="shared" si="3"/>
        <v>54</v>
      </c>
      <c r="AA28" s="660">
        <f t="shared" si="3"/>
        <v>18</v>
      </c>
      <c r="AB28" s="661">
        <f t="shared" si="3"/>
        <v>18</v>
      </c>
      <c r="AC28" s="663">
        <f t="shared" si="3"/>
        <v>18</v>
      </c>
      <c r="AD28" s="660">
        <f>SUM(AD10:AD27)</f>
        <v>53</v>
      </c>
      <c r="AE28" s="661">
        <f t="shared" si="3"/>
        <v>18</v>
      </c>
      <c r="AF28" s="663">
        <f t="shared" si="3"/>
        <v>0</v>
      </c>
      <c r="AG28" s="660">
        <f t="shared" si="3"/>
        <v>0</v>
      </c>
      <c r="AH28" s="670">
        <f t="shared" si="3"/>
        <v>1</v>
      </c>
      <c r="AI28" s="671">
        <f t="shared" si="3"/>
        <v>24</v>
      </c>
      <c r="AJ28" s="662">
        <f t="shared" si="3"/>
        <v>0</v>
      </c>
      <c r="AK28" s="663">
        <f t="shared" si="3"/>
        <v>2</v>
      </c>
      <c r="AL28" s="660">
        <f t="shared" si="3"/>
        <v>0</v>
      </c>
      <c r="AM28" s="669">
        <f t="shared" si="3"/>
        <v>3</v>
      </c>
      <c r="AN28" s="441" t="s">
        <v>750</v>
      </c>
    </row>
    <row r="29" spans="1:43" s="406" customFormat="1" ht="17.25" customHeight="1">
      <c r="A29" s="442" t="s">
        <v>528</v>
      </c>
      <c r="B29" s="432" t="s">
        <v>751</v>
      </c>
      <c r="C29" s="1080">
        <v>1</v>
      </c>
      <c r="D29" s="1081">
        <v>0</v>
      </c>
      <c r="E29" s="1081">
        <v>1</v>
      </c>
      <c r="F29" s="1081">
        <v>1</v>
      </c>
      <c r="G29" s="1081">
        <v>1</v>
      </c>
      <c r="H29" s="1081">
        <v>33</v>
      </c>
      <c r="I29" s="1081">
        <v>0</v>
      </c>
      <c r="J29" s="1081">
        <v>2</v>
      </c>
      <c r="K29" s="1081">
        <v>0</v>
      </c>
      <c r="L29" s="1081">
        <v>0</v>
      </c>
      <c r="M29" s="1082">
        <v>6</v>
      </c>
      <c r="N29" s="656">
        <f t="shared" si="0"/>
        <v>45</v>
      </c>
      <c r="O29" s="1098">
        <v>2</v>
      </c>
      <c r="P29" s="1272">
        <v>0</v>
      </c>
      <c r="Q29" s="954">
        <v>0</v>
      </c>
      <c r="R29" s="953">
        <v>1</v>
      </c>
      <c r="S29" s="953">
        <v>1</v>
      </c>
      <c r="T29" s="953">
        <v>0</v>
      </c>
      <c r="U29" s="953">
        <v>0</v>
      </c>
      <c r="V29" s="953">
        <v>0</v>
      </c>
      <c r="W29" s="953">
        <v>1</v>
      </c>
      <c r="X29" s="1272">
        <v>2</v>
      </c>
      <c r="Y29" s="656">
        <f t="shared" si="1"/>
        <v>7</v>
      </c>
      <c r="Z29" s="954">
        <v>4</v>
      </c>
      <c r="AA29" s="953">
        <v>2</v>
      </c>
      <c r="AB29" s="1272">
        <v>1</v>
      </c>
      <c r="AC29" s="954">
        <v>1</v>
      </c>
      <c r="AD29" s="953">
        <v>3</v>
      </c>
      <c r="AE29" s="1272">
        <v>1</v>
      </c>
      <c r="AF29" s="954">
        <v>0</v>
      </c>
      <c r="AG29" s="953">
        <v>1</v>
      </c>
      <c r="AH29" s="1283">
        <v>0</v>
      </c>
      <c r="AI29" s="1275">
        <v>0</v>
      </c>
      <c r="AJ29" s="1276">
        <v>0</v>
      </c>
      <c r="AK29" s="954">
        <v>1</v>
      </c>
      <c r="AL29" s="953">
        <v>0</v>
      </c>
      <c r="AM29" s="955">
        <v>0</v>
      </c>
      <c r="AN29" s="433" t="s">
        <v>751</v>
      </c>
    </row>
    <row r="30" spans="1:43" s="406" customFormat="1" ht="17.25" customHeight="1">
      <c r="A30" s="434">
        <v>19</v>
      </c>
      <c r="B30" s="432" t="s">
        <v>537</v>
      </c>
      <c r="C30" s="1080">
        <v>1</v>
      </c>
      <c r="D30" s="1081">
        <v>0</v>
      </c>
      <c r="E30" s="1081">
        <v>1</v>
      </c>
      <c r="F30" s="1081">
        <v>0</v>
      </c>
      <c r="G30" s="1081">
        <v>0</v>
      </c>
      <c r="H30" s="1081">
        <v>13</v>
      </c>
      <c r="I30" s="1081">
        <v>0</v>
      </c>
      <c r="J30" s="1081">
        <v>0</v>
      </c>
      <c r="K30" s="1081">
        <v>1</v>
      </c>
      <c r="L30" s="1081">
        <v>0</v>
      </c>
      <c r="M30" s="1082">
        <v>0</v>
      </c>
      <c r="N30" s="656">
        <f t="shared" si="0"/>
        <v>16</v>
      </c>
      <c r="O30" s="1098">
        <v>1</v>
      </c>
      <c r="P30" s="1272">
        <v>0</v>
      </c>
      <c r="Q30" s="954">
        <v>0</v>
      </c>
      <c r="R30" s="953">
        <v>1</v>
      </c>
      <c r="S30" s="953">
        <v>1</v>
      </c>
      <c r="T30" s="953">
        <v>0</v>
      </c>
      <c r="U30" s="953">
        <v>0</v>
      </c>
      <c r="V30" s="953">
        <v>0</v>
      </c>
      <c r="W30" s="953">
        <v>1</v>
      </c>
      <c r="X30" s="1272">
        <v>1</v>
      </c>
      <c r="Y30" s="656">
        <f t="shared" si="1"/>
        <v>5</v>
      </c>
      <c r="Z30" s="954">
        <v>3</v>
      </c>
      <c r="AA30" s="953">
        <v>1</v>
      </c>
      <c r="AB30" s="1272">
        <v>1</v>
      </c>
      <c r="AC30" s="954">
        <v>1</v>
      </c>
      <c r="AD30" s="953">
        <v>3</v>
      </c>
      <c r="AE30" s="1272">
        <v>1</v>
      </c>
      <c r="AF30" s="954">
        <v>0</v>
      </c>
      <c r="AG30" s="953">
        <v>0</v>
      </c>
      <c r="AH30" s="1283">
        <v>0</v>
      </c>
      <c r="AI30" s="1275">
        <v>0</v>
      </c>
      <c r="AJ30" s="1276">
        <v>0</v>
      </c>
      <c r="AK30" s="954">
        <v>0</v>
      </c>
      <c r="AL30" s="953">
        <v>0</v>
      </c>
      <c r="AM30" s="955">
        <v>0</v>
      </c>
      <c r="AN30" s="433" t="s">
        <v>537</v>
      </c>
    </row>
    <row r="31" spans="1:43" s="406" customFormat="1" ht="17.25" customHeight="1">
      <c r="A31" s="384" t="s">
        <v>608</v>
      </c>
      <c r="B31" s="432" t="s">
        <v>752</v>
      </c>
      <c r="C31" s="1080">
        <v>1</v>
      </c>
      <c r="D31" s="1081">
        <v>0</v>
      </c>
      <c r="E31" s="1081">
        <v>1</v>
      </c>
      <c r="F31" s="1081">
        <v>1</v>
      </c>
      <c r="G31" s="1081">
        <v>1</v>
      </c>
      <c r="H31" s="1081">
        <v>24</v>
      </c>
      <c r="I31" s="1081">
        <v>0</v>
      </c>
      <c r="J31" s="1081">
        <v>1</v>
      </c>
      <c r="K31" s="1081">
        <v>0</v>
      </c>
      <c r="L31" s="1081">
        <v>0</v>
      </c>
      <c r="M31" s="1082">
        <v>2</v>
      </c>
      <c r="N31" s="656">
        <f t="shared" si="0"/>
        <v>31</v>
      </c>
      <c r="O31" s="1098">
        <v>3</v>
      </c>
      <c r="P31" s="1272">
        <v>0</v>
      </c>
      <c r="Q31" s="954">
        <v>0</v>
      </c>
      <c r="R31" s="953">
        <v>0</v>
      </c>
      <c r="S31" s="953">
        <v>0</v>
      </c>
      <c r="T31" s="953">
        <v>0</v>
      </c>
      <c r="U31" s="953">
        <v>0</v>
      </c>
      <c r="V31" s="953">
        <v>0</v>
      </c>
      <c r="W31" s="953">
        <v>0</v>
      </c>
      <c r="X31" s="1272">
        <v>0</v>
      </c>
      <c r="Y31" s="656">
        <f t="shared" si="1"/>
        <v>3</v>
      </c>
      <c r="Z31" s="954">
        <v>3</v>
      </c>
      <c r="AA31" s="953">
        <v>1</v>
      </c>
      <c r="AB31" s="1272">
        <v>1</v>
      </c>
      <c r="AC31" s="954">
        <v>1</v>
      </c>
      <c r="AD31" s="953">
        <v>3</v>
      </c>
      <c r="AE31" s="1272">
        <v>1</v>
      </c>
      <c r="AF31" s="954">
        <v>0</v>
      </c>
      <c r="AG31" s="953">
        <v>0</v>
      </c>
      <c r="AH31" s="1283">
        <v>0</v>
      </c>
      <c r="AI31" s="1275">
        <v>0</v>
      </c>
      <c r="AJ31" s="1276">
        <v>0</v>
      </c>
      <c r="AK31" s="954">
        <v>0</v>
      </c>
      <c r="AL31" s="953">
        <v>0</v>
      </c>
      <c r="AM31" s="955">
        <v>0</v>
      </c>
      <c r="AN31" s="433" t="s">
        <v>752</v>
      </c>
    </row>
    <row r="32" spans="1:43" s="406" customFormat="1" ht="17.25" customHeight="1">
      <c r="A32" s="442"/>
      <c r="B32" s="432" t="s">
        <v>753</v>
      </c>
      <c r="C32" s="1080">
        <v>1</v>
      </c>
      <c r="D32" s="1081">
        <v>0</v>
      </c>
      <c r="E32" s="1081">
        <v>1</v>
      </c>
      <c r="F32" s="1081">
        <v>0</v>
      </c>
      <c r="G32" s="1081">
        <v>1</v>
      </c>
      <c r="H32" s="1081">
        <v>25</v>
      </c>
      <c r="I32" s="1081">
        <v>0</v>
      </c>
      <c r="J32" s="1081">
        <v>1</v>
      </c>
      <c r="K32" s="1081">
        <v>0</v>
      </c>
      <c r="L32" s="1081">
        <v>0</v>
      </c>
      <c r="M32" s="1082">
        <v>1</v>
      </c>
      <c r="N32" s="656">
        <f t="shared" si="0"/>
        <v>30</v>
      </c>
      <c r="O32" s="1098">
        <v>2</v>
      </c>
      <c r="P32" s="1272">
        <v>0</v>
      </c>
      <c r="Q32" s="954">
        <v>0</v>
      </c>
      <c r="R32" s="953">
        <v>1</v>
      </c>
      <c r="S32" s="953">
        <v>1</v>
      </c>
      <c r="T32" s="953">
        <v>0</v>
      </c>
      <c r="U32" s="953">
        <v>0</v>
      </c>
      <c r="V32" s="953">
        <v>2</v>
      </c>
      <c r="W32" s="953">
        <v>1</v>
      </c>
      <c r="X32" s="1272">
        <v>0</v>
      </c>
      <c r="Y32" s="656">
        <f t="shared" si="1"/>
        <v>7</v>
      </c>
      <c r="Z32" s="954">
        <v>3</v>
      </c>
      <c r="AA32" s="953">
        <v>1</v>
      </c>
      <c r="AB32" s="1272">
        <v>1</v>
      </c>
      <c r="AC32" s="954">
        <v>1</v>
      </c>
      <c r="AD32" s="953">
        <v>3</v>
      </c>
      <c r="AE32" s="1272">
        <v>1</v>
      </c>
      <c r="AF32" s="954">
        <v>0</v>
      </c>
      <c r="AG32" s="953">
        <v>0</v>
      </c>
      <c r="AH32" s="1283">
        <v>0</v>
      </c>
      <c r="AI32" s="1275">
        <v>0</v>
      </c>
      <c r="AJ32" s="1276">
        <v>0</v>
      </c>
      <c r="AK32" s="954">
        <v>0</v>
      </c>
      <c r="AL32" s="953">
        <v>0</v>
      </c>
      <c r="AM32" s="955">
        <v>0</v>
      </c>
      <c r="AN32" s="433" t="s">
        <v>753</v>
      </c>
    </row>
    <row r="33" spans="1:40" s="406" customFormat="1" ht="17.25" customHeight="1">
      <c r="A33" s="442"/>
      <c r="B33" s="432" t="s">
        <v>540</v>
      </c>
      <c r="C33" s="1080">
        <v>1</v>
      </c>
      <c r="D33" s="1081">
        <v>0</v>
      </c>
      <c r="E33" s="1081">
        <v>1</v>
      </c>
      <c r="F33" s="1081">
        <v>0</v>
      </c>
      <c r="G33" s="1081">
        <v>0</v>
      </c>
      <c r="H33" s="1081">
        <v>19</v>
      </c>
      <c r="I33" s="1081">
        <v>0</v>
      </c>
      <c r="J33" s="1081">
        <v>1</v>
      </c>
      <c r="K33" s="1081">
        <v>0</v>
      </c>
      <c r="L33" s="1081">
        <v>0</v>
      </c>
      <c r="M33" s="1082">
        <v>6</v>
      </c>
      <c r="N33" s="656">
        <f t="shared" si="0"/>
        <v>28</v>
      </c>
      <c r="O33" s="1098">
        <v>2</v>
      </c>
      <c r="P33" s="1272">
        <v>0</v>
      </c>
      <c r="Q33" s="954">
        <v>1</v>
      </c>
      <c r="R33" s="953">
        <v>1</v>
      </c>
      <c r="S33" s="953">
        <v>1</v>
      </c>
      <c r="T33" s="953">
        <v>0</v>
      </c>
      <c r="U33" s="953">
        <v>0</v>
      </c>
      <c r="V33" s="953">
        <v>0</v>
      </c>
      <c r="W33" s="953">
        <v>1</v>
      </c>
      <c r="X33" s="1272">
        <v>0</v>
      </c>
      <c r="Y33" s="656">
        <f t="shared" si="1"/>
        <v>6</v>
      </c>
      <c r="Z33" s="954">
        <v>3</v>
      </c>
      <c r="AA33" s="953">
        <v>1</v>
      </c>
      <c r="AB33" s="1272">
        <v>1</v>
      </c>
      <c r="AC33" s="954">
        <v>1</v>
      </c>
      <c r="AD33" s="953">
        <v>3</v>
      </c>
      <c r="AE33" s="1272">
        <v>1</v>
      </c>
      <c r="AF33" s="954">
        <v>0</v>
      </c>
      <c r="AG33" s="953">
        <v>0</v>
      </c>
      <c r="AH33" s="1283">
        <v>0</v>
      </c>
      <c r="AI33" s="1275">
        <v>2</v>
      </c>
      <c r="AJ33" s="1276">
        <v>0</v>
      </c>
      <c r="AK33" s="954">
        <v>0</v>
      </c>
      <c r="AL33" s="953">
        <v>0</v>
      </c>
      <c r="AM33" s="955">
        <v>0</v>
      </c>
      <c r="AN33" s="433" t="s">
        <v>540</v>
      </c>
    </row>
    <row r="34" spans="1:40" s="406" customFormat="1" ht="17.25" customHeight="1">
      <c r="A34" s="442"/>
      <c r="B34" s="432" t="s">
        <v>542</v>
      </c>
      <c r="C34" s="1080">
        <v>1</v>
      </c>
      <c r="D34" s="1081">
        <v>0</v>
      </c>
      <c r="E34" s="1081">
        <v>1</v>
      </c>
      <c r="F34" s="1081">
        <v>0</v>
      </c>
      <c r="G34" s="1081">
        <v>1</v>
      </c>
      <c r="H34" s="1081">
        <v>7</v>
      </c>
      <c r="I34" s="1081">
        <v>0</v>
      </c>
      <c r="J34" s="1081">
        <v>1</v>
      </c>
      <c r="K34" s="1081">
        <v>0</v>
      </c>
      <c r="L34" s="1081">
        <v>0</v>
      </c>
      <c r="M34" s="1082">
        <v>0</v>
      </c>
      <c r="N34" s="656">
        <f t="shared" si="0"/>
        <v>11</v>
      </c>
      <c r="O34" s="1098">
        <v>1</v>
      </c>
      <c r="P34" s="1272">
        <v>0</v>
      </c>
      <c r="Q34" s="954">
        <v>0</v>
      </c>
      <c r="R34" s="953">
        <v>1</v>
      </c>
      <c r="S34" s="953">
        <v>1</v>
      </c>
      <c r="T34" s="953">
        <v>0</v>
      </c>
      <c r="U34" s="953">
        <v>0</v>
      </c>
      <c r="V34" s="953">
        <v>2</v>
      </c>
      <c r="W34" s="953">
        <v>1</v>
      </c>
      <c r="X34" s="1272">
        <v>0</v>
      </c>
      <c r="Y34" s="656">
        <f t="shared" si="1"/>
        <v>6</v>
      </c>
      <c r="Z34" s="954">
        <v>3</v>
      </c>
      <c r="AA34" s="953">
        <v>1</v>
      </c>
      <c r="AB34" s="1272">
        <v>1</v>
      </c>
      <c r="AC34" s="954">
        <v>1</v>
      </c>
      <c r="AD34" s="953">
        <v>1</v>
      </c>
      <c r="AE34" s="1272">
        <v>1</v>
      </c>
      <c r="AF34" s="954">
        <v>0</v>
      </c>
      <c r="AG34" s="953">
        <v>0</v>
      </c>
      <c r="AH34" s="1283">
        <v>0</v>
      </c>
      <c r="AI34" s="1275">
        <v>0</v>
      </c>
      <c r="AJ34" s="1276">
        <v>0</v>
      </c>
      <c r="AK34" s="954">
        <v>0</v>
      </c>
      <c r="AL34" s="953">
        <v>0</v>
      </c>
      <c r="AM34" s="955">
        <v>0</v>
      </c>
      <c r="AN34" s="433" t="s">
        <v>542</v>
      </c>
    </row>
    <row r="35" spans="1:40" s="406" customFormat="1" ht="17.25" customHeight="1">
      <c r="A35" s="442"/>
      <c r="B35" s="432" t="s">
        <v>534</v>
      </c>
      <c r="C35" s="1080">
        <v>1</v>
      </c>
      <c r="D35" s="1081">
        <v>0</v>
      </c>
      <c r="E35" s="1081">
        <v>1</v>
      </c>
      <c r="F35" s="1081">
        <v>0</v>
      </c>
      <c r="G35" s="1081">
        <v>0</v>
      </c>
      <c r="H35" s="1081">
        <v>16</v>
      </c>
      <c r="I35" s="1081">
        <v>0</v>
      </c>
      <c r="J35" s="1081">
        <v>1</v>
      </c>
      <c r="K35" s="1081">
        <v>0</v>
      </c>
      <c r="L35" s="1081">
        <v>1</v>
      </c>
      <c r="M35" s="1082">
        <v>1</v>
      </c>
      <c r="N35" s="656">
        <f t="shared" si="0"/>
        <v>21</v>
      </c>
      <c r="O35" s="1098">
        <v>1</v>
      </c>
      <c r="P35" s="1272">
        <v>0</v>
      </c>
      <c r="Q35" s="954">
        <v>0</v>
      </c>
      <c r="R35" s="953">
        <v>1</v>
      </c>
      <c r="S35" s="953">
        <v>1</v>
      </c>
      <c r="T35" s="953">
        <v>0</v>
      </c>
      <c r="U35" s="953">
        <v>0</v>
      </c>
      <c r="V35" s="953">
        <v>3</v>
      </c>
      <c r="W35" s="953">
        <v>1</v>
      </c>
      <c r="X35" s="1272">
        <v>0</v>
      </c>
      <c r="Y35" s="656">
        <f t="shared" si="1"/>
        <v>7</v>
      </c>
      <c r="Z35" s="954">
        <v>3</v>
      </c>
      <c r="AA35" s="953">
        <v>1</v>
      </c>
      <c r="AB35" s="1272">
        <v>1</v>
      </c>
      <c r="AC35" s="954">
        <v>1</v>
      </c>
      <c r="AD35" s="953">
        <v>3</v>
      </c>
      <c r="AE35" s="1272">
        <v>1</v>
      </c>
      <c r="AF35" s="954">
        <v>0</v>
      </c>
      <c r="AG35" s="953">
        <v>0</v>
      </c>
      <c r="AH35" s="1283">
        <v>0</v>
      </c>
      <c r="AI35" s="1275">
        <v>0</v>
      </c>
      <c r="AJ35" s="1276">
        <v>0</v>
      </c>
      <c r="AK35" s="954">
        <v>0</v>
      </c>
      <c r="AL35" s="953">
        <v>0</v>
      </c>
      <c r="AM35" s="955">
        <v>0</v>
      </c>
      <c r="AN35" s="433" t="s">
        <v>534</v>
      </c>
    </row>
    <row r="36" spans="1:40" s="406" customFormat="1" ht="17.25" customHeight="1">
      <c r="A36" s="442"/>
      <c r="B36" s="432" t="s">
        <v>798</v>
      </c>
      <c r="C36" s="1080">
        <v>1</v>
      </c>
      <c r="D36" s="1081">
        <v>0</v>
      </c>
      <c r="E36" s="1081">
        <v>1</v>
      </c>
      <c r="F36" s="1081">
        <v>0</v>
      </c>
      <c r="G36" s="1081">
        <v>0</v>
      </c>
      <c r="H36" s="1081">
        <v>8</v>
      </c>
      <c r="I36" s="1081">
        <v>0</v>
      </c>
      <c r="J36" s="1081">
        <v>1</v>
      </c>
      <c r="K36" s="1081">
        <v>0</v>
      </c>
      <c r="L36" s="1081">
        <v>0</v>
      </c>
      <c r="M36" s="1082">
        <v>1</v>
      </c>
      <c r="N36" s="656">
        <f t="shared" si="0"/>
        <v>12</v>
      </c>
      <c r="O36" s="1098">
        <v>0</v>
      </c>
      <c r="P36" s="1272">
        <v>0</v>
      </c>
      <c r="Q36" s="954">
        <v>0</v>
      </c>
      <c r="R36" s="953">
        <v>0</v>
      </c>
      <c r="S36" s="953">
        <v>0</v>
      </c>
      <c r="T36" s="953">
        <v>0</v>
      </c>
      <c r="U36" s="953">
        <v>0</v>
      </c>
      <c r="V36" s="953">
        <v>0</v>
      </c>
      <c r="W36" s="953">
        <v>0</v>
      </c>
      <c r="X36" s="1272">
        <v>0</v>
      </c>
      <c r="Y36" s="656">
        <f t="shared" si="1"/>
        <v>0</v>
      </c>
      <c r="Z36" s="954">
        <v>3</v>
      </c>
      <c r="AA36" s="953">
        <v>1</v>
      </c>
      <c r="AB36" s="1272">
        <v>1</v>
      </c>
      <c r="AC36" s="954">
        <v>1</v>
      </c>
      <c r="AD36" s="953">
        <v>0</v>
      </c>
      <c r="AE36" s="1272">
        <v>1</v>
      </c>
      <c r="AF36" s="954">
        <v>0</v>
      </c>
      <c r="AG36" s="953">
        <v>0</v>
      </c>
      <c r="AH36" s="1283">
        <v>0</v>
      </c>
      <c r="AI36" s="1275">
        <v>1</v>
      </c>
      <c r="AJ36" s="1276">
        <v>0</v>
      </c>
      <c r="AK36" s="954">
        <v>1</v>
      </c>
      <c r="AL36" s="953">
        <v>0</v>
      </c>
      <c r="AM36" s="955">
        <v>0</v>
      </c>
      <c r="AN36" s="433" t="s">
        <v>798</v>
      </c>
    </row>
    <row r="37" spans="1:40" s="406" customFormat="1" ht="17.25" customHeight="1">
      <c r="A37" s="442"/>
      <c r="B37" s="432" t="s">
        <v>755</v>
      </c>
      <c r="C37" s="1080">
        <v>1</v>
      </c>
      <c r="D37" s="1081">
        <v>0</v>
      </c>
      <c r="E37" s="1081">
        <v>1</v>
      </c>
      <c r="F37" s="1081">
        <v>1</v>
      </c>
      <c r="G37" s="1081">
        <v>0</v>
      </c>
      <c r="H37" s="1081">
        <v>23</v>
      </c>
      <c r="I37" s="1081">
        <v>0</v>
      </c>
      <c r="J37" s="1081">
        <v>1</v>
      </c>
      <c r="K37" s="1081">
        <v>0</v>
      </c>
      <c r="L37" s="1081">
        <v>1</v>
      </c>
      <c r="M37" s="1082">
        <v>2</v>
      </c>
      <c r="N37" s="656">
        <f t="shared" si="0"/>
        <v>30</v>
      </c>
      <c r="O37" s="1098">
        <v>2</v>
      </c>
      <c r="P37" s="1272">
        <v>0</v>
      </c>
      <c r="Q37" s="954">
        <v>0</v>
      </c>
      <c r="R37" s="953">
        <v>1</v>
      </c>
      <c r="S37" s="953">
        <v>1</v>
      </c>
      <c r="T37" s="953">
        <v>0</v>
      </c>
      <c r="U37" s="953">
        <v>0</v>
      </c>
      <c r="V37" s="953">
        <v>0</v>
      </c>
      <c r="W37" s="953">
        <v>1</v>
      </c>
      <c r="X37" s="1272">
        <v>0</v>
      </c>
      <c r="Y37" s="656">
        <f t="shared" si="1"/>
        <v>5</v>
      </c>
      <c r="Z37" s="954">
        <v>3</v>
      </c>
      <c r="AA37" s="953">
        <v>1</v>
      </c>
      <c r="AB37" s="1272">
        <v>1</v>
      </c>
      <c r="AC37" s="954">
        <v>1</v>
      </c>
      <c r="AD37" s="953">
        <v>3</v>
      </c>
      <c r="AE37" s="1272">
        <v>1</v>
      </c>
      <c r="AF37" s="954">
        <v>0</v>
      </c>
      <c r="AG37" s="953">
        <v>0</v>
      </c>
      <c r="AH37" s="1283">
        <v>0</v>
      </c>
      <c r="AI37" s="1275">
        <v>0</v>
      </c>
      <c r="AJ37" s="1276">
        <v>0</v>
      </c>
      <c r="AK37" s="954">
        <v>0</v>
      </c>
      <c r="AL37" s="953">
        <v>0</v>
      </c>
      <c r="AM37" s="955">
        <v>0</v>
      </c>
      <c r="AN37" s="433" t="s">
        <v>755</v>
      </c>
    </row>
    <row r="38" spans="1:40" s="447" customFormat="1" ht="17.25" customHeight="1">
      <c r="A38" s="444"/>
      <c r="B38" s="445" t="s">
        <v>546</v>
      </c>
      <c r="C38" s="1086">
        <v>0</v>
      </c>
      <c r="D38" s="1087">
        <v>0</v>
      </c>
      <c r="E38" s="1087">
        <v>1</v>
      </c>
      <c r="F38" s="1087">
        <v>0</v>
      </c>
      <c r="G38" s="1087">
        <v>0</v>
      </c>
      <c r="H38" s="1087">
        <v>7</v>
      </c>
      <c r="I38" s="1087">
        <v>0</v>
      </c>
      <c r="J38" s="1087">
        <v>0</v>
      </c>
      <c r="K38" s="1087">
        <v>0</v>
      </c>
      <c r="L38" s="1087">
        <v>0</v>
      </c>
      <c r="M38" s="1088">
        <v>2</v>
      </c>
      <c r="N38" s="672">
        <f t="shared" si="0"/>
        <v>10</v>
      </c>
      <c r="O38" s="1100">
        <v>0</v>
      </c>
      <c r="P38" s="1287">
        <v>0</v>
      </c>
      <c r="Q38" s="954">
        <v>0</v>
      </c>
      <c r="R38" s="953">
        <v>0</v>
      </c>
      <c r="S38" s="953">
        <v>0</v>
      </c>
      <c r="T38" s="953">
        <v>0</v>
      </c>
      <c r="U38" s="953">
        <v>0</v>
      </c>
      <c r="V38" s="953">
        <v>0</v>
      </c>
      <c r="W38" s="953">
        <v>0</v>
      </c>
      <c r="X38" s="1272">
        <v>0</v>
      </c>
      <c r="Y38" s="672">
        <f t="shared" si="1"/>
        <v>0</v>
      </c>
      <c r="Z38" s="1285">
        <v>0</v>
      </c>
      <c r="AA38" s="1286">
        <v>0</v>
      </c>
      <c r="AB38" s="1287">
        <v>0</v>
      </c>
      <c r="AC38" s="1285">
        <v>1</v>
      </c>
      <c r="AD38" s="1286">
        <v>0</v>
      </c>
      <c r="AE38" s="1287">
        <v>0</v>
      </c>
      <c r="AF38" s="1285">
        <v>0</v>
      </c>
      <c r="AG38" s="1286">
        <v>0</v>
      </c>
      <c r="AH38" s="1288">
        <v>0</v>
      </c>
      <c r="AI38" s="1289">
        <v>0</v>
      </c>
      <c r="AJ38" s="1290">
        <v>0</v>
      </c>
      <c r="AK38" s="1285">
        <v>0</v>
      </c>
      <c r="AL38" s="1286">
        <v>0</v>
      </c>
      <c r="AM38" s="1291">
        <v>0</v>
      </c>
      <c r="AN38" s="446" t="s">
        <v>546</v>
      </c>
    </row>
    <row r="39" spans="1:40" s="406" customFormat="1" ht="17.25" customHeight="1">
      <c r="A39" s="442"/>
      <c r="B39" s="432" t="s">
        <v>12</v>
      </c>
      <c r="C39" s="1080">
        <v>1</v>
      </c>
      <c r="D39" s="1081">
        <v>0</v>
      </c>
      <c r="E39" s="1081">
        <v>1</v>
      </c>
      <c r="F39" s="1081">
        <v>0</v>
      </c>
      <c r="G39" s="1081">
        <v>1</v>
      </c>
      <c r="H39" s="1081">
        <v>6</v>
      </c>
      <c r="I39" s="1081">
        <v>0</v>
      </c>
      <c r="J39" s="1081">
        <v>1</v>
      </c>
      <c r="K39" s="1081">
        <v>1</v>
      </c>
      <c r="L39" s="1081">
        <v>0</v>
      </c>
      <c r="M39" s="1082">
        <v>2</v>
      </c>
      <c r="N39" s="656">
        <f t="shared" si="0"/>
        <v>13</v>
      </c>
      <c r="O39" s="1098">
        <v>2</v>
      </c>
      <c r="P39" s="1272">
        <v>0</v>
      </c>
      <c r="Q39" s="954">
        <v>0</v>
      </c>
      <c r="R39" s="953">
        <v>0</v>
      </c>
      <c r="S39" s="953">
        <v>1</v>
      </c>
      <c r="T39" s="953">
        <v>0</v>
      </c>
      <c r="U39" s="953">
        <v>0</v>
      </c>
      <c r="V39" s="953">
        <v>0</v>
      </c>
      <c r="W39" s="953">
        <v>1</v>
      </c>
      <c r="X39" s="1272">
        <v>0</v>
      </c>
      <c r="Y39" s="656">
        <f t="shared" si="1"/>
        <v>4</v>
      </c>
      <c r="Z39" s="954">
        <v>3</v>
      </c>
      <c r="AA39" s="953">
        <v>1</v>
      </c>
      <c r="AB39" s="1272">
        <v>1</v>
      </c>
      <c r="AC39" s="954">
        <v>1</v>
      </c>
      <c r="AD39" s="953">
        <v>3</v>
      </c>
      <c r="AE39" s="1272">
        <v>1</v>
      </c>
      <c r="AF39" s="954">
        <v>0</v>
      </c>
      <c r="AG39" s="953">
        <v>0</v>
      </c>
      <c r="AH39" s="1283">
        <v>0</v>
      </c>
      <c r="AI39" s="1275">
        <v>2</v>
      </c>
      <c r="AJ39" s="1276">
        <v>0</v>
      </c>
      <c r="AK39" s="954">
        <v>0</v>
      </c>
      <c r="AL39" s="953">
        <v>0</v>
      </c>
      <c r="AM39" s="955">
        <v>0</v>
      </c>
      <c r="AN39" s="433" t="s">
        <v>12</v>
      </c>
    </row>
    <row r="40" spans="1:40" s="406" customFormat="1" ht="17.25" customHeight="1">
      <c r="A40" s="442"/>
      <c r="B40" s="432" t="s">
        <v>550</v>
      </c>
      <c r="C40" s="1080">
        <v>1</v>
      </c>
      <c r="D40" s="1081">
        <v>0</v>
      </c>
      <c r="E40" s="1081">
        <v>1</v>
      </c>
      <c r="F40" s="1081">
        <v>0</v>
      </c>
      <c r="G40" s="1081">
        <v>1</v>
      </c>
      <c r="H40" s="1081">
        <v>14</v>
      </c>
      <c r="I40" s="1081">
        <v>0</v>
      </c>
      <c r="J40" s="1081">
        <v>1</v>
      </c>
      <c r="K40" s="1081">
        <v>0</v>
      </c>
      <c r="L40" s="1081">
        <v>0</v>
      </c>
      <c r="M40" s="1082">
        <v>1</v>
      </c>
      <c r="N40" s="656">
        <f t="shared" si="0"/>
        <v>19</v>
      </c>
      <c r="O40" s="1098">
        <v>1</v>
      </c>
      <c r="P40" s="1272">
        <v>0</v>
      </c>
      <c r="Q40" s="954">
        <v>0</v>
      </c>
      <c r="R40" s="953">
        <v>0</v>
      </c>
      <c r="S40" s="953">
        <v>1</v>
      </c>
      <c r="T40" s="953">
        <v>0</v>
      </c>
      <c r="U40" s="953">
        <v>0</v>
      </c>
      <c r="V40" s="953">
        <v>0</v>
      </c>
      <c r="W40" s="953">
        <v>1</v>
      </c>
      <c r="X40" s="1272">
        <v>0</v>
      </c>
      <c r="Y40" s="656">
        <f t="shared" si="1"/>
        <v>3</v>
      </c>
      <c r="Z40" s="954">
        <v>1</v>
      </c>
      <c r="AA40" s="953">
        <v>1</v>
      </c>
      <c r="AB40" s="1272">
        <v>1</v>
      </c>
      <c r="AC40" s="954">
        <v>1</v>
      </c>
      <c r="AD40" s="953">
        <v>3</v>
      </c>
      <c r="AE40" s="1272">
        <v>1</v>
      </c>
      <c r="AF40" s="954">
        <v>0</v>
      </c>
      <c r="AG40" s="953">
        <v>0</v>
      </c>
      <c r="AH40" s="1283">
        <v>0</v>
      </c>
      <c r="AI40" s="1275">
        <v>0</v>
      </c>
      <c r="AJ40" s="1276">
        <v>0</v>
      </c>
      <c r="AK40" s="954">
        <v>0</v>
      </c>
      <c r="AL40" s="953">
        <v>0</v>
      </c>
      <c r="AM40" s="955">
        <v>0</v>
      </c>
      <c r="AN40" s="433" t="s">
        <v>550</v>
      </c>
    </row>
    <row r="41" spans="1:40" s="406" customFormat="1" ht="17.25" customHeight="1">
      <c r="A41" s="442"/>
      <c r="B41" s="432" t="s">
        <v>552</v>
      </c>
      <c r="C41" s="1080">
        <v>1</v>
      </c>
      <c r="D41" s="1081">
        <v>0</v>
      </c>
      <c r="E41" s="1081">
        <v>1</v>
      </c>
      <c r="F41" s="1081">
        <v>0</v>
      </c>
      <c r="G41" s="1081">
        <v>0</v>
      </c>
      <c r="H41" s="1081">
        <v>11</v>
      </c>
      <c r="I41" s="1081">
        <v>0</v>
      </c>
      <c r="J41" s="1081">
        <v>1</v>
      </c>
      <c r="K41" s="1081">
        <v>0</v>
      </c>
      <c r="L41" s="1081">
        <v>0</v>
      </c>
      <c r="M41" s="1082">
        <v>0</v>
      </c>
      <c r="N41" s="656">
        <f t="shared" si="0"/>
        <v>14</v>
      </c>
      <c r="O41" s="1098">
        <v>1</v>
      </c>
      <c r="P41" s="1272">
        <v>0</v>
      </c>
      <c r="Q41" s="954">
        <v>0</v>
      </c>
      <c r="R41" s="953">
        <v>0</v>
      </c>
      <c r="S41" s="953">
        <v>1</v>
      </c>
      <c r="T41" s="953">
        <v>0</v>
      </c>
      <c r="U41" s="953">
        <v>0</v>
      </c>
      <c r="V41" s="953">
        <v>0</v>
      </c>
      <c r="W41" s="953">
        <v>1</v>
      </c>
      <c r="X41" s="1272">
        <v>0</v>
      </c>
      <c r="Y41" s="656">
        <f t="shared" si="1"/>
        <v>3</v>
      </c>
      <c r="Z41" s="954">
        <v>3</v>
      </c>
      <c r="AA41" s="953">
        <v>1</v>
      </c>
      <c r="AB41" s="1272">
        <v>1</v>
      </c>
      <c r="AC41" s="954">
        <v>1</v>
      </c>
      <c r="AD41" s="953">
        <v>3</v>
      </c>
      <c r="AE41" s="1272">
        <v>1</v>
      </c>
      <c r="AF41" s="954">
        <v>0</v>
      </c>
      <c r="AG41" s="953">
        <v>0</v>
      </c>
      <c r="AH41" s="1283">
        <v>0</v>
      </c>
      <c r="AI41" s="1275">
        <v>0</v>
      </c>
      <c r="AJ41" s="1276">
        <v>0</v>
      </c>
      <c r="AK41" s="954">
        <v>0</v>
      </c>
      <c r="AL41" s="953">
        <v>0</v>
      </c>
      <c r="AM41" s="955">
        <v>0</v>
      </c>
      <c r="AN41" s="433" t="s">
        <v>552</v>
      </c>
    </row>
    <row r="42" spans="1:40" s="406" customFormat="1" ht="17.25" customHeight="1" thickBot="1">
      <c r="A42" s="448"/>
      <c r="B42" s="449" t="s">
        <v>757</v>
      </c>
      <c r="C42" s="1089">
        <v>1</v>
      </c>
      <c r="D42" s="1090">
        <v>0</v>
      </c>
      <c r="E42" s="1090">
        <v>1</v>
      </c>
      <c r="F42" s="1090">
        <v>0</v>
      </c>
      <c r="G42" s="1090">
        <v>0</v>
      </c>
      <c r="H42" s="1090">
        <v>10</v>
      </c>
      <c r="I42" s="1090">
        <v>0</v>
      </c>
      <c r="J42" s="1090">
        <v>1</v>
      </c>
      <c r="K42" s="1090">
        <v>0</v>
      </c>
      <c r="L42" s="1090">
        <v>1</v>
      </c>
      <c r="M42" s="1091">
        <v>0</v>
      </c>
      <c r="N42" s="662">
        <f t="shared" si="0"/>
        <v>14</v>
      </c>
      <c r="O42" s="1101">
        <v>2</v>
      </c>
      <c r="P42" s="1293">
        <v>0</v>
      </c>
      <c r="Q42" s="1294">
        <v>0</v>
      </c>
      <c r="R42" s="1292">
        <v>0</v>
      </c>
      <c r="S42" s="1292">
        <v>1</v>
      </c>
      <c r="T42" s="1292">
        <v>0</v>
      </c>
      <c r="U42" s="1292">
        <v>0</v>
      </c>
      <c r="V42" s="1292">
        <v>0</v>
      </c>
      <c r="W42" s="1292">
        <v>1</v>
      </c>
      <c r="X42" s="1293">
        <v>0</v>
      </c>
      <c r="Y42" s="662">
        <f t="shared" si="1"/>
        <v>4</v>
      </c>
      <c r="Z42" s="1294">
        <v>3</v>
      </c>
      <c r="AA42" s="1292">
        <v>1</v>
      </c>
      <c r="AB42" s="1293">
        <v>1</v>
      </c>
      <c r="AC42" s="1294">
        <v>1</v>
      </c>
      <c r="AD42" s="1292">
        <v>3</v>
      </c>
      <c r="AE42" s="1293">
        <v>1</v>
      </c>
      <c r="AF42" s="1294">
        <v>0</v>
      </c>
      <c r="AG42" s="1292">
        <v>0</v>
      </c>
      <c r="AH42" s="1295">
        <v>0</v>
      </c>
      <c r="AI42" s="1296">
        <v>0</v>
      </c>
      <c r="AJ42" s="1297">
        <v>0</v>
      </c>
      <c r="AK42" s="1294">
        <v>0</v>
      </c>
      <c r="AL42" s="1298">
        <v>0</v>
      </c>
      <c r="AM42" s="1299">
        <v>0</v>
      </c>
      <c r="AN42" s="450" t="s">
        <v>757</v>
      </c>
    </row>
    <row r="43" spans="1:40" s="406" customFormat="1" ht="17.25" customHeight="1">
      <c r="A43" s="451"/>
      <c r="B43" s="405" t="s">
        <v>559</v>
      </c>
      <c r="C43" s="1092">
        <v>1</v>
      </c>
      <c r="D43" s="1093">
        <v>0</v>
      </c>
      <c r="E43" s="1093">
        <v>1</v>
      </c>
      <c r="F43" s="1093">
        <v>0</v>
      </c>
      <c r="G43" s="1093">
        <v>0</v>
      </c>
      <c r="H43" s="1093">
        <v>6</v>
      </c>
      <c r="I43" s="1093">
        <v>0</v>
      </c>
      <c r="J43" s="1093">
        <v>0</v>
      </c>
      <c r="K43" s="1093">
        <v>1</v>
      </c>
      <c r="L43" s="1093">
        <v>0</v>
      </c>
      <c r="M43" s="1094">
        <v>0</v>
      </c>
      <c r="N43" s="673">
        <f t="shared" si="0"/>
        <v>9</v>
      </c>
      <c r="O43" s="1102">
        <v>0</v>
      </c>
      <c r="P43" s="1301">
        <v>0</v>
      </c>
      <c r="Q43" s="1302">
        <v>0</v>
      </c>
      <c r="R43" s="1300">
        <v>0</v>
      </c>
      <c r="S43" s="1300">
        <v>0</v>
      </c>
      <c r="T43" s="1300">
        <v>0</v>
      </c>
      <c r="U43" s="1300">
        <v>0</v>
      </c>
      <c r="V43" s="1300">
        <v>0</v>
      </c>
      <c r="W43" s="1300">
        <v>0</v>
      </c>
      <c r="X43" s="1301">
        <v>0</v>
      </c>
      <c r="Y43" s="673">
        <f t="shared" si="1"/>
        <v>0</v>
      </c>
      <c r="Z43" s="1302">
        <v>1</v>
      </c>
      <c r="AA43" s="1300">
        <v>1</v>
      </c>
      <c r="AB43" s="1301">
        <v>1</v>
      </c>
      <c r="AC43" s="1302">
        <v>1</v>
      </c>
      <c r="AD43" s="1300">
        <v>2</v>
      </c>
      <c r="AE43" s="1301">
        <v>1</v>
      </c>
      <c r="AF43" s="1302">
        <v>0</v>
      </c>
      <c r="AG43" s="1300">
        <v>0</v>
      </c>
      <c r="AH43" s="1303">
        <v>0</v>
      </c>
      <c r="AI43" s="1304">
        <v>0</v>
      </c>
      <c r="AJ43" s="1305">
        <v>0</v>
      </c>
      <c r="AK43" s="1302">
        <v>0</v>
      </c>
      <c r="AL43" s="1306">
        <v>0</v>
      </c>
      <c r="AM43" s="1307">
        <v>0</v>
      </c>
      <c r="AN43" s="452" t="s">
        <v>559</v>
      </c>
    </row>
    <row r="44" spans="1:40" s="406" customFormat="1" ht="17.25" customHeight="1">
      <c r="A44" s="442"/>
      <c r="B44" s="432" t="s">
        <v>560</v>
      </c>
      <c r="C44" s="1080">
        <v>0</v>
      </c>
      <c r="D44" s="1081">
        <v>0</v>
      </c>
      <c r="E44" s="1081">
        <v>0</v>
      </c>
      <c r="F44" s="1081">
        <v>0</v>
      </c>
      <c r="G44" s="1081">
        <v>0</v>
      </c>
      <c r="H44" s="1081">
        <v>0</v>
      </c>
      <c r="I44" s="1081">
        <v>0</v>
      </c>
      <c r="J44" s="1081">
        <v>0</v>
      </c>
      <c r="K44" s="1081">
        <v>0</v>
      </c>
      <c r="L44" s="1081">
        <v>0</v>
      </c>
      <c r="M44" s="1082">
        <v>0</v>
      </c>
      <c r="N44" s="656">
        <f t="shared" si="0"/>
        <v>0</v>
      </c>
      <c r="O44" s="1098">
        <v>0</v>
      </c>
      <c r="P44" s="1272">
        <v>0</v>
      </c>
      <c r="Q44" s="954">
        <v>0</v>
      </c>
      <c r="R44" s="953">
        <v>0</v>
      </c>
      <c r="S44" s="953">
        <v>0</v>
      </c>
      <c r="T44" s="953">
        <v>0</v>
      </c>
      <c r="U44" s="953">
        <v>0</v>
      </c>
      <c r="V44" s="953">
        <v>0</v>
      </c>
      <c r="W44" s="953">
        <v>0</v>
      </c>
      <c r="X44" s="1272">
        <v>0</v>
      </c>
      <c r="Y44" s="656">
        <f t="shared" si="1"/>
        <v>0</v>
      </c>
      <c r="Z44" s="954">
        <v>0</v>
      </c>
      <c r="AA44" s="953">
        <v>0</v>
      </c>
      <c r="AB44" s="1272">
        <v>0</v>
      </c>
      <c r="AC44" s="954">
        <v>0</v>
      </c>
      <c r="AD44" s="953">
        <v>0</v>
      </c>
      <c r="AE44" s="1272">
        <v>0</v>
      </c>
      <c r="AF44" s="954">
        <v>0</v>
      </c>
      <c r="AG44" s="953">
        <v>0</v>
      </c>
      <c r="AH44" s="1283">
        <v>0</v>
      </c>
      <c r="AI44" s="1275">
        <v>0</v>
      </c>
      <c r="AJ44" s="1276">
        <v>0</v>
      </c>
      <c r="AK44" s="954">
        <v>0</v>
      </c>
      <c r="AL44" s="1308">
        <v>0</v>
      </c>
      <c r="AM44" s="955">
        <v>0</v>
      </c>
      <c r="AN44" s="433" t="s">
        <v>560</v>
      </c>
    </row>
    <row r="45" spans="1:40" s="406" customFormat="1" ht="17.25" customHeight="1">
      <c r="A45" s="442"/>
      <c r="B45" s="432" t="s">
        <v>799</v>
      </c>
      <c r="C45" s="1080">
        <v>1</v>
      </c>
      <c r="D45" s="1081">
        <v>0</v>
      </c>
      <c r="E45" s="1081">
        <v>1</v>
      </c>
      <c r="F45" s="1081">
        <v>0</v>
      </c>
      <c r="G45" s="1081">
        <v>1</v>
      </c>
      <c r="H45" s="1081">
        <v>14</v>
      </c>
      <c r="I45" s="1081">
        <v>0</v>
      </c>
      <c r="J45" s="1081">
        <v>1</v>
      </c>
      <c r="K45" s="1081">
        <v>0</v>
      </c>
      <c r="L45" s="1081">
        <v>0</v>
      </c>
      <c r="M45" s="1082">
        <v>1</v>
      </c>
      <c r="N45" s="656">
        <f>SUM(C45:M45)</f>
        <v>19</v>
      </c>
      <c r="O45" s="1098">
        <v>2</v>
      </c>
      <c r="P45" s="1272">
        <v>0</v>
      </c>
      <c r="Q45" s="954">
        <v>0</v>
      </c>
      <c r="R45" s="953">
        <v>1</v>
      </c>
      <c r="S45" s="953">
        <v>1</v>
      </c>
      <c r="T45" s="953">
        <v>0</v>
      </c>
      <c r="U45" s="953">
        <v>0</v>
      </c>
      <c r="V45" s="953">
        <v>0</v>
      </c>
      <c r="W45" s="953">
        <v>1</v>
      </c>
      <c r="X45" s="1272">
        <v>0</v>
      </c>
      <c r="Y45" s="656">
        <f>SUM(O45:X45)</f>
        <v>5</v>
      </c>
      <c r="Z45" s="954">
        <v>3</v>
      </c>
      <c r="AA45" s="953">
        <v>1</v>
      </c>
      <c r="AB45" s="1272">
        <v>1</v>
      </c>
      <c r="AC45" s="954">
        <v>1</v>
      </c>
      <c r="AD45" s="953">
        <v>3</v>
      </c>
      <c r="AE45" s="1272">
        <v>1</v>
      </c>
      <c r="AF45" s="954">
        <v>0</v>
      </c>
      <c r="AG45" s="953">
        <v>0</v>
      </c>
      <c r="AH45" s="1283">
        <v>1</v>
      </c>
      <c r="AI45" s="1275">
        <v>1</v>
      </c>
      <c r="AJ45" s="1276">
        <v>0</v>
      </c>
      <c r="AK45" s="954">
        <v>0</v>
      </c>
      <c r="AL45" s="1308">
        <v>0</v>
      </c>
      <c r="AM45" s="955">
        <v>0</v>
      </c>
      <c r="AN45" s="433" t="s">
        <v>799</v>
      </c>
    </row>
    <row r="46" spans="1:40" s="406" customFormat="1" ht="17.25" customHeight="1">
      <c r="A46" s="442"/>
      <c r="B46" s="432" t="s">
        <v>759</v>
      </c>
      <c r="C46" s="1080">
        <v>1</v>
      </c>
      <c r="D46" s="1081">
        <v>0</v>
      </c>
      <c r="E46" s="1081">
        <v>1</v>
      </c>
      <c r="F46" s="1081">
        <v>0</v>
      </c>
      <c r="G46" s="1081">
        <v>0</v>
      </c>
      <c r="H46" s="1081">
        <v>4</v>
      </c>
      <c r="I46" s="1081">
        <v>0</v>
      </c>
      <c r="J46" s="1081">
        <v>0</v>
      </c>
      <c r="K46" s="1081">
        <v>1</v>
      </c>
      <c r="L46" s="1081">
        <v>0</v>
      </c>
      <c r="M46" s="1082">
        <v>2</v>
      </c>
      <c r="N46" s="656">
        <f t="shared" si="0"/>
        <v>9</v>
      </c>
      <c r="O46" s="1098">
        <v>0</v>
      </c>
      <c r="P46" s="1272">
        <v>0</v>
      </c>
      <c r="Q46" s="954">
        <v>0</v>
      </c>
      <c r="R46" s="953">
        <v>0</v>
      </c>
      <c r="S46" s="953">
        <v>0</v>
      </c>
      <c r="T46" s="953">
        <v>0</v>
      </c>
      <c r="U46" s="953">
        <v>0</v>
      </c>
      <c r="V46" s="953">
        <v>0</v>
      </c>
      <c r="W46" s="953">
        <v>0</v>
      </c>
      <c r="X46" s="1272">
        <v>0</v>
      </c>
      <c r="Y46" s="656">
        <f t="shared" si="1"/>
        <v>0</v>
      </c>
      <c r="Z46" s="954">
        <v>2</v>
      </c>
      <c r="AA46" s="953">
        <v>1</v>
      </c>
      <c r="AB46" s="1272">
        <v>1</v>
      </c>
      <c r="AC46" s="954">
        <v>1</v>
      </c>
      <c r="AD46" s="953">
        <v>1</v>
      </c>
      <c r="AE46" s="1272">
        <v>1</v>
      </c>
      <c r="AF46" s="954">
        <v>0</v>
      </c>
      <c r="AG46" s="953">
        <v>0</v>
      </c>
      <c r="AH46" s="1283">
        <v>0</v>
      </c>
      <c r="AI46" s="1275">
        <v>0</v>
      </c>
      <c r="AJ46" s="1276">
        <v>0</v>
      </c>
      <c r="AK46" s="954">
        <v>0</v>
      </c>
      <c r="AL46" s="1308">
        <v>0</v>
      </c>
      <c r="AM46" s="955">
        <v>0</v>
      </c>
      <c r="AN46" s="433" t="s">
        <v>759</v>
      </c>
    </row>
    <row r="47" spans="1:40" s="406" customFormat="1" ht="17.25" customHeight="1">
      <c r="A47" s="443"/>
      <c r="B47" s="437" t="s">
        <v>565</v>
      </c>
      <c r="C47" s="1083">
        <v>1</v>
      </c>
      <c r="D47" s="1084">
        <v>0</v>
      </c>
      <c r="E47" s="1084">
        <v>1</v>
      </c>
      <c r="F47" s="1084">
        <v>0</v>
      </c>
      <c r="G47" s="1084">
        <v>0</v>
      </c>
      <c r="H47" s="1084">
        <v>8</v>
      </c>
      <c r="I47" s="1084">
        <v>0</v>
      </c>
      <c r="J47" s="1084">
        <v>0</v>
      </c>
      <c r="K47" s="1084">
        <v>0</v>
      </c>
      <c r="L47" s="1084">
        <v>0</v>
      </c>
      <c r="M47" s="1085">
        <v>2</v>
      </c>
      <c r="N47" s="658">
        <f>SUM(C47:M47)</f>
        <v>12</v>
      </c>
      <c r="O47" s="1099">
        <v>1</v>
      </c>
      <c r="P47" s="1279">
        <v>0</v>
      </c>
      <c r="Q47" s="957">
        <v>0</v>
      </c>
      <c r="R47" s="956">
        <v>0</v>
      </c>
      <c r="S47" s="956">
        <v>0</v>
      </c>
      <c r="T47" s="956">
        <v>0</v>
      </c>
      <c r="U47" s="956">
        <v>0</v>
      </c>
      <c r="V47" s="956">
        <v>0</v>
      </c>
      <c r="W47" s="956">
        <v>0</v>
      </c>
      <c r="X47" s="1279">
        <v>0</v>
      </c>
      <c r="Y47" s="658">
        <f>SUM(O47:X47)</f>
        <v>1</v>
      </c>
      <c r="Z47" s="957">
        <v>3</v>
      </c>
      <c r="AA47" s="956">
        <v>1</v>
      </c>
      <c r="AB47" s="1279">
        <v>1</v>
      </c>
      <c r="AC47" s="957">
        <v>1</v>
      </c>
      <c r="AD47" s="956">
        <v>0</v>
      </c>
      <c r="AE47" s="1279">
        <v>0</v>
      </c>
      <c r="AF47" s="957">
        <v>0</v>
      </c>
      <c r="AG47" s="956">
        <v>0</v>
      </c>
      <c r="AH47" s="1284">
        <v>0</v>
      </c>
      <c r="AI47" s="1281">
        <v>0</v>
      </c>
      <c r="AJ47" s="1282">
        <v>0</v>
      </c>
      <c r="AK47" s="957">
        <v>0</v>
      </c>
      <c r="AL47" s="1309">
        <v>0</v>
      </c>
      <c r="AM47" s="958">
        <v>0</v>
      </c>
      <c r="AN47" s="453" t="s">
        <v>565</v>
      </c>
    </row>
    <row r="48" spans="1:40" s="406" customFormat="1" ht="17.25" customHeight="1" thickBot="1">
      <c r="A48" s="439" t="s">
        <v>566</v>
      </c>
      <c r="B48" s="440"/>
      <c r="C48" s="659">
        <f t="shared" ref="C48:M48" si="4">SUM(C29:C47)</f>
        <v>17</v>
      </c>
      <c r="D48" s="660">
        <f t="shared" si="4"/>
        <v>0</v>
      </c>
      <c r="E48" s="660">
        <f t="shared" si="4"/>
        <v>18</v>
      </c>
      <c r="F48" s="660">
        <f t="shared" si="4"/>
        <v>3</v>
      </c>
      <c r="G48" s="660">
        <f t="shared" si="4"/>
        <v>7</v>
      </c>
      <c r="H48" s="660">
        <f t="shared" si="4"/>
        <v>248</v>
      </c>
      <c r="I48" s="660">
        <f t="shared" si="4"/>
        <v>0</v>
      </c>
      <c r="J48" s="660">
        <f t="shared" si="4"/>
        <v>14</v>
      </c>
      <c r="K48" s="660">
        <f t="shared" si="4"/>
        <v>4</v>
      </c>
      <c r="L48" s="660">
        <f t="shared" si="4"/>
        <v>3</v>
      </c>
      <c r="M48" s="661">
        <f t="shared" si="4"/>
        <v>29</v>
      </c>
      <c r="N48" s="662">
        <f t="shared" si="0"/>
        <v>343</v>
      </c>
      <c r="O48" s="663">
        <f t="shared" ref="O48:X48" si="5">SUM(O29:O47)</f>
        <v>23</v>
      </c>
      <c r="P48" s="661">
        <f t="shared" si="5"/>
        <v>0</v>
      </c>
      <c r="Q48" s="663">
        <f t="shared" si="5"/>
        <v>1</v>
      </c>
      <c r="R48" s="660">
        <f t="shared" si="5"/>
        <v>8</v>
      </c>
      <c r="S48" s="660">
        <f t="shared" si="5"/>
        <v>12</v>
      </c>
      <c r="T48" s="660">
        <f t="shared" si="5"/>
        <v>0</v>
      </c>
      <c r="U48" s="660">
        <f t="shared" si="5"/>
        <v>0</v>
      </c>
      <c r="V48" s="660">
        <f t="shared" si="5"/>
        <v>7</v>
      </c>
      <c r="W48" s="660">
        <f t="shared" si="5"/>
        <v>12</v>
      </c>
      <c r="X48" s="661">
        <f t="shared" si="5"/>
        <v>3</v>
      </c>
      <c r="Y48" s="662">
        <f t="shared" si="1"/>
        <v>66</v>
      </c>
      <c r="Z48" s="663">
        <f t="shared" ref="Z48:AM48" si="6">SUM(Z29:Z47)</f>
        <v>47</v>
      </c>
      <c r="AA48" s="660">
        <f t="shared" si="6"/>
        <v>18</v>
      </c>
      <c r="AB48" s="661">
        <f t="shared" si="6"/>
        <v>17</v>
      </c>
      <c r="AC48" s="663">
        <f t="shared" si="6"/>
        <v>18</v>
      </c>
      <c r="AD48" s="660">
        <f t="shared" si="6"/>
        <v>40</v>
      </c>
      <c r="AE48" s="661">
        <f t="shared" si="6"/>
        <v>16</v>
      </c>
      <c r="AF48" s="663">
        <f t="shared" si="6"/>
        <v>0</v>
      </c>
      <c r="AG48" s="660">
        <f t="shared" si="6"/>
        <v>1</v>
      </c>
      <c r="AH48" s="670">
        <f t="shared" si="6"/>
        <v>1</v>
      </c>
      <c r="AI48" s="671">
        <f t="shared" si="6"/>
        <v>6</v>
      </c>
      <c r="AJ48" s="662">
        <f t="shared" si="6"/>
        <v>0</v>
      </c>
      <c r="AK48" s="663">
        <f t="shared" si="6"/>
        <v>2</v>
      </c>
      <c r="AL48" s="674">
        <f t="shared" si="6"/>
        <v>0</v>
      </c>
      <c r="AM48" s="669">
        <f t="shared" si="6"/>
        <v>0</v>
      </c>
      <c r="AN48" s="441" t="s">
        <v>761</v>
      </c>
    </row>
    <row r="49" spans="1:42" s="406" customFormat="1" ht="17.25" customHeight="1">
      <c r="A49" s="442" t="s">
        <v>567</v>
      </c>
      <c r="B49" s="454" t="s">
        <v>13</v>
      </c>
      <c r="C49" s="1080">
        <v>1</v>
      </c>
      <c r="D49" s="1081">
        <v>1</v>
      </c>
      <c r="E49" s="1081">
        <v>1</v>
      </c>
      <c r="F49" s="1081">
        <v>1</v>
      </c>
      <c r="G49" s="1081">
        <v>1</v>
      </c>
      <c r="H49" s="1081">
        <v>33</v>
      </c>
      <c r="I49" s="1081">
        <v>0</v>
      </c>
      <c r="J49" s="1081">
        <v>2</v>
      </c>
      <c r="K49" s="1081">
        <v>0</v>
      </c>
      <c r="L49" s="1081">
        <v>0</v>
      </c>
      <c r="M49" s="1082">
        <v>4</v>
      </c>
      <c r="N49" s="656">
        <f t="shared" si="0"/>
        <v>44</v>
      </c>
      <c r="O49" s="1098">
        <v>3</v>
      </c>
      <c r="P49" s="1272">
        <v>0</v>
      </c>
      <c r="Q49" s="954">
        <v>0</v>
      </c>
      <c r="R49" s="953">
        <v>1</v>
      </c>
      <c r="S49" s="953">
        <v>1</v>
      </c>
      <c r="T49" s="953">
        <v>0</v>
      </c>
      <c r="U49" s="953">
        <v>0</v>
      </c>
      <c r="V49" s="953">
        <v>0</v>
      </c>
      <c r="W49" s="953">
        <v>1</v>
      </c>
      <c r="X49" s="1272">
        <v>0</v>
      </c>
      <c r="Y49" s="656">
        <f t="shared" si="1"/>
        <v>6</v>
      </c>
      <c r="Z49" s="954">
        <v>2</v>
      </c>
      <c r="AA49" s="953">
        <v>2</v>
      </c>
      <c r="AB49" s="1272">
        <v>1</v>
      </c>
      <c r="AC49" s="954">
        <v>1</v>
      </c>
      <c r="AD49" s="953">
        <v>3</v>
      </c>
      <c r="AE49" s="1272">
        <v>1</v>
      </c>
      <c r="AF49" s="954">
        <v>0</v>
      </c>
      <c r="AG49" s="953">
        <v>1</v>
      </c>
      <c r="AH49" s="1283">
        <v>0</v>
      </c>
      <c r="AI49" s="1275">
        <v>0</v>
      </c>
      <c r="AJ49" s="1276">
        <v>1</v>
      </c>
      <c r="AK49" s="954">
        <v>0</v>
      </c>
      <c r="AL49" s="1308">
        <v>0</v>
      </c>
      <c r="AM49" s="955">
        <v>1</v>
      </c>
      <c r="AN49" s="433" t="s">
        <v>13</v>
      </c>
    </row>
    <row r="50" spans="1:42" s="406" customFormat="1" ht="17.25" customHeight="1">
      <c r="A50" s="434">
        <v>4</v>
      </c>
      <c r="B50" s="454" t="s">
        <v>569</v>
      </c>
      <c r="C50" s="1080">
        <v>1</v>
      </c>
      <c r="D50" s="1081">
        <v>1</v>
      </c>
      <c r="E50" s="1081">
        <v>1</v>
      </c>
      <c r="F50" s="1081">
        <v>1</v>
      </c>
      <c r="G50" s="1081">
        <v>1</v>
      </c>
      <c r="H50" s="1081">
        <v>44</v>
      </c>
      <c r="I50" s="1081">
        <v>0</v>
      </c>
      <c r="J50" s="1081">
        <v>1</v>
      </c>
      <c r="K50" s="1081">
        <v>1</v>
      </c>
      <c r="L50" s="1081">
        <v>0</v>
      </c>
      <c r="M50" s="1082">
        <v>7</v>
      </c>
      <c r="N50" s="656">
        <f t="shared" si="0"/>
        <v>58</v>
      </c>
      <c r="O50" s="1098">
        <v>2</v>
      </c>
      <c r="P50" s="1272">
        <v>0</v>
      </c>
      <c r="Q50" s="954">
        <v>0</v>
      </c>
      <c r="R50" s="953">
        <v>1</v>
      </c>
      <c r="S50" s="953">
        <v>1</v>
      </c>
      <c r="T50" s="953">
        <v>0</v>
      </c>
      <c r="U50" s="953">
        <v>0</v>
      </c>
      <c r="V50" s="953">
        <v>0</v>
      </c>
      <c r="W50" s="953">
        <v>1</v>
      </c>
      <c r="X50" s="1272">
        <v>0</v>
      </c>
      <c r="Y50" s="656">
        <f t="shared" si="1"/>
        <v>5</v>
      </c>
      <c r="Z50" s="954">
        <v>2</v>
      </c>
      <c r="AA50" s="953">
        <v>2</v>
      </c>
      <c r="AB50" s="1272">
        <v>1</v>
      </c>
      <c r="AC50" s="954">
        <v>1</v>
      </c>
      <c r="AD50" s="953">
        <v>3</v>
      </c>
      <c r="AE50" s="1272">
        <v>1</v>
      </c>
      <c r="AF50" s="954">
        <v>0</v>
      </c>
      <c r="AG50" s="953">
        <v>0</v>
      </c>
      <c r="AH50" s="1283">
        <v>0</v>
      </c>
      <c r="AI50" s="1275">
        <v>3</v>
      </c>
      <c r="AJ50" s="1276">
        <v>0</v>
      </c>
      <c r="AK50" s="954">
        <v>0</v>
      </c>
      <c r="AL50" s="1308">
        <v>0</v>
      </c>
      <c r="AM50" s="955">
        <v>0</v>
      </c>
      <c r="AN50" s="433" t="s">
        <v>569</v>
      </c>
    </row>
    <row r="51" spans="1:42" s="406" customFormat="1" ht="17.25" customHeight="1">
      <c r="A51" s="442"/>
      <c r="B51" s="454" t="s">
        <v>570</v>
      </c>
      <c r="C51" s="1080">
        <v>1</v>
      </c>
      <c r="D51" s="1081">
        <v>0</v>
      </c>
      <c r="E51" s="1081">
        <v>1</v>
      </c>
      <c r="F51" s="1081">
        <v>0</v>
      </c>
      <c r="G51" s="1081">
        <v>1</v>
      </c>
      <c r="H51" s="1081">
        <v>13</v>
      </c>
      <c r="I51" s="1081">
        <v>0</v>
      </c>
      <c r="J51" s="1081">
        <v>1</v>
      </c>
      <c r="K51" s="1081">
        <v>0</v>
      </c>
      <c r="L51" s="1081">
        <v>0</v>
      </c>
      <c r="M51" s="1082">
        <v>0</v>
      </c>
      <c r="N51" s="656">
        <f t="shared" si="0"/>
        <v>17</v>
      </c>
      <c r="O51" s="1098">
        <v>1</v>
      </c>
      <c r="P51" s="1272">
        <v>0</v>
      </c>
      <c r="Q51" s="954">
        <v>0</v>
      </c>
      <c r="R51" s="953">
        <v>1</v>
      </c>
      <c r="S51" s="953">
        <v>1</v>
      </c>
      <c r="T51" s="953">
        <v>0</v>
      </c>
      <c r="U51" s="953">
        <v>0</v>
      </c>
      <c r="V51" s="953">
        <v>0</v>
      </c>
      <c r="W51" s="953">
        <v>1</v>
      </c>
      <c r="X51" s="1272">
        <v>0</v>
      </c>
      <c r="Y51" s="656">
        <f t="shared" si="1"/>
        <v>4</v>
      </c>
      <c r="Z51" s="954">
        <v>1</v>
      </c>
      <c r="AA51" s="953">
        <v>1</v>
      </c>
      <c r="AB51" s="1272">
        <v>1</v>
      </c>
      <c r="AC51" s="954">
        <v>1</v>
      </c>
      <c r="AD51" s="953">
        <v>3</v>
      </c>
      <c r="AE51" s="1272">
        <v>1</v>
      </c>
      <c r="AF51" s="954">
        <v>0</v>
      </c>
      <c r="AG51" s="953">
        <v>1</v>
      </c>
      <c r="AH51" s="1283">
        <v>0</v>
      </c>
      <c r="AI51" s="1275">
        <v>0</v>
      </c>
      <c r="AJ51" s="1276">
        <v>0</v>
      </c>
      <c r="AK51" s="954">
        <v>0</v>
      </c>
      <c r="AL51" s="1308">
        <v>0</v>
      </c>
      <c r="AM51" s="955">
        <v>0</v>
      </c>
      <c r="AN51" s="433" t="s">
        <v>570</v>
      </c>
    </row>
    <row r="52" spans="1:42" s="406" customFormat="1" ht="17.25" customHeight="1" thickBot="1">
      <c r="A52" s="448"/>
      <c r="B52" s="455" t="s">
        <v>762</v>
      </c>
      <c r="C52" s="1089">
        <v>1</v>
      </c>
      <c r="D52" s="1090">
        <v>0</v>
      </c>
      <c r="E52" s="1090">
        <v>2</v>
      </c>
      <c r="F52" s="1090">
        <v>2</v>
      </c>
      <c r="G52" s="1090">
        <v>0</v>
      </c>
      <c r="H52" s="1090">
        <v>34</v>
      </c>
      <c r="I52" s="1090">
        <v>0</v>
      </c>
      <c r="J52" s="1090">
        <v>1</v>
      </c>
      <c r="K52" s="1090">
        <v>0</v>
      </c>
      <c r="L52" s="1090">
        <v>0</v>
      </c>
      <c r="M52" s="1091">
        <v>6</v>
      </c>
      <c r="N52" s="662">
        <f t="shared" si="0"/>
        <v>46</v>
      </c>
      <c r="O52" s="1101">
        <v>2</v>
      </c>
      <c r="P52" s="1293">
        <v>0</v>
      </c>
      <c r="Q52" s="1294">
        <v>0</v>
      </c>
      <c r="R52" s="1292">
        <v>1</v>
      </c>
      <c r="S52" s="1292">
        <v>1</v>
      </c>
      <c r="T52" s="1292">
        <v>0</v>
      </c>
      <c r="U52" s="1292">
        <v>0</v>
      </c>
      <c r="V52" s="1292">
        <v>0</v>
      </c>
      <c r="W52" s="1292">
        <v>1</v>
      </c>
      <c r="X52" s="1293">
        <v>0</v>
      </c>
      <c r="Y52" s="662">
        <f t="shared" si="1"/>
        <v>5</v>
      </c>
      <c r="Z52" s="1294">
        <v>2</v>
      </c>
      <c r="AA52" s="1292">
        <v>2</v>
      </c>
      <c r="AB52" s="1293">
        <v>1</v>
      </c>
      <c r="AC52" s="1294">
        <v>1</v>
      </c>
      <c r="AD52" s="1292">
        <v>3</v>
      </c>
      <c r="AE52" s="1293">
        <v>1</v>
      </c>
      <c r="AF52" s="1294">
        <v>0</v>
      </c>
      <c r="AG52" s="1292">
        <v>0</v>
      </c>
      <c r="AH52" s="1295">
        <v>0</v>
      </c>
      <c r="AI52" s="1296">
        <v>1</v>
      </c>
      <c r="AJ52" s="1297">
        <v>0</v>
      </c>
      <c r="AK52" s="1294">
        <v>0</v>
      </c>
      <c r="AL52" s="1298">
        <v>0</v>
      </c>
      <c r="AM52" s="1299">
        <v>1</v>
      </c>
      <c r="AN52" s="450" t="s">
        <v>762</v>
      </c>
    </row>
    <row r="53" spans="1:42" s="406" customFormat="1" ht="17.25" customHeight="1" thickBot="1">
      <c r="A53" s="439" t="s">
        <v>575</v>
      </c>
      <c r="B53" s="440"/>
      <c r="C53" s="659">
        <f>SUM(C49:C52)</f>
        <v>4</v>
      </c>
      <c r="D53" s="660">
        <f t="shared" ref="D53:AM53" si="7">SUM(D49:D52)</f>
        <v>2</v>
      </c>
      <c r="E53" s="660">
        <f t="shared" si="7"/>
        <v>5</v>
      </c>
      <c r="F53" s="660">
        <f t="shared" si="7"/>
        <v>4</v>
      </c>
      <c r="G53" s="660">
        <f t="shared" si="7"/>
        <v>3</v>
      </c>
      <c r="H53" s="660">
        <f t="shared" si="7"/>
        <v>124</v>
      </c>
      <c r="I53" s="660">
        <f t="shared" si="7"/>
        <v>0</v>
      </c>
      <c r="J53" s="660">
        <f t="shared" si="7"/>
        <v>5</v>
      </c>
      <c r="K53" s="660">
        <f t="shared" si="7"/>
        <v>1</v>
      </c>
      <c r="L53" s="660">
        <f t="shared" si="7"/>
        <v>0</v>
      </c>
      <c r="M53" s="661">
        <f t="shared" si="7"/>
        <v>17</v>
      </c>
      <c r="N53" s="662">
        <f t="shared" si="0"/>
        <v>165</v>
      </c>
      <c r="O53" s="663">
        <f t="shared" si="7"/>
        <v>8</v>
      </c>
      <c r="P53" s="661">
        <f t="shared" si="7"/>
        <v>0</v>
      </c>
      <c r="Q53" s="663">
        <f t="shared" si="7"/>
        <v>0</v>
      </c>
      <c r="R53" s="660">
        <f t="shared" si="7"/>
        <v>4</v>
      </c>
      <c r="S53" s="660">
        <f t="shared" si="7"/>
        <v>4</v>
      </c>
      <c r="T53" s="660">
        <f t="shared" si="7"/>
        <v>0</v>
      </c>
      <c r="U53" s="660">
        <f t="shared" si="7"/>
        <v>0</v>
      </c>
      <c r="V53" s="660">
        <f t="shared" si="7"/>
        <v>0</v>
      </c>
      <c r="W53" s="660">
        <f t="shared" si="7"/>
        <v>4</v>
      </c>
      <c r="X53" s="661">
        <f t="shared" si="7"/>
        <v>0</v>
      </c>
      <c r="Y53" s="662">
        <f t="shared" si="1"/>
        <v>20</v>
      </c>
      <c r="Z53" s="663">
        <f t="shared" si="7"/>
        <v>7</v>
      </c>
      <c r="AA53" s="660">
        <f t="shared" si="7"/>
        <v>7</v>
      </c>
      <c r="AB53" s="661">
        <f t="shared" si="7"/>
        <v>4</v>
      </c>
      <c r="AC53" s="663">
        <f t="shared" si="7"/>
        <v>4</v>
      </c>
      <c r="AD53" s="660">
        <f t="shared" si="7"/>
        <v>12</v>
      </c>
      <c r="AE53" s="661">
        <f t="shared" si="7"/>
        <v>4</v>
      </c>
      <c r="AF53" s="663">
        <f t="shared" si="7"/>
        <v>0</v>
      </c>
      <c r="AG53" s="660">
        <f t="shared" si="7"/>
        <v>2</v>
      </c>
      <c r="AH53" s="670">
        <f t="shared" si="7"/>
        <v>0</v>
      </c>
      <c r="AI53" s="671">
        <f t="shared" si="7"/>
        <v>4</v>
      </c>
      <c r="AJ53" s="662">
        <f t="shared" si="7"/>
        <v>1</v>
      </c>
      <c r="AK53" s="663">
        <f t="shared" si="7"/>
        <v>0</v>
      </c>
      <c r="AL53" s="660">
        <f t="shared" si="7"/>
        <v>0</v>
      </c>
      <c r="AM53" s="669">
        <f t="shared" si="7"/>
        <v>2</v>
      </c>
      <c r="AN53" s="441" t="s">
        <v>763</v>
      </c>
    </row>
    <row r="54" spans="1:42" s="406" customFormat="1" ht="17.25" customHeight="1">
      <c r="A54" s="442" t="s">
        <v>576</v>
      </c>
      <c r="B54" s="432" t="s">
        <v>14</v>
      </c>
      <c r="C54" s="1080">
        <v>1</v>
      </c>
      <c r="D54" s="1081">
        <v>0</v>
      </c>
      <c r="E54" s="1081">
        <v>1</v>
      </c>
      <c r="F54" s="1081">
        <v>1</v>
      </c>
      <c r="G54" s="1081">
        <v>0</v>
      </c>
      <c r="H54" s="1081">
        <v>32</v>
      </c>
      <c r="I54" s="1081">
        <v>0</v>
      </c>
      <c r="J54" s="1081">
        <v>2</v>
      </c>
      <c r="K54" s="1081">
        <v>0</v>
      </c>
      <c r="L54" s="1081">
        <v>0</v>
      </c>
      <c r="M54" s="1082">
        <v>7</v>
      </c>
      <c r="N54" s="656">
        <f t="shared" si="0"/>
        <v>44</v>
      </c>
      <c r="O54" s="1098">
        <v>2</v>
      </c>
      <c r="P54" s="1272">
        <v>0</v>
      </c>
      <c r="Q54" s="954">
        <v>0</v>
      </c>
      <c r="R54" s="953">
        <v>0</v>
      </c>
      <c r="S54" s="953">
        <v>0</v>
      </c>
      <c r="T54" s="953">
        <v>0</v>
      </c>
      <c r="U54" s="953">
        <v>0</v>
      </c>
      <c r="V54" s="953">
        <v>0</v>
      </c>
      <c r="W54" s="953">
        <v>2</v>
      </c>
      <c r="X54" s="1272">
        <v>0</v>
      </c>
      <c r="Y54" s="656">
        <f t="shared" si="1"/>
        <v>4</v>
      </c>
      <c r="Z54" s="954">
        <v>1</v>
      </c>
      <c r="AA54" s="953">
        <v>1</v>
      </c>
      <c r="AB54" s="1272">
        <v>1</v>
      </c>
      <c r="AC54" s="954">
        <v>1</v>
      </c>
      <c r="AD54" s="953">
        <v>3</v>
      </c>
      <c r="AE54" s="1272">
        <v>1</v>
      </c>
      <c r="AF54" s="954">
        <v>0</v>
      </c>
      <c r="AG54" s="953">
        <v>0</v>
      </c>
      <c r="AH54" s="1283">
        <v>1</v>
      </c>
      <c r="AI54" s="1275">
        <v>2</v>
      </c>
      <c r="AJ54" s="1276">
        <v>0</v>
      </c>
      <c r="AK54" s="954">
        <v>0</v>
      </c>
      <c r="AL54" s="953">
        <v>0</v>
      </c>
      <c r="AM54" s="955">
        <v>0</v>
      </c>
      <c r="AN54" s="433" t="s">
        <v>14</v>
      </c>
      <c r="AP54" s="28"/>
    </row>
    <row r="55" spans="1:42" s="406" customFormat="1" ht="17.25" customHeight="1">
      <c r="A55" s="434">
        <v>6</v>
      </c>
      <c r="B55" s="432" t="s">
        <v>764</v>
      </c>
      <c r="C55" s="1080">
        <v>1</v>
      </c>
      <c r="D55" s="1081">
        <v>0</v>
      </c>
      <c r="E55" s="1081">
        <v>1</v>
      </c>
      <c r="F55" s="1081">
        <v>0</v>
      </c>
      <c r="G55" s="1081">
        <v>1</v>
      </c>
      <c r="H55" s="1081">
        <v>17</v>
      </c>
      <c r="I55" s="1081">
        <v>0</v>
      </c>
      <c r="J55" s="1081">
        <v>1</v>
      </c>
      <c r="K55" s="1081">
        <v>0</v>
      </c>
      <c r="L55" s="1081">
        <v>0</v>
      </c>
      <c r="M55" s="1082">
        <v>4</v>
      </c>
      <c r="N55" s="656">
        <f t="shared" si="0"/>
        <v>25</v>
      </c>
      <c r="O55" s="1098">
        <v>2</v>
      </c>
      <c r="P55" s="1272">
        <v>0</v>
      </c>
      <c r="Q55" s="954">
        <v>0</v>
      </c>
      <c r="R55" s="953">
        <v>0</v>
      </c>
      <c r="S55" s="953">
        <v>0</v>
      </c>
      <c r="T55" s="953">
        <v>0</v>
      </c>
      <c r="U55" s="953">
        <v>0</v>
      </c>
      <c r="V55" s="953">
        <v>0</v>
      </c>
      <c r="W55" s="953">
        <v>1</v>
      </c>
      <c r="X55" s="1272">
        <v>0</v>
      </c>
      <c r="Y55" s="656">
        <f t="shared" si="1"/>
        <v>3</v>
      </c>
      <c r="Z55" s="954">
        <v>1</v>
      </c>
      <c r="AA55" s="953">
        <v>1</v>
      </c>
      <c r="AB55" s="1272">
        <v>1</v>
      </c>
      <c r="AC55" s="954">
        <v>1</v>
      </c>
      <c r="AD55" s="953">
        <v>3</v>
      </c>
      <c r="AE55" s="1272">
        <v>1</v>
      </c>
      <c r="AF55" s="954">
        <v>0</v>
      </c>
      <c r="AG55" s="953">
        <v>0</v>
      </c>
      <c r="AH55" s="1283">
        <v>0</v>
      </c>
      <c r="AI55" s="1275">
        <v>0</v>
      </c>
      <c r="AJ55" s="1276">
        <v>0</v>
      </c>
      <c r="AK55" s="954">
        <v>0</v>
      </c>
      <c r="AL55" s="953">
        <v>0</v>
      </c>
      <c r="AM55" s="955">
        <v>0</v>
      </c>
      <c r="AN55" s="433" t="s">
        <v>764</v>
      </c>
    </row>
    <row r="56" spans="1:42" s="406" customFormat="1" ht="17.25" customHeight="1">
      <c r="A56" s="442"/>
      <c r="B56" s="432" t="s">
        <v>765</v>
      </c>
      <c r="C56" s="1080">
        <v>1</v>
      </c>
      <c r="D56" s="1081">
        <v>0</v>
      </c>
      <c r="E56" s="1081">
        <v>1</v>
      </c>
      <c r="F56" s="1081">
        <v>0</v>
      </c>
      <c r="G56" s="1081">
        <v>1</v>
      </c>
      <c r="H56" s="1081">
        <v>7</v>
      </c>
      <c r="I56" s="1081">
        <v>0</v>
      </c>
      <c r="J56" s="1081">
        <v>1</v>
      </c>
      <c r="K56" s="1081">
        <v>0</v>
      </c>
      <c r="L56" s="1081">
        <v>0</v>
      </c>
      <c r="M56" s="1082">
        <v>2</v>
      </c>
      <c r="N56" s="656">
        <f t="shared" si="0"/>
        <v>13</v>
      </c>
      <c r="O56" s="1098">
        <v>1</v>
      </c>
      <c r="P56" s="1272">
        <v>0</v>
      </c>
      <c r="Q56" s="954">
        <v>0</v>
      </c>
      <c r="R56" s="953">
        <v>0</v>
      </c>
      <c r="S56" s="953">
        <v>0</v>
      </c>
      <c r="T56" s="953">
        <v>0</v>
      </c>
      <c r="U56" s="953">
        <v>0</v>
      </c>
      <c r="V56" s="953">
        <v>0</v>
      </c>
      <c r="W56" s="953">
        <v>1</v>
      </c>
      <c r="X56" s="1272">
        <v>0</v>
      </c>
      <c r="Y56" s="656">
        <f t="shared" si="1"/>
        <v>2</v>
      </c>
      <c r="Z56" s="954">
        <v>1</v>
      </c>
      <c r="AA56" s="953">
        <v>1</v>
      </c>
      <c r="AB56" s="1272">
        <v>1</v>
      </c>
      <c r="AC56" s="954">
        <v>1</v>
      </c>
      <c r="AD56" s="953">
        <v>0</v>
      </c>
      <c r="AE56" s="1272">
        <v>1</v>
      </c>
      <c r="AF56" s="954">
        <v>0</v>
      </c>
      <c r="AG56" s="953">
        <v>0</v>
      </c>
      <c r="AH56" s="1283">
        <v>1</v>
      </c>
      <c r="AI56" s="1275">
        <v>0</v>
      </c>
      <c r="AJ56" s="1276">
        <v>0</v>
      </c>
      <c r="AK56" s="954">
        <v>0</v>
      </c>
      <c r="AL56" s="953">
        <v>0</v>
      </c>
      <c r="AM56" s="955">
        <v>0</v>
      </c>
      <c r="AN56" s="433" t="s">
        <v>765</v>
      </c>
      <c r="AO56" s="772"/>
    </row>
    <row r="57" spans="1:42" s="406" customFormat="1" ht="17.25" customHeight="1">
      <c r="A57" s="442"/>
      <c r="B57" s="432" t="s">
        <v>766</v>
      </c>
      <c r="C57" s="1080">
        <v>1</v>
      </c>
      <c r="D57" s="1081">
        <v>0</v>
      </c>
      <c r="E57" s="1081">
        <v>1</v>
      </c>
      <c r="F57" s="1081">
        <v>0</v>
      </c>
      <c r="G57" s="1081">
        <v>1</v>
      </c>
      <c r="H57" s="1081">
        <v>20</v>
      </c>
      <c r="I57" s="1081">
        <v>0</v>
      </c>
      <c r="J57" s="1081">
        <v>1</v>
      </c>
      <c r="K57" s="1081">
        <v>0</v>
      </c>
      <c r="L57" s="1081">
        <v>0</v>
      </c>
      <c r="M57" s="1082">
        <v>4</v>
      </c>
      <c r="N57" s="656">
        <f t="shared" si="0"/>
        <v>28</v>
      </c>
      <c r="O57" s="1098">
        <v>2</v>
      </c>
      <c r="P57" s="1272">
        <v>0</v>
      </c>
      <c r="Q57" s="954">
        <v>0</v>
      </c>
      <c r="R57" s="953">
        <v>0</v>
      </c>
      <c r="S57" s="953">
        <v>0</v>
      </c>
      <c r="T57" s="953">
        <v>0</v>
      </c>
      <c r="U57" s="953">
        <v>0</v>
      </c>
      <c r="V57" s="953">
        <v>0</v>
      </c>
      <c r="W57" s="953">
        <v>1</v>
      </c>
      <c r="X57" s="1272">
        <v>0</v>
      </c>
      <c r="Y57" s="656">
        <f t="shared" si="1"/>
        <v>3</v>
      </c>
      <c r="Z57" s="954">
        <v>1</v>
      </c>
      <c r="AA57" s="953">
        <v>1</v>
      </c>
      <c r="AB57" s="1272">
        <v>1</v>
      </c>
      <c r="AC57" s="954">
        <v>1</v>
      </c>
      <c r="AD57" s="953">
        <v>3</v>
      </c>
      <c r="AE57" s="1272">
        <v>1</v>
      </c>
      <c r="AF57" s="954">
        <v>0</v>
      </c>
      <c r="AG57" s="953">
        <v>0</v>
      </c>
      <c r="AH57" s="1283">
        <v>1</v>
      </c>
      <c r="AI57" s="1275">
        <v>1</v>
      </c>
      <c r="AJ57" s="1276">
        <v>0</v>
      </c>
      <c r="AK57" s="954">
        <v>0</v>
      </c>
      <c r="AL57" s="953">
        <v>0</v>
      </c>
      <c r="AM57" s="955">
        <v>0</v>
      </c>
      <c r="AN57" s="433" t="s">
        <v>766</v>
      </c>
    </row>
    <row r="58" spans="1:42" s="406" customFormat="1" ht="17.25" customHeight="1">
      <c r="A58" s="442"/>
      <c r="B58" s="432" t="s">
        <v>767</v>
      </c>
      <c r="C58" s="1080">
        <v>1</v>
      </c>
      <c r="D58" s="1081">
        <v>0</v>
      </c>
      <c r="E58" s="1081">
        <v>1</v>
      </c>
      <c r="F58" s="1081">
        <v>0</v>
      </c>
      <c r="G58" s="1081">
        <v>0</v>
      </c>
      <c r="H58" s="1081">
        <v>11</v>
      </c>
      <c r="I58" s="1081">
        <v>0</v>
      </c>
      <c r="J58" s="1081">
        <v>1</v>
      </c>
      <c r="K58" s="1081">
        <v>0</v>
      </c>
      <c r="L58" s="1081">
        <v>0</v>
      </c>
      <c r="M58" s="1082">
        <v>0</v>
      </c>
      <c r="N58" s="656">
        <f t="shared" si="0"/>
        <v>14</v>
      </c>
      <c r="O58" s="1098">
        <v>1</v>
      </c>
      <c r="P58" s="1272">
        <v>0</v>
      </c>
      <c r="Q58" s="954">
        <v>0</v>
      </c>
      <c r="R58" s="953">
        <v>0</v>
      </c>
      <c r="S58" s="953">
        <v>0</v>
      </c>
      <c r="T58" s="953">
        <v>0</v>
      </c>
      <c r="U58" s="953">
        <v>0</v>
      </c>
      <c r="V58" s="953">
        <v>0</v>
      </c>
      <c r="W58" s="953">
        <v>1</v>
      </c>
      <c r="X58" s="1272">
        <v>0</v>
      </c>
      <c r="Y58" s="656">
        <f t="shared" si="1"/>
        <v>2</v>
      </c>
      <c r="Z58" s="954">
        <v>1</v>
      </c>
      <c r="AA58" s="953">
        <v>1</v>
      </c>
      <c r="AB58" s="1272">
        <v>1</v>
      </c>
      <c r="AC58" s="954">
        <v>1</v>
      </c>
      <c r="AD58" s="953">
        <v>0</v>
      </c>
      <c r="AE58" s="1272">
        <v>1</v>
      </c>
      <c r="AF58" s="954">
        <v>0</v>
      </c>
      <c r="AG58" s="953">
        <v>0</v>
      </c>
      <c r="AH58" s="1283">
        <v>1</v>
      </c>
      <c r="AI58" s="1275">
        <v>0</v>
      </c>
      <c r="AJ58" s="1276">
        <v>0</v>
      </c>
      <c r="AK58" s="954">
        <v>0</v>
      </c>
      <c r="AL58" s="953">
        <v>0</v>
      </c>
      <c r="AM58" s="955">
        <v>0</v>
      </c>
      <c r="AN58" s="433" t="s">
        <v>767</v>
      </c>
    </row>
    <row r="59" spans="1:42" s="406" customFormat="1" ht="17.25" customHeight="1">
      <c r="A59" s="443"/>
      <c r="B59" s="437" t="s">
        <v>768</v>
      </c>
      <c r="C59" s="1083">
        <v>1</v>
      </c>
      <c r="D59" s="1084">
        <v>0</v>
      </c>
      <c r="E59" s="1084">
        <v>1</v>
      </c>
      <c r="F59" s="1084">
        <v>0</v>
      </c>
      <c r="G59" s="1084">
        <v>1</v>
      </c>
      <c r="H59" s="1084">
        <v>6</v>
      </c>
      <c r="I59" s="1084">
        <v>0</v>
      </c>
      <c r="J59" s="1084">
        <v>1</v>
      </c>
      <c r="K59" s="1084">
        <v>0</v>
      </c>
      <c r="L59" s="1084">
        <v>0</v>
      </c>
      <c r="M59" s="1085">
        <v>0</v>
      </c>
      <c r="N59" s="658">
        <f t="shared" si="0"/>
        <v>10</v>
      </c>
      <c r="O59" s="1099">
        <v>1</v>
      </c>
      <c r="P59" s="1279">
        <v>0</v>
      </c>
      <c r="Q59" s="957">
        <v>0</v>
      </c>
      <c r="R59" s="956">
        <v>0</v>
      </c>
      <c r="S59" s="956">
        <v>0</v>
      </c>
      <c r="T59" s="956">
        <v>0</v>
      </c>
      <c r="U59" s="956">
        <v>0</v>
      </c>
      <c r="V59" s="956">
        <v>0</v>
      </c>
      <c r="W59" s="956">
        <v>1</v>
      </c>
      <c r="X59" s="1279">
        <v>0</v>
      </c>
      <c r="Y59" s="658">
        <f t="shared" si="1"/>
        <v>2</v>
      </c>
      <c r="Z59" s="957">
        <v>1</v>
      </c>
      <c r="AA59" s="956">
        <v>1</v>
      </c>
      <c r="AB59" s="1279">
        <v>1</v>
      </c>
      <c r="AC59" s="957">
        <v>1</v>
      </c>
      <c r="AD59" s="956">
        <v>0</v>
      </c>
      <c r="AE59" s="1279">
        <v>1</v>
      </c>
      <c r="AF59" s="957">
        <v>0</v>
      </c>
      <c r="AG59" s="956">
        <v>0</v>
      </c>
      <c r="AH59" s="1284">
        <v>0</v>
      </c>
      <c r="AI59" s="1281">
        <v>0</v>
      </c>
      <c r="AJ59" s="1282">
        <v>0</v>
      </c>
      <c r="AK59" s="957">
        <v>0</v>
      </c>
      <c r="AL59" s="956">
        <v>0</v>
      </c>
      <c r="AM59" s="958">
        <v>0</v>
      </c>
      <c r="AN59" s="438" t="s">
        <v>768</v>
      </c>
    </row>
    <row r="60" spans="1:42" s="406" customFormat="1" ht="17.25" customHeight="1" thickBot="1">
      <c r="A60" s="439" t="s">
        <v>589</v>
      </c>
      <c r="B60" s="440"/>
      <c r="C60" s="659">
        <f t="shared" ref="C60:M60" si="8">SUM(C54:C59)</f>
        <v>6</v>
      </c>
      <c r="D60" s="660">
        <f t="shared" si="8"/>
        <v>0</v>
      </c>
      <c r="E60" s="660">
        <f t="shared" si="8"/>
        <v>6</v>
      </c>
      <c r="F60" s="660">
        <f t="shared" si="8"/>
        <v>1</v>
      </c>
      <c r="G60" s="660">
        <f t="shared" si="8"/>
        <v>4</v>
      </c>
      <c r="H60" s="660">
        <f t="shared" si="8"/>
        <v>93</v>
      </c>
      <c r="I60" s="660">
        <f t="shared" si="8"/>
        <v>0</v>
      </c>
      <c r="J60" s="660">
        <f t="shared" si="8"/>
        <v>7</v>
      </c>
      <c r="K60" s="660">
        <f t="shared" si="8"/>
        <v>0</v>
      </c>
      <c r="L60" s="660">
        <f t="shared" si="8"/>
        <v>0</v>
      </c>
      <c r="M60" s="661">
        <f t="shared" si="8"/>
        <v>17</v>
      </c>
      <c r="N60" s="662">
        <f t="shared" si="0"/>
        <v>134</v>
      </c>
      <c r="O60" s="663">
        <f>SUM(O54:O59)</f>
        <v>9</v>
      </c>
      <c r="P60" s="661">
        <v>0</v>
      </c>
      <c r="Q60" s="663">
        <f t="shared" ref="Q60:X60" si="9">SUM(Q54:Q59)</f>
        <v>0</v>
      </c>
      <c r="R60" s="660">
        <f t="shared" si="9"/>
        <v>0</v>
      </c>
      <c r="S60" s="660">
        <f t="shared" si="9"/>
        <v>0</v>
      </c>
      <c r="T60" s="660">
        <f t="shared" si="9"/>
        <v>0</v>
      </c>
      <c r="U60" s="660">
        <f t="shared" si="9"/>
        <v>0</v>
      </c>
      <c r="V60" s="660">
        <f t="shared" si="9"/>
        <v>0</v>
      </c>
      <c r="W60" s="660">
        <f t="shared" si="9"/>
        <v>7</v>
      </c>
      <c r="X60" s="661">
        <f t="shared" si="9"/>
        <v>0</v>
      </c>
      <c r="Y60" s="662">
        <f t="shared" si="1"/>
        <v>16</v>
      </c>
      <c r="Z60" s="663">
        <f t="shared" ref="Z60:AM60" si="10">SUM(Z54:Z59)</f>
        <v>6</v>
      </c>
      <c r="AA60" s="660">
        <f t="shared" si="10"/>
        <v>6</v>
      </c>
      <c r="AB60" s="661">
        <f t="shared" si="10"/>
        <v>6</v>
      </c>
      <c r="AC60" s="663">
        <f t="shared" si="10"/>
        <v>6</v>
      </c>
      <c r="AD60" s="660">
        <f t="shared" si="10"/>
        <v>9</v>
      </c>
      <c r="AE60" s="661">
        <f t="shared" si="10"/>
        <v>6</v>
      </c>
      <c r="AF60" s="663">
        <f t="shared" si="10"/>
        <v>0</v>
      </c>
      <c r="AG60" s="660">
        <f t="shared" si="10"/>
        <v>0</v>
      </c>
      <c r="AH60" s="670">
        <f t="shared" si="10"/>
        <v>4</v>
      </c>
      <c r="AI60" s="671">
        <f t="shared" si="10"/>
        <v>3</v>
      </c>
      <c r="AJ60" s="662">
        <f t="shared" si="10"/>
        <v>0</v>
      </c>
      <c r="AK60" s="663">
        <f t="shared" si="10"/>
        <v>0</v>
      </c>
      <c r="AL60" s="660">
        <f t="shared" si="10"/>
        <v>0</v>
      </c>
      <c r="AM60" s="669">
        <f t="shared" si="10"/>
        <v>0</v>
      </c>
      <c r="AN60" s="441" t="s">
        <v>800</v>
      </c>
    </row>
    <row r="61" spans="1:42" s="406" customFormat="1" ht="17.25" customHeight="1">
      <c r="A61" s="442" t="s">
        <v>590</v>
      </c>
      <c r="B61" s="432" t="s">
        <v>15</v>
      </c>
      <c r="C61" s="1080">
        <v>1</v>
      </c>
      <c r="D61" s="1081">
        <v>1</v>
      </c>
      <c r="E61" s="1081">
        <v>1</v>
      </c>
      <c r="F61" s="1081">
        <v>1</v>
      </c>
      <c r="G61" s="1081">
        <v>1</v>
      </c>
      <c r="H61" s="1081">
        <v>39</v>
      </c>
      <c r="I61" s="1081">
        <v>0</v>
      </c>
      <c r="J61" s="1081">
        <v>2</v>
      </c>
      <c r="K61" s="1081">
        <v>1</v>
      </c>
      <c r="L61" s="1081">
        <v>1</v>
      </c>
      <c r="M61" s="1082">
        <v>3</v>
      </c>
      <c r="N61" s="656">
        <f t="shared" si="0"/>
        <v>51</v>
      </c>
      <c r="O61" s="1098">
        <v>2</v>
      </c>
      <c r="P61" s="1272">
        <v>0</v>
      </c>
      <c r="Q61" s="954">
        <v>0</v>
      </c>
      <c r="R61" s="953">
        <v>0</v>
      </c>
      <c r="S61" s="953">
        <v>0</v>
      </c>
      <c r="T61" s="953">
        <v>0</v>
      </c>
      <c r="U61" s="953">
        <v>0</v>
      </c>
      <c r="V61" s="953">
        <v>0</v>
      </c>
      <c r="W61" s="953">
        <v>0</v>
      </c>
      <c r="X61" s="1272">
        <v>0</v>
      </c>
      <c r="Y61" s="656">
        <f t="shared" si="1"/>
        <v>2</v>
      </c>
      <c r="Z61" s="954">
        <v>2</v>
      </c>
      <c r="AA61" s="953">
        <v>1</v>
      </c>
      <c r="AB61" s="1272">
        <v>1</v>
      </c>
      <c r="AC61" s="954">
        <v>1</v>
      </c>
      <c r="AD61" s="953">
        <v>3</v>
      </c>
      <c r="AE61" s="1272">
        <v>1</v>
      </c>
      <c r="AF61" s="954">
        <v>0</v>
      </c>
      <c r="AG61" s="953">
        <v>0</v>
      </c>
      <c r="AH61" s="1283">
        <v>0</v>
      </c>
      <c r="AI61" s="1275">
        <v>5</v>
      </c>
      <c r="AJ61" s="1276">
        <v>0</v>
      </c>
      <c r="AK61" s="954">
        <v>0</v>
      </c>
      <c r="AL61" s="953">
        <v>0</v>
      </c>
      <c r="AM61" s="955">
        <v>0</v>
      </c>
      <c r="AN61" s="433" t="s">
        <v>15</v>
      </c>
    </row>
    <row r="62" spans="1:42" s="406" customFormat="1" ht="17.25" customHeight="1">
      <c r="A62" s="434">
        <v>5</v>
      </c>
      <c r="B62" s="432" t="s">
        <v>770</v>
      </c>
      <c r="C62" s="1080">
        <v>1</v>
      </c>
      <c r="D62" s="1081">
        <v>0</v>
      </c>
      <c r="E62" s="1081">
        <v>1</v>
      </c>
      <c r="F62" s="1081">
        <v>0</v>
      </c>
      <c r="G62" s="1081">
        <v>0</v>
      </c>
      <c r="H62" s="1081">
        <v>10</v>
      </c>
      <c r="I62" s="1081">
        <v>0</v>
      </c>
      <c r="J62" s="1081">
        <v>0</v>
      </c>
      <c r="K62" s="1081">
        <v>1</v>
      </c>
      <c r="L62" s="1081">
        <v>1</v>
      </c>
      <c r="M62" s="1082">
        <v>0</v>
      </c>
      <c r="N62" s="656">
        <f t="shared" si="0"/>
        <v>14</v>
      </c>
      <c r="O62" s="1098">
        <v>2</v>
      </c>
      <c r="P62" s="1272">
        <v>0</v>
      </c>
      <c r="Q62" s="954">
        <v>0</v>
      </c>
      <c r="R62" s="953">
        <v>0</v>
      </c>
      <c r="S62" s="953">
        <v>0</v>
      </c>
      <c r="T62" s="953">
        <v>0</v>
      </c>
      <c r="U62" s="953">
        <v>0</v>
      </c>
      <c r="V62" s="953">
        <v>0</v>
      </c>
      <c r="W62" s="953">
        <v>0</v>
      </c>
      <c r="X62" s="1272">
        <v>0</v>
      </c>
      <c r="Y62" s="656">
        <f t="shared" si="1"/>
        <v>2</v>
      </c>
      <c r="Z62" s="954">
        <v>3</v>
      </c>
      <c r="AA62" s="953">
        <v>1</v>
      </c>
      <c r="AB62" s="1272">
        <v>1</v>
      </c>
      <c r="AC62" s="954">
        <v>1</v>
      </c>
      <c r="AD62" s="953">
        <v>1</v>
      </c>
      <c r="AE62" s="1272">
        <v>1</v>
      </c>
      <c r="AF62" s="954">
        <v>0</v>
      </c>
      <c r="AG62" s="953">
        <v>0</v>
      </c>
      <c r="AH62" s="1283">
        <v>0</v>
      </c>
      <c r="AI62" s="1275">
        <v>0</v>
      </c>
      <c r="AJ62" s="1276">
        <v>0</v>
      </c>
      <c r="AK62" s="954">
        <v>0</v>
      </c>
      <c r="AL62" s="953">
        <v>0</v>
      </c>
      <c r="AM62" s="955">
        <v>0</v>
      </c>
      <c r="AN62" s="433" t="s">
        <v>770</v>
      </c>
    </row>
    <row r="63" spans="1:42" s="406" customFormat="1" ht="17.25" customHeight="1">
      <c r="A63" s="442"/>
      <c r="B63" s="432" t="s">
        <v>771</v>
      </c>
      <c r="C63" s="1080">
        <v>1</v>
      </c>
      <c r="D63" s="1081">
        <v>0</v>
      </c>
      <c r="E63" s="1081">
        <v>1</v>
      </c>
      <c r="F63" s="1081">
        <v>0</v>
      </c>
      <c r="G63" s="1081">
        <v>1</v>
      </c>
      <c r="H63" s="1081">
        <v>8</v>
      </c>
      <c r="I63" s="1081">
        <v>0</v>
      </c>
      <c r="J63" s="1081">
        <v>1</v>
      </c>
      <c r="K63" s="1081">
        <v>0</v>
      </c>
      <c r="L63" s="1081">
        <v>0</v>
      </c>
      <c r="M63" s="1082">
        <v>0</v>
      </c>
      <c r="N63" s="656">
        <f t="shared" si="0"/>
        <v>12</v>
      </c>
      <c r="O63" s="1098">
        <v>2</v>
      </c>
      <c r="P63" s="1272">
        <v>0</v>
      </c>
      <c r="Q63" s="954">
        <v>0</v>
      </c>
      <c r="R63" s="953">
        <v>0</v>
      </c>
      <c r="S63" s="953">
        <v>0</v>
      </c>
      <c r="T63" s="953">
        <v>0</v>
      </c>
      <c r="U63" s="953">
        <v>0</v>
      </c>
      <c r="V63" s="953">
        <v>0</v>
      </c>
      <c r="W63" s="953">
        <v>0</v>
      </c>
      <c r="X63" s="1272">
        <v>0</v>
      </c>
      <c r="Y63" s="656">
        <f t="shared" si="1"/>
        <v>2</v>
      </c>
      <c r="Z63" s="954">
        <v>1</v>
      </c>
      <c r="AA63" s="953">
        <v>1</v>
      </c>
      <c r="AB63" s="1272">
        <v>1</v>
      </c>
      <c r="AC63" s="954">
        <v>1</v>
      </c>
      <c r="AD63" s="953">
        <v>0</v>
      </c>
      <c r="AE63" s="1272">
        <v>1</v>
      </c>
      <c r="AF63" s="954">
        <v>0</v>
      </c>
      <c r="AG63" s="953">
        <v>0</v>
      </c>
      <c r="AH63" s="1283">
        <v>0</v>
      </c>
      <c r="AI63" s="1275">
        <v>0</v>
      </c>
      <c r="AJ63" s="1276">
        <v>0</v>
      </c>
      <c r="AK63" s="954">
        <v>1</v>
      </c>
      <c r="AL63" s="953">
        <v>0</v>
      </c>
      <c r="AM63" s="955">
        <v>0</v>
      </c>
      <c r="AN63" s="433" t="s">
        <v>771</v>
      </c>
    </row>
    <row r="64" spans="1:42" s="406" customFormat="1" ht="17.25" customHeight="1">
      <c r="A64" s="442"/>
      <c r="B64" s="432" t="s">
        <v>772</v>
      </c>
      <c r="C64" s="1080">
        <v>1</v>
      </c>
      <c r="D64" s="1081">
        <v>0</v>
      </c>
      <c r="E64" s="1081">
        <v>1</v>
      </c>
      <c r="F64" s="1081">
        <v>0</v>
      </c>
      <c r="G64" s="1081">
        <v>1</v>
      </c>
      <c r="H64" s="1081">
        <v>14</v>
      </c>
      <c r="I64" s="1081">
        <v>0</v>
      </c>
      <c r="J64" s="1081">
        <v>1</v>
      </c>
      <c r="K64" s="1081">
        <v>0</v>
      </c>
      <c r="L64" s="1081">
        <v>0</v>
      </c>
      <c r="M64" s="1082">
        <v>2</v>
      </c>
      <c r="N64" s="656">
        <f t="shared" si="0"/>
        <v>20</v>
      </c>
      <c r="O64" s="1098">
        <v>2</v>
      </c>
      <c r="P64" s="1272">
        <v>0</v>
      </c>
      <c r="Q64" s="954">
        <v>0</v>
      </c>
      <c r="R64" s="953">
        <v>0</v>
      </c>
      <c r="S64" s="953">
        <v>0</v>
      </c>
      <c r="T64" s="953">
        <v>0</v>
      </c>
      <c r="U64" s="953">
        <v>0</v>
      </c>
      <c r="V64" s="953">
        <v>0</v>
      </c>
      <c r="W64" s="953">
        <v>0</v>
      </c>
      <c r="X64" s="1272">
        <v>0</v>
      </c>
      <c r="Y64" s="656">
        <f t="shared" si="1"/>
        <v>2</v>
      </c>
      <c r="Z64" s="954">
        <v>1</v>
      </c>
      <c r="AA64" s="953">
        <v>1</v>
      </c>
      <c r="AB64" s="1272">
        <v>1</v>
      </c>
      <c r="AC64" s="954">
        <v>1</v>
      </c>
      <c r="AD64" s="953">
        <v>3</v>
      </c>
      <c r="AE64" s="1272">
        <v>1</v>
      </c>
      <c r="AF64" s="954">
        <v>0</v>
      </c>
      <c r="AG64" s="953">
        <v>0</v>
      </c>
      <c r="AH64" s="1283">
        <v>0</v>
      </c>
      <c r="AI64" s="1275">
        <v>1</v>
      </c>
      <c r="AJ64" s="1276">
        <v>0</v>
      </c>
      <c r="AK64" s="954">
        <v>0</v>
      </c>
      <c r="AL64" s="953">
        <v>0</v>
      </c>
      <c r="AM64" s="955">
        <v>0</v>
      </c>
      <c r="AN64" s="433" t="s">
        <v>772</v>
      </c>
    </row>
    <row r="65" spans="1:40" s="406" customFormat="1" ht="17.25" customHeight="1">
      <c r="A65" s="443"/>
      <c r="B65" s="437" t="s">
        <v>603</v>
      </c>
      <c r="C65" s="1083">
        <v>1</v>
      </c>
      <c r="D65" s="1084">
        <v>0</v>
      </c>
      <c r="E65" s="1084">
        <v>1</v>
      </c>
      <c r="F65" s="1084">
        <v>0</v>
      </c>
      <c r="G65" s="1084">
        <v>0</v>
      </c>
      <c r="H65" s="1084">
        <v>15</v>
      </c>
      <c r="I65" s="1084">
        <v>0</v>
      </c>
      <c r="J65" s="1084">
        <v>1</v>
      </c>
      <c r="K65" s="1084">
        <v>0</v>
      </c>
      <c r="L65" s="1084">
        <v>0</v>
      </c>
      <c r="M65" s="1085">
        <v>0</v>
      </c>
      <c r="N65" s="658">
        <f t="shared" si="0"/>
        <v>18</v>
      </c>
      <c r="O65" s="1099">
        <v>1</v>
      </c>
      <c r="P65" s="1279">
        <v>0</v>
      </c>
      <c r="Q65" s="957">
        <v>0</v>
      </c>
      <c r="R65" s="956">
        <v>0</v>
      </c>
      <c r="S65" s="956">
        <v>0</v>
      </c>
      <c r="T65" s="956">
        <v>0</v>
      </c>
      <c r="U65" s="956">
        <v>0</v>
      </c>
      <c r="V65" s="956">
        <v>0</v>
      </c>
      <c r="W65" s="956">
        <v>0</v>
      </c>
      <c r="X65" s="1279">
        <v>0</v>
      </c>
      <c r="Y65" s="658">
        <f t="shared" si="1"/>
        <v>1</v>
      </c>
      <c r="Z65" s="957">
        <v>1</v>
      </c>
      <c r="AA65" s="956">
        <v>1</v>
      </c>
      <c r="AB65" s="1279">
        <v>1</v>
      </c>
      <c r="AC65" s="957">
        <v>1</v>
      </c>
      <c r="AD65" s="956">
        <v>3</v>
      </c>
      <c r="AE65" s="1279">
        <v>1</v>
      </c>
      <c r="AF65" s="957">
        <v>0</v>
      </c>
      <c r="AG65" s="956">
        <v>0</v>
      </c>
      <c r="AH65" s="1284">
        <v>0</v>
      </c>
      <c r="AI65" s="1281">
        <v>0</v>
      </c>
      <c r="AJ65" s="1282">
        <v>0</v>
      </c>
      <c r="AK65" s="957">
        <v>0</v>
      </c>
      <c r="AL65" s="956">
        <v>0</v>
      </c>
      <c r="AM65" s="958">
        <v>0</v>
      </c>
      <c r="AN65" s="438" t="s">
        <v>603</v>
      </c>
    </row>
    <row r="66" spans="1:40" s="406" customFormat="1" ht="17.25" customHeight="1" thickBot="1">
      <c r="A66" s="439" t="s">
        <v>604</v>
      </c>
      <c r="B66" s="440"/>
      <c r="C66" s="659">
        <f>SUM(C61:C65)</f>
        <v>5</v>
      </c>
      <c r="D66" s="660">
        <f t="shared" ref="D66:AM66" si="11">SUM(D61:D65)</f>
        <v>1</v>
      </c>
      <c r="E66" s="660">
        <f t="shared" si="11"/>
        <v>5</v>
      </c>
      <c r="F66" s="660">
        <f t="shared" si="11"/>
        <v>1</v>
      </c>
      <c r="G66" s="660">
        <f t="shared" si="11"/>
        <v>3</v>
      </c>
      <c r="H66" s="660">
        <f t="shared" si="11"/>
        <v>86</v>
      </c>
      <c r="I66" s="660">
        <f t="shared" si="11"/>
        <v>0</v>
      </c>
      <c r="J66" s="660">
        <f t="shared" si="11"/>
        <v>5</v>
      </c>
      <c r="K66" s="660">
        <f t="shared" si="11"/>
        <v>2</v>
      </c>
      <c r="L66" s="660">
        <f t="shared" si="11"/>
        <v>2</v>
      </c>
      <c r="M66" s="661">
        <f t="shared" si="11"/>
        <v>5</v>
      </c>
      <c r="N66" s="662">
        <f t="shared" si="0"/>
        <v>115</v>
      </c>
      <c r="O66" s="663">
        <f t="shared" si="11"/>
        <v>9</v>
      </c>
      <c r="P66" s="661">
        <f t="shared" si="11"/>
        <v>0</v>
      </c>
      <c r="Q66" s="663">
        <f t="shared" si="11"/>
        <v>0</v>
      </c>
      <c r="R66" s="660">
        <f t="shared" si="11"/>
        <v>0</v>
      </c>
      <c r="S66" s="660">
        <f t="shared" si="11"/>
        <v>0</v>
      </c>
      <c r="T66" s="660">
        <f t="shared" si="11"/>
        <v>0</v>
      </c>
      <c r="U66" s="660">
        <f t="shared" si="11"/>
        <v>0</v>
      </c>
      <c r="V66" s="660">
        <f t="shared" si="11"/>
        <v>0</v>
      </c>
      <c r="W66" s="660">
        <f t="shared" si="11"/>
        <v>0</v>
      </c>
      <c r="X66" s="661">
        <f t="shared" si="11"/>
        <v>0</v>
      </c>
      <c r="Y66" s="662">
        <f t="shared" si="1"/>
        <v>9</v>
      </c>
      <c r="Z66" s="663">
        <f t="shared" si="11"/>
        <v>8</v>
      </c>
      <c r="AA66" s="660">
        <f t="shared" si="11"/>
        <v>5</v>
      </c>
      <c r="AB66" s="661">
        <f t="shared" si="11"/>
        <v>5</v>
      </c>
      <c r="AC66" s="663">
        <f t="shared" si="11"/>
        <v>5</v>
      </c>
      <c r="AD66" s="660">
        <f t="shared" si="11"/>
        <v>10</v>
      </c>
      <c r="AE66" s="661">
        <f t="shared" si="11"/>
        <v>5</v>
      </c>
      <c r="AF66" s="663">
        <f t="shared" si="11"/>
        <v>0</v>
      </c>
      <c r="AG66" s="660">
        <f t="shared" si="11"/>
        <v>0</v>
      </c>
      <c r="AH66" s="670">
        <f t="shared" si="11"/>
        <v>0</v>
      </c>
      <c r="AI66" s="671">
        <f t="shared" si="11"/>
        <v>6</v>
      </c>
      <c r="AJ66" s="662">
        <f t="shared" si="11"/>
        <v>0</v>
      </c>
      <c r="AK66" s="663">
        <f t="shared" si="11"/>
        <v>1</v>
      </c>
      <c r="AL66" s="660">
        <f>SUM(AL61:AL65)</f>
        <v>0</v>
      </c>
      <c r="AM66" s="669">
        <f t="shared" si="11"/>
        <v>0</v>
      </c>
      <c r="AN66" s="441" t="s">
        <v>801</v>
      </c>
    </row>
    <row r="67" spans="1:40" s="406" customFormat="1" ht="17.25" customHeight="1">
      <c r="A67" s="442" t="s">
        <v>605</v>
      </c>
      <c r="B67" s="432" t="s">
        <v>774</v>
      </c>
      <c r="C67" s="1080">
        <v>1</v>
      </c>
      <c r="D67" s="1081">
        <v>0</v>
      </c>
      <c r="E67" s="1081">
        <v>1</v>
      </c>
      <c r="F67" s="1081">
        <v>0</v>
      </c>
      <c r="G67" s="1081">
        <v>0</v>
      </c>
      <c r="H67" s="1081">
        <v>17</v>
      </c>
      <c r="I67" s="1081">
        <v>0</v>
      </c>
      <c r="J67" s="1081">
        <v>1</v>
      </c>
      <c r="K67" s="1081">
        <v>0</v>
      </c>
      <c r="L67" s="1081">
        <v>1</v>
      </c>
      <c r="M67" s="1082">
        <v>1</v>
      </c>
      <c r="N67" s="656">
        <f t="shared" si="0"/>
        <v>22</v>
      </c>
      <c r="O67" s="1098">
        <v>2</v>
      </c>
      <c r="P67" s="1272">
        <v>0</v>
      </c>
      <c r="Q67" s="954">
        <v>0</v>
      </c>
      <c r="R67" s="953">
        <v>0</v>
      </c>
      <c r="S67" s="953">
        <v>0</v>
      </c>
      <c r="T67" s="953">
        <v>0</v>
      </c>
      <c r="U67" s="953">
        <v>0</v>
      </c>
      <c r="V67" s="953">
        <v>0</v>
      </c>
      <c r="W67" s="953">
        <v>0</v>
      </c>
      <c r="X67" s="1272">
        <v>0</v>
      </c>
      <c r="Y67" s="656">
        <f t="shared" si="1"/>
        <v>2</v>
      </c>
      <c r="Z67" s="954">
        <v>2</v>
      </c>
      <c r="AA67" s="953">
        <v>2</v>
      </c>
      <c r="AB67" s="1272">
        <v>1</v>
      </c>
      <c r="AC67" s="954">
        <v>1</v>
      </c>
      <c r="AD67" s="953">
        <v>3</v>
      </c>
      <c r="AE67" s="1272">
        <v>1</v>
      </c>
      <c r="AF67" s="954">
        <v>0</v>
      </c>
      <c r="AG67" s="953">
        <v>0</v>
      </c>
      <c r="AH67" s="1283">
        <v>0</v>
      </c>
      <c r="AI67" s="1275">
        <v>0</v>
      </c>
      <c r="AJ67" s="1276">
        <v>0</v>
      </c>
      <c r="AK67" s="954">
        <v>0</v>
      </c>
      <c r="AL67" s="953">
        <v>0</v>
      </c>
      <c r="AM67" s="955">
        <v>0</v>
      </c>
      <c r="AN67" s="433" t="s">
        <v>774</v>
      </c>
    </row>
    <row r="68" spans="1:40" s="406" customFormat="1" ht="17.25" customHeight="1">
      <c r="A68" s="456">
        <v>2</v>
      </c>
      <c r="B68" s="437" t="s">
        <v>775</v>
      </c>
      <c r="C68" s="1083">
        <v>1</v>
      </c>
      <c r="D68" s="1084">
        <v>0</v>
      </c>
      <c r="E68" s="1084">
        <v>1</v>
      </c>
      <c r="F68" s="1084">
        <v>1</v>
      </c>
      <c r="G68" s="1084">
        <v>2</v>
      </c>
      <c r="H68" s="1084">
        <v>30</v>
      </c>
      <c r="I68" s="1084">
        <v>0</v>
      </c>
      <c r="J68" s="1084">
        <v>1</v>
      </c>
      <c r="K68" s="1084">
        <v>1</v>
      </c>
      <c r="L68" s="1084">
        <v>0</v>
      </c>
      <c r="M68" s="1085">
        <v>4</v>
      </c>
      <c r="N68" s="658">
        <f t="shared" si="0"/>
        <v>41</v>
      </c>
      <c r="O68" s="1099">
        <v>3</v>
      </c>
      <c r="P68" s="1279">
        <v>0</v>
      </c>
      <c r="Q68" s="957">
        <v>0</v>
      </c>
      <c r="R68" s="956">
        <v>0</v>
      </c>
      <c r="S68" s="956">
        <v>0</v>
      </c>
      <c r="T68" s="956">
        <v>0</v>
      </c>
      <c r="U68" s="956">
        <v>0</v>
      </c>
      <c r="V68" s="956">
        <v>0</v>
      </c>
      <c r="W68" s="956">
        <v>0</v>
      </c>
      <c r="X68" s="1279">
        <v>0</v>
      </c>
      <c r="Y68" s="658">
        <f t="shared" si="1"/>
        <v>3</v>
      </c>
      <c r="Z68" s="957">
        <v>3</v>
      </c>
      <c r="AA68" s="956">
        <v>3</v>
      </c>
      <c r="AB68" s="1279">
        <v>1</v>
      </c>
      <c r="AC68" s="957">
        <v>1</v>
      </c>
      <c r="AD68" s="956">
        <v>3</v>
      </c>
      <c r="AE68" s="1279">
        <v>1</v>
      </c>
      <c r="AF68" s="957">
        <v>0</v>
      </c>
      <c r="AG68" s="956">
        <v>0</v>
      </c>
      <c r="AH68" s="1284">
        <v>0</v>
      </c>
      <c r="AI68" s="1281">
        <v>1</v>
      </c>
      <c r="AJ68" s="1282">
        <v>0</v>
      </c>
      <c r="AK68" s="957">
        <v>0</v>
      </c>
      <c r="AL68" s="956">
        <v>0</v>
      </c>
      <c r="AM68" s="958">
        <v>0</v>
      </c>
      <c r="AN68" s="438" t="s">
        <v>775</v>
      </c>
    </row>
    <row r="69" spans="1:40" s="406" customFormat="1" ht="17.25" customHeight="1" thickBot="1">
      <c r="A69" s="439" t="s">
        <v>615</v>
      </c>
      <c r="B69" s="440"/>
      <c r="C69" s="659">
        <f>SUM(C67:C68)</f>
        <v>2</v>
      </c>
      <c r="D69" s="660">
        <f t="shared" ref="D69:AM69" si="12">SUM(D67:D68)</f>
        <v>0</v>
      </c>
      <c r="E69" s="660">
        <f t="shared" si="12"/>
        <v>2</v>
      </c>
      <c r="F69" s="660">
        <f t="shared" si="12"/>
        <v>1</v>
      </c>
      <c r="G69" s="660">
        <f t="shared" si="12"/>
        <v>2</v>
      </c>
      <c r="H69" s="660">
        <f t="shared" si="12"/>
        <v>47</v>
      </c>
      <c r="I69" s="660">
        <f t="shared" si="12"/>
        <v>0</v>
      </c>
      <c r="J69" s="660">
        <f t="shared" si="12"/>
        <v>2</v>
      </c>
      <c r="K69" s="660">
        <f t="shared" si="12"/>
        <v>1</v>
      </c>
      <c r="L69" s="660">
        <f t="shared" si="12"/>
        <v>1</v>
      </c>
      <c r="M69" s="661">
        <f t="shared" si="12"/>
        <v>5</v>
      </c>
      <c r="N69" s="662">
        <f t="shared" ref="N69:N109" si="13">SUM(C69:M69)</f>
        <v>63</v>
      </c>
      <c r="O69" s="663">
        <f t="shared" si="12"/>
        <v>5</v>
      </c>
      <c r="P69" s="661">
        <f t="shared" si="12"/>
        <v>0</v>
      </c>
      <c r="Q69" s="663">
        <f t="shared" si="12"/>
        <v>0</v>
      </c>
      <c r="R69" s="660">
        <f t="shared" si="12"/>
        <v>0</v>
      </c>
      <c r="S69" s="660">
        <f t="shared" si="12"/>
        <v>0</v>
      </c>
      <c r="T69" s="660">
        <f t="shared" si="12"/>
        <v>0</v>
      </c>
      <c r="U69" s="660">
        <f t="shared" si="12"/>
        <v>0</v>
      </c>
      <c r="V69" s="660">
        <f t="shared" si="12"/>
        <v>0</v>
      </c>
      <c r="W69" s="660">
        <f t="shared" si="12"/>
        <v>0</v>
      </c>
      <c r="X69" s="661">
        <f t="shared" si="12"/>
        <v>0</v>
      </c>
      <c r="Y69" s="662">
        <f t="shared" ref="Y69:Y106" si="14">SUM(O69:X69)</f>
        <v>5</v>
      </c>
      <c r="Z69" s="663">
        <f t="shared" si="12"/>
        <v>5</v>
      </c>
      <c r="AA69" s="660">
        <f t="shared" si="12"/>
        <v>5</v>
      </c>
      <c r="AB69" s="661">
        <f t="shared" si="12"/>
        <v>2</v>
      </c>
      <c r="AC69" s="663">
        <f t="shared" si="12"/>
        <v>2</v>
      </c>
      <c r="AD69" s="660">
        <f t="shared" si="12"/>
        <v>6</v>
      </c>
      <c r="AE69" s="661">
        <f t="shared" si="12"/>
        <v>2</v>
      </c>
      <c r="AF69" s="663">
        <f t="shared" si="12"/>
        <v>0</v>
      </c>
      <c r="AG69" s="660">
        <f t="shared" si="12"/>
        <v>0</v>
      </c>
      <c r="AH69" s="670">
        <f t="shared" si="12"/>
        <v>0</v>
      </c>
      <c r="AI69" s="671">
        <f t="shared" si="12"/>
        <v>1</v>
      </c>
      <c r="AJ69" s="662">
        <f t="shared" si="12"/>
        <v>0</v>
      </c>
      <c r="AK69" s="663">
        <f t="shared" si="12"/>
        <v>0</v>
      </c>
      <c r="AL69" s="660">
        <f t="shared" si="12"/>
        <v>0</v>
      </c>
      <c r="AM69" s="669">
        <f t="shared" si="12"/>
        <v>0</v>
      </c>
      <c r="AN69" s="441" t="s">
        <v>776</v>
      </c>
    </row>
    <row r="70" spans="1:40" s="406" customFormat="1" ht="17.25" customHeight="1">
      <c r="A70" s="442" t="s">
        <v>616</v>
      </c>
      <c r="B70" s="432" t="s">
        <v>41</v>
      </c>
      <c r="C70" s="1080">
        <v>1</v>
      </c>
      <c r="D70" s="1081">
        <v>0</v>
      </c>
      <c r="E70" s="1081">
        <v>1</v>
      </c>
      <c r="F70" s="1081">
        <v>1</v>
      </c>
      <c r="G70" s="1081">
        <v>1</v>
      </c>
      <c r="H70" s="1081">
        <v>30</v>
      </c>
      <c r="I70" s="1081">
        <v>0</v>
      </c>
      <c r="J70" s="1081">
        <v>1</v>
      </c>
      <c r="K70" s="1081">
        <v>0</v>
      </c>
      <c r="L70" s="1081">
        <v>1</v>
      </c>
      <c r="M70" s="1082">
        <v>0</v>
      </c>
      <c r="N70" s="656">
        <f t="shared" si="13"/>
        <v>36</v>
      </c>
      <c r="O70" s="1098">
        <v>2</v>
      </c>
      <c r="P70" s="1272">
        <v>0</v>
      </c>
      <c r="Q70" s="954">
        <v>0</v>
      </c>
      <c r="R70" s="953">
        <v>0</v>
      </c>
      <c r="S70" s="953">
        <v>0</v>
      </c>
      <c r="T70" s="953">
        <v>0</v>
      </c>
      <c r="U70" s="953">
        <v>0</v>
      </c>
      <c r="V70" s="953">
        <v>0</v>
      </c>
      <c r="W70" s="953">
        <v>0</v>
      </c>
      <c r="X70" s="1272">
        <v>0</v>
      </c>
      <c r="Y70" s="656">
        <f t="shared" si="14"/>
        <v>2</v>
      </c>
      <c r="Z70" s="954">
        <v>3</v>
      </c>
      <c r="AA70" s="953">
        <v>1</v>
      </c>
      <c r="AB70" s="1272">
        <v>1</v>
      </c>
      <c r="AC70" s="954">
        <v>1</v>
      </c>
      <c r="AD70" s="953">
        <v>3</v>
      </c>
      <c r="AE70" s="1272">
        <v>1</v>
      </c>
      <c r="AF70" s="954">
        <v>0</v>
      </c>
      <c r="AG70" s="953">
        <v>1</v>
      </c>
      <c r="AH70" s="1283">
        <v>0</v>
      </c>
      <c r="AI70" s="1275">
        <v>0</v>
      </c>
      <c r="AJ70" s="1276">
        <v>0</v>
      </c>
      <c r="AK70" s="954">
        <v>0</v>
      </c>
      <c r="AL70" s="953">
        <v>0</v>
      </c>
      <c r="AM70" s="955">
        <v>1</v>
      </c>
      <c r="AN70" s="433" t="s">
        <v>41</v>
      </c>
    </row>
    <row r="71" spans="1:40" s="406" customFormat="1" ht="17.25" customHeight="1">
      <c r="A71" s="434">
        <v>4</v>
      </c>
      <c r="B71" s="432" t="s">
        <v>621</v>
      </c>
      <c r="C71" s="1080">
        <v>1</v>
      </c>
      <c r="D71" s="1081">
        <v>0</v>
      </c>
      <c r="E71" s="1081">
        <v>1</v>
      </c>
      <c r="F71" s="1081">
        <v>0</v>
      </c>
      <c r="G71" s="1081">
        <v>1</v>
      </c>
      <c r="H71" s="1081">
        <v>19</v>
      </c>
      <c r="I71" s="1081">
        <v>0</v>
      </c>
      <c r="J71" s="1081">
        <v>1</v>
      </c>
      <c r="K71" s="1081">
        <v>1</v>
      </c>
      <c r="L71" s="1081">
        <v>0</v>
      </c>
      <c r="M71" s="1082">
        <v>3</v>
      </c>
      <c r="N71" s="656">
        <f t="shared" si="13"/>
        <v>27</v>
      </c>
      <c r="O71" s="1098">
        <v>1</v>
      </c>
      <c r="P71" s="1272">
        <v>0</v>
      </c>
      <c r="Q71" s="954">
        <v>0</v>
      </c>
      <c r="R71" s="953">
        <v>0</v>
      </c>
      <c r="S71" s="953">
        <v>0</v>
      </c>
      <c r="T71" s="953">
        <v>0</v>
      </c>
      <c r="U71" s="953">
        <v>0</v>
      </c>
      <c r="V71" s="953">
        <v>0</v>
      </c>
      <c r="W71" s="953">
        <v>0</v>
      </c>
      <c r="X71" s="1272">
        <v>0</v>
      </c>
      <c r="Y71" s="656">
        <f t="shared" si="14"/>
        <v>1</v>
      </c>
      <c r="Z71" s="954">
        <v>3</v>
      </c>
      <c r="AA71" s="953">
        <v>1</v>
      </c>
      <c r="AB71" s="1272">
        <v>1</v>
      </c>
      <c r="AC71" s="954">
        <v>1</v>
      </c>
      <c r="AD71" s="953">
        <v>3</v>
      </c>
      <c r="AE71" s="1272">
        <v>1</v>
      </c>
      <c r="AF71" s="954">
        <v>0</v>
      </c>
      <c r="AG71" s="953">
        <v>0</v>
      </c>
      <c r="AH71" s="1283">
        <v>0</v>
      </c>
      <c r="AI71" s="1275">
        <v>1</v>
      </c>
      <c r="AJ71" s="1276">
        <v>0</v>
      </c>
      <c r="AK71" s="954">
        <v>0</v>
      </c>
      <c r="AL71" s="953">
        <v>0</v>
      </c>
      <c r="AM71" s="955">
        <v>0</v>
      </c>
      <c r="AN71" s="433" t="s">
        <v>621</v>
      </c>
    </row>
    <row r="72" spans="1:40" s="406" customFormat="1" ht="17.25" customHeight="1">
      <c r="A72" s="442"/>
      <c r="B72" s="432" t="s">
        <v>16</v>
      </c>
      <c r="C72" s="1080">
        <v>1</v>
      </c>
      <c r="D72" s="1081">
        <v>0</v>
      </c>
      <c r="E72" s="1081">
        <v>1</v>
      </c>
      <c r="F72" s="1081">
        <v>0</v>
      </c>
      <c r="G72" s="1081">
        <v>1</v>
      </c>
      <c r="H72" s="1081">
        <v>22</v>
      </c>
      <c r="I72" s="1081">
        <v>0</v>
      </c>
      <c r="J72" s="1081">
        <v>1</v>
      </c>
      <c r="K72" s="1081">
        <v>0</v>
      </c>
      <c r="L72" s="1081">
        <v>0</v>
      </c>
      <c r="M72" s="1082">
        <v>2</v>
      </c>
      <c r="N72" s="656">
        <f t="shared" si="13"/>
        <v>28</v>
      </c>
      <c r="O72" s="1098">
        <v>1</v>
      </c>
      <c r="P72" s="1272">
        <v>0</v>
      </c>
      <c r="Q72" s="954">
        <v>0</v>
      </c>
      <c r="R72" s="953">
        <v>0</v>
      </c>
      <c r="S72" s="953">
        <v>0</v>
      </c>
      <c r="T72" s="953">
        <v>0</v>
      </c>
      <c r="U72" s="953">
        <v>0</v>
      </c>
      <c r="V72" s="953">
        <v>0</v>
      </c>
      <c r="W72" s="953">
        <v>0</v>
      </c>
      <c r="X72" s="1272">
        <v>0</v>
      </c>
      <c r="Y72" s="656">
        <f t="shared" si="14"/>
        <v>1</v>
      </c>
      <c r="Z72" s="954">
        <v>3</v>
      </c>
      <c r="AA72" s="953">
        <v>1</v>
      </c>
      <c r="AB72" s="1272">
        <v>1</v>
      </c>
      <c r="AC72" s="954">
        <v>1</v>
      </c>
      <c r="AD72" s="953">
        <v>3</v>
      </c>
      <c r="AE72" s="1272">
        <v>1</v>
      </c>
      <c r="AF72" s="954">
        <v>0</v>
      </c>
      <c r="AG72" s="953">
        <v>0</v>
      </c>
      <c r="AH72" s="1283">
        <v>0</v>
      </c>
      <c r="AI72" s="1275">
        <v>0</v>
      </c>
      <c r="AJ72" s="1276">
        <v>0</v>
      </c>
      <c r="AK72" s="954">
        <v>0</v>
      </c>
      <c r="AL72" s="953">
        <v>0</v>
      </c>
      <c r="AM72" s="955">
        <v>0</v>
      </c>
      <c r="AN72" s="433" t="s">
        <v>16</v>
      </c>
    </row>
    <row r="73" spans="1:40" s="406" customFormat="1" ht="17.25" customHeight="1">
      <c r="A73" s="443"/>
      <c r="B73" s="437" t="s">
        <v>623</v>
      </c>
      <c r="C73" s="1083">
        <v>1</v>
      </c>
      <c r="D73" s="1084">
        <v>0</v>
      </c>
      <c r="E73" s="1084">
        <v>1</v>
      </c>
      <c r="F73" s="1084">
        <v>0</v>
      </c>
      <c r="G73" s="1084">
        <v>1</v>
      </c>
      <c r="H73" s="1084">
        <v>10</v>
      </c>
      <c r="I73" s="1084">
        <v>0</v>
      </c>
      <c r="J73" s="1084">
        <v>1</v>
      </c>
      <c r="K73" s="1084">
        <v>0</v>
      </c>
      <c r="L73" s="1084">
        <v>0</v>
      </c>
      <c r="M73" s="1085">
        <v>3</v>
      </c>
      <c r="N73" s="658">
        <f t="shared" si="13"/>
        <v>17</v>
      </c>
      <c r="O73" s="1099">
        <v>1</v>
      </c>
      <c r="P73" s="1279">
        <v>0</v>
      </c>
      <c r="Q73" s="957">
        <v>0</v>
      </c>
      <c r="R73" s="956">
        <v>0</v>
      </c>
      <c r="S73" s="956">
        <v>0</v>
      </c>
      <c r="T73" s="956">
        <v>0</v>
      </c>
      <c r="U73" s="956">
        <v>0</v>
      </c>
      <c r="V73" s="956">
        <v>0</v>
      </c>
      <c r="W73" s="956">
        <v>0</v>
      </c>
      <c r="X73" s="1279">
        <v>0</v>
      </c>
      <c r="Y73" s="658">
        <f t="shared" si="14"/>
        <v>1</v>
      </c>
      <c r="Z73" s="957">
        <v>3</v>
      </c>
      <c r="AA73" s="956">
        <v>1</v>
      </c>
      <c r="AB73" s="1279">
        <v>1</v>
      </c>
      <c r="AC73" s="957">
        <v>1</v>
      </c>
      <c r="AD73" s="956">
        <v>3</v>
      </c>
      <c r="AE73" s="1279">
        <v>1</v>
      </c>
      <c r="AF73" s="957">
        <v>0</v>
      </c>
      <c r="AG73" s="956">
        <v>0</v>
      </c>
      <c r="AH73" s="1284">
        <v>0</v>
      </c>
      <c r="AI73" s="1281">
        <v>0</v>
      </c>
      <c r="AJ73" s="1282">
        <v>0</v>
      </c>
      <c r="AK73" s="957">
        <v>0</v>
      </c>
      <c r="AL73" s="956">
        <v>0</v>
      </c>
      <c r="AM73" s="958">
        <v>1</v>
      </c>
      <c r="AN73" s="438" t="s">
        <v>623</v>
      </c>
    </row>
    <row r="74" spans="1:40" s="406" customFormat="1" ht="17.25" customHeight="1" thickBot="1">
      <c r="A74" s="439" t="s">
        <v>624</v>
      </c>
      <c r="B74" s="440"/>
      <c r="C74" s="659">
        <f>SUM(C70:C73)</f>
        <v>4</v>
      </c>
      <c r="D74" s="660">
        <f t="shared" ref="D74:AM74" si="15">SUM(D70:D73)</f>
        <v>0</v>
      </c>
      <c r="E74" s="660">
        <f t="shared" si="15"/>
        <v>4</v>
      </c>
      <c r="F74" s="660">
        <f t="shared" si="15"/>
        <v>1</v>
      </c>
      <c r="G74" s="660">
        <f t="shared" si="15"/>
        <v>4</v>
      </c>
      <c r="H74" s="660">
        <f t="shared" si="15"/>
        <v>81</v>
      </c>
      <c r="I74" s="660">
        <f t="shared" si="15"/>
        <v>0</v>
      </c>
      <c r="J74" s="660">
        <f t="shared" si="15"/>
        <v>4</v>
      </c>
      <c r="K74" s="660">
        <f t="shared" si="15"/>
        <v>1</v>
      </c>
      <c r="L74" s="660">
        <f t="shared" si="15"/>
        <v>1</v>
      </c>
      <c r="M74" s="661">
        <f t="shared" si="15"/>
        <v>8</v>
      </c>
      <c r="N74" s="662">
        <f t="shared" si="13"/>
        <v>108</v>
      </c>
      <c r="O74" s="663">
        <f t="shared" si="15"/>
        <v>5</v>
      </c>
      <c r="P74" s="661">
        <f t="shared" si="15"/>
        <v>0</v>
      </c>
      <c r="Q74" s="663">
        <f t="shared" si="15"/>
        <v>0</v>
      </c>
      <c r="R74" s="660">
        <f t="shared" si="15"/>
        <v>0</v>
      </c>
      <c r="S74" s="660">
        <f t="shared" si="15"/>
        <v>0</v>
      </c>
      <c r="T74" s="660">
        <f t="shared" si="15"/>
        <v>0</v>
      </c>
      <c r="U74" s="660">
        <f t="shared" si="15"/>
        <v>0</v>
      </c>
      <c r="V74" s="660">
        <f t="shared" si="15"/>
        <v>0</v>
      </c>
      <c r="W74" s="660">
        <f t="shared" si="15"/>
        <v>0</v>
      </c>
      <c r="X74" s="661">
        <f t="shared" si="15"/>
        <v>0</v>
      </c>
      <c r="Y74" s="662">
        <f t="shared" si="14"/>
        <v>5</v>
      </c>
      <c r="Z74" s="663">
        <f t="shared" si="15"/>
        <v>12</v>
      </c>
      <c r="AA74" s="660">
        <f t="shared" si="15"/>
        <v>4</v>
      </c>
      <c r="AB74" s="661">
        <f t="shared" si="15"/>
        <v>4</v>
      </c>
      <c r="AC74" s="663">
        <f t="shared" si="15"/>
        <v>4</v>
      </c>
      <c r="AD74" s="660">
        <f t="shared" si="15"/>
        <v>12</v>
      </c>
      <c r="AE74" s="661">
        <f t="shared" si="15"/>
        <v>4</v>
      </c>
      <c r="AF74" s="663">
        <f t="shared" si="15"/>
        <v>0</v>
      </c>
      <c r="AG74" s="660">
        <f t="shared" si="15"/>
        <v>1</v>
      </c>
      <c r="AH74" s="670">
        <f t="shared" si="15"/>
        <v>0</v>
      </c>
      <c r="AI74" s="671">
        <f t="shared" si="15"/>
        <v>1</v>
      </c>
      <c r="AJ74" s="662">
        <f t="shared" si="15"/>
        <v>0</v>
      </c>
      <c r="AK74" s="663">
        <f t="shared" si="15"/>
        <v>0</v>
      </c>
      <c r="AL74" s="660">
        <f t="shared" si="15"/>
        <v>0</v>
      </c>
      <c r="AM74" s="669">
        <f t="shared" si="15"/>
        <v>2</v>
      </c>
      <c r="AN74" s="441" t="s">
        <v>777</v>
      </c>
    </row>
    <row r="75" spans="1:40" s="406" customFormat="1" ht="17.25" customHeight="1">
      <c r="A75" s="442" t="s">
        <v>625</v>
      </c>
      <c r="B75" s="432" t="s">
        <v>634</v>
      </c>
      <c r="C75" s="1080">
        <v>1</v>
      </c>
      <c r="D75" s="1081">
        <v>0</v>
      </c>
      <c r="E75" s="1081">
        <v>1</v>
      </c>
      <c r="F75" s="1081">
        <v>0</v>
      </c>
      <c r="G75" s="1081">
        <v>1</v>
      </c>
      <c r="H75" s="1081">
        <v>18</v>
      </c>
      <c r="I75" s="1081">
        <v>0</v>
      </c>
      <c r="J75" s="1081">
        <v>0</v>
      </c>
      <c r="K75" s="1081">
        <v>1</v>
      </c>
      <c r="L75" s="1081">
        <v>1</v>
      </c>
      <c r="M75" s="1082">
        <v>5</v>
      </c>
      <c r="N75" s="656">
        <f t="shared" si="13"/>
        <v>28</v>
      </c>
      <c r="O75" s="1098">
        <v>0</v>
      </c>
      <c r="P75" s="1272">
        <v>0</v>
      </c>
      <c r="Q75" s="954">
        <v>0</v>
      </c>
      <c r="R75" s="953">
        <v>2</v>
      </c>
      <c r="S75" s="953">
        <v>0</v>
      </c>
      <c r="T75" s="953">
        <v>0</v>
      </c>
      <c r="U75" s="953">
        <v>0</v>
      </c>
      <c r="V75" s="953">
        <v>0</v>
      </c>
      <c r="W75" s="953">
        <v>0</v>
      </c>
      <c r="X75" s="1272">
        <v>0</v>
      </c>
      <c r="Y75" s="656">
        <f t="shared" si="14"/>
        <v>2</v>
      </c>
      <c r="Z75" s="954">
        <v>2</v>
      </c>
      <c r="AA75" s="953">
        <v>2</v>
      </c>
      <c r="AB75" s="1272">
        <v>1</v>
      </c>
      <c r="AC75" s="954">
        <v>1</v>
      </c>
      <c r="AD75" s="953">
        <v>3</v>
      </c>
      <c r="AE75" s="1272">
        <v>1</v>
      </c>
      <c r="AF75" s="954">
        <v>0</v>
      </c>
      <c r="AG75" s="953">
        <v>0</v>
      </c>
      <c r="AH75" s="1283">
        <v>0</v>
      </c>
      <c r="AI75" s="1275">
        <v>1</v>
      </c>
      <c r="AJ75" s="1276">
        <v>0</v>
      </c>
      <c r="AK75" s="954">
        <v>0</v>
      </c>
      <c r="AL75" s="953">
        <v>0</v>
      </c>
      <c r="AM75" s="955">
        <v>0</v>
      </c>
      <c r="AN75" s="433" t="s">
        <v>634</v>
      </c>
    </row>
    <row r="76" spans="1:40" s="406" customFormat="1" ht="17.25" customHeight="1">
      <c r="A76" s="434">
        <v>4</v>
      </c>
      <c r="B76" s="432" t="s">
        <v>627</v>
      </c>
      <c r="C76" s="1080">
        <v>1</v>
      </c>
      <c r="D76" s="1081">
        <v>0</v>
      </c>
      <c r="E76" s="1081">
        <v>1</v>
      </c>
      <c r="F76" s="1081">
        <v>0</v>
      </c>
      <c r="G76" s="1081">
        <v>1</v>
      </c>
      <c r="H76" s="1081">
        <v>21</v>
      </c>
      <c r="I76" s="1081">
        <v>0</v>
      </c>
      <c r="J76" s="1081">
        <v>1</v>
      </c>
      <c r="K76" s="1081">
        <v>0</v>
      </c>
      <c r="L76" s="1081">
        <v>0</v>
      </c>
      <c r="M76" s="1082">
        <v>2</v>
      </c>
      <c r="N76" s="656">
        <f t="shared" si="13"/>
        <v>27</v>
      </c>
      <c r="O76" s="1098">
        <v>1</v>
      </c>
      <c r="P76" s="1272">
        <v>1</v>
      </c>
      <c r="Q76" s="954">
        <v>0</v>
      </c>
      <c r="R76" s="953">
        <v>0</v>
      </c>
      <c r="S76" s="953">
        <v>0</v>
      </c>
      <c r="T76" s="953">
        <v>0</v>
      </c>
      <c r="U76" s="953">
        <v>0</v>
      </c>
      <c r="V76" s="953">
        <v>0</v>
      </c>
      <c r="W76" s="953">
        <v>0</v>
      </c>
      <c r="X76" s="1272">
        <v>0</v>
      </c>
      <c r="Y76" s="656">
        <f t="shared" si="14"/>
        <v>2</v>
      </c>
      <c r="Z76" s="954">
        <v>2</v>
      </c>
      <c r="AA76" s="953">
        <v>2</v>
      </c>
      <c r="AB76" s="1272">
        <v>1</v>
      </c>
      <c r="AC76" s="954">
        <v>1</v>
      </c>
      <c r="AD76" s="953">
        <v>3</v>
      </c>
      <c r="AE76" s="1272">
        <v>1</v>
      </c>
      <c r="AF76" s="954">
        <v>0</v>
      </c>
      <c r="AG76" s="953">
        <v>0</v>
      </c>
      <c r="AH76" s="1283">
        <v>0</v>
      </c>
      <c r="AI76" s="1275">
        <v>1</v>
      </c>
      <c r="AJ76" s="1276">
        <v>0</v>
      </c>
      <c r="AK76" s="954">
        <v>0</v>
      </c>
      <c r="AL76" s="953">
        <v>0</v>
      </c>
      <c r="AM76" s="955">
        <v>0</v>
      </c>
      <c r="AN76" s="433" t="s">
        <v>627</v>
      </c>
    </row>
    <row r="77" spans="1:40" s="406" customFormat="1" ht="17.25" customHeight="1">
      <c r="A77" s="442"/>
      <c r="B77" s="432" t="s">
        <v>628</v>
      </c>
      <c r="C77" s="1080">
        <v>1</v>
      </c>
      <c r="D77" s="1081">
        <v>0</v>
      </c>
      <c r="E77" s="1081">
        <v>1</v>
      </c>
      <c r="F77" s="1081">
        <v>0</v>
      </c>
      <c r="G77" s="1081">
        <v>1</v>
      </c>
      <c r="H77" s="1081">
        <v>4</v>
      </c>
      <c r="I77" s="1081">
        <v>0</v>
      </c>
      <c r="J77" s="1081">
        <v>0</v>
      </c>
      <c r="K77" s="1081">
        <v>0</v>
      </c>
      <c r="L77" s="1081">
        <v>0</v>
      </c>
      <c r="M77" s="1082">
        <v>2</v>
      </c>
      <c r="N77" s="656">
        <f t="shared" si="13"/>
        <v>9</v>
      </c>
      <c r="O77" s="1098">
        <v>1</v>
      </c>
      <c r="P77" s="1272">
        <v>0</v>
      </c>
      <c r="Q77" s="954">
        <v>0</v>
      </c>
      <c r="R77" s="953">
        <v>0</v>
      </c>
      <c r="S77" s="953">
        <v>0</v>
      </c>
      <c r="T77" s="953">
        <v>0</v>
      </c>
      <c r="U77" s="953">
        <v>0</v>
      </c>
      <c r="V77" s="953">
        <v>0</v>
      </c>
      <c r="W77" s="953">
        <v>0</v>
      </c>
      <c r="X77" s="1272">
        <v>0</v>
      </c>
      <c r="Y77" s="656">
        <f t="shared" si="14"/>
        <v>1</v>
      </c>
      <c r="Z77" s="954">
        <v>1</v>
      </c>
      <c r="AA77" s="953">
        <v>1</v>
      </c>
      <c r="AB77" s="1272">
        <v>1</v>
      </c>
      <c r="AC77" s="954">
        <v>1</v>
      </c>
      <c r="AD77" s="953">
        <v>0</v>
      </c>
      <c r="AE77" s="1272">
        <v>1</v>
      </c>
      <c r="AF77" s="954">
        <v>0</v>
      </c>
      <c r="AG77" s="953">
        <v>0</v>
      </c>
      <c r="AH77" s="1283">
        <v>0</v>
      </c>
      <c r="AI77" s="1275">
        <v>0</v>
      </c>
      <c r="AJ77" s="1276">
        <v>0</v>
      </c>
      <c r="AK77" s="954">
        <v>0</v>
      </c>
      <c r="AL77" s="953">
        <v>0</v>
      </c>
      <c r="AM77" s="955">
        <v>0</v>
      </c>
      <c r="AN77" s="433" t="s">
        <v>628</v>
      </c>
    </row>
    <row r="78" spans="1:40" s="406" customFormat="1" ht="17.25" customHeight="1">
      <c r="A78" s="443"/>
      <c r="B78" s="437" t="s">
        <v>629</v>
      </c>
      <c r="C78" s="1083">
        <v>1</v>
      </c>
      <c r="D78" s="1084">
        <v>0</v>
      </c>
      <c r="E78" s="1084">
        <v>1</v>
      </c>
      <c r="F78" s="1084">
        <v>0</v>
      </c>
      <c r="G78" s="1084">
        <v>0</v>
      </c>
      <c r="H78" s="1084">
        <v>8</v>
      </c>
      <c r="I78" s="1084">
        <v>0</v>
      </c>
      <c r="J78" s="1084">
        <v>1</v>
      </c>
      <c r="K78" s="1084">
        <v>0</v>
      </c>
      <c r="L78" s="1084">
        <v>0</v>
      </c>
      <c r="M78" s="1085">
        <v>1</v>
      </c>
      <c r="N78" s="658">
        <f t="shared" si="13"/>
        <v>12</v>
      </c>
      <c r="O78" s="1099">
        <v>1</v>
      </c>
      <c r="P78" s="1279">
        <v>0</v>
      </c>
      <c r="Q78" s="957">
        <v>0</v>
      </c>
      <c r="R78" s="956">
        <v>0</v>
      </c>
      <c r="S78" s="956">
        <v>0</v>
      </c>
      <c r="T78" s="956">
        <v>0</v>
      </c>
      <c r="U78" s="956">
        <v>0</v>
      </c>
      <c r="V78" s="956">
        <v>0</v>
      </c>
      <c r="W78" s="956">
        <v>0</v>
      </c>
      <c r="X78" s="1279">
        <v>0</v>
      </c>
      <c r="Y78" s="658">
        <f t="shared" si="14"/>
        <v>1</v>
      </c>
      <c r="Z78" s="957">
        <v>1</v>
      </c>
      <c r="AA78" s="956">
        <v>1</v>
      </c>
      <c r="AB78" s="1279">
        <v>1</v>
      </c>
      <c r="AC78" s="957">
        <v>1</v>
      </c>
      <c r="AD78" s="956">
        <v>3</v>
      </c>
      <c r="AE78" s="1279">
        <v>1</v>
      </c>
      <c r="AF78" s="957">
        <v>0</v>
      </c>
      <c r="AG78" s="956">
        <v>0</v>
      </c>
      <c r="AH78" s="1284">
        <v>0</v>
      </c>
      <c r="AI78" s="1281">
        <v>0</v>
      </c>
      <c r="AJ78" s="1282">
        <v>0</v>
      </c>
      <c r="AK78" s="957">
        <v>0</v>
      </c>
      <c r="AL78" s="956">
        <v>0</v>
      </c>
      <c r="AM78" s="958">
        <v>0</v>
      </c>
      <c r="AN78" s="438" t="s">
        <v>629</v>
      </c>
    </row>
    <row r="79" spans="1:40" s="406" customFormat="1" ht="17.25" customHeight="1" thickBot="1">
      <c r="A79" s="439" t="s">
        <v>636</v>
      </c>
      <c r="B79" s="440"/>
      <c r="C79" s="659">
        <f>SUM(C75:C78)</f>
        <v>4</v>
      </c>
      <c r="D79" s="660">
        <f t="shared" ref="D79:AM79" si="16">SUM(D75:D78)</f>
        <v>0</v>
      </c>
      <c r="E79" s="660">
        <f t="shared" si="16"/>
        <v>4</v>
      </c>
      <c r="F79" s="660">
        <f t="shared" si="16"/>
        <v>0</v>
      </c>
      <c r="G79" s="660">
        <f t="shared" si="16"/>
        <v>3</v>
      </c>
      <c r="H79" s="660">
        <f t="shared" si="16"/>
        <v>51</v>
      </c>
      <c r="I79" s="660">
        <f t="shared" si="16"/>
        <v>0</v>
      </c>
      <c r="J79" s="660">
        <f t="shared" si="16"/>
        <v>2</v>
      </c>
      <c r="K79" s="660">
        <f t="shared" si="16"/>
        <v>1</v>
      </c>
      <c r="L79" s="660">
        <f t="shared" si="16"/>
        <v>1</v>
      </c>
      <c r="M79" s="661">
        <f t="shared" si="16"/>
        <v>10</v>
      </c>
      <c r="N79" s="662">
        <f t="shared" si="13"/>
        <v>76</v>
      </c>
      <c r="O79" s="663">
        <f t="shared" si="16"/>
        <v>3</v>
      </c>
      <c r="P79" s="661">
        <f t="shared" si="16"/>
        <v>1</v>
      </c>
      <c r="Q79" s="663">
        <f t="shared" si="16"/>
        <v>0</v>
      </c>
      <c r="R79" s="660">
        <f t="shared" si="16"/>
        <v>2</v>
      </c>
      <c r="S79" s="660">
        <f t="shared" si="16"/>
        <v>0</v>
      </c>
      <c r="T79" s="660">
        <f t="shared" si="16"/>
        <v>0</v>
      </c>
      <c r="U79" s="660">
        <f t="shared" si="16"/>
        <v>0</v>
      </c>
      <c r="V79" s="660">
        <f t="shared" si="16"/>
        <v>0</v>
      </c>
      <c r="W79" s="660">
        <f t="shared" si="16"/>
        <v>0</v>
      </c>
      <c r="X79" s="661">
        <f t="shared" si="16"/>
        <v>0</v>
      </c>
      <c r="Y79" s="662">
        <f t="shared" si="14"/>
        <v>6</v>
      </c>
      <c r="Z79" s="663">
        <f t="shared" si="16"/>
        <v>6</v>
      </c>
      <c r="AA79" s="660">
        <f t="shared" si="16"/>
        <v>6</v>
      </c>
      <c r="AB79" s="661">
        <f t="shared" si="16"/>
        <v>4</v>
      </c>
      <c r="AC79" s="663">
        <f t="shared" si="16"/>
        <v>4</v>
      </c>
      <c r="AD79" s="660">
        <f t="shared" si="16"/>
        <v>9</v>
      </c>
      <c r="AE79" s="661">
        <f t="shared" si="16"/>
        <v>4</v>
      </c>
      <c r="AF79" s="663">
        <f t="shared" si="16"/>
        <v>0</v>
      </c>
      <c r="AG79" s="660">
        <f t="shared" si="16"/>
        <v>0</v>
      </c>
      <c r="AH79" s="670">
        <f t="shared" si="16"/>
        <v>0</v>
      </c>
      <c r="AI79" s="671">
        <f t="shared" si="16"/>
        <v>2</v>
      </c>
      <c r="AJ79" s="662">
        <f t="shared" si="16"/>
        <v>0</v>
      </c>
      <c r="AK79" s="663">
        <f t="shared" si="16"/>
        <v>0</v>
      </c>
      <c r="AL79" s="660">
        <f t="shared" si="16"/>
        <v>0</v>
      </c>
      <c r="AM79" s="669">
        <f t="shared" si="16"/>
        <v>0</v>
      </c>
      <c r="AN79" s="441" t="s">
        <v>778</v>
      </c>
    </row>
    <row r="80" spans="1:40" s="406" customFormat="1" ht="17.25" customHeight="1">
      <c r="A80" s="451" t="s">
        <v>637</v>
      </c>
      <c r="B80" s="405" t="s">
        <v>17</v>
      </c>
      <c r="C80" s="1092">
        <v>1</v>
      </c>
      <c r="D80" s="1093">
        <v>0</v>
      </c>
      <c r="E80" s="1093">
        <v>1</v>
      </c>
      <c r="F80" s="1093">
        <v>1</v>
      </c>
      <c r="G80" s="1093">
        <v>1</v>
      </c>
      <c r="H80" s="1093">
        <v>26</v>
      </c>
      <c r="I80" s="1093">
        <v>0</v>
      </c>
      <c r="J80" s="1093">
        <v>1</v>
      </c>
      <c r="K80" s="1093">
        <v>0</v>
      </c>
      <c r="L80" s="1093">
        <v>0</v>
      </c>
      <c r="M80" s="1094">
        <v>2</v>
      </c>
      <c r="N80" s="673">
        <f t="shared" si="13"/>
        <v>33</v>
      </c>
      <c r="O80" s="1102">
        <v>2</v>
      </c>
      <c r="P80" s="1301">
        <v>0</v>
      </c>
      <c r="Q80" s="1302">
        <v>0</v>
      </c>
      <c r="R80" s="1300">
        <v>1</v>
      </c>
      <c r="S80" s="1300">
        <v>1</v>
      </c>
      <c r="T80" s="1300">
        <v>0</v>
      </c>
      <c r="U80" s="1300">
        <v>0</v>
      </c>
      <c r="V80" s="1300">
        <v>0</v>
      </c>
      <c r="W80" s="1300">
        <v>0</v>
      </c>
      <c r="X80" s="1301">
        <v>4</v>
      </c>
      <c r="Y80" s="673">
        <f t="shared" si="14"/>
        <v>8</v>
      </c>
      <c r="Z80" s="1300">
        <v>1</v>
      </c>
      <c r="AA80" s="1300">
        <v>1</v>
      </c>
      <c r="AB80" s="1303">
        <v>1</v>
      </c>
      <c r="AC80" s="1302">
        <v>1</v>
      </c>
      <c r="AD80" s="1300">
        <v>3</v>
      </c>
      <c r="AE80" s="1300">
        <v>1</v>
      </c>
      <c r="AF80" s="1302">
        <v>0</v>
      </c>
      <c r="AG80" s="1300">
        <v>0</v>
      </c>
      <c r="AH80" s="1303">
        <v>0</v>
      </c>
      <c r="AI80" s="1304">
        <v>0</v>
      </c>
      <c r="AJ80" s="1305">
        <v>0</v>
      </c>
      <c r="AK80" s="1302">
        <v>0</v>
      </c>
      <c r="AL80" s="1300">
        <v>0</v>
      </c>
      <c r="AM80" s="1307">
        <v>0</v>
      </c>
      <c r="AN80" s="452" t="s">
        <v>17</v>
      </c>
    </row>
    <row r="81" spans="1:40" s="406" customFormat="1" ht="17.25" customHeight="1">
      <c r="A81" s="434">
        <v>3</v>
      </c>
      <c r="B81" s="432" t="s">
        <v>779</v>
      </c>
      <c r="C81" s="1080">
        <v>1</v>
      </c>
      <c r="D81" s="1081">
        <v>0</v>
      </c>
      <c r="E81" s="1081">
        <v>1</v>
      </c>
      <c r="F81" s="1081">
        <v>0</v>
      </c>
      <c r="G81" s="1081">
        <v>0</v>
      </c>
      <c r="H81" s="1081">
        <v>19</v>
      </c>
      <c r="I81" s="1081">
        <v>0</v>
      </c>
      <c r="J81" s="1081">
        <v>1</v>
      </c>
      <c r="K81" s="1081">
        <v>0</v>
      </c>
      <c r="L81" s="1081">
        <v>0</v>
      </c>
      <c r="M81" s="1082">
        <v>0</v>
      </c>
      <c r="N81" s="656">
        <f t="shared" si="13"/>
        <v>22</v>
      </c>
      <c r="O81" s="1098">
        <v>1</v>
      </c>
      <c r="P81" s="1272">
        <v>0</v>
      </c>
      <c r="Q81" s="954">
        <v>1</v>
      </c>
      <c r="R81" s="953">
        <v>1</v>
      </c>
      <c r="S81" s="953">
        <v>1</v>
      </c>
      <c r="T81" s="953">
        <v>0</v>
      </c>
      <c r="U81" s="953">
        <v>0</v>
      </c>
      <c r="V81" s="953">
        <v>0</v>
      </c>
      <c r="W81" s="953">
        <v>0</v>
      </c>
      <c r="X81" s="1272">
        <v>2</v>
      </c>
      <c r="Y81" s="656">
        <f t="shared" si="14"/>
        <v>6</v>
      </c>
      <c r="Z81" s="953">
        <v>1</v>
      </c>
      <c r="AA81" s="953">
        <v>1</v>
      </c>
      <c r="AB81" s="1283">
        <v>1</v>
      </c>
      <c r="AC81" s="954">
        <v>1</v>
      </c>
      <c r="AD81" s="953">
        <v>3</v>
      </c>
      <c r="AE81" s="953">
        <v>1</v>
      </c>
      <c r="AF81" s="954">
        <v>0</v>
      </c>
      <c r="AG81" s="953">
        <v>0</v>
      </c>
      <c r="AH81" s="1283">
        <v>0</v>
      </c>
      <c r="AI81" s="1275">
        <v>0</v>
      </c>
      <c r="AJ81" s="1276">
        <v>0</v>
      </c>
      <c r="AK81" s="954">
        <v>0</v>
      </c>
      <c r="AL81" s="953">
        <v>0</v>
      </c>
      <c r="AM81" s="955">
        <v>0</v>
      </c>
      <c r="AN81" s="433" t="s">
        <v>779</v>
      </c>
    </row>
    <row r="82" spans="1:40" s="406" customFormat="1" ht="17.25" customHeight="1">
      <c r="A82" s="443"/>
      <c r="B82" s="437" t="s">
        <v>643</v>
      </c>
      <c r="C82" s="1083">
        <v>1</v>
      </c>
      <c r="D82" s="1084">
        <v>0</v>
      </c>
      <c r="E82" s="1084">
        <v>1</v>
      </c>
      <c r="F82" s="1084">
        <v>0</v>
      </c>
      <c r="G82" s="1084">
        <v>2</v>
      </c>
      <c r="H82" s="1084">
        <v>6</v>
      </c>
      <c r="I82" s="1084">
        <v>0</v>
      </c>
      <c r="J82" s="1084">
        <v>1</v>
      </c>
      <c r="K82" s="1084">
        <v>0</v>
      </c>
      <c r="L82" s="1084">
        <v>0</v>
      </c>
      <c r="M82" s="1085">
        <v>0</v>
      </c>
      <c r="N82" s="658">
        <f t="shared" si="13"/>
        <v>11</v>
      </c>
      <c r="O82" s="1099">
        <v>1</v>
      </c>
      <c r="P82" s="1279">
        <v>0</v>
      </c>
      <c r="Q82" s="957">
        <v>0</v>
      </c>
      <c r="R82" s="956">
        <v>1</v>
      </c>
      <c r="S82" s="956">
        <v>1</v>
      </c>
      <c r="T82" s="956">
        <v>0</v>
      </c>
      <c r="U82" s="956">
        <v>0</v>
      </c>
      <c r="V82" s="956">
        <v>0</v>
      </c>
      <c r="W82" s="956">
        <v>0</v>
      </c>
      <c r="X82" s="1279">
        <v>1</v>
      </c>
      <c r="Y82" s="658">
        <f t="shared" si="14"/>
        <v>4</v>
      </c>
      <c r="Z82" s="956">
        <v>1</v>
      </c>
      <c r="AA82" s="956">
        <v>1</v>
      </c>
      <c r="AB82" s="1284">
        <v>1</v>
      </c>
      <c r="AC82" s="957">
        <v>1</v>
      </c>
      <c r="AD82" s="956">
        <v>3</v>
      </c>
      <c r="AE82" s="956">
        <v>1</v>
      </c>
      <c r="AF82" s="957">
        <v>0</v>
      </c>
      <c r="AG82" s="956">
        <v>0</v>
      </c>
      <c r="AH82" s="1284">
        <v>0</v>
      </c>
      <c r="AI82" s="1281">
        <v>0</v>
      </c>
      <c r="AJ82" s="1282">
        <v>0</v>
      </c>
      <c r="AK82" s="957">
        <v>1</v>
      </c>
      <c r="AL82" s="956">
        <v>0</v>
      </c>
      <c r="AM82" s="958">
        <v>0</v>
      </c>
      <c r="AN82" s="438" t="s">
        <v>643</v>
      </c>
    </row>
    <row r="83" spans="1:40" s="406" customFormat="1" ht="17.25" customHeight="1" thickBot="1">
      <c r="A83" s="439" t="s">
        <v>644</v>
      </c>
      <c r="B83" s="440"/>
      <c r="C83" s="659">
        <f>SUM(C80:C82)</f>
        <v>3</v>
      </c>
      <c r="D83" s="660">
        <f t="shared" ref="D83:AM83" si="17">SUM(D80:D82)</f>
        <v>0</v>
      </c>
      <c r="E83" s="660">
        <f t="shared" si="17"/>
        <v>3</v>
      </c>
      <c r="F83" s="660">
        <f t="shared" si="17"/>
        <v>1</v>
      </c>
      <c r="G83" s="660">
        <f t="shared" si="17"/>
        <v>3</v>
      </c>
      <c r="H83" s="660">
        <f t="shared" si="17"/>
        <v>51</v>
      </c>
      <c r="I83" s="660">
        <f t="shared" si="17"/>
        <v>0</v>
      </c>
      <c r="J83" s="660">
        <f t="shared" si="17"/>
        <v>3</v>
      </c>
      <c r="K83" s="660">
        <f t="shared" si="17"/>
        <v>0</v>
      </c>
      <c r="L83" s="660">
        <f t="shared" si="17"/>
        <v>0</v>
      </c>
      <c r="M83" s="661">
        <f t="shared" si="17"/>
        <v>2</v>
      </c>
      <c r="N83" s="662">
        <f t="shared" si="13"/>
        <v>66</v>
      </c>
      <c r="O83" s="663">
        <f t="shared" si="17"/>
        <v>4</v>
      </c>
      <c r="P83" s="661">
        <f t="shared" si="17"/>
        <v>0</v>
      </c>
      <c r="Q83" s="663">
        <f t="shared" si="17"/>
        <v>1</v>
      </c>
      <c r="R83" s="660">
        <f t="shared" si="17"/>
        <v>3</v>
      </c>
      <c r="S83" s="660">
        <f t="shared" si="17"/>
        <v>3</v>
      </c>
      <c r="T83" s="660">
        <f t="shared" si="17"/>
        <v>0</v>
      </c>
      <c r="U83" s="660">
        <f t="shared" si="17"/>
        <v>0</v>
      </c>
      <c r="V83" s="660">
        <f t="shared" si="17"/>
        <v>0</v>
      </c>
      <c r="W83" s="660">
        <f t="shared" si="17"/>
        <v>0</v>
      </c>
      <c r="X83" s="661">
        <f t="shared" si="17"/>
        <v>7</v>
      </c>
      <c r="Y83" s="662">
        <f t="shared" si="14"/>
        <v>18</v>
      </c>
      <c r="Z83" s="663">
        <f t="shared" si="17"/>
        <v>3</v>
      </c>
      <c r="AA83" s="660">
        <f t="shared" si="17"/>
        <v>3</v>
      </c>
      <c r="AB83" s="661">
        <f t="shared" si="17"/>
        <v>3</v>
      </c>
      <c r="AC83" s="663">
        <f t="shared" si="17"/>
        <v>3</v>
      </c>
      <c r="AD83" s="660">
        <f t="shared" si="17"/>
        <v>9</v>
      </c>
      <c r="AE83" s="661">
        <f t="shared" si="17"/>
        <v>3</v>
      </c>
      <c r="AF83" s="663">
        <f t="shared" si="17"/>
        <v>0</v>
      </c>
      <c r="AG83" s="660">
        <f t="shared" si="17"/>
        <v>0</v>
      </c>
      <c r="AH83" s="670">
        <f t="shared" si="17"/>
        <v>0</v>
      </c>
      <c r="AI83" s="671">
        <f t="shared" si="17"/>
        <v>0</v>
      </c>
      <c r="AJ83" s="662">
        <f t="shared" si="17"/>
        <v>0</v>
      </c>
      <c r="AK83" s="663">
        <f t="shared" si="17"/>
        <v>1</v>
      </c>
      <c r="AL83" s="660">
        <f t="shared" si="17"/>
        <v>0</v>
      </c>
      <c r="AM83" s="669">
        <f t="shared" si="17"/>
        <v>0</v>
      </c>
      <c r="AN83" s="441" t="s">
        <v>780</v>
      </c>
    </row>
    <row r="84" spans="1:40" s="406" customFormat="1" ht="17.25" customHeight="1">
      <c r="A84" s="457" t="s">
        <v>645</v>
      </c>
      <c r="B84" s="432" t="s">
        <v>646</v>
      </c>
      <c r="C84" s="1080">
        <v>1</v>
      </c>
      <c r="D84" s="1081">
        <v>0</v>
      </c>
      <c r="E84" s="1081">
        <v>1</v>
      </c>
      <c r="F84" s="1081">
        <v>0</v>
      </c>
      <c r="G84" s="1081">
        <v>1</v>
      </c>
      <c r="H84" s="1081">
        <v>20</v>
      </c>
      <c r="I84" s="1081">
        <v>0</v>
      </c>
      <c r="J84" s="1081">
        <v>1</v>
      </c>
      <c r="K84" s="1081">
        <v>0</v>
      </c>
      <c r="L84" s="1081">
        <v>0</v>
      </c>
      <c r="M84" s="1082">
        <v>0</v>
      </c>
      <c r="N84" s="656">
        <f>SUM(C84:M84)</f>
        <v>24</v>
      </c>
      <c r="O84" s="1098">
        <v>1</v>
      </c>
      <c r="P84" s="1272">
        <v>0</v>
      </c>
      <c r="Q84" s="954">
        <v>0</v>
      </c>
      <c r="R84" s="953">
        <v>0</v>
      </c>
      <c r="S84" s="953">
        <v>0</v>
      </c>
      <c r="T84" s="953">
        <v>0</v>
      </c>
      <c r="U84" s="953">
        <v>0</v>
      </c>
      <c r="V84" s="953">
        <v>0</v>
      </c>
      <c r="W84" s="953">
        <v>0</v>
      </c>
      <c r="X84" s="1272">
        <v>0</v>
      </c>
      <c r="Y84" s="656">
        <f t="shared" si="14"/>
        <v>1</v>
      </c>
      <c r="Z84" s="954">
        <v>1</v>
      </c>
      <c r="AA84" s="953">
        <v>1</v>
      </c>
      <c r="AB84" s="1272">
        <v>1</v>
      </c>
      <c r="AC84" s="954">
        <v>1</v>
      </c>
      <c r="AD84" s="953">
        <v>3</v>
      </c>
      <c r="AE84" s="1272">
        <v>1</v>
      </c>
      <c r="AF84" s="954">
        <v>0</v>
      </c>
      <c r="AG84" s="953">
        <v>0</v>
      </c>
      <c r="AH84" s="1283">
        <v>0</v>
      </c>
      <c r="AI84" s="1275">
        <v>0</v>
      </c>
      <c r="AJ84" s="1276">
        <v>0</v>
      </c>
      <c r="AK84" s="954">
        <v>0</v>
      </c>
      <c r="AL84" s="953">
        <v>0</v>
      </c>
      <c r="AM84" s="955">
        <v>0</v>
      </c>
      <c r="AN84" s="433" t="s">
        <v>646</v>
      </c>
    </row>
    <row r="85" spans="1:40" s="406" customFormat="1" ht="17.25" customHeight="1">
      <c r="A85" s="434">
        <v>2</v>
      </c>
      <c r="B85" s="437" t="s">
        <v>648</v>
      </c>
      <c r="C85" s="1083">
        <v>1</v>
      </c>
      <c r="D85" s="1084">
        <v>0</v>
      </c>
      <c r="E85" s="1084">
        <v>1</v>
      </c>
      <c r="F85" s="1084">
        <v>0</v>
      </c>
      <c r="G85" s="1084">
        <v>1</v>
      </c>
      <c r="H85" s="1084">
        <v>15</v>
      </c>
      <c r="I85" s="1084">
        <v>0</v>
      </c>
      <c r="J85" s="1084">
        <v>1</v>
      </c>
      <c r="K85" s="1084">
        <v>0</v>
      </c>
      <c r="L85" s="1084">
        <v>0</v>
      </c>
      <c r="M85" s="1085">
        <v>0</v>
      </c>
      <c r="N85" s="658">
        <f t="shared" si="13"/>
        <v>19</v>
      </c>
      <c r="O85" s="1099">
        <v>1</v>
      </c>
      <c r="P85" s="1279">
        <v>0</v>
      </c>
      <c r="Q85" s="957">
        <v>0</v>
      </c>
      <c r="R85" s="956">
        <v>0</v>
      </c>
      <c r="S85" s="956">
        <v>0</v>
      </c>
      <c r="T85" s="956">
        <v>0</v>
      </c>
      <c r="U85" s="956">
        <v>0</v>
      </c>
      <c r="V85" s="956">
        <v>0</v>
      </c>
      <c r="W85" s="956">
        <v>0</v>
      </c>
      <c r="X85" s="1279">
        <v>0</v>
      </c>
      <c r="Y85" s="658">
        <f t="shared" si="14"/>
        <v>1</v>
      </c>
      <c r="Z85" s="957">
        <v>3</v>
      </c>
      <c r="AA85" s="956">
        <v>1</v>
      </c>
      <c r="AB85" s="1279">
        <v>1</v>
      </c>
      <c r="AC85" s="957">
        <v>1</v>
      </c>
      <c r="AD85" s="956">
        <v>3</v>
      </c>
      <c r="AE85" s="1279">
        <v>1</v>
      </c>
      <c r="AF85" s="957">
        <v>0</v>
      </c>
      <c r="AG85" s="956">
        <v>1</v>
      </c>
      <c r="AH85" s="1284">
        <v>0</v>
      </c>
      <c r="AI85" s="1281">
        <v>0</v>
      </c>
      <c r="AJ85" s="1282">
        <v>0</v>
      </c>
      <c r="AK85" s="957">
        <v>0</v>
      </c>
      <c r="AL85" s="956">
        <v>0</v>
      </c>
      <c r="AM85" s="958">
        <v>0</v>
      </c>
      <c r="AN85" s="438" t="s">
        <v>648</v>
      </c>
    </row>
    <row r="86" spans="1:40" s="406" customFormat="1" ht="17.25" customHeight="1" thickBot="1">
      <c r="A86" s="458" t="s">
        <v>649</v>
      </c>
      <c r="B86" s="459"/>
      <c r="C86" s="675">
        <f>SUM(C84:C85)</f>
        <v>2</v>
      </c>
      <c r="D86" s="676">
        <f t="shared" ref="D86:AM86" si="18">SUM(D84:D85)</f>
        <v>0</v>
      </c>
      <c r="E86" s="676">
        <f t="shared" si="18"/>
        <v>2</v>
      </c>
      <c r="F86" s="676">
        <f t="shared" si="18"/>
        <v>0</v>
      </c>
      <c r="G86" s="676">
        <f t="shared" si="18"/>
        <v>2</v>
      </c>
      <c r="H86" s="676">
        <f t="shared" si="18"/>
        <v>35</v>
      </c>
      <c r="I86" s="676">
        <f t="shared" si="18"/>
        <v>0</v>
      </c>
      <c r="J86" s="676">
        <f t="shared" si="18"/>
        <v>2</v>
      </c>
      <c r="K86" s="676">
        <f t="shared" si="18"/>
        <v>0</v>
      </c>
      <c r="L86" s="676">
        <f t="shared" si="18"/>
        <v>0</v>
      </c>
      <c r="M86" s="677">
        <f t="shared" si="18"/>
        <v>0</v>
      </c>
      <c r="N86" s="656">
        <f t="shared" si="13"/>
        <v>43</v>
      </c>
      <c r="O86" s="678">
        <f t="shared" si="18"/>
        <v>2</v>
      </c>
      <c r="P86" s="677">
        <f t="shared" si="18"/>
        <v>0</v>
      </c>
      <c r="Q86" s="678">
        <f t="shared" si="18"/>
        <v>0</v>
      </c>
      <c r="R86" s="676">
        <f t="shared" si="18"/>
        <v>0</v>
      </c>
      <c r="S86" s="676">
        <f t="shared" si="18"/>
        <v>0</v>
      </c>
      <c r="T86" s="676">
        <f t="shared" si="18"/>
        <v>0</v>
      </c>
      <c r="U86" s="676">
        <f t="shared" si="18"/>
        <v>0</v>
      </c>
      <c r="V86" s="676">
        <f t="shared" si="18"/>
        <v>0</v>
      </c>
      <c r="W86" s="676">
        <f t="shared" si="18"/>
        <v>0</v>
      </c>
      <c r="X86" s="677">
        <f>SUM(X84:X85)</f>
        <v>0</v>
      </c>
      <c r="Y86" s="656">
        <f t="shared" si="14"/>
        <v>2</v>
      </c>
      <c r="Z86" s="678">
        <f t="shared" si="18"/>
        <v>4</v>
      </c>
      <c r="AA86" s="676">
        <f t="shared" si="18"/>
        <v>2</v>
      </c>
      <c r="AB86" s="677">
        <f t="shared" si="18"/>
        <v>2</v>
      </c>
      <c r="AC86" s="678">
        <f t="shared" si="18"/>
        <v>2</v>
      </c>
      <c r="AD86" s="676">
        <f t="shared" si="18"/>
        <v>6</v>
      </c>
      <c r="AE86" s="677">
        <f t="shared" si="18"/>
        <v>2</v>
      </c>
      <c r="AF86" s="678">
        <f t="shared" si="18"/>
        <v>0</v>
      </c>
      <c r="AG86" s="676">
        <f t="shared" si="18"/>
        <v>1</v>
      </c>
      <c r="AH86" s="679">
        <f t="shared" si="18"/>
        <v>0</v>
      </c>
      <c r="AI86" s="655">
        <f t="shared" si="18"/>
        <v>0</v>
      </c>
      <c r="AJ86" s="656">
        <f t="shared" si="18"/>
        <v>0</v>
      </c>
      <c r="AK86" s="678">
        <f t="shared" si="18"/>
        <v>0</v>
      </c>
      <c r="AL86" s="660">
        <f t="shared" si="18"/>
        <v>0</v>
      </c>
      <c r="AM86" s="669">
        <f t="shared" si="18"/>
        <v>0</v>
      </c>
      <c r="AN86" s="441" t="s">
        <v>781</v>
      </c>
    </row>
    <row r="87" spans="1:40" s="406" customFormat="1" ht="17.25" customHeight="1">
      <c r="A87" s="460" t="s">
        <v>650</v>
      </c>
      <c r="B87" s="461" t="s">
        <v>651</v>
      </c>
      <c r="C87" s="1095">
        <v>1</v>
      </c>
      <c r="D87" s="1096">
        <v>0</v>
      </c>
      <c r="E87" s="1096">
        <v>1</v>
      </c>
      <c r="F87" s="1096">
        <v>1</v>
      </c>
      <c r="G87" s="1096">
        <v>0</v>
      </c>
      <c r="H87" s="1096">
        <v>29</v>
      </c>
      <c r="I87" s="1096">
        <v>0</v>
      </c>
      <c r="J87" s="1096">
        <v>0</v>
      </c>
      <c r="K87" s="1096">
        <v>1</v>
      </c>
      <c r="L87" s="1096">
        <v>1</v>
      </c>
      <c r="M87" s="1097">
        <v>3</v>
      </c>
      <c r="N87" s="680">
        <f t="shared" si="13"/>
        <v>37</v>
      </c>
      <c r="O87" s="1103">
        <v>2</v>
      </c>
      <c r="P87" s="1311">
        <v>0</v>
      </c>
      <c r="Q87" s="1312">
        <v>0</v>
      </c>
      <c r="R87" s="1310">
        <v>1</v>
      </c>
      <c r="S87" s="1310">
        <v>1</v>
      </c>
      <c r="T87" s="1310">
        <v>0</v>
      </c>
      <c r="U87" s="1310">
        <v>0</v>
      </c>
      <c r="V87" s="1310">
        <v>0</v>
      </c>
      <c r="W87" s="1310">
        <v>1</v>
      </c>
      <c r="X87" s="1311">
        <v>0</v>
      </c>
      <c r="Y87" s="680">
        <f t="shared" si="14"/>
        <v>5</v>
      </c>
      <c r="Z87" s="1312">
        <v>2</v>
      </c>
      <c r="AA87" s="1310">
        <v>2</v>
      </c>
      <c r="AB87" s="1311">
        <v>1</v>
      </c>
      <c r="AC87" s="1312">
        <v>1</v>
      </c>
      <c r="AD87" s="1310">
        <v>3</v>
      </c>
      <c r="AE87" s="1311">
        <v>1</v>
      </c>
      <c r="AF87" s="1312">
        <v>0</v>
      </c>
      <c r="AG87" s="1310">
        <v>0</v>
      </c>
      <c r="AH87" s="1313">
        <v>0</v>
      </c>
      <c r="AI87" s="1314">
        <v>2</v>
      </c>
      <c r="AJ87" s="1315">
        <v>0</v>
      </c>
      <c r="AK87" s="1312">
        <v>0</v>
      </c>
      <c r="AL87" s="1309">
        <v>0</v>
      </c>
      <c r="AM87" s="958">
        <v>1</v>
      </c>
      <c r="AN87" s="438" t="s">
        <v>651</v>
      </c>
    </row>
    <row r="88" spans="1:40" s="406" customFormat="1" ht="17.25" customHeight="1">
      <c r="A88" s="443" t="s">
        <v>654</v>
      </c>
      <c r="B88" s="437" t="s">
        <v>655</v>
      </c>
      <c r="C88" s="1083">
        <v>1</v>
      </c>
      <c r="D88" s="1084">
        <v>0</v>
      </c>
      <c r="E88" s="1084">
        <v>1</v>
      </c>
      <c r="F88" s="1084">
        <v>0</v>
      </c>
      <c r="G88" s="1084">
        <v>1</v>
      </c>
      <c r="H88" s="1084">
        <v>20</v>
      </c>
      <c r="I88" s="1084">
        <v>0</v>
      </c>
      <c r="J88" s="1084">
        <v>1</v>
      </c>
      <c r="K88" s="1084">
        <v>0</v>
      </c>
      <c r="L88" s="1084">
        <v>0</v>
      </c>
      <c r="M88" s="1085">
        <v>1</v>
      </c>
      <c r="N88" s="658">
        <f t="shared" si="13"/>
        <v>25</v>
      </c>
      <c r="O88" s="1099">
        <v>1</v>
      </c>
      <c r="P88" s="1279">
        <v>0</v>
      </c>
      <c r="Q88" s="957">
        <v>0</v>
      </c>
      <c r="R88" s="956">
        <v>0</v>
      </c>
      <c r="S88" s="956">
        <v>0</v>
      </c>
      <c r="T88" s="956">
        <v>0</v>
      </c>
      <c r="U88" s="956">
        <v>0</v>
      </c>
      <c r="V88" s="956">
        <v>0</v>
      </c>
      <c r="W88" s="956">
        <v>0</v>
      </c>
      <c r="X88" s="1279">
        <v>0</v>
      </c>
      <c r="Y88" s="658">
        <f t="shared" si="14"/>
        <v>1</v>
      </c>
      <c r="Z88" s="957">
        <v>1</v>
      </c>
      <c r="AA88" s="956">
        <v>1</v>
      </c>
      <c r="AB88" s="1279">
        <v>1</v>
      </c>
      <c r="AC88" s="957">
        <v>1</v>
      </c>
      <c r="AD88" s="956">
        <v>3</v>
      </c>
      <c r="AE88" s="1279">
        <v>1</v>
      </c>
      <c r="AF88" s="957">
        <v>0</v>
      </c>
      <c r="AG88" s="956">
        <v>0</v>
      </c>
      <c r="AH88" s="1284">
        <v>0</v>
      </c>
      <c r="AI88" s="1281">
        <v>1</v>
      </c>
      <c r="AJ88" s="1282">
        <v>0</v>
      </c>
      <c r="AK88" s="957">
        <v>0</v>
      </c>
      <c r="AL88" s="1309">
        <v>0</v>
      </c>
      <c r="AM88" s="958">
        <v>0</v>
      </c>
      <c r="AN88" s="438" t="s">
        <v>655</v>
      </c>
    </row>
    <row r="89" spans="1:40" s="406" customFormat="1" ht="17.25" customHeight="1">
      <c r="A89" s="442" t="s">
        <v>656</v>
      </c>
      <c r="B89" s="432" t="s">
        <v>802</v>
      </c>
      <c r="C89" s="1080">
        <v>1</v>
      </c>
      <c r="D89" s="1081">
        <v>0</v>
      </c>
      <c r="E89" s="1081">
        <v>1</v>
      </c>
      <c r="F89" s="1081">
        <v>0</v>
      </c>
      <c r="G89" s="1081">
        <v>1</v>
      </c>
      <c r="H89" s="1081">
        <v>16</v>
      </c>
      <c r="I89" s="1081">
        <v>0</v>
      </c>
      <c r="J89" s="1081">
        <v>1</v>
      </c>
      <c r="K89" s="1081">
        <v>0</v>
      </c>
      <c r="L89" s="1081">
        <v>0</v>
      </c>
      <c r="M89" s="1082">
        <v>1</v>
      </c>
      <c r="N89" s="656">
        <f t="shared" si="13"/>
        <v>21</v>
      </c>
      <c r="O89" s="1098">
        <v>1</v>
      </c>
      <c r="P89" s="1272">
        <v>0</v>
      </c>
      <c r="Q89" s="954">
        <v>0</v>
      </c>
      <c r="R89" s="953">
        <v>0</v>
      </c>
      <c r="S89" s="953">
        <v>0</v>
      </c>
      <c r="T89" s="953">
        <v>0</v>
      </c>
      <c r="U89" s="953">
        <v>0</v>
      </c>
      <c r="V89" s="953">
        <v>0</v>
      </c>
      <c r="W89" s="953">
        <v>0</v>
      </c>
      <c r="X89" s="1272">
        <v>0</v>
      </c>
      <c r="Y89" s="656">
        <f t="shared" si="14"/>
        <v>1</v>
      </c>
      <c r="Z89" s="954">
        <v>1</v>
      </c>
      <c r="AA89" s="953">
        <v>1</v>
      </c>
      <c r="AB89" s="1272">
        <v>1</v>
      </c>
      <c r="AC89" s="954">
        <v>1</v>
      </c>
      <c r="AD89" s="953">
        <v>3</v>
      </c>
      <c r="AE89" s="1272">
        <v>1</v>
      </c>
      <c r="AF89" s="954">
        <v>0</v>
      </c>
      <c r="AG89" s="953">
        <v>0</v>
      </c>
      <c r="AH89" s="1283">
        <v>0</v>
      </c>
      <c r="AI89" s="1275">
        <v>1</v>
      </c>
      <c r="AJ89" s="1276">
        <v>0</v>
      </c>
      <c r="AK89" s="954">
        <v>0</v>
      </c>
      <c r="AL89" s="1308">
        <v>0</v>
      </c>
      <c r="AM89" s="955">
        <v>0</v>
      </c>
      <c r="AN89" s="433" t="s">
        <v>657</v>
      </c>
    </row>
    <row r="90" spans="1:40" s="406" customFormat="1" ht="17.25" customHeight="1">
      <c r="A90" s="434">
        <v>3</v>
      </c>
      <c r="B90" s="432" t="s">
        <v>658</v>
      </c>
      <c r="C90" s="1080">
        <v>1</v>
      </c>
      <c r="D90" s="1081">
        <v>0</v>
      </c>
      <c r="E90" s="1081">
        <v>1</v>
      </c>
      <c r="F90" s="1081">
        <v>0</v>
      </c>
      <c r="G90" s="1081">
        <v>0</v>
      </c>
      <c r="H90" s="1081">
        <v>21</v>
      </c>
      <c r="I90" s="1081">
        <v>0</v>
      </c>
      <c r="J90" s="1081">
        <v>1</v>
      </c>
      <c r="K90" s="1081">
        <v>0</v>
      </c>
      <c r="L90" s="1081">
        <v>0</v>
      </c>
      <c r="M90" s="1082">
        <v>1</v>
      </c>
      <c r="N90" s="656">
        <f t="shared" si="13"/>
        <v>25</v>
      </c>
      <c r="O90" s="1098">
        <v>1</v>
      </c>
      <c r="P90" s="1272">
        <v>0</v>
      </c>
      <c r="Q90" s="954">
        <v>0</v>
      </c>
      <c r="R90" s="953">
        <v>0</v>
      </c>
      <c r="S90" s="953">
        <v>0</v>
      </c>
      <c r="T90" s="953">
        <v>0</v>
      </c>
      <c r="U90" s="953">
        <v>0</v>
      </c>
      <c r="V90" s="953">
        <v>0</v>
      </c>
      <c r="W90" s="953">
        <v>0</v>
      </c>
      <c r="X90" s="1272">
        <v>0</v>
      </c>
      <c r="Y90" s="656">
        <f t="shared" si="14"/>
        <v>1</v>
      </c>
      <c r="Z90" s="954">
        <v>1</v>
      </c>
      <c r="AA90" s="953">
        <v>1</v>
      </c>
      <c r="AB90" s="1272">
        <v>1</v>
      </c>
      <c r="AC90" s="954">
        <v>1</v>
      </c>
      <c r="AD90" s="953">
        <v>3</v>
      </c>
      <c r="AE90" s="1272">
        <v>1</v>
      </c>
      <c r="AF90" s="954">
        <v>0</v>
      </c>
      <c r="AG90" s="953">
        <v>0</v>
      </c>
      <c r="AH90" s="1283">
        <v>1</v>
      </c>
      <c r="AI90" s="1275">
        <v>0</v>
      </c>
      <c r="AJ90" s="1276">
        <v>0</v>
      </c>
      <c r="AK90" s="954">
        <v>0</v>
      </c>
      <c r="AL90" s="1308">
        <v>0</v>
      </c>
      <c r="AM90" s="955">
        <v>1</v>
      </c>
      <c r="AN90" s="433" t="s">
        <v>658</v>
      </c>
    </row>
    <row r="91" spans="1:40" s="406" customFormat="1" ht="17.25" customHeight="1">
      <c r="A91" s="442"/>
      <c r="B91" s="437" t="s">
        <v>782</v>
      </c>
      <c r="C91" s="1083">
        <v>1</v>
      </c>
      <c r="D91" s="1084">
        <v>0</v>
      </c>
      <c r="E91" s="1084">
        <v>1</v>
      </c>
      <c r="F91" s="1084">
        <v>0</v>
      </c>
      <c r="G91" s="1084">
        <v>0</v>
      </c>
      <c r="H91" s="1084">
        <v>12</v>
      </c>
      <c r="I91" s="1084">
        <v>0</v>
      </c>
      <c r="J91" s="1084">
        <v>0</v>
      </c>
      <c r="K91" s="1084">
        <v>1</v>
      </c>
      <c r="L91" s="1084">
        <v>0</v>
      </c>
      <c r="M91" s="1085">
        <v>4</v>
      </c>
      <c r="N91" s="658">
        <f t="shared" si="13"/>
        <v>19</v>
      </c>
      <c r="O91" s="1099">
        <v>1</v>
      </c>
      <c r="P91" s="1279">
        <v>0</v>
      </c>
      <c r="Q91" s="957">
        <v>0</v>
      </c>
      <c r="R91" s="956">
        <v>0</v>
      </c>
      <c r="S91" s="956">
        <v>0</v>
      </c>
      <c r="T91" s="956">
        <v>0</v>
      </c>
      <c r="U91" s="956">
        <v>0</v>
      </c>
      <c r="V91" s="956">
        <v>0</v>
      </c>
      <c r="W91" s="956">
        <v>0</v>
      </c>
      <c r="X91" s="1279">
        <v>0</v>
      </c>
      <c r="Y91" s="658">
        <f t="shared" si="14"/>
        <v>1</v>
      </c>
      <c r="Z91" s="957">
        <v>1</v>
      </c>
      <c r="AA91" s="956">
        <v>1</v>
      </c>
      <c r="AB91" s="1279">
        <v>1</v>
      </c>
      <c r="AC91" s="957">
        <v>1</v>
      </c>
      <c r="AD91" s="956">
        <v>3</v>
      </c>
      <c r="AE91" s="1279">
        <v>1</v>
      </c>
      <c r="AF91" s="957">
        <v>0</v>
      </c>
      <c r="AG91" s="956">
        <v>0</v>
      </c>
      <c r="AH91" s="1284">
        <v>0</v>
      </c>
      <c r="AI91" s="1281">
        <v>1</v>
      </c>
      <c r="AJ91" s="1282">
        <v>0</v>
      </c>
      <c r="AK91" s="1316">
        <v>0</v>
      </c>
      <c r="AL91" s="956">
        <v>0</v>
      </c>
      <c r="AM91" s="958">
        <v>1</v>
      </c>
      <c r="AN91" s="438" t="s">
        <v>782</v>
      </c>
    </row>
    <row r="92" spans="1:40" s="406" customFormat="1" ht="17.25" customHeight="1">
      <c r="A92" s="443"/>
      <c r="B92" s="462" t="s">
        <v>661</v>
      </c>
      <c r="C92" s="681">
        <f>SUM(C89:C91)</f>
        <v>3</v>
      </c>
      <c r="D92" s="682">
        <f t="shared" ref="D92:AM92" si="19">SUM(D89:D91)</f>
        <v>0</v>
      </c>
      <c r="E92" s="682">
        <f t="shared" si="19"/>
        <v>3</v>
      </c>
      <c r="F92" s="682">
        <f t="shared" si="19"/>
        <v>0</v>
      </c>
      <c r="G92" s="682">
        <f t="shared" si="19"/>
        <v>1</v>
      </c>
      <c r="H92" s="682">
        <f t="shared" si="19"/>
        <v>49</v>
      </c>
      <c r="I92" s="682">
        <f t="shared" si="19"/>
        <v>0</v>
      </c>
      <c r="J92" s="682">
        <f t="shared" si="19"/>
        <v>2</v>
      </c>
      <c r="K92" s="682">
        <f t="shared" si="19"/>
        <v>1</v>
      </c>
      <c r="L92" s="682">
        <f t="shared" si="19"/>
        <v>0</v>
      </c>
      <c r="M92" s="683">
        <f t="shared" si="19"/>
        <v>6</v>
      </c>
      <c r="N92" s="658">
        <f t="shared" si="13"/>
        <v>65</v>
      </c>
      <c r="O92" s="684">
        <f t="shared" si="19"/>
        <v>3</v>
      </c>
      <c r="P92" s="683">
        <f t="shared" si="19"/>
        <v>0</v>
      </c>
      <c r="Q92" s="684">
        <f t="shared" si="19"/>
        <v>0</v>
      </c>
      <c r="R92" s="682">
        <f t="shared" si="19"/>
        <v>0</v>
      </c>
      <c r="S92" s="682">
        <f t="shared" si="19"/>
        <v>0</v>
      </c>
      <c r="T92" s="682">
        <f t="shared" si="19"/>
        <v>0</v>
      </c>
      <c r="U92" s="682">
        <f t="shared" si="19"/>
        <v>0</v>
      </c>
      <c r="V92" s="682">
        <f t="shared" si="19"/>
        <v>0</v>
      </c>
      <c r="W92" s="682">
        <f t="shared" si="19"/>
        <v>0</v>
      </c>
      <c r="X92" s="683">
        <f t="shared" si="19"/>
        <v>0</v>
      </c>
      <c r="Y92" s="658">
        <f t="shared" si="14"/>
        <v>3</v>
      </c>
      <c r="Z92" s="684">
        <f t="shared" si="19"/>
        <v>3</v>
      </c>
      <c r="AA92" s="682">
        <f t="shared" si="19"/>
        <v>3</v>
      </c>
      <c r="AB92" s="683">
        <f t="shared" si="19"/>
        <v>3</v>
      </c>
      <c r="AC92" s="684">
        <f t="shared" si="19"/>
        <v>3</v>
      </c>
      <c r="AD92" s="682">
        <f t="shared" si="19"/>
        <v>9</v>
      </c>
      <c r="AE92" s="683">
        <f t="shared" si="19"/>
        <v>3</v>
      </c>
      <c r="AF92" s="684">
        <f t="shared" si="19"/>
        <v>0</v>
      </c>
      <c r="AG92" s="682">
        <f t="shared" si="19"/>
        <v>0</v>
      </c>
      <c r="AH92" s="685">
        <f t="shared" si="19"/>
        <v>1</v>
      </c>
      <c r="AI92" s="657">
        <f t="shared" si="19"/>
        <v>2</v>
      </c>
      <c r="AJ92" s="658">
        <f t="shared" si="19"/>
        <v>0</v>
      </c>
      <c r="AK92" s="686">
        <f t="shared" si="19"/>
        <v>0</v>
      </c>
      <c r="AL92" s="687">
        <f t="shared" si="19"/>
        <v>0</v>
      </c>
      <c r="AM92" s="688">
        <f t="shared" si="19"/>
        <v>2</v>
      </c>
      <c r="AN92" s="463" t="s">
        <v>661</v>
      </c>
    </row>
    <row r="93" spans="1:40" s="406" customFormat="1" ht="17.25" customHeight="1" thickBot="1">
      <c r="A93" s="439" t="s">
        <v>662</v>
      </c>
      <c r="B93" s="440"/>
      <c r="C93" s="659">
        <f>SUM(C87,C88,C92)</f>
        <v>5</v>
      </c>
      <c r="D93" s="660">
        <f t="shared" ref="D93:AM93" si="20">SUM(D87,D88,D92)</f>
        <v>0</v>
      </c>
      <c r="E93" s="660">
        <f t="shared" si="20"/>
        <v>5</v>
      </c>
      <c r="F93" s="660">
        <f t="shared" si="20"/>
        <v>1</v>
      </c>
      <c r="G93" s="660">
        <f t="shared" si="20"/>
        <v>2</v>
      </c>
      <c r="H93" s="660">
        <f t="shared" si="20"/>
        <v>98</v>
      </c>
      <c r="I93" s="660">
        <f t="shared" si="20"/>
        <v>0</v>
      </c>
      <c r="J93" s="660">
        <f t="shared" si="20"/>
        <v>3</v>
      </c>
      <c r="K93" s="660">
        <f t="shared" si="20"/>
        <v>2</v>
      </c>
      <c r="L93" s="660">
        <f t="shared" si="20"/>
        <v>1</v>
      </c>
      <c r="M93" s="661">
        <f t="shared" si="20"/>
        <v>10</v>
      </c>
      <c r="N93" s="662">
        <f t="shared" si="13"/>
        <v>127</v>
      </c>
      <c r="O93" s="663">
        <f t="shared" si="20"/>
        <v>6</v>
      </c>
      <c r="P93" s="661">
        <f t="shared" si="20"/>
        <v>0</v>
      </c>
      <c r="Q93" s="663">
        <f t="shared" si="20"/>
        <v>0</v>
      </c>
      <c r="R93" s="660">
        <f t="shared" si="20"/>
        <v>1</v>
      </c>
      <c r="S93" s="660">
        <f t="shared" si="20"/>
        <v>1</v>
      </c>
      <c r="T93" s="660">
        <f t="shared" si="20"/>
        <v>0</v>
      </c>
      <c r="U93" s="660">
        <f t="shared" si="20"/>
        <v>0</v>
      </c>
      <c r="V93" s="660">
        <f t="shared" si="20"/>
        <v>0</v>
      </c>
      <c r="W93" s="660">
        <f t="shared" si="20"/>
        <v>1</v>
      </c>
      <c r="X93" s="661">
        <f t="shared" si="20"/>
        <v>0</v>
      </c>
      <c r="Y93" s="662">
        <f t="shared" si="14"/>
        <v>9</v>
      </c>
      <c r="Z93" s="663">
        <f t="shared" si="20"/>
        <v>6</v>
      </c>
      <c r="AA93" s="660">
        <f t="shared" si="20"/>
        <v>6</v>
      </c>
      <c r="AB93" s="661">
        <f t="shared" si="20"/>
        <v>5</v>
      </c>
      <c r="AC93" s="663">
        <f t="shared" si="20"/>
        <v>5</v>
      </c>
      <c r="AD93" s="660">
        <f t="shared" si="20"/>
        <v>15</v>
      </c>
      <c r="AE93" s="661">
        <f t="shared" si="20"/>
        <v>5</v>
      </c>
      <c r="AF93" s="663">
        <f t="shared" si="20"/>
        <v>0</v>
      </c>
      <c r="AG93" s="660">
        <f t="shared" si="20"/>
        <v>0</v>
      </c>
      <c r="AH93" s="670">
        <f t="shared" si="20"/>
        <v>1</v>
      </c>
      <c r="AI93" s="671">
        <f t="shared" si="20"/>
        <v>5</v>
      </c>
      <c r="AJ93" s="662">
        <f t="shared" si="20"/>
        <v>0</v>
      </c>
      <c r="AK93" s="664">
        <f t="shared" si="20"/>
        <v>0</v>
      </c>
      <c r="AL93" s="674">
        <f t="shared" si="20"/>
        <v>0</v>
      </c>
      <c r="AM93" s="669">
        <f t="shared" si="20"/>
        <v>3</v>
      </c>
      <c r="AN93" s="441" t="s">
        <v>803</v>
      </c>
    </row>
    <row r="94" spans="1:40" s="406" customFormat="1" ht="17.25" customHeight="1">
      <c r="A94" s="451" t="s">
        <v>663</v>
      </c>
      <c r="B94" s="405" t="s">
        <v>664</v>
      </c>
      <c r="C94" s="1092">
        <v>1</v>
      </c>
      <c r="D94" s="1093">
        <v>0</v>
      </c>
      <c r="E94" s="1093">
        <v>1</v>
      </c>
      <c r="F94" s="1093">
        <v>0</v>
      </c>
      <c r="G94" s="1093">
        <v>1</v>
      </c>
      <c r="H94" s="1093">
        <v>17</v>
      </c>
      <c r="I94" s="1093">
        <v>0</v>
      </c>
      <c r="J94" s="1093">
        <v>1</v>
      </c>
      <c r="K94" s="1093">
        <v>0</v>
      </c>
      <c r="L94" s="1093">
        <v>0</v>
      </c>
      <c r="M94" s="1094">
        <v>2</v>
      </c>
      <c r="N94" s="673">
        <f t="shared" si="13"/>
        <v>23</v>
      </c>
      <c r="O94" s="1102">
        <v>2</v>
      </c>
      <c r="P94" s="1301">
        <v>0</v>
      </c>
      <c r="Q94" s="1302">
        <v>0</v>
      </c>
      <c r="R94" s="1300">
        <v>0</v>
      </c>
      <c r="S94" s="1300">
        <v>1</v>
      </c>
      <c r="T94" s="1300">
        <v>0</v>
      </c>
      <c r="U94" s="1300">
        <v>0</v>
      </c>
      <c r="V94" s="1300">
        <v>0</v>
      </c>
      <c r="W94" s="1300">
        <v>1</v>
      </c>
      <c r="X94" s="1301">
        <v>5</v>
      </c>
      <c r="Y94" s="673">
        <f t="shared" si="14"/>
        <v>9</v>
      </c>
      <c r="Z94" s="1302">
        <v>1</v>
      </c>
      <c r="AA94" s="1300">
        <v>1</v>
      </c>
      <c r="AB94" s="1301">
        <v>1</v>
      </c>
      <c r="AC94" s="1302">
        <v>1</v>
      </c>
      <c r="AD94" s="1300">
        <v>3</v>
      </c>
      <c r="AE94" s="1301">
        <v>1</v>
      </c>
      <c r="AF94" s="1302">
        <v>0</v>
      </c>
      <c r="AG94" s="1300">
        <v>0</v>
      </c>
      <c r="AH94" s="1303">
        <v>0</v>
      </c>
      <c r="AI94" s="1304">
        <v>1</v>
      </c>
      <c r="AJ94" s="1305">
        <v>0</v>
      </c>
      <c r="AK94" s="1317">
        <v>0</v>
      </c>
      <c r="AL94" s="1300">
        <v>0</v>
      </c>
      <c r="AM94" s="1307">
        <v>1</v>
      </c>
      <c r="AN94" s="433" t="s">
        <v>664</v>
      </c>
    </row>
    <row r="95" spans="1:40" s="406" customFormat="1" ht="17.25" customHeight="1">
      <c r="A95" s="434">
        <v>2</v>
      </c>
      <c r="B95" s="437" t="s">
        <v>785</v>
      </c>
      <c r="C95" s="1083">
        <v>1</v>
      </c>
      <c r="D95" s="1084">
        <v>0</v>
      </c>
      <c r="E95" s="1084">
        <v>1</v>
      </c>
      <c r="F95" s="1084">
        <v>0</v>
      </c>
      <c r="G95" s="1084">
        <v>1</v>
      </c>
      <c r="H95" s="1084">
        <v>18</v>
      </c>
      <c r="I95" s="1084">
        <v>0</v>
      </c>
      <c r="J95" s="1084">
        <v>1</v>
      </c>
      <c r="K95" s="1084">
        <v>0</v>
      </c>
      <c r="L95" s="1084">
        <v>1</v>
      </c>
      <c r="M95" s="1085">
        <v>4</v>
      </c>
      <c r="N95" s="658">
        <f t="shared" si="13"/>
        <v>27</v>
      </c>
      <c r="O95" s="1099">
        <v>1</v>
      </c>
      <c r="P95" s="1279">
        <v>0</v>
      </c>
      <c r="Q95" s="957">
        <v>0</v>
      </c>
      <c r="R95" s="956">
        <v>0</v>
      </c>
      <c r="S95" s="956">
        <v>1</v>
      </c>
      <c r="T95" s="956">
        <v>0</v>
      </c>
      <c r="U95" s="956">
        <v>0</v>
      </c>
      <c r="V95" s="956">
        <v>5</v>
      </c>
      <c r="W95" s="956">
        <v>1</v>
      </c>
      <c r="X95" s="1279">
        <v>4</v>
      </c>
      <c r="Y95" s="658">
        <f t="shared" si="14"/>
        <v>12</v>
      </c>
      <c r="Z95" s="957">
        <v>1</v>
      </c>
      <c r="AA95" s="956">
        <v>1</v>
      </c>
      <c r="AB95" s="1279">
        <v>1</v>
      </c>
      <c r="AC95" s="957">
        <v>1</v>
      </c>
      <c r="AD95" s="956">
        <v>2</v>
      </c>
      <c r="AE95" s="1279">
        <v>1</v>
      </c>
      <c r="AF95" s="957">
        <v>0</v>
      </c>
      <c r="AG95" s="956">
        <v>0</v>
      </c>
      <c r="AH95" s="1284">
        <v>0</v>
      </c>
      <c r="AI95" s="1281">
        <v>0</v>
      </c>
      <c r="AJ95" s="1282">
        <v>0</v>
      </c>
      <c r="AK95" s="957">
        <v>0</v>
      </c>
      <c r="AL95" s="956">
        <v>0</v>
      </c>
      <c r="AM95" s="958">
        <v>0</v>
      </c>
      <c r="AN95" s="438" t="s">
        <v>785</v>
      </c>
    </row>
    <row r="96" spans="1:40" s="406" customFormat="1" ht="17.25" customHeight="1" thickBot="1">
      <c r="A96" s="464" t="s">
        <v>668</v>
      </c>
      <c r="B96" s="440"/>
      <c r="C96" s="659">
        <f>SUM(C94:C95)</f>
        <v>2</v>
      </c>
      <c r="D96" s="660">
        <f t="shared" ref="D96:AM96" si="21">SUM(D94:D95)</f>
        <v>0</v>
      </c>
      <c r="E96" s="660">
        <f t="shared" si="21"/>
        <v>2</v>
      </c>
      <c r="F96" s="660">
        <f t="shared" si="21"/>
        <v>0</v>
      </c>
      <c r="G96" s="660">
        <f t="shared" si="21"/>
        <v>2</v>
      </c>
      <c r="H96" s="660">
        <f t="shared" si="21"/>
        <v>35</v>
      </c>
      <c r="I96" s="660">
        <f t="shared" si="21"/>
        <v>0</v>
      </c>
      <c r="J96" s="660">
        <f t="shared" si="21"/>
        <v>2</v>
      </c>
      <c r="K96" s="660">
        <f t="shared" si="21"/>
        <v>0</v>
      </c>
      <c r="L96" s="660">
        <f t="shared" si="21"/>
        <v>1</v>
      </c>
      <c r="M96" s="661">
        <f t="shared" si="21"/>
        <v>6</v>
      </c>
      <c r="N96" s="662">
        <f t="shared" si="13"/>
        <v>50</v>
      </c>
      <c r="O96" s="663">
        <f t="shared" si="21"/>
        <v>3</v>
      </c>
      <c r="P96" s="661">
        <f t="shared" si="21"/>
        <v>0</v>
      </c>
      <c r="Q96" s="663">
        <f t="shared" si="21"/>
        <v>0</v>
      </c>
      <c r="R96" s="660">
        <f t="shared" si="21"/>
        <v>0</v>
      </c>
      <c r="S96" s="660">
        <f t="shared" si="21"/>
        <v>2</v>
      </c>
      <c r="T96" s="660">
        <f t="shared" si="21"/>
        <v>0</v>
      </c>
      <c r="U96" s="660">
        <f t="shared" si="21"/>
        <v>0</v>
      </c>
      <c r="V96" s="660">
        <f t="shared" si="21"/>
        <v>5</v>
      </c>
      <c r="W96" s="660">
        <f t="shared" si="21"/>
        <v>2</v>
      </c>
      <c r="X96" s="661">
        <f t="shared" si="21"/>
        <v>9</v>
      </c>
      <c r="Y96" s="662">
        <f t="shared" si="14"/>
        <v>21</v>
      </c>
      <c r="Z96" s="663">
        <f t="shared" si="21"/>
        <v>2</v>
      </c>
      <c r="AA96" s="660">
        <f t="shared" si="21"/>
        <v>2</v>
      </c>
      <c r="AB96" s="661">
        <f t="shared" si="21"/>
        <v>2</v>
      </c>
      <c r="AC96" s="663">
        <f t="shared" si="21"/>
        <v>2</v>
      </c>
      <c r="AD96" s="660">
        <f t="shared" si="21"/>
        <v>5</v>
      </c>
      <c r="AE96" s="661">
        <f t="shared" si="21"/>
        <v>2</v>
      </c>
      <c r="AF96" s="663">
        <f t="shared" si="21"/>
        <v>0</v>
      </c>
      <c r="AG96" s="660">
        <f t="shared" si="21"/>
        <v>0</v>
      </c>
      <c r="AH96" s="670">
        <f t="shared" si="21"/>
        <v>0</v>
      </c>
      <c r="AI96" s="671">
        <f t="shared" si="21"/>
        <v>1</v>
      </c>
      <c r="AJ96" s="662">
        <f t="shared" si="21"/>
        <v>0</v>
      </c>
      <c r="AK96" s="663">
        <f t="shared" si="21"/>
        <v>0</v>
      </c>
      <c r="AL96" s="660">
        <f t="shared" si="21"/>
        <v>0</v>
      </c>
      <c r="AM96" s="669">
        <f t="shared" si="21"/>
        <v>1</v>
      </c>
      <c r="AN96" s="441" t="s">
        <v>786</v>
      </c>
    </row>
    <row r="97" spans="1:42" s="406" customFormat="1" ht="17.25" customHeight="1">
      <c r="A97" s="443" t="s">
        <v>669</v>
      </c>
      <c r="B97" s="437" t="s">
        <v>670</v>
      </c>
      <c r="C97" s="1083">
        <v>1</v>
      </c>
      <c r="D97" s="1084">
        <v>0</v>
      </c>
      <c r="E97" s="1084">
        <v>1</v>
      </c>
      <c r="F97" s="1084">
        <v>0</v>
      </c>
      <c r="G97" s="1084">
        <v>1</v>
      </c>
      <c r="H97" s="1084">
        <v>19</v>
      </c>
      <c r="I97" s="1084">
        <v>0</v>
      </c>
      <c r="J97" s="1084">
        <v>1</v>
      </c>
      <c r="K97" s="1084">
        <v>0</v>
      </c>
      <c r="L97" s="1084">
        <v>0</v>
      </c>
      <c r="M97" s="1085">
        <v>2</v>
      </c>
      <c r="N97" s="658">
        <f t="shared" si="13"/>
        <v>25</v>
      </c>
      <c r="O97" s="1099">
        <v>1</v>
      </c>
      <c r="P97" s="1279">
        <v>0</v>
      </c>
      <c r="Q97" s="957">
        <v>0</v>
      </c>
      <c r="R97" s="956">
        <v>1</v>
      </c>
      <c r="S97" s="956">
        <v>1</v>
      </c>
      <c r="T97" s="956">
        <v>0</v>
      </c>
      <c r="U97" s="956">
        <v>0</v>
      </c>
      <c r="V97" s="956">
        <v>0</v>
      </c>
      <c r="W97" s="956">
        <v>1</v>
      </c>
      <c r="X97" s="1279">
        <v>4</v>
      </c>
      <c r="Y97" s="658">
        <f t="shared" si="14"/>
        <v>8</v>
      </c>
      <c r="Z97" s="957">
        <v>1</v>
      </c>
      <c r="AA97" s="956">
        <v>1</v>
      </c>
      <c r="AB97" s="1279">
        <v>1</v>
      </c>
      <c r="AC97" s="957">
        <v>1</v>
      </c>
      <c r="AD97" s="956">
        <v>3</v>
      </c>
      <c r="AE97" s="1279">
        <v>1</v>
      </c>
      <c r="AF97" s="957">
        <v>0</v>
      </c>
      <c r="AG97" s="956">
        <v>0</v>
      </c>
      <c r="AH97" s="1284">
        <v>1</v>
      </c>
      <c r="AI97" s="1281">
        <v>1</v>
      </c>
      <c r="AJ97" s="1282">
        <v>0</v>
      </c>
      <c r="AK97" s="957">
        <v>0</v>
      </c>
      <c r="AL97" s="956">
        <v>0</v>
      </c>
      <c r="AM97" s="958">
        <v>0</v>
      </c>
      <c r="AN97" s="438" t="s">
        <v>670</v>
      </c>
    </row>
    <row r="98" spans="1:42" s="406" customFormat="1" ht="17.25" customHeight="1">
      <c r="A98" s="442" t="s">
        <v>671</v>
      </c>
      <c r="B98" s="432" t="s">
        <v>674</v>
      </c>
      <c r="C98" s="1080">
        <v>1</v>
      </c>
      <c r="D98" s="1081">
        <v>0</v>
      </c>
      <c r="E98" s="1081">
        <v>1</v>
      </c>
      <c r="F98" s="1081">
        <v>0</v>
      </c>
      <c r="G98" s="1081">
        <v>1</v>
      </c>
      <c r="H98" s="1081">
        <v>22</v>
      </c>
      <c r="I98" s="1081">
        <v>0</v>
      </c>
      <c r="J98" s="1081">
        <v>1</v>
      </c>
      <c r="K98" s="1081">
        <v>0</v>
      </c>
      <c r="L98" s="1081">
        <v>1</v>
      </c>
      <c r="M98" s="1082">
        <v>4</v>
      </c>
      <c r="N98" s="656">
        <f t="shared" si="13"/>
        <v>31</v>
      </c>
      <c r="O98" s="1098">
        <v>3</v>
      </c>
      <c r="P98" s="1272">
        <v>0</v>
      </c>
      <c r="Q98" s="954">
        <v>0</v>
      </c>
      <c r="R98" s="953">
        <v>0</v>
      </c>
      <c r="S98" s="953">
        <v>1</v>
      </c>
      <c r="T98" s="953">
        <v>0</v>
      </c>
      <c r="U98" s="953">
        <v>0</v>
      </c>
      <c r="V98" s="953">
        <v>0</v>
      </c>
      <c r="W98" s="953">
        <v>1</v>
      </c>
      <c r="X98" s="1272">
        <v>0</v>
      </c>
      <c r="Y98" s="656">
        <f t="shared" si="14"/>
        <v>5</v>
      </c>
      <c r="Z98" s="954">
        <v>2</v>
      </c>
      <c r="AA98" s="953">
        <v>2</v>
      </c>
      <c r="AB98" s="1272">
        <v>1</v>
      </c>
      <c r="AC98" s="954">
        <v>1</v>
      </c>
      <c r="AD98" s="953">
        <v>3</v>
      </c>
      <c r="AE98" s="1272">
        <v>1</v>
      </c>
      <c r="AF98" s="954">
        <v>0</v>
      </c>
      <c r="AG98" s="953">
        <v>0</v>
      </c>
      <c r="AH98" s="1283">
        <v>0</v>
      </c>
      <c r="AI98" s="1275">
        <v>1</v>
      </c>
      <c r="AJ98" s="1276">
        <v>0</v>
      </c>
      <c r="AK98" s="954">
        <v>0</v>
      </c>
      <c r="AL98" s="953">
        <v>0</v>
      </c>
      <c r="AM98" s="955">
        <v>1</v>
      </c>
      <c r="AN98" s="433" t="s">
        <v>674</v>
      </c>
    </row>
    <row r="99" spans="1:42" s="406" customFormat="1" ht="17.25" customHeight="1">
      <c r="A99" s="434">
        <v>3</v>
      </c>
      <c r="B99" s="432" t="s">
        <v>676</v>
      </c>
      <c r="C99" s="1080">
        <v>1</v>
      </c>
      <c r="D99" s="1081">
        <v>0</v>
      </c>
      <c r="E99" s="1081">
        <v>1</v>
      </c>
      <c r="F99" s="1081">
        <v>0</v>
      </c>
      <c r="G99" s="1081">
        <v>0</v>
      </c>
      <c r="H99" s="1081">
        <v>10</v>
      </c>
      <c r="I99" s="1081">
        <v>0</v>
      </c>
      <c r="J99" s="1081">
        <v>1</v>
      </c>
      <c r="K99" s="1081">
        <v>0</v>
      </c>
      <c r="L99" s="1081">
        <v>0</v>
      </c>
      <c r="M99" s="1082">
        <v>2</v>
      </c>
      <c r="N99" s="656">
        <f t="shared" si="13"/>
        <v>15</v>
      </c>
      <c r="O99" s="1098">
        <v>1</v>
      </c>
      <c r="P99" s="1272">
        <v>0</v>
      </c>
      <c r="Q99" s="954">
        <v>0</v>
      </c>
      <c r="R99" s="953">
        <v>0</v>
      </c>
      <c r="S99" s="953">
        <v>1</v>
      </c>
      <c r="T99" s="953">
        <v>0</v>
      </c>
      <c r="U99" s="953">
        <v>0</v>
      </c>
      <c r="V99" s="953">
        <v>0</v>
      </c>
      <c r="W99" s="953">
        <v>1</v>
      </c>
      <c r="X99" s="1272">
        <v>0</v>
      </c>
      <c r="Y99" s="656">
        <f t="shared" si="14"/>
        <v>3</v>
      </c>
      <c r="Z99" s="954">
        <v>1</v>
      </c>
      <c r="AA99" s="953">
        <v>1</v>
      </c>
      <c r="AB99" s="1272">
        <v>1</v>
      </c>
      <c r="AC99" s="954">
        <v>1</v>
      </c>
      <c r="AD99" s="953">
        <v>3</v>
      </c>
      <c r="AE99" s="1272">
        <v>1</v>
      </c>
      <c r="AF99" s="954">
        <v>0</v>
      </c>
      <c r="AG99" s="953">
        <v>0</v>
      </c>
      <c r="AH99" s="1283">
        <v>0</v>
      </c>
      <c r="AI99" s="1275">
        <v>0</v>
      </c>
      <c r="AJ99" s="1276">
        <v>0</v>
      </c>
      <c r="AK99" s="954">
        <v>0</v>
      </c>
      <c r="AL99" s="953">
        <v>0</v>
      </c>
      <c r="AM99" s="955">
        <v>0</v>
      </c>
      <c r="AN99" s="433" t="s">
        <v>676</v>
      </c>
    </row>
    <row r="100" spans="1:42" s="406" customFormat="1" ht="17.25" customHeight="1">
      <c r="A100" s="442"/>
      <c r="B100" s="437" t="s">
        <v>787</v>
      </c>
      <c r="C100" s="1083">
        <v>1</v>
      </c>
      <c r="D100" s="1084">
        <v>0</v>
      </c>
      <c r="E100" s="1084">
        <v>1</v>
      </c>
      <c r="F100" s="1084">
        <v>0</v>
      </c>
      <c r="G100" s="1084">
        <v>1</v>
      </c>
      <c r="H100" s="1084">
        <v>16</v>
      </c>
      <c r="I100" s="1084">
        <v>0</v>
      </c>
      <c r="J100" s="1084">
        <v>1</v>
      </c>
      <c r="K100" s="1084">
        <v>0</v>
      </c>
      <c r="L100" s="1084">
        <v>1</v>
      </c>
      <c r="M100" s="1085">
        <v>0</v>
      </c>
      <c r="N100" s="658">
        <f t="shared" si="13"/>
        <v>21</v>
      </c>
      <c r="O100" s="1099">
        <v>2</v>
      </c>
      <c r="P100" s="1279">
        <v>0</v>
      </c>
      <c r="Q100" s="957">
        <v>0</v>
      </c>
      <c r="R100" s="956">
        <v>0</v>
      </c>
      <c r="S100" s="956">
        <v>1</v>
      </c>
      <c r="T100" s="956">
        <v>0</v>
      </c>
      <c r="U100" s="956">
        <v>0</v>
      </c>
      <c r="V100" s="956">
        <v>0</v>
      </c>
      <c r="W100" s="956">
        <v>1</v>
      </c>
      <c r="X100" s="1279">
        <v>0</v>
      </c>
      <c r="Y100" s="658">
        <f t="shared" si="14"/>
        <v>4</v>
      </c>
      <c r="Z100" s="957">
        <v>1</v>
      </c>
      <c r="AA100" s="956">
        <v>1</v>
      </c>
      <c r="AB100" s="1279">
        <v>1</v>
      </c>
      <c r="AC100" s="957">
        <v>1</v>
      </c>
      <c r="AD100" s="956">
        <v>3</v>
      </c>
      <c r="AE100" s="1279">
        <v>1</v>
      </c>
      <c r="AF100" s="957">
        <v>0</v>
      </c>
      <c r="AG100" s="956">
        <v>0</v>
      </c>
      <c r="AH100" s="1284">
        <v>0</v>
      </c>
      <c r="AI100" s="1281">
        <v>0</v>
      </c>
      <c r="AJ100" s="1282">
        <v>0</v>
      </c>
      <c r="AK100" s="957">
        <v>0</v>
      </c>
      <c r="AL100" s="956">
        <v>0</v>
      </c>
      <c r="AM100" s="958">
        <v>0</v>
      </c>
      <c r="AN100" s="438" t="s">
        <v>787</v>
      </c>
    </row>
    <row r="101" spans="1:42" s="406" customFormat="1" ht="17.25" customHeight="1">
      <c r="A101" s="443"/>
      <c r="B101" s="462" t="s">
        <v>680</v>
      </c>
      <c r="C101" s="681">
        <f>SUM(C98:C100)</f>
        <v>3</v>
      </c>
      <c r="D101" s="682">
        <f t="shared" ref="D101:AM101" si="22">SUM(D98:D100)</f>
        <v>0</v>
      </c>
      <c r="E101" s="682">
        <f t="shared" si="22"/>
        <v>3</v>
      </c>
      <c r="F101" s="682">
        <f t="shared" si="22"/>
        <v>0</v>
      </c>
      <c r="G101" s="682">
        <f t="shared" si="22"/>
        <v>2</v>
      </c>
      <c r="H101" s="682">
        <f t="shared" si="22"/>
        <v>48</v>
      </c>
      <c r="I101" s="682">
        <f t="shared" si="22"/>
        <v>0</v>
      </c>
      <c r="J101" s="682">
        <f t="shared" si="22"/>
        <v>3</v>
      </c>
      <c r="K101" s="682">
        <f t="shared" si="22"/>
        <v>0</v>
      </c>
      <c r="L101" s="682">
        <f t="shared" si="22"/>
        <v>2</v>
      </c>
      <c r="M101" s="683">
        <f t="shared" si="22"/>
        <v>6</v>
      </c>
      <c r="N101" s="658">
        <f t="shared" si="13"/>
        <v>67</v>
      </c>
      <c r="O101" s="684">
        <f t="shared" si="22"/>
        <v>6</v>
      </c>
      <c r="P101" s="683">
        <f t="shared" si="22"/>
        <v>0</v>
      </c>
      <c r="Q101" s="684">
        <f t="shared" si="22"/>
        <v>0</v>
      </c>
      <c r="R101" s="682">
        <f t="shared" si="22"/>
        <v>0</v>
      </c>
      <c r="S101" s="682">
        <f t="shared" si="22"/>
        <v>3</v>
      </c>
      <c r="T101" s="682">
        <f t="shared" si="22"/>
        <v>0</v>
      </c>
      <c r="U101" s="682">
        <f t="shared" si="22"/>
        <v>0</v>
      </c>
      <c r="V101" s="682">
        <f t="shared" si="22"/>
        <v>0</v>
      </c>
      <c r="W101" s="682">
        <f t="shared" si="22"/>
        <v>3</v>
      </c>
      <c r="X101" s="683">
        <f t="shared" si="22"/>
        <v>0</v>
      </c>
      <c r="Y101" s="658">
        <f t="shared" si="14"/>
        <v>12</v>
      </c>
      <c r="Z101" s="684">
        <f t="shared" si="22"/>
        <v>4</v>
      </c>
      <c r="AA101" s="682">
        <f t="shared" si="22"/>
        <v>4</v>
      </c>
      <c r="AB101" s="683">
        <f t="shared" si="22"/>
        <v>3</v>
      </c>
      <c r="AC101" s="684">
        <f t="shared" si="22"/>
        <v>3</v>
      </c>
      <c r="AD101" s="682">
        <f t="shared" si="22"/>
        <v>9</v>
      </c>
      <c r="AE101" s="683">
        <f t="shared" si="22"/>
        <v>3</v>
      </c>
      <c r="AF101" s="684">
        <f t="shared" si="22"/>
        <v>0</v>
      </c>
      <c r="AG101" s="682">
        <f t="shared" si="22"/>
        <v>0</v>
      </c>
      <c r="AH101" s="685">
        <f t="shared" si="22"/>
        <v>0</v>
      </c>
      <c r="AI101" s="657">
        <f t="shared" si="22"/>
        <v>1</v>
      </c>
      <c r="AJ101" s="658">
        <f t="shared" si="22"/>
        <v>0</v>
      </c>
      <c r="AK101" s="684">
        <f t="shared" si="22"/>
        <v>0</v>
      </c>
      <c r="AL101" s="682">
        <f t="shared" si="22"/>
        <v>0</v>
      </c>
      <c r="AM101" s="688">
        <f t="shared" si="22"/>
        <v>1</v>
      </c>
      <c r="AN101" s="463" t="s">
        <v>804</v>
      </c>
    </row>
    <row r="102" spans="1:42" s="406" customFormat="1" ht="17.25" customHeight="1" thickBot="1">
      <c r="A102" s="439" t="s">
        <v>681</v>
      </c>
      <c r="B102" s="440"/>
      <c r="C102" s="659">
        <f>SUM(C97,C101)</f>
        <v>4</v>
      </c>
      <c r="D102" s="660">
        <f t="shared" ref="D102:AM102" si="23">SUM(D97,D101)</f>
        <v>0</v>
      </c>
      <c r="E102" s="660">
        <f t="shared" si="23"/>
        <v>4</v>
      </c>
      <c r="F102" s="660">
        <f t="shared" si="23"/>
        <v>0</v>
      </c>
      <c r="G102" s="660">
        <f t="shared" si="23"/>
        <v>3</v>
      </c>
      <c r="H102" s="660">
        <f t="shared" si="23"/>
        <v>67</v>
      </c>
      <c r="I102" s="660">
        <f t="shared" si="23"/>
        <v>0</v>
      </c>
      <c r="J102" s="660">
        <f t="shared" si="23"/>
        <v>4</v>
      </c>
      <c r="K102" s="660">
        <f t="shared" si="23"/>
        <v>0</v>
      </c>
      <c r="L102" s="660">
        <f t="shared" si="23"/>
        <v>2</v>
      </c>
      <c r="M102" s="661">
        <f t="shared" si="23"/>
        <v>8</v>
      </c>
      <c r="N102" s="662">
        <f t="shared" si="13"/>
        <v>92</v>
      </c>
      <c r="O102" s="663">
        <f t="shared" si="23"/>
        <v>7</v>
      </c>
      <c r="P102" s="661">
        <f t="shared" si="23"/>
        <v>0</v>
      </c>
      <c r="Q102" s="663">
        <f t="shared" si="23"/>
        <v>0</v>
      </c>
      <c r="R102" s="660">
        <f t="shared" si="23"/>
        <v>1</v>
      </c>
      <c r="S102" s="660">
        <f t="shared" si="23"/>
        <v>4</v>
      </c>
      <c r="T102" s="660">
        <f t="shared" si="23"/>
        <v>0</v>
      </c>
      <c r="U102" s="660">
        <f t="shared" si="23"/>
        <v>0</v>
      </c>
      <c r="V102" s="660">
        <f t="shared" si="23"/>
        <v>0</v>
      </c>
      <c r="W102" s="660">
        <f t="shared" si="23"/>
        <v>4</v>
      </c>
      <c r="X102" s="661">
        <f t="shared" si="23"/>
        <v>4</v>
      </c>
      <c r="Y102" s="662">
        <f t="shared" si="14"/>
        <v>20</v>
      </c>
      <c r="Z102" s="663">
        <f t="shared" si="23"/>
        <v>5</v>
      </c>
      <c r="AA102" s="660">
        <f t="shared" si="23"/>
        <v>5</v>
      </c>
      <c r="AB102" s="661">
        <f t="shared" si="23"/>
        <v>4</v>
      </c>
      <c r="AC102" s="663">
        <f t="shared" si="23"/>
        <v>4</v>
      </c>
      <c r="AD102" s="660">
        <f t="shared" si="23"/>
        <v>12</v>
      </c>
      <c r="AE102" s="661">
        <f t="shared" si="23"/>
        <v>4</v>
      </c>
      <c r="AF102" s="663">
        <f t="shared" si="23"/>
        <v>0</v>
      </c>
      <c r="AG102" s="660">
        <f t="shared" si="23"/>
        <v>0</v>
      </c>
      <c r="AH102" s="670">
        <f t="shared" si="23"/>
        <v>1</v>
      </c>
      <c r="AI102" s="671">
        <f t="shared" si="23"/>
        <v>2</v>
      </c>
      <c r="AJ102" s="662">
        <f t="shared" si="23"/>
        <v>0</v>
      </c>
      <c r="AK102" s="663">
        <f t="shared" si="23"/>
        <v>0</v>
      </c>
      <c r="AL102" s="660">
        <f t="shared" si="23"/>
        <v>0</v>
      </c>
      <c r="AM102" s="669">
        <f t="shared" si="23"/>
        <v>1</v>
      </c>
      <c r="AN102" s="441" t="s">
        <v>789</v>
      </c>
    </row>
    <row r="103" spans="1:42" s="406" customFormat="1" ht="17.25" customHeight="1">
      <c r="A103" s="442" t="s">
        <v>682</v>
      </c>
      <c r="B103" s="432" t="s">
        <v>683</v>
      </c>
      <c r="C103" s="1080">
        <v>1</v>
      </c>
      <c r="D103" s="1081">
        <v>0</v>
      </c>
      <c r="E103" s="1081">
        <v>1</v>
      </c>
      <c r="F103" s="1081">
        <v>0</v>
      </c>
      <c r="G103" s="1081">
        <v>1</v>
      </c>
      <c r="H103" s="1081">
        <v>8</v>
      </c>
      <c r="I103" s="1081">
        <v>0</v>
      </c>
      <c r="J103" s="1081">
        <v>1</v>
      </c>
      <c r="K103" s="1081">
        <v>0</v>
      </c>
      <c r="L103" s="1081">
        <v>0</v>
      </c>
      <c r="M103" s="1082">
        <v>1</v>
      </c>
      <c r="N103" s="656">
        <f t="shared" si="13"/>
        <v>13</v>
      </c>
      <c r="O103" s="1098">
        <v>1</v>
      </c>
      <c r="P103" s="1272">
        <v>0</v>
      </c>
      <c r="Q103" s="954">
        <v>0</v>
      </c>
      <c r="R103" s="953">
        <v>0</v>
      </c>
      <c r="S103" s="953">
        <v>1</v>
      </c>
      <c r="T103" s="953">
        <v>0</v>
      </c>
      <c r="U103" s="953">
        <v>0</v>
      </c>
      <c r="V103" s="953">
        <v>0</v>
      </c>
      <c r="W103" s="953">
        <v>1</v>
      </c>
      <c r="X103" s="1272">
        <v>2</v>
      </c>
      <c r="Y103" s="656">
        <f t="shared" si="14"/>
        <v>5</v>
      </c>
      <c r="Z103" s="954">
        <v>1</v>
      </c>
      <c r="AA103" s="953">
        <v>1</v>
      </c>
      <c r="AB103" s="1272">
        <v>1</v>
      </c>
      <c r="AC103" s="954">
        <v>1</v>
      </c>
      <c r="AD103" s="953">
        <v>3</v>
      </c>
      <c r="AE103" s="1272">
        <v>1</v>
      </c>
      <c r="AF103" s="954">
        <v>0</v>
      </c>
      <c r="AG103" s="953">
        <v>0</v>
      </c>
      <c r="AH103" s="1283">
        <v>0</v>
      </c>
      <c r="AI103" s="1275">
        <v>0</v>
      </c>
      <c r="AJ103" s="1276">
        <v>0</v>
      </c>
      <c r="AK103" s="954">
        <v>0</v>
      </c>
      <c r="AL103" s="953">
        <v>0</v>
      </c>
      <c r="AM103" s="955">
        <v>0</v>
      </c>
      <c r="AN103" s="433" t="s">
        <v>683</v>
      </c>
      <c r="AP103" s="28"/>
    </row>
    <row r="104" spans="1:42" s="406" customFormat="1" ht="17.25" customHeight="1">
      <c r="A104" s="434">
        <v>2</v>
      </c>
      <c r="B104" s="437" t="s">
        <v>684</v>
      </c>
      <c r="C104" s="1083">
        <v>1</v>
      </c>
      <c r="D104" s="1084">
        <v>0</v>
      </c>
      <c r="E104" s="1084">
        <v>1</v>
      </c>
      <c r="F104" s="1084">
        <v>0</v>
      </c>
      <c r="G104" s="1084">
        <v>0</v>
      </c>
      <c r="H104" s="1084">
        <v>8</v>
      </c>
      <c r="I104" s="1084">
        <v>0</v>
      </c>
      <c r="J104" s="1084">
        <v>1</v>
      </c>
      <c r="K104" s="1084">
        <v>0</v>
      </c>
      <c r="L104" s="1084">
        <v>0</v>
      </c>
      <c r="M104" s="1085">
        <v>0</v>
      </c>
      <c r="N104" s="658">
        <f t="shared" si="13"/>
        <v>11</v>
      </c>
      <c r="O104" s="1099">
        <v>2</v>
      </c>
      <c r="P104" s="1279">
        <v>0</v>
      </c>
      <c r="Q104" s="957">
        <v>0</v>
      </c>
      <c r="R104" s="956">
        <v>0</v>
      </c>
      <c r="S104" s="956">
        <v>1</v>
      </c>
      <c r="T104" s="956">
        <v>0</v>
      </c>
      <c r="U104" s="956">
        <v>0</v>
      </c>
      <c r="V104" s="956">
        <v>0</v>
      </c>
      <c r="W104" s="956">
        <v>1</v>
      </c>
      <c r="X104" s="1279">
        <v>2</v>
      </c>
      <c r="Y104" s="658">
        <f t="shared" si="14"/>
        <v>6</v>
      </c>
      <c r="Z104" s="957">
        <v>1</v>
      </c>
      <c r="AA104" s="956">
        <v>1</v>
      </c>
      <c r="AB104" s="1279">
        <v>1</v>
      </c>
      <c r="AC104" s="957">
        <v>1</v>
      </c>
      <c r="AD104" s="956">
        <v>3</v>
      </c>
      <c r="AE104" s="1279">
        <v>1</v>
      </c>
      <c r="AF104" s="957">
        <v>0</v>
      </c>
      <c r="AG104" s="956">
        <v>0</v>
      </c>
      <c r="AH104" s="1284">
        <v>0</v>
      </c>
      <c r="AI104" s="1281">
        <v>0</v>
      </c>
      <c r="AJ104" s="1282">
        <v>0</v>
      </c>
      <c r="AK104" s="957">
        <v>0</v>
      </c>
      <c r="AL104" s="956">
        <v>0</v>
      </c>
      <c r="AM104" s="958">
        <v>0</v>
      </c>
      <c r="AN104" s="438" t="s">
        <v>684</v>
      </c>
    </row>
    <row r="105" spans="1:42" s="406" customFormat="1" ht="17.25" customHeight="1" thickBot="1">
      <c r="A105" s="464" t="s">
        <v>685</v>
      </c>
      <c r="B105" s="440"/>
      <c r="C105" s="659">
        <f>SUM(C103:C104)</f>
        <v>2</v>
      </c>
      <c r="D105" s="660">
        <f t="shared" ref="D105:AM105" si="24">SUM(D103:D104)</f>
        <v>0</v>
      </c>
      <c r="E105" s="660">
        <f t="shared" si="24"/>
        <v>2</v>
      </c>
      <c r="F105" s="660">
        <f t="shared" si="24"/>
        <v>0</v>
      </c>
      <c r="G105" s="660">
        <f t="shared" si="24"/>
        <v>1</v>
      </c>
      <c r="H105" s="660">
        <f t="shared" si="24"/>
        <v>16</v>
      </c>
      <c r="I105" s="660">
        <f t="shared" si="24"/>
        <v>0</v>
      </c>
      <c r="J105" s="660">
        <f t="shared" si="24"/>
        <v>2</v>
      </c>
      <c r="K105" s="660">
        <f t="shared" si="24"/>
        <v>0</v>
      </c>
      <c r="L105" s="660">
        <f t="shared" si="24"/>
        <v>0</v>
      </c>
      <c r="M105" s="661">
        <f t="shared" si="24"/>
        <v>1</v>
      </c>
      <c r="N105" s="662">
        <f t="shared" si="13"/>
        <v>24</v>
      </c>
      <c r="O105" s="663">
        <f t="shared" si="24"/>
        <v>3</v>
      </c>
      <c r="P105" s="661">
        <f t="shared" si="24"/>
        <v>0</v>
      </c>
      <c r="Q105" s="663">
        <f t="shared" si="24"/>
        <v>0</v>
      </c>
      <c r="R105" s="660">
        <f t="shared" si="24"/>
        <v>0</v>
      </c>
      <c r="S105" s="660">
        <f t="shared" si="24"/>
        <v>2</v>
      </c>
      <c r="T105" s="660">
        <f t="shared" si="24"/>
        <v>0</v>
      </c>
      <c r="U105" s="660">
        <f t="shared" si="24"/>
        <v>0</v>
      </c>
      <c r="V105" s="660">
        <f t="shared" si="24"/>
        <v>0</v>
      </c>
      <c r="W105" s="660">
        <f t="shared" si="24"/>
        <v>2</v>
      </c>
      <c r="X105" s="661">
        <f t="shared" si="24"/>
        <v>4</v>
      </c>
      <c r="Y105" s="662">
        <f t="shared" si="14"/>
        <v>11</v>
      </c>
      <c r="Z105" s="663">
        <f t="shared" si="24"/>
        <v>2</v>
      </c>
      <c r="AA105" s="660">
        <f t="shared" si="24"/>
        <v>2</v>
      </c>
      <c r="AB105" s="661">
        <f t="shared" si="24"/>
        <v>2</v>
      </c>
      <c r="AC105" s="663">
        <f t="shared" si="24"/>
        <v>2</v>
      </c>
      <c r="AD105" s="660">
        <f t="shared" si="24"/>
        <v>6</v>
      </c>
      <c r="AE105" s="661">
        <f t="shared" si="24"/>
        <v>2</v>
      </c>
      <c r="AF105" s="663">
        <f t="shared" si="24"/>
        <v>0</v>
      </c>
      <c r="AG105" s="660">
        <f t="shared" si="24"/>
        <v>0</v>
      </c>
      <c r="AH105" s="670">
        <f t="shared" si="24"/>
        <v>0</v>
      </c>
      <c r="AI105" s="671">
        <f t="shared" si="24"/>
        <v>0</v>
      </c>
      <c r="AJ105" s="662">
        <f t="shared" si="24"/>
        <v>0</v>
      </c>
      <c r="AK105" s="663">
        <f t="shared" si="24"/>
        <v>0</v>
      </c>
      <c r="AL105" s="660">
        <f t="shared" si="24"/>
        <v>0</v>
      </c>
      <c r="AM105" s="669">
        <f t="shared" si="24"/>
        <v>0</v>
      </c>
      <c r="AN105" s="441" t="s">
        <v>805</v>
      </c>
    </row>
    <row r="106" spans="1:42" s="406" customFormat="1" ht="17.25" customHeight="1" thickBot="1">
      <c r="A106" s="439" t="s">
        <v>734</v>
      </c>
      <c r="B106" s="440"/>
      <c r="C106" s="659">
        <f t="shared" ref="C106:M106" si="25">C9</f>
        <v>1</v>
      </c>
      <c r="D106" s="660">
        <f t="shared" si="25"/>
        <v>4</v>
      </c>
      <c r="E106" s="660">
        <f t="shared" si="25"/>
        <v>0</v>
      </c>
      <c r="F106" s="660">
        <f t="shared" si="25"/>
        <v>0</v>
      </c>
      <c r="G106" s="660">
        <f t="shared" si="25"/>
        <v>0</v>
      </c>
      <c r="H106" s="660">
        <f t="shared" si="25"/>
        <v>69</v>
      </c>
      <c r="I106" s="660">
        <f t="shared" si="25"/>
        <v>0</v>
      </c>
      <c r="J106" s="660">
        <f t="shared" si="25"/>
        <v>4</v>
      </c>
      <c r="K106" s="660">
        <f t="shared" si="25"/>
        <v>2</v>
      </c>
      <c r="L106" s="660">
        <f t="shared" si="25"/>
        <v>0</v>
      </c>
      <c r="M106" s="661">
        <f t="shared" si="25"/>
        <v>8</v>
      </c>
      <c r="N106" s="662">
        <f t="shared" si="13"/>
        <v>88</v>
      </c>
      <c r="O106" s="663">
        <f t="shared" ref="O106:X106" si="26">O9</f>
        <v>6</v>
      </c>
      <c r="P106" s="661">
        <f t="shared" si="26"/>
        <v>0</v>
      </c>
      <c r="Q106" s="663">
        <f t="shared" si="26"/>
        <v>1</v>
      </c>
      <c r="R106" s="660">
        <f t="shared" si="26"/>
        <v>0</v>
      </c>
      <c r="S106" s="660">
        <f t="shared" si="26"/>
        <v>0</v>
      </c>
      <c r="T106" s="660">
        <f t="shared" si="26"/>
        <v>0</v>
      </c>
      <c r="U106" s="660">
        <f t="shared" si="26"/>
        <v>0</v>
      </c>
      <c r="V106" s="660">
        <f t="shared" si="26"/>
        <v>0</v>
      </c>
      <c r="W106" s="660">
        <f t="shared" si="26"/>
        <v>1</v>
      </c>
      <c r="X106" s="661">
        <f t="shared" si="26"/>
        <v>0</v>
      </c>
      <c r="Y106" s="662">
        <f t="shared" si="14"/>
        <v>8</v>
      </c>
      <c r="Z106" s="663">
        <f t="shared" ref="Z106:AM106" si="27">Z9</f>
        <v>14</v>
      </c>
      <c r="AA106" s="660">
        <f t="shared" si="27"/>
        <v>4</v>
      </c>
      <c r="AB106" s="661">
        <f t="shared" si="27"/>
        <v>4</v>
      </c>
      <c r="AC106" s="663">
        <f t="shared" si="27"/>
        <v>4</v>
      </c>
      <c r="AD106" s="660">
        <f>AD9</f>
        <v>12</v>
      </c>
      <c r="AE106" s="661">
        <f t="shared" si="27"/>
        <v>3</v>
      </c>
      <c r="AF106" s="663">
        <f t="shared" si="27"/>
        <v>0</v>
      </c>
      <c r="AG106" s="660">
        <f t="shared" si="27"/>
        <v>0</v>
      </c>
      <c r="AH106" s="670">
        <f t="shared" si="27"/>
        <v>0</v>
      </c>
      <c r="AI106" s="671">
        <f t="shared" si="27"/>
        <v>3</v>
      </c>
      <c r="AJ106" s="662">
        <f t="shared" si="27"/>
        <v>0</v>
      </c>
      <c r="AK106" s="663">
        <f t="shared" si="27"/>
        <v>0</v>
      </c>
      <c r="AL106" s="660">
        <f t="shared" si="27"/>
        <v>0</v>
      </c>
      <c r="AM106" s="669">
        <f t="shared" si="27"/>
        <v>0</v>
      </c>
      <c r="AN106" s="441" t="s">
        <v>734</v>
      </c>
    </row>
    <row r="107" spans="1:42" s="406" customFormat="1" ht="17.25" customHeight="1" thickBot="1">
      <c r="A107" s="439" t="s">
        <v>686</v>
      </c>
      <c r="B107" s="440"/>
      <c r="C107" s="659">
        <f t="shared" ref="C107:AM107" si="28">SUM(C28,C48,C53,C60,C66,C69,C74,C79,C83)</f>
        <v>63</v>
      </c>
      <c r="D107" s="660">
        <f t="shared" si="28"/>
        <v>5</v>
      </c>
      <c r="E107" s="660">
        <f t="shared" si="28"/>
        <v>65</v>
      </c>
      <c r="F107" s="660">
        <f t="shared" si="28"/>
        <v>19</v>
      </c>
      <c r="G107" s="660">
        <f t="shared" si="28"/>
        <v>49</v>
      </c>
      <c r="H107" s="660">
        <f t="shared" si="28"/>
        <v>1142</v>
      </c>
      <c r="I107" s="660">
        <f t="shared" si="28"/>
        <v>0</v>
      </c>
      <c r="J107" s="660">
        <f t="shared" si="28"/>
        <v>62</v>
      </c>
      <c r="K107" s="660">
        <f t="shared" si="28"/>
        <v>13</v>
      </c>
      <c r="L107" s="660">
        <f t="shared" si="28"/>
        <v>10</v>
      </c>
      <c r="M107" s="661">
        <f t="shared" si="28"/>
        <v>138</v>
      </c>
      <c r="N107" s="662">
        <f t="shared" si="28"/>
        <v>1566</v>
      </c>
      <c r="O107" s="663">
        <f t="shared" si="28"/>
        <v>93</v>
      </c>
      <c r="P107" s="661">
        <f t="shared" si="28"/>
        <v>2</v>
      </c>
      <c r="Q107" s="663">
        <f t="shared" si="28"/>
        <v>2</v>
      </c>
      <c r="R107" s="660">
        <f t="shared" si="28"/>
        <v>17</v>
      </c>
      <c r="S107" s="660">
        <f t="shared" si="28"/>
        <v>19</v>
      </c>
      <c r="T107" s="660">
        <f t="shared" si="28"/>
        <v>0</v>
      </c>
      <c r="U107" s="660">
        <f t="shared" si="28"/>
        <v>0</v>
      </c>
      <c r="V107" s="660">
        <f t="shared" si="28"/>
        <v>7</v>
      </c>
      <c r="W107" s="660">
        <f t="shared" si="28"/>
        <v>27</v>
      </c>
      <c r="X107" s="661">
        <f t="shared" si="28"/>
        <v>10</v>
      </c>
      <c r="Y107" s="662">
        <f t="shared" si="28"/>
        <v>177</v>
      </c>
      <c r="Z107" s="663">
        <f t="shared" si="28"/>
        <v>148</v>
      </c>
      <c r="AA107" s="660">
        <f t="shared" si="28"/>
        <v>72</v>
      </c>
      <c r="AB107" s="661">
        <f t="shared" si="28"/>
        <v>63</v>
      </c>
      <c r="AC107" s="663">
        <f t="shared" si="28"/>
        <v>64</v>
      </c>
      <c r="AD107" s="660">
        <f>SUM(AD28,AD48,AD53,AD60,AD66,AD69,AD74,AD79,AD83)</f>
        <v>160</v>
      </c>
      <c r="AE107" s="661">
        <f t="shared" si="28"/>
        <v>62</v>
      </c>
      <c r="AF107" s="663">
        <f t="shared" si="28"/>
        <v>0</v>
      </c>
      <c r="AG107" s="660">
        <f t="shared" si="28"/>
        <v>4</v>
      </c>
      <c r="AH107" s="670">
        <f t="shared" si="28"/>
        <v>6</v>
      </c>
      <c r="AI107" s="671">
        <f t="shared" si="28"/>
        <v>47</v>
      </c>
      <c r="AJ107" s="662">
        <f t="shared" si="28"/>
        <v>1</v>
      </c>
      <c r="AK107" s="663">
        <f t="shared" si="28"/>
        <v>6</v>
      </c>
      <c r="AL107" s="660">
        <f t="shared" si="28"/>
        <v>0</v>
      </c>
      <c r="AM107" s="669">
        <f t="shared" si="28"/>
        <v>7</v>
      </c>
      <c r="AN107" s="441" t="s">
        <v>686</v>
      </c>
    </row>
    <row r="108" spans="1:42" s="406" customFormat="1" ht="17.25" customHeight="1" thickBot="1">
      <c r="A108" s="439" t="s">
        <v>687</v>
      </c>
      <c r="B108" s="440"/>
      <c r="C108" s="659">
        <f>SUM(C86,C93,C96,C102,C105)</f>
        <v>15</v>
      </c>
      <c r="D108" s="660">
        <f t="shared" ref="D108:AM108" si="29">SUM(D86,D93,D96,D102,D105)</f>
        <v>0</v>
      </c>
      <c r="E108" s="660">
        <f t="shared" si="29"/>
        <v>15</v>
      </c>
      <c r="F108" s="660">
        <f t="shared" si="29"/>
        <v>1</v>
      </c>
      <c r="G108" s="660">
        <f t="shared" si="29"/>
        <v>10</v>
      </c>
      <c r="H108" s="660">
        <f t="shared" si="29"/>
        <v>251</v>
      </c>
      <c r="I108" s="660">
        <f t="shared" si="29"/>
        <v>0</v>
      </c>
      <c r="J108" s="660">
        <f t="shared" si="29"/>
        <v>13</v>
      </c>
      <c r="K108" s="660">
        <f t="shared" si="29"/>
        <v>2</v>
      </c>
      <c r="L108" s="660">
        <f t="shared" si="29"/>
        <v>4</v>
      </c>
      <c r="M108" s="661">
        <f t="shared" si="29"/>
        <v>25</v>
      </c>
      <c r="N108" s="662">
        <f t="shared" si="29"/>
        <v>336</v>
      </c>
      <c r="O108" s="663">
        <f t="shared" si="29"/>
        <v>21</v>
      </c>
      <c r="P108" s="661">
        <f t="shared" si="29"/>
        <v>0</v>
      </c>
      <c r="Q108" s="663">
        <f t="shared" si="29"/>
        <v>0</v>
      </c>
      <c r="R108" s="660">
        <f t="shared" si="29"/>
        <v>2</v>
      </c>
      <c r="S108" s="660">
        <f t="shared" si="29"/>
        <v>9</v>
      </c>
      <c r="T108" s="660">
        <f t="shared" si="29"/>
        <v>0</v>
      </c>
      <c r="U108" s="660">
        <f t="shared" si="29"/>
        <v>0</v>
      </c>
      <c r="V108" s="660">
        <f t="shared" si="29"/>
        <v>5</v>
      </c>
      <c r="W108" s="660">
        <f t="shared" si="29"/>
        <v>9</v>
      </c>
      <c r="X108" s="661">
        <f t="shared" si="29"/>
        <v>17</v>
      </c>
      <c r="Y108" s="662">
        <f t="shared" si="29"/>
        <v>63</v>
      </c>
      <c r="Z108" s="663">
        <f t="shared" si="29"/>
        <v>19</v>
      </c>
      <c r="AA108" s="660">
        <f t="shared" si="29"/>
        <v>17</v>
      </c>
      <c r="AB108" s="661">
        <f t="shared" si="29"/>
        <v>15</v>
      </c>
      <c r="AC108" s="663">
        <f t="shared" si="29"/>
        <v>15</v>
      </c>
      <c r="AD108" s="660">
        <f>SUM(AD86,AD93,AD96,AD102,AD105)</f>
        <v>44</v>
      </c>
      <c r="AE108" s="661">
        <f t="shared" si="29"/>
        <v>15</v>
      </c>
      <c r="AF108" s="663">
        <f t="shared" si="29"/>
        <v>0</v>
      </c>
      <c r="AG108" s="660">
        <f t="shared" si="29"/>
        <v>1</v>
      </c>
      <c r="AH108" s="670">
        <f t="shared" si="29"/>
        <v>2</v>
      </c>
      <c r="AI108" s="671">
        <f t="shared" si="29"/>
        <v>8</v>
      </c>
      <c r="AJ108" s="662">
        <f t="shared" si="29"/>
        <v>0</v>
      </c>
      <c r="AK108" s="663">
        <f t="shared" si="29"/>
        <v>0</v>
      </c>
      <c r="AL108" s="660">
        <f t="shared" si="29"/>
        <v>0</v>
      </c>
      <c r="AM108" s="669">
        <f t="shared" si="29"/>
        <v>5</v>
      </c>
      <c r="AN108" s="441" t="s">
        <v>687</v>
      </c>
    </row>
    <row r="109" spans="1:42" s="406" customFormat="1" ht="17.25" customHeight="1" thickBot="1">
      <c r="A109" s="439" t="s">
        <v>688</v>
      </c>
      <c r="B109" s="440"/>
      <c r="C109" s="659">
        <f>SUM(C106:C108)</f>
        <v>79</v>
      </c>
      <c r="D109" s="660">
        <f t="shared" ref="D109:AM109" si="30">SUM(D106:D108)</f>
        <v>9</v>
      </c>
      <c r="E109" s="660">
        <f t="shared" si="30"/>
        <v>80</v>
      </c>
      <c r="F109" s="660">
        <f t="shared" si="30"/>
        <v>20</v>
      </c>
      <c r="G109" s="660">
        <f t="shared" si="30"/>
        <v>59</v>
      </c>
      <c r="H109" s="660">
        <f t="shared" si="30"/>
        <v>1462</v>
      </c>
      <c r="I109" s="660">
        <f t="shared" si="30"/>
        <v>0</v>
      </c>
      <c r="J109" s="660">
        <f t="shared" si="30"/>
        <v>79</v>
      </c>
      <c r="K109" s="660">
        <f t="shared" si="30"/>
        <v>17</v>
      </c>
      <c r="L109" s="660">
        <f t="shared" si="30"/>
        <v>14</v>
      </c>
      <c r="M109" s="661">
        <f t="shared" si="30"/>
        <v>171</v>
      </c>
      <c r="N109" s="662">
        <f t="shared" si="13"/>
        <v>1990</v>
      </c>
      <c r="O109" s="663">
        <f t="shared" si="30"/>
        <v>120</v>
      </c>
      <c r="P109" s="661">
        <f t="shared" si="30"/>
        <v>2</v>
      </c>
      <c r="Q109" s="663">
        <f t="shared" si="30"/>
        <v>3</v>
      </c>
      <c r="R109" s="660">
        <f t="shared" si="30"/>
        <v>19</v>
      </c>
      <c r="S109" s="660">
        <f t="shared" si="30"/>
        <v>28</v>
      </c>
      <c r="T109" s="660">
        <f t="shared" si="30"/>
        <v>0</v>
      </c>
      <c r="U109" s="660">
        <f t="shared" si="30"/>
        <v>0</v>
      </c>
      <c r="V109" s="660">
        <f t="shared" si="30"/>
        <v>12</v>
      </c>
      <c r="W109" s="660">
        <f t="shared" si="30"/>
        <v>37</v>
      </c>
      <c r="X109" s="661">
        <f>SUM(X106:X108)</f>
        <v>27</v>
      </c>
      <c r="Y109" s="662">
        <f>SUM(O109:X109)</f>
        <v>248</v>
      </c>
      <c r="Z109" s="663">
        <f t="shared" si="30"/>
        <v>181</v>
      </c>
      <c r="AA109" s="660">
        <f t="shared" si="30"/>
        <v>93</v>
      </c>
      <c r="AB109" s="661">
        <f t="shared" si="30"/>
        <v>82</v>
      </c>
      <c r="AC109" s="663">
        <f t="shared" si="30"/>
        <v>83</v>
      </c>
      <c r="AD109" s="660">
        <f>SUM(AD106:AD108)</f>
        <v>216</v>
      </c>
      <c r="AE109" s="661">
        <f t="shared" si="30"/>
        <v>80</v>
      </c>
      <c r="AF109" s="663">
        <f t="shared" si="30"/>
        <v>0</v>
      </c>
      <c r="AG109" s="660">
        <f t="shared" si="30"/>
        <v>5</v>
      </c>
      <c r="AH109" s="670">
        <f t="shared" si="30"/>
        <v>8</v>
      </c>
      <c r="AI109" s="671">
        <f t="shared" si="30"/>
        <v>58</v>
      </c>
      <c r="AJ109" s="662">
        <f t="shared" si="30"/>
        <v>1</v>
      </c>
      <c r="AK109" s="663">
        <f t="shared" si="30"/>
        <v>6</v>
      </c>
      <c r="AL109" s="660">
        <f t="shared" si="30"/>
        <v>0</v>
      </c>
      <c r="AM109" s="669">
        <f t="shared" si="30"/>
        <v>12</v>
      </c>
      <c r="AN109" s="441" t="s">
        <v>688</v>
      </c>
    </row>
    <row r="168" spans="11:29">
      <c r="V168" s="28">
        <v>28</v>
      </c>
      <c r="W168" s="28">
        <v>21</v>
      </c>
      <c r="Y168" s="28">
        <v>24</v>
      </c>
      <c r="Z168" s="28">
        <v>34</v>
      </c>
      <c r="AC168" s="28">
        <v>21</v>
      </c>
    </row>
    <row r="170" spans="11:29">
      <c r="K170" s="2"/>
    </row>
  </sheetData>
  <autoFilter ref="A4:AN109" xr:uid="{00000000-0009-0000-0000-000003000000}"/>
  <mergeCells count="7">
    <mergeCell ref="C2:N3"/>
    <mergeCell ref="O2:Y2"/>
    <mergeCell ref="Z2:AB3"/>
    <mergeCell ref="AF2:AJ2"/>
    <mergeCell ref="AK2:AM3"/>
    <mergeCell ref="O3:P3"/>
    <mergeCell ref="Q3:X3"/>
  </mergeCells>
  <phoneticPr fontId="4"/>
  <pageMargins left="0.70866141732283472" right="0.70866141732283472" top="0.55118110236220474" bottom="0.55118110236220474" header="0.31496062992125984" footer="0.31496062992125984"/>
  <pageSetup paperSize="9" scale="96" fitToWidth="2" fitToHeight="0" pageOrder="overThenDown" orientation="portrait" r:id="rId1"/>
  <headerFooter alignWithMargins="0"/>
  <rowBreaks count="2" manualBreakCount="2">
    <brk id="42" max="16383" man="1"/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70"/>
  <sheetViews>
    <sheetView view="pageBreakPreview" zoomScale="96" zoomScaleNormal="100" zoomScaleSheetLayoutView="96" workbookViewId="0">
      <selection activeCell="AL34" sqref="AL34"/>
    </sheetView>
  </sheetViews>
  <sheetFormatPr defaultColWidth="9" defaultRowHeight="13.2"/>
  <cols>
    <col min="1" max="1" width="8.109375" style="322" customWidth="1"/>
    <col min="2" max="2" width="15.33203125" style="322" customWidth="1"/>
    <col min="3" max="32" width="3.6640625" style="263" customWidth="1"/>
    <col min="33" max="33" width="3.6640625" style="322" customWidth="1"/>
    <col min="34" max="45" width="3.6640625" style="263" customWidth="1"/>
    <col min="46" max="51" width="3.44140625" style="263" customWidth="1"/>
    <col min="52" max="16384" width="9" style="263"/>
  </cols>
  <sheetData>
    <row r="1" spans="1:45" ht="14.4">
      <c r="A1" s="260" t="s">
        <v>806</v>
      </c>
      <c r="B1" s="261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 t="s">
        <v>439</v>
      </c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1"/>
    </row>
    <row r="2" spans="1:45" ht="18.75" customHeight="1" thickBot="1">
      <c r="A2" s="261" t="s">
        <v>807</v>
      </c>
      <c r="B2" s="261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4"/>
      <c r="N2" s="264"/>
      <c r="O2" s="262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5"/>
    </row>
    <row r="3" spans="1:45" ht="15.75" customHeight="1">
      <c r="A3" s="1888" t="s">
        <v>480</v>
      </c>
      <c r="B3" s="1891" t="s">
        <v>481</v>
      </c>
      <c r="C3" s="1895" t="s">
        <v>482</v>
      </c>
      <c r="D3" s="1895"/>
      <c r="E3" s="1895"/>
      <c r="F3" s="1895"/>
      <c r="G3" s="1895"/>
      <c r="H3" s="1895"/>
      <c r="I3" s="1895"/>
      <c r="J3" s="1895"/>
      <c r="K3" s="1895"/>
      <c r="L3" s="1895"/>
      <c r="M3" s="1895"/>
      <c r="N3" s="1895"/>
      <c r="O3" s="1895"/>
      <c r="P3" s="1960" t="s">
        <v>808</v>
      </c>
      <c r="Q3" s="1961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6"/>
    </row>
    <row r="4" spans="1:45" ht="18.75" customHeight="1">
      <c r="A4" s="1889"/>
      <c r="B4" s="1892"/>
      <c r="C4" s="1881" t="s">
        <v>1</v>
      </c>
      <c r="D4" s="1881"/>
      <c r="E4" s="1881"/>
      <c r="F4" s="1881"/>
      <c r="G4" s="1881"/>
      <c r="H4" s="1881"/>
      <c r="I4" s="1881"/>
      <c r="J4" s="1881"/>
      <c r="K4" s="1881"/>
      <c r="L4" s="1882"/>
      <c r="M4" s="1964" t="s">
        <v>485</v>
      </c>
      <c r="N4" s="1964" t="s">
        <v>486</v>
      </c>
      <c r="O4" s="1967" t="s">
        <v>2</v>
      </c>
      <c r="P4" s="1962"/>
      <c r="Q4" s="1963"/>
      <c r="R4" s="465"/>
      <c r="S4" s="465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</row>
    <row r="5" spans="1:45" ht="18.75" customHeight="1" thickBot="1">
      <c r="A5" s="1890"/>
      <c r="B5" s="1893"/>
      <c r="C5" s="467" t="s">
        <v>3</v>
      </c>
      <c r="D5" s="267" t="s">
        <v>4</v>
      </c>
      <c r="E5" s="267" t="s">
        <v>5</v>
      </c>
      <c r="F5" s="267" t="s">
        <v>6</v>
      </c>
      <c r="G5" s="267" t="s">
        <v>7</v>
      </c>
      <c r="H5" s="468" t="s">
        <v>489</v>
      </c>
      <c r="I5" s="468" t="s">
        <v>809</v>
      </c>
      <c r="J5" s="468" t="s">
        <v>810</v>
      </c>
      <c r="K5" s="268" t="s">
        <v>811</v>
      </c>
      <c r="L5" s="469" t="s">
        <v>436</v>
      </c>
      <c r="M5" s="1965"/>
      <c r="N5" s="1966"/>
      <c r="O5" s="1968"/>
      <c r="P5" s="470" t="s">
        <v>812</v>
      </c>
      <c r="Q5" s="471" t="s">
        <v>813</v>
      </c>
      <c r="R5" s="465"/>
      <c r="S5" s="465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66"/>
    </row>
    <row r="6" spans="1:45" ht="22.5" customHeight="1">
      <c r="A6" s="473" t="s">
        <v>814</v>
      </c>
      <c r="B6" s="474" t="s">
        <v>815</v>
      </c>
      <c r="C6" s="1318">
        <v>1</v>
      </c>
      <c r="D6" s="1319">
        <v>1</v>
      </c>
      <c r="E6" s="1319">
        <v>1</v>
      </c>
      <c r="F6" s="1319">
        <v>1</v>
      </c>
      <c r="G6" s="1319">
        <v>1</v>
      </c>
      <c r="H6" s="1320">
        <v>1</v>
      </c>
      <c r="I6" s="1320">
        <v>1</v>
      </c>
      <c r="J6" s="1320">
        <v>1</v>
      </c>
      <c r="K6" s="1321">
        <v>2</v>
      </c>
      <c r="L6" s="689">
        <f>SUM(C6:K6)</f>
        <v>10</v>
      </c>
      <c r="M6" s="520">
        <v>0</v>
      </c>
      <c r="N6" s="1322">
        <v>11</v>
      </c>
      <c r="O6" s="689">
        <f>SUM(L6:N6)</f>
        <v>21</v>
      </c>
      <c r="P6" s="1323">
        <v>6</v>
      </c>
      <c r="Q6" s="1324">
        <v>5</v>
      </c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5"/>
    </row>
    <row r="7" spans="1:45" ht="22.5" customHeight="1">
      <c r="A7" s="283">
        <v>3</v>
      </c>
      <c r="B7" s="474" t="s">
        <v>816</v>
      </c>
      <c r="C7" s="1318">
        <v>3</v>
      </c>
      <c r="D7" s="1319">
        <v>2</v>
      </c>
      <c r="E7" s="1319">
        <v>3</v>
      </c>
      <c r="F7" s="1319">
        <v>3</v>
      </c>
      <c r="G7" s="1319">
        <v>3</v>
      </c>
      <c r="H7" s="1320">
        <v>3</v>
      </c>
      <c r="I7" s="1320">
        <v>2</v>
      </c>
      <c r="J7" s="1320">
        <v>3</v>
      </c>
      <c r="K7" s="1321">
        <v>3</v>
      </c>
      <c r="L7" s="689">
        <f>SUM(C7:K7)</f>
        <v>25</v>
      </c>
      <c r="M7" s="520">
        <v>0</v>
      </c>
      <c r="N7" s="1322">
        <v>19</v>
      </c>
      <c r="O7" s="689">
        <f>SUM(L7:N7)</f>
        <v>44</v>
      </c>
      <c r="P7" s="1323">
        <v>14</v>
      </c>
      <c r="Q7" s="1324">
        <v>5</v>
      </c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5"/>
    </row>
    <row r="8" spans="1:45" ht="22.5" customHeight="1">
      <c r="A8" s="792"/>
      <c r="B8" s="474" t="s">
        <v>817</v>
      </c>
      <c r="C8" s="1318">
        <v>1</v>
      </c>
      <c r="D8" s="1319">
        <v>1</v>
      </c>
      <c r="E8" s="1319">
        <v>1</v>
      </c>
      <c r="F8" s="1319">
        <v>1</v>
      </c>
      <c r="G8" s="1319">
        <v>1</v>
      </c>
      <c r="H8" s="1320">
        <v>1</v>
      </c>
      <c r="I8" s="1320">
        <v>1</v>
      </c>
      <c r="J8" s="1320">
        <v>1</v>
      </c>
      <c r="K8" s="1321">
        <v>1</v>
      </c>
      <c r="L8" s="689">
        <f>SUM(C8:K8)</f>
        <v>9</v>
      </c>
      <c r="M8" s="520">
        <v>0</v>
      </c>
      <c r="N8" s="1322">
        <v>9</v>
      </c>
      <c r="O8" s="689">
        <f>SUM(L8:N8)</f>
        <v>18</v>
      </c>
      <c r="P8" s="1323">
        <v>7</v>
      </c>
      <c r="Q8" s="1325">
        <v>2</v>
      </c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5"/>
    </row>
    <row r="9" spans="1:45" ht="22.5" customHeight="1">
      <c r="A9" s="792"/>
      <c r="B9" s="476" t="s">
        <v>18</v>
      </c>
      <c r="C9" s="690">
        <f t="shared" ref="C9:O9" si="0">SUM(C6:C8)</f>
        <v>5</v>
      </c>
      <c r="D9" s="691">
        <f t="shared" si="0"/>
        <v>4</v>
      </c>
      <c r="E9" s="691">
        <f t="shared" si="0"/>
        <v>5</v>
      </c>
      <c r="F9" s="691">
        <f t="shared" si="0"/>
        <v>5</v>
      </c>
      <c r="G9" s="691">
        <f t="shared" si="0"/>
        <v>5</v>
      </c>
      <c r="H9" s="692">
        <f t="shared" si="0"/>
        <v>5</v>
      </c>
      <c r="I9" s="692">
        <f t="shared" si="0"/>
        <v>4</v>
      </c>
      <c r="J9" s="692">
        <f t="shared" si="0"/>
        <v>5</v>
      </c>
      <c r="K9" s="693">
        <f t="shared" si="0"/>
        <v>6</v>
      </c>
      <c r="L9" s="694">
        <f t="shared" si="0"/>
        <v>44</v>
      </c>
      <c r="M9" s="695">
        <f t="shared" si="0"/>
        <v>0</v>
      </c>
      <c r="N9" s="696">
        <f t="shared" si="0"/>
        <v>39</v>
      </c>
      <c r="O9" s="697">
        <f t="shared" si="0"/>
        <v>83</v>
      </c>
      <c r="P9" s="959">
        <f>SUM(P6:P8)</f>
        <v>27</v>
      </c>
      <c r="Q9" s="960">
        <f>SUM(Q6:Q8)</f>
        <v>12</v>
      </c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5"/>
    </row>
    <row r="10" spans="1:45" ht="22.5" customHeight="1">
      <c r="A10" s="477" t="s">
        <v>818</v>
      </c>
      <c r="B10" s="478" t="s">
        <v>819</v>
      </c>
      <c r="C10" s="1326">
        <v>1</v>
      </c>
      <c r="D10" s="1327">
        <v>1</v>
      </c>
      <c r="E10" s="1327">
        <v>1</v>
      </c>
      <c r="F10" s="1327">
        <v>1</v>
      </c>
      <c r="G10" s="1327">
        <v>1</v>
      </c>
      <c r="H10" s="1328">
        <v>1</v>
      </c>
      <c r="I10" s="1328">
        <v>1</v>
      </c>
      <c r="J10" s="1328">
        <v>1</v>
      </c>
      <c r="K10" s="1329">
        <v>1</v>
      </c>
      <c r="L10" s="698">
        <f>SUM(C10:K10)</f>
        <v>9</v>
      </c>
      <c r="M10" s="521">
        <v>0</v>
      </c>
      <c r="N10" s="1330">
        <v>4</v>
      </c>
      <c r="O10" s="699">
        <f>SUM(L10:N10)</f>
        <v>13</v>
      </c>
      <c r="P10" s="1323">
        <v>2</v>
      </c>
      <c r="Q10" s="1324">
        <v>2</v>
      </c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5"/>
    </row>
    <row r="11" spans="1:45" ht="22.5" customHeight="1">
      <c r="A11" s="477" t="s">
        <v>820</v>
      </c>
      <c r="B11" s="478" t="s">
        <v>821</v>
      </c>
      <c r="C11" s="1326">
        <v>1</v>
      </c>
      <c r="D11" s="1327">
        <v>2</v>
      </c>
      <c r="E11" s="1327">
        <v>2</v>
      </c>
      <c r="F11" s="1327">
        <v>2</v>
      </c>
      <c r="G11" s="1327">
        <v>2</v>
      </c>
      <c r="H11" s="1328">
        <v>2</v>
      </c>
      <c r="I11" s="1328">
        <v>2</v>
      </c>
      <c r="J11" s="1328">
        <v>2</v>
      </c>
      <c r="K11" s="1329">
        <v>2</v>
      </c>
      <c r="L11" s="698">
        <f>SUM(C11:K11)</f>
        <v>17</v>
      </c>
      <c r="M11" s="521">
        <v>0</v>
      </c>
      <c r="N11" s="1330">
        <v>6</v>
      </c>
      <c r="O11" s="699">
        <f>SUM(L11:N11)</f>
        <v>23</v>
      </c>
      <c r="P11" s="1331">
        <v>3</v>
      </c>
      <c r="Q11" s="1332">
        <v>3</v>
      </c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5"/>
    </row>
    <row r="12" spans="1:45" ht="22.5" customHeight="1" thickBot="1">
      <c r="A12" s="479" t="s">
        <v>822</v>
      </c>
      <c r="B12" s="480" t="s">
        <v>823</v>
      </c>
      <c r="C12" s="1333">
        <v>1</v>
      </c>
      <c r="D12" s="1334">
        <v>2</v>
      </c>
      <c r="E12" s="1334">
        <v>2</v>
      </c>
      <c r="F12" s="1334">
        <v>2</v>
      </c>
      <c r="G12" s="1334">
        <v>2</v>
      </c>
      <c r="H12" s="1335">
        <v>2</v>
      </c>
      <c r="I12" s="1335">
        <v>2</v>
      </c>
      <c r="J12" s="1335">
        <v>2</v>
      </c>
      <c r="K12" s="1336">
        <v>2</v>
      </c>
      <c r="L12" s="700">
        <f>SUM(C12:K12)</f>
        <v>17</v>
      </c>
      <c r="M12" s="522">
        <v>0</v>
      </c>
      <c r="N12" s="1337">
        <v>7</v>
      </c>
      <c r="O12" s="636">
        <f>SUM(L12:N12)</f>
        <v>24</v>
      </c>
      <c r="P12" s="1338">
        <v>5</v>
      </c>
      <c r="Q12" s="1339">
        <v>2</v>
      </c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2"/>
    </row>
    <row r="13" spans="1:45" ht="22.5" customHeight="1" thickBot="1">
      <c r="A13" s="319" t="s">
        <v>688</v>
      </c>
      <c r="B13" s="321"/>
      <c r="C13" s="701">
        <f>SUM(C9,C10,C11,C12)</f>
        <v>8</v>
      </c>
      <c r="D13" s="702">
        <f t="shared" ref="D13:Q13" si="1">SUM(D9,D10,D11,D12)</f>
        <v>9</v>
      </c>
      <c r="E13" s="702">
        <f t="shared" si="1"/>
        <v>10</v>
      </c>
      <c r="F13" s="702">
        <f t="shared" si="1"/>
        <v>10</v>
      </c>
      <c r="G13" s="702">
        <f t="shared" si="1"/>
        <v>10</v>
      </c>
      <c r="H13" s="703">
        <f t="shared" si="1"/>
        <v>10</v>
      </c>
      <c r="I13" s="703">
        <f t="shared" si="1"/>
        <v>9</v>
      </c>
      <c r="J13" s="703">
        <f t="shared" si="1"/>
        <v>10</v>
      </c>
      <c r="K13" s="643">
        <f t="shared" si="1"/>
        <v>11</v>
      </c>
      <c r="L13" s="704">
        <f t="shared" si="1"/>
        <v>87</v>
      </c>
      <c r="M13" s="644">
        <f t="shared" si="1"/>
        <v>0</v>
      </c>
      <c r="N13" s="640">
        <f t="shared" si="1"/>
        <v>56</v>
      </c>
      <c r="O13" s="704">
        <f t="shared" si="1"/>
        <v>143</v>
      </c>
      <c r="P13" s="705">
        <f t="shared" si="1"/>
        <v>37</v>
      </c>
      <c r="Q13" s="624">
        <f t="shared" si="1"/>
        <v>19</v>
      </c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83"/>
    </row>
    <row r="14" spans="1:45" ht="13.8" thickBot="1"/>
    <row r="15" spans="1:45">
      <c r="A15" s="1888" t="s">
        <v>480</v>
      </c>
      <c r="B15" s="1891" t="s">
        <v>481</v>
      </c>
      <c r="C15" s="1894" t="s">
        <v>824</v>
      </c>
      <c r="D15" s="1895"/>
      <c r="E15" s="1895"/>
      <c r="F15" s="1895"/>
      <c r="G15" s="1895"/>
      <c r="H15" s="1895"/>
      <c r="I15" s="1895"/>
      <c r="J15" s="1895"/>
      <c r="K15" s="1895"/>
      <c r="L15" s="1895"/>
      <c r="M15" s="1895"/>
      <c r="N15" s="1895"/>
      <c r="O15" s="1895"/>
      <c r="P15" s="1895"/>
      <c r="Q15" s="1895"/>
      <c r="R15" s="1895"/>
      <c r="S15" s="1895"/>
      <c r="T15" s="1895"/>
      <c r="U15" s="1895"/>
      <c r="V15" s="1895"/>
      <c r="W15" s="1895"/>
      <c r="X15" s="1895"/>
      <c r="Y15" s="1895"/>
      <c r="Z15" s="1895"/>
      <c r="AA15" s="1895"/>
      <c r="AB15" s="1895"/>
      <c r="AC15" s="1895"/>
      <c r="AD15" s="1895"/>
      <c r="AE15" s="1895"/>
      <c r="AF15" s="1895"/>
      <c r="AG15" s="1969"/>
      <c r="AH15" s="1970" t="s">
        <v>825</v>
      </c>
      <c r="AI15" s="1971"/>
      <c r="AJ15" s="1971"/>
      <c r="AK15" s="1971"/>
      <c r="AL15" s="1971"/>
      <c r="AM15" s="1972"/>
      <c r="AN15" s="1973" t="s">
        <v>826</v>
      </c>
      <c r="AO15" s="1974"/>
      <c r="AP15" s="1974"/>
      <c r="AQ15" s="1974"/>
      <c r="AR15" s="1974"/>
      <c r="AS15" s="1975"/>
    </row>
    <row r="16" spans="1:45">
      <c r="A16" s="1889"/>
      <c r="B16" s="1892"/>
      <c r="C16" s="1976" t="s">
        <v>371</v>
      </c>
      <c r="D16" s="1977"/>
      <c r="E16" s="1978"/>
      <c r="F16" s="1979" t="s">
        <v>372</v>
      </c>
      <c r="G16" s="1977"/>
      <c r="H16" s="1978"/>
      <c r="I16" s="1979" t="s">
        <v>373</v>
      </c>
      <c r="J16" s="1977"/>
      <c r="K16" s="1978"/>
      <c r="L16" s="1979" t="s">
        <v>487</v>
      </c>
      <c r="M16" s="1977"/>
      <c r="N16" s="1978"/>
      <c r="O16" s="1979" t="s">
        <v>488</v>
      </c>
      <c r="P16" s="1977"/>
      <c r="Q16" s="1978"/>
      <c r="R16" s="1979" t="s">
        <v>489</v>
      </c>
      <c r="S16" s="1977"/>
      <c r="T16" s="1977"/>
      <c r="U16" s="1979" t="s">
        <v>809</v>
      </c>
      <c r="V16" s="1977"/>
      <c r="W16" s="1978"/>
      <c r="X16" s="1979" t="s">
        <v>810</v>
      </c>
      <c r="Y16" s="1977"/>
      <c r="Z16" s="1978"/>
      <c r="AA16" s="1979" t="s">
        <v>811</v>
      </c>
      <c r="AB16" s="1977"/>
      <c r="AC16" s="1978"/>
      <c r="AD16" s="1980" t="s">
        <v>436</v>
      </c>
      <c r="AE16" s="1981"/>
      <c r="AF16" s="1981"/>
      <c r="AG16" s="1982"/>
      <c r="AH16" s="1923" t="s">
        <v>827</v>
      </c>
      <c r="AI16" s="1908"/>
      <c r="AJ16" s="1909"/>
      <c r="AK16" s="1908" t="s">
        <v>828</v>
      </c>
      <c r="AL16" s="1908"/>
      <c r="AM16" s="1985"/>
      <c r="AN16" s="1923" t="s">
        <v>827</v>
      </c>
      <c r="AO16" s="1908"/>
      <c r="AP16" s="1909"/>
      <c r="AQ16" s="1908" t="s">
        <v>828</v>
      </c>
      <c r="AR16" s="1908"/>
      <c r="AS16" s="1985"/>
    </row>
    <row r="17" spans="1:53" ht="13.8" thickBot="1">
      <c r="A17" s="1890"/>
      <c r="B17" s="1893"/>
      <c r="C17" s="278" t="s">
        <v>9</v>
      </c>
      <c r="D17" s="271" t="s">
        <v>10</v>
      </c>
      <c r="E17" s="272" t="s">
        <v>11</v>
      </c>
      <c r="F17" s="273" t="s">
        <v>9</v>
      </c>
      <c r="G17" s="271" t="s">
        <v>10</v>
      </c>
      <c r="H17" s="274" t="s">
        <v>11</v>
      </c>
      <c r="I17" s="273" t="s">
        <v>9</v>
      </c>
      <c r="J17" s="271" t="s">
        <v>10</v>
      </c>
      <c r="K17" s="272" t="s">
        <v>11</v>
      </c>
      <c r="L17" s="273" t="s">
        <v>9</v>
      </c>
      <c r="M17" s="271" t="s">
        <v>10</v>
      </c>
      <c r="N17" s="272" t="s">
        <v>11</v>
      </c>
      <c r="O17" s="273" t="s">
        <v>9</v>
      </c>
      <c r="P17" s="271" t="s">
        <v>10</v>
      </c>
      <c r="Q17" s="272" t="s">
        <v>11</v>
      </c>
      <c r="R17" s="273" t="s">
        <v>9</v>
      </c>
      <c r="S17" s="271" t="s">
        <v>10</v>
      </c>
      <c r="T17" s="274" t="s">
        <v>11</v>
      </c>
      <c r="U17" s="273" t="s">
        <v>9</v>
      </c>
      <c r="V17" s="271" t="s">
        <v>10</v>
      </c>
      <c r="W17" s="272" t="s">
        <v>11</v>
      </c>
      <c r="X17" s="273" t="s">
        <v>9</v>
      </c>
      <c r="Y17" s="271" t="s">
        <v>10</v>
      </c>
      <c r="Z17" s="272" t="s">
        <v>11</v>
      </c>
      <c r="AA17" s="273" t="s">
        <v>9</v>
      </c>
      <c r="AB17" s="271" t="s">
        <v>10</v>
      </c>
      <c r="AC17" s="272" t="s">
        <v>11</v>
      </c>
      <c r="AD17" s="273" t="s">
        <v>9</v>
      </c>
      <c r="AE17" s="484" t="s">
        <v>10</v>
      </c>
      <c r="AF17" s="1986" t="s">
        <v>11</v>
      </c>
      <c r="AG17" s="1987"/>
      <c r="AH17" s="485" t="s">
        <v>378</v>
      </c>
      <c r="AI17" s="486" t="s">
        <v>380</v>
      </c>
      <c r="AJ17" s="1119" t="s">
        <v>18</v>
      </c>
      <c r="AK17" s="487" t="s">
        <v>378</v>
      </c>
      <c r="AL17" s="486" t="s">
        <v>380</v>
      </c>
      <c r="AM17" s="1130" t="s">
        <v>18</v>
      </c>
      <c r="AN17" s="485" t="s">
        <v>378</v>
      </c>
      <c r="AO17" s="486" t="s">
        <v>380</v>
      </c>
      <c r="AP17" s="1119" t="s">
        <v>18</v>
      </c>
      <c r="AQ17" s="487" t="s">
        <v>378</v>
      </c>
      <c r="AR17" s="486" t="s">
        <v>380</v>
      </c>
      <c r="AS17" s="1130" t="s">
        <v>18</v>
      </c>
    </row>
    <row r="18" spans="1:53" ht="22.5" customHeight="1">
      <c r="A18" s="473" t="s">
        <v>814</v>
      </c>
      <c r="B18" s="474" t="s">
        <v>829</v>
      </c>
      <c r="C18" s="1323">
        <v>9</v>
      </c>
      <c r="D18" s="511">
        <v>17</v>
      </c>
      <c r="E18" s="603">
        <f>SUM(C18:D18)</f>
        <v>26</v>
      </c>
      <c r="F18" s="1340">
        <v>18</v>
      </c>
      <c r="G18" s="511">
        <v>9</v>
      </c>
      <c r="H18" s="945">
        <f>SUM(F18:G18)</f>
        <v>27</v>
      </c>
      <c r="I18" s="512">
        <v>17</v>
      </c>
      <c r="J18" s="511">
        <v>15</v>
      </c>
      <c r="K18" s="945">
        <f>SUM(I18:J18)</f>
        <v>32</v>
      </c>
      <c r="L18" s="512">
        <v>14</v>
      </c>
      <c r="M18" s="511">
        <v>17</v>
      </c>
      <c r="N18" s="945">
        <f>SUM(L18:M18)</f>
        <v>31</v>
      </c>
      <c r="O18" s="512">
        <v>15</v>
      </c>
      <c r="P18" s="511">
        <v>17</v>
      </c>
      <c r="Q18" s="945">
        <f>SUM(O18:P18)</f>
        <v>32</v>
      </c>
      <c r="R18" s="512">
        <v>13</v>
      </c>
      <c r="S18" s="511">
        <v>16</v>
      </c>
      <c r="T18" s="945">
        <f>SUM(R18:S18)</f>
        <v>29</v>
      </c>
      <c r="U18" s="512">
        <v>23</v>
      </c>
      <c r="V18" s="511">
        <v>13</v>
      </c>
      <c r="W18" s="945">
        <f>SUM(U18:V18)</f>
        <v>36</v>
      </c>
      <c r="X18" s="512">
        <v>11</v>
      </c>
      <c r="Y18" s="511">
        <v>24</v>
      </c>
      <c r="Z18" s="945">
        <f>SUM(X18:Y18)</f>
        <v>35</v>
      </c>
      <c r="AA18" s="512">
        <v>18</v>
      </c>
      <c r="AB18" s="511">
        <v>25</v>
      </c>
      <c r="AC18" s="945">
        <f>SUM(AA18:AB18)</f>
        <v>43</v>
      </c>
      <c r="AD18" s="512">
        <f t="shared" ref="AD18:AD20" si="2">SUM(C18,F18,I18,L18,O18,R18,U18,X18,AA18)</f>
        <v>138</v>
      </c>
      <c r="AE18" s="961">
        <f>SUM(D18,G18,J18,M18,P18,S18,V18,Y18,AB18)</f>
        <v>153</v>
      </c>
      <c r="AF18" s="1988">
        <f>SUM(AD18:AE18)</f>
        <v>291</v>
      </c>
      <c r="AG18" s="1989"/>
      <c r="AH18" s="948">
        <f t="shared" ref="AH18:AI20" si="3">SUM(C18,F18,I18,L18,O18,R18)</f>
        <v>86</v>
      </c>
      <c r="AI18" s="944">
        <f t="shared" si="3"/>
        <v>91</v>
      </c>
      <c r="AJ18" s="962">
        <f>SUM(AH18:AI18)</f>
        <v>177</v>
      </c>
      <c r="AK18" s="963">
        <f>SUM(U18,X18,AA18)</f>
        <v>52</v>
      </c>
      <c r="AL18" s="944">
        <f t="shared" ref="AK18:AL20" si="4">SUM(V18,Y18,AB18)</f>
        <v>62</v>
      </c>
      <c r="AM18" s="964">
        <f>SUM(AK18:AL18)</f>
        <v>114</v>
      </c>
      <c r="AN18" s="948">
        <v>18</v>
      </c>
      <c r="AO18" s="944">
        <v>10</v>
      </c>
      <c r="AP18" s="962">
        <f t="shared" ref="AP18:AP20" si="5">SUM(AN18:AO18)</f>
        <v>28</v>
      </c>
      <c r="AQ18" s="963">
        <v>8</v>
      </c>
      <c r="AR18" s="944">
        <v>7</v>
      </c>
      <c r="AS18" s="964">
        <f t="shared" ref="AS18:AS20" si="6">SUM(AQ18:AR18)</f>
        <v>15</v>
      </c>
    </row>
    <row r="19" spans="1:53" ht="22.5" customHeight="1">
      <c r="A19" s="283">
        <v>3</v>
      </c>
      <c r="B19" s="474" t="s">
        <v>830</v>
      </c>
      <c r="C19" s="1323">
        <v>48</v>
      </c>
      <c r="D19" s="511">
        <v>41</v>
      </c>
      <c r="E19" s="945">
        <f>SUM(C19:D19)</f>
        <v>89</v>
      </c>
      <c r="F19" s="1340">
        <v>36</v>
      </c>
      <c r="G19" s="511">
        <v>40</v>
      </c>
      <c r="H19" s="945">
        <f>SUM(F19:G19)</f>
        <v>76</v>
      </c>
      <c r="I19" s="512">
        <v>44</v>
      </c>
      <c r="J19" s="511">
        <v>53</v>
      </c>
      <c r="K19" s="945">
        <f t="shared" ref="K19:K20" si="7">SUM(I19:J19)</f>
        <v>97</v>
      </c>
      <c r="L19" s="512">
        <v>39</v>
      </c>
      <c r="M19" s="511">
        <v>44</v>
      </c>
      <c r="N19" s="945">
        <f t="shared" ref="N19:N20" si="8">SUM(L19:M19)</f>
        <v>83</v>
      </c>
      <c r="O19" s="512">
        <v>47</v>
      </c>
      <c r="P19" s="511">
        <v>55</v>
      </c>
      <c r="Q19" s="945">
        <f t="shared" ref="Q19:Q20" si="9">SUM(O19:P19)</f>
        <v>102</v>
      </c>
      <c r="R19" s="512">
        <v>36</v>
      </c>
      <c r="S19" s="511">
        <v>51</v>
      </c>
      <c r="T19" s="945">
        <f t="shared" ref="T19:T20" si="10">SUM(R19:S19)</f>
        <v>87</v>
      </c>
      <c r="U19" s="512">
        <v>47</v>
      </c>
      <c r="V19" s="511">
        <v>33</v>
      </c>
      <c r="W19" s="945">
        <f t="shared" ref="W19:W20" si="11">SUM(U19:V19)</f>
        <v>80</v>
      </c>
      <c r="X19" s="512">
        <v>42</v>
      </c>
      <c r="Y19" s="511">
        <v>49</v>
      </c>
      <c r="Z19" s="945">
        <f t="shared" ref="Z19:Z20" si="12">SUM(X19:Y19)</f>
        <v>91</v>
      </c>
      <c r="AA19" s="512">
        <v>36</v>
      </c>
      <c r="AB19" s="511">
        <v>47</v>
      </c>
      <c r="AC19" s="945">
        <f t="shared" ref="AC19:AC20" si="13">SUM(AA19:AB19)</f>
        <v>83</v>
      </c>
      <c r="AD19" s="512">
        <f t="shared" si="2"/>
        <v>375</v>
      </c>
      <c r="AE19" s="511">
        <f>SUM(D19,G19,J19,M19,P19,S19,V19,Y19,AB19)</f>
        <v>413</v>
      </c>
      <c r="AF19" s="1990">
        <f>SUM(AD19:AE19)</f>
        <v>788</v>
      </c>
      <c r="AG19" s="1991"/>
      <c r="AH19" s="948">
        <f t="shared" si="3"/>
        <v>250</v>
      </c>
      <c r="AI19" s="944">
        <f t="shared" si="3"/>
        <v>284</v>
      </c>
      <c r="AJ19" s="962">
        <f>SUM(AH19:AI19)</f>
        <v>534</v>
      </c>
      <c r="AK19" s="963">
        <f t="shared" si="4"/>
        <v>125</v>
      </c>
      <c r="AL19" s="944">
        <f t="shared" si="4"/>
        <v>129</v>
      </c>
      <c r="AM19" s="964">
        <f>SUM(AK19:AL19)</f>
        <v>254</v>
      </c>
      <c r="AN19" s="948">
        <v>50</v>
      </c>
      <c r="AO19" s="944">
        <v>21</v>
      </c>
      <c r="AP19" s="962">
        <f t="shared" si="5"/>
        <v>71</v>
      </c>
      <c r="AQ19" s="963">
        <v>12</v>
      </c>
      <c r="AR19" s="944">
        <v>12</v>
      </c>
      <c r="AS19" s="964">
        <f t="shared" si="6"/>
        <v>24</v>
      </c>
    </row>
    <row r="20" spans="1:53" ht="22.5" customHeight="1">
      <c r="A20" s="283"/>
      <c r="B20" s="474" t="s">
        <v>831</v>
      </c>
      <c r="C20" s="1323">
        <v>11</v>
      </c>
      <c r="D20" s="511">
        <v>6</v>
      </c>
      <c r="E20" s="612">
        <f>SUM(C20:D20)</f>
        <v>17</v>
      </c>
      <c r="F20" s="1340">
        <v>16</v>
      </c>
      <c r="G20" s="511">
        <v>10</v>
      </c>
      <c r="H20" s="945">
        <f>SUM(F20:G20)</f>
        <v>26</v>
      </c>
      <c r="I20" s="512">
        <v>9</v>
      </c>
      <c r="J20" s="511">
        <v>11</v>
      </c>
      <c r="K20" s="945">
        <f t="shared" si="7"/>
        <v>20</v>
      </c>
      <c r="L20" s="512">
        <v>12</v>
      </c>
      <c r="M20" s="511">
        <v>17</v>
      </c>
      <c r="N20" s="945">
        <f t="shared" si="8"/>
        <v>29</v>
      </c>
      <c r="O20" s="512">
        <v>13</v>
      </c>
      <c r="P20" s="511">
        <v>14</v>
      </c>
      <c r="Q20" s="945">
        <f t="shared" si="9"/>
        <v>27</v>
      </c>
      <c r="R20" s="512">
        <v>17</v>
      </c>
      <c r="S20" s="511">
        <v>11</v>
      </c>
      <c r="T20" s="945">
        <f t="shared" si="10"/>
        <v>28</v>
      </c>
      <c r="U20" s="512">
        <v>14</v>
      </c>
      <c r="V20" s="511">
        <v>14</v>
      </c>
      <c r="W20" s="945">
        <f t="shared" si="11"/>
        <v>28</v>
      </c>
      <c r="X20" s="512">
        <v>15</v>
      </c>
      <c r="Y20" s="511">
        <v>15</v>
      </c>
      <c r="Z20" s="945">
        <f t="shared" si="12"/>
        <v>30</v>
      </c>
      <c r="AA20" s="512">
        <v>10</v>
      </c>
      <c r="AB20" s="511">
        <v>16</v>
      </c>
      <c r="AC20" s="945">
        <f t="shared" si="13"/>
        <v>26</v>
      </c>
      <c r="AD20" s="515">
        <f t="shared" si="2"/>
        <v>117</v>
      </c>
      <c r="AE20" s="965">
        <f>SUM(D20,G20,J20,M20,P20,S20,V20,Y20,AB20)</f>
        <v>114</v>
      </c>
      <c r="AF20" s="1992">
        <f>SUM(AD20:AE20)</f>
        <v>231</v>
      </c>
      <c r="AG20" s="1993"/>
      <c r="AH20" s="966">
        <f t="shared" si="3"/>
        <v>78</v>
      </c>
      <c r="AI20" s="946">
        <f t="shared" si="3"/>
        <v>69</v>
      </c>
      <c r="AJ20" s="967">
        <f>SUM(AH20:AI20)</f>
        <v>147</v>
      </c>
      <c r="AK20" s="968">
        <f t="shared" si="4"/>
        <v>39</v>
      </c>
      <c r="AL20" s="946">
        <f t="shared" si="4"/>
        <v>45</v>
      </c>
      <c r="AM20" s="969">
        <f>SUM(AK20:AL20)</f>
        <v>84</v>
      </c>
      <c r="AN20" s="966">
        <v>24</v>
      </c>
      <c r="AO20" s="946">
        <v>11</v>
      </c>
      <c r="AP20" s="967">
        <f t="shared" si="5"/>
        <v>35</v>
      </c>
      <c r="AQ20" s="968">
        <v>5</v>
      </c>
      <c r="AR20" s="946">
        <v>4</v>
      </c>
      <c r="AS20" s="969">
        <f t="shared" si="6"/>
        <v>9</v>
      </c>
    </row>
    <row r="21" spans="1:53" ht="22.5" customHeight="1">
      <c r="A21" s="488"/>
      <c r="B21" s="476" t="s">
        <v>18</v>
      </c>
      <c r="C21" s="959">
        <f t="shared" ref="C21:AF21" si="14">SUM(C18:C20)</f>
        <v>68</v>
      </c>
      <c r="D21" s="970">
        <f t="shared" si="14"/>
        <v>64</v>
      </c>
      <c r="E21" s="951">
        <f t="shared" si="14"/>
        <v>132</v>
      </c>
      <c r="F21" s="971">
        <f t="shared" si="14"/>
        <v>70</v>
      </c>
      <c r="G21" s="970">
        <f t="shared" si="14"/>
        <v>59</v>
      </c>
      <c r="H21" s="951">
        <f t="shared" si="14"/>
        <v>129</v>
      </c>
      <c r="I21" s="971">
        <f t="shared" si="14"/>
        <v>70</v>
      </c>
      <c r="J21" s="970">
        <f t="shared" si="14"/>
        <v>79</v>
      </c>
      <c r="K21" s="951">
        <f t="shared" si="14"/>
        <v>149</v>
      </c>
      <c r="L21" s="971">
        <f t="shared" si="14"/>
        <v>65</v>
      </c>
      <c r="M21" s="970">
        <f t="shared" si="14"/>
        <v>78</v>
      </c>
      <c r="N21" s="951">
        <f t="shared" si="14"/>
        <v>143</v>
      </c>
      <c r="O21" s="971">
        <f t="shared" si="14"/>
        <v>75</v>
      </c>
      <c r="P21" s="970">
        <f t="shared" si="14"/>
        <v>86</v>
      </c>
      <c r="Q21" s="951">
        <f t="shared" si="14"/>
        <v>161</v>
      </c>
      <c r="R21" s="971">
        <f t="shared" si="14"/>
        <v>66</v>
      </c>
      <c r="S21" s="970">
        <f t="shared" si="14"/>
        <v>78</v>
      </c>
      <c r="T21" s="951">
        <f t="shared" si="14"/>
        <v>144</v>
      </c>
      <c r="U21" s="971">
        <f t="shared" si="14"/>
        <v>84</v>
      </c>
      <c r="V21" s="970">
        <f t="shared" si="14"/>
        <v>60</v>
      </c>
      <c r="W21" s="951">
        <f t="shared" si="14"/>
        <v>144</v>
      </c>
      <c r="X21" s="971">
        <f t="shared" si="14"/>
        <v>68</v>
      </c>
      <c r="Y21" s="970">
        <f t="shared" si="14"/>
        <v>88</v>
      </c>
      <c r="Z21" s="951">
        <f t="shared" si="14"/>
        <v>156</v>
      </c>
      <c r="AA21" s="971">
        <f t="shared" si="14"/>
        <v>64</v>
      </c>
      <c r="AB21" s="970">
        <f t="shared" si="14"/>
        <v>88</v>
      </c>
      <c r="AC21" s="951">
        <f t="shared" si="14"/>
        <v>152</v>
      </c>
      <c r="AD21" s="971">
        <f t="shared" si="14"/>
        <v>630</v>
      </c>
      <c r="AE21" s="972">
        <f t="shared" si="14"/>
        <v>680</v>
      </c>
      <c r="AF21" s="1994">
        <f t="shared" si="14"/>
        <v>1310</v>
      </c>
      <c r="AG21" s="1995"/>
      <c r="AH21" s="973">
        <f>SUM(AH18:AH20)</f>
        <v>414</v>
      </c>
      <c r="AI21" s="974">
        <f t="shared" ref="AI21:AS21" si="15">SUM(AI18:AI20)</f>
        <v>444</v>
      </c>
      <c r="AJ21" s="975">
        <f>SUM(AJ18:AJ20)</f>
        <v>858</v>
      </c>
      <c r="AK21" s="976">
        <f t="shared" si="15"/>
        <v>216</v>
      </c>
      <c r="AL21" s="974">
        <f t="shared" si="15"/>
        <v>236</v>
      </c>
      <c r="AM21" s="977">
        <f>SUM(AM18:AM20)</f>
        <v>452</v>
      </c>
      <c r="AN21" s="973">
        <f t="shared" si="15"/>
        <v>92</v>
      </c>
      <c r="AO21" s="974">
        <f t="shared" si="15"/>
        <v>42</v>
      </c>
      <c r="AP21" s="975">
        <f t="shared" si="15"/>
        <v>134</v>
      </c>
      <c r="AQ21" s="976">
        <f t="shared" si="15"/>
        <v>25</v>
      </c>
      <c r="AR21" s="974">
        <f t="shared" si="15"/>
        <v>23</v>
      </c>
      <c r="AS21" s="977">
        <f t="shared" si="15"/>
        <v>48</v>
      </c>
    </row>
    <row r="22" spans="1:53" ht="22.5" customHeight="1">
      <c r="A22" s="477" t="s">
        <v>818</v>
      </c>
      <c r="B22" s="478" t="s">
        <v>819</v>
      </c>
      <c r="C22" s="1341">
        <v>8</v>
      </c>
      <c r="D22" s="950">
        <v>6</v>
      </c>
      <c r="E22" s="951">
        <f>SUM(C22:D22)</f>
        <v>14</v>
      </c>
      <c r="F22" s="1342">
        <v>10</v>
      </c>
      <c r="G22" s="950">
        <v>8</v>
      </c>
      <c r="H22" s="951">
        <f>SUM(F22:G22)</f>
        <v>18</v>
      </c>
      <c r="I22" s="952">
        <v>6</v>
      </c>
      <c r="J22" s="950">
        <v>7</v>
      </c>
      <c r="K22" s="951">
        <f>SUM(I22:J22)</f>
        <v>13</v>
      </c>
      <c r="L22" s="952">
        <v>9</v>
      </c>
      <c r="M22" s="950">
        <v>11</v>
      </c>
      <c r="N22" s="951">
        <f>SUM(L22:M22)</f>
        <v>20</v>
      </c>
      <c r="O22" s="952">
        <v>8</v>
      </c>
      <c r="P22" s="950">
        <v>13</v>
      </c>
      <c r="Q22" s="951">
        <f>SUM(O22:P22)</f>
        <v>21</v>
      </c>
      <c r="R22" s="952">
        <v>5</v>
      </c>
      <c r="S22" s="950">
        <v>7</v>
      </c>
      <c r="T22" s="951">
        <f>SUM(R22:S22)</f>
        <v>12</v>
      </c>
      <c r="U22" s="952">
        <v>12</v>
      </c>
      <c r="V22" s="950">
        <v>14</v>
      </c>
      <c r="W22" s="951">
        <f>SUM(U22:V22)</f>
        <v>26</v>
      </c>
      <c r="X22" s="952">
        <v>9</v>
      </c>
      <c r="Y22" s="950">
        <v>13</v>
      </c>
      <c r="Z22" s="951">
        <f>SUM(X22:Y22)</f>
        <v>22</v>
      </c>
      <c r="AA22" s="952">
        <v>14</v>
      </c>
      <c r="AB22" s="950">
        <v>13</v>
      </c>
      <c r="AC22" s="951">
        <f>SUM(AA22:AB22)</f>
        <v>27</v>
      </c>
      <c r="AD22" s="952">
        <f>SUM(C22,F22,I22,L22,O22,R22,U22,X22,AA22)</f>
        <v>81</v>
      </c>
      <c r="AE22" s="978">
        <f t="shared" ref="AD22:AE24" si="16">SUM(D22,G22,J22,M22,P22,S22,V22,Y22,AB22)</f>
        <v>92</v>
      </c>
      <c r="AF22" s="1994">
        <f>SUM(AD22:AE22)</f>
        <v>173</v>
      </c>
      <c r="AG22" s="1995"/>
      <c r="AH22" s="979">
        <f t="shared" ref="AH22:AI24" si="17">SUM(C22,F22,I22,L22,O22,R22)</f>
        <v>46</v>
      </c>
      <c r="AI22" s="980">
        <f t="shared" si="17"/>
        <v>52</v>
      </c>
      <c r="AJ22" s="975">
        <f>SUM(AH22:AI22)</f>
        <v>98</v>
      </c>
      <c r="AK22" s="981">
        <f t="shared" ref="AK22:AL24" si="18">SUM(U22,X22,AA22)</f>
        <v>35</v>
      </c>
      <c r="AL22" s="980">
        <f t="shared" si="18"/>
        <v>40</v>
      </c>
      <c r="AM22" s="977">
        <f>SUM(AK22:AL22)</f>
        <v>75</v>
      </c>
      <c r="AN22" s="979">
        <v>3</v>
      </c>
      <c r="AO22" s="980">
        <v>1</v>
      </c>
      <c r="AP22" s="975">
        <f t="shared" ref="AP22:AP24" si="19">SUM(AN22:AO22)</f>
        <v>4</v>
      </c>
      <c r="AQ22" s="981">
        <v>2</v>
      </c>
      <c r="AR22" s="980">
        <v>0</v>
      </c>
      <c r="AS22" s="977">
        <f t="shared" ref="AS22:AS24" si="20">SUM(AQ22:AR22)</f>
        <v>2</v>
      </c>
    </row>
    <row r="23" spans="1:53" ht="22.5" customHeight="1">
      <c r="A23" s="477" t="s">
        <v>820</v>
      </c>
      <c r="B23" s="476" t="s">
        <v>821</v>
      </c>
      <c r="C23" s="1341">
        <v>9</v>
      </c>
      <c r="D23" s="950">
        <v>13</v>
      </c>
      <c r="E23" s="951">
        <f>SUM(C23:D23)</f>
        <v>22</v>
      </c>
      <c r="F23" s="1342">
        <v>30</v>
      </c>
      <c r="G23" s="950">
        <v>16</v>
      </c>
      <c r="H23" s="951">
        <f>SUM(F23:G23)</f>
        <v>46</v>
      </c>
      <c r="I23" s="952">
        <v>25</v>
      </c>
      <c r="J23" s="950">
        <v>20</v>
      </c>
      <c r="K23" s="951">
        <f>SUM(I23:J23)</f>
        <v>45</v>
      </c>
      <c r="L23" s="952">
        <v>24</v>
      </c>
      <c r="M23" s="950">
        <v>19</v>
      </c>
      <c r="N23" s="951">
        <f>SUM(L23:M23)</f>
        <v>43</v>
      </c>
      <c r="O23" s="952">
        <v>18</v>
      </c>
      <c r="P23" s="950">
        <v>21</v>
      </c>
      <c r="Q23" s="951">
        <f>SUM(O23:P23)</f>
        <v>39</v>
      </c>
      <c r="R23" s="952">
        <v>26</v>
      </c>
      <c r="S23" s="950">
        <v>23</v>
      </c>
      <c r="T23" s="951">
        <f>SUM(R23:S23)</f>
        <v>49</v>
      </c>
      <c r="U23" s="952">
        <v>30</v>
      </c>
      <c r="V23" s="950">
        <v>28</v>
      </c>
      <c r="W23" s="951">
        <f>SUM(U23:V23)</f>
        <v>58</v>
      </c>
      <c r="X23" s="952">
        <v>21</v>
      </c>
      <c r="Y23" s="950">
        <v>24</v>
      </c>
      <c r="Z23" s="951">
        <f>SUM(X23:Y23)</f>
        <v>45</v>
      </c>
      <c r="AA23" s="952">
        <v>28</v>
      </c>
      <c r="AB23" s="950">
        <v>26</v>
      </c>
      <c r="AC23" s="951">
        <f>SUM(AA23:AB23)</f>
        <v>54</v>
      </c>
      <c r="AD23" s="952">
        <f t="shared" si="16"/>
        <v>211</v>
      </c>
      <c r="AE23" s="978">
        <f t="shared" si="16"/>
        <v>190</v>
      </c>
      <c r="AF23" s="1994">
        <f>SUM(AD23:AE23)</f>
        <v>401</v>
      </c>
      <c r="AG23" s="1995"/>
      <c r="AH23" s="979">
        <f t="shared" si="17"/>
        <v>132</v>
      </c>
      <c r="AI23" s="980">
        <f t="shared" si="17"/>
        <v>112</v>
      </c>
      <c r="AJ23" s="975">
        <f>SUM(AH23:AI23)</f>
        <v>244</v>
      </c>
      <c r="AK23" s="981">
        <f t="shared" si="18"/>
        <v>79</v>
      </c>
      <c r="AL23" s="980">
        <f t="shared" si="18"/>
        <v>78</v>
      </c>
      <c r="AM23" s="977">
        <f>SUM(AK23:AL23)</f>
        <v>157</v>
      </c>
      <c r="AN23" s="979">
        <v>9</v>
      </c>
      <c r="AO23" s="980">
        <v>10</v>
      </c>
      <c r="AP23" s="975">
        <f t="shared" si="19"/>
        <v>19</v>
      </c>
      <c r="AQ23" s="981">
        <v>12</v>
      </c>
      <c r="AR23" s="980">
        <v>7</v>
      </c>
      <c r="AS23" s="977">
        <f t="shared" si="20"/>
        <v>19</v>
      </c>
    </row>
    <row r="24" spans="1:53" ht="22.5" customHeight="1" thickBot="1">
      <c r="A24" s="280" t="s">
        <v>822</v>
      </c>
      <c r="B24" s="281" t="s">
        <v>823</v>
      </c>
      <c r="C24" s="1323">
        <v>16</v>
      </c>
      <c r="D24" s="511">
        <v>15</v>
      </c>
      <c r="E24" s="628">
        <f>SUM(C24:D24)</f>
        <v>31</v>
      </c>
      <c r="F24" s="982">
        <v>20</v>
      </c>
      <c r="G24" s="511">
        <v>23</v>
      </c>
      <c r="H24" s="945">
        <f>SUM(F24:G24)</f>
        <v>43</v>
      </c>
      <c r="I24" s="512">
        <v>22</v>
      </c>
      <c r="J24" s="511">
        <v>25</v>
      </c>
      <c r="K24" s="945">
        <f>SUM(I24:J24)</f>
        <v>47</v>
      </c>
      <c r="L24" s="512">
        <v>26</v>
      </c>
      <c r="M24" s="511">
        <v>22</v>
      </c>
      <c r="N24" s="945">
        <f>SUM(L24:M24)</f>
        <v>48</v>
      </c>
      <c r="O24" s="512">
        <v>25</v>
      </c>
      <c r="P24" s="511">
        <v>16</v>
      </c>
      <c r="Q24" s="945">
        <f>SUM(O24:P24)</f>
        <v>41</v>
      </c>
      <c r="R24" s="512">
        <v>26</v>
      </c>
      <c r="S24" s="511">
        <v>28</v>
      </c>
      <c r="T24" s="945">
        <f>SUM(R24:S24)</f>
        <v>54</v>
      </c>
      <c r="U24" s="512">
        <v>15</v>
      </c>
      <c r="V24" s="511">
        <v>23</v>
      </c>
      <c r="W24" s="945">
        <f>SUM(U24:V24)</f>
        <v>38</v>
      </c>
      <c r="X24" s="512">
        <v>22</v>
      </c>
      <c r="Y24" s="511">
        <v>21</v>
      </c>
      <c r="Z24" s="945">
        <f>SUM(X24:Y24)</f>
        <v>43</v>
      </c>
      <c r="AA24" s="512">
        <v>21</v>
      </c>
      <c r="AB24" s="511">
        <v>17</v>
      </c>
      <c r="AC24" s="945">
        <f>SUM(AA24:AB24)</f>
        <v>38</v>
      </c>
      <c r="AD24" s="982">
        <f t="shared" si="16"/>
        <v>193</v>
      </c>
      <c r="AE24" s="983">
        <f t="shared" si="16"/>
        <v>190</v>
      </c>
      <c r="AF24" s="1996">
        <f>SUM(AD24:AE24)</f>
        <v>383</v>
      </c>
      <c r="AG24" s="1997"/>
      <c r="AH24" s="948">
        <f t="shared" si="17"/>
        <v>135</v>
      </c>
      <c r="AI24" s="944">
        <f t="shared" si="17"/>
        <v>129</v>
      </c>
      <c r="AJ24" s="962">
        <f>SUM(AH24:AI24)</f>
        <v>264</v>
      </c>
      <c r="AK24" s="963">
        <f t="shared" si="18"/>
        <v>58</v>
      </c>
      <c r="AL24" s="944">
        <f t="shared" si="18"/>
        <v>61</v>
      </c>
      <c r="AM24" s="964">
        <f>SUM(AK24:AL24)</f>
        <v>119</v>
      </c>
      <c r="AN24" s="948">
        <v>12</v>
      </c>
      <c r="AO24" s="944">
        <v>8</v>
      </c>
      <c r="AP24" s="962">
        <f t="shared" si="19"/>
        <v>20</v>
      </c>
      <c r="AQ24" s="963">
        <v>4</v>
      </c>
      <c r="AR24" s="944">
        <v>0</v>
      </c>
      <c r="AS24" s="964">
        <f t="shared" si="20"/>
        <v>4</v>
      </c>
    </row>
    <row r="25" spans="1:53" ht="22.5" customHeight="1" thickBot="1">
      <c r="A25" s="319" t="s">
        <v>688</v>
      </c>
      <c r="B25" s="321"/>
      <c r="C25" s="984">
        <f>SUM(C21,C22,C23,C24)</f>
        <v>101</v>
      </c>
      <c r="D25" s="643">
        <f t="shared" ref="D25:AS25" si="21">SUM(D21,D22,D23,D24)</f>
        <v>98</v>
      </c>
      <c r="E25" s="640">
        <f t="shared" si="21"/>
        <v>199</v>
      </c>
      <c r="F25" s="645">
        <f t="shared" si="21"/>
        <v>130</v>
      </c>
      <c r="G25" s="643">
        <f t="shared" si="21"/>
        <v>106</v>
      </c>
      <c r="H25" s="644">
        <f t="shared" si="21"/>
        <v>236</v>
      </c>
      <c r="I25" s="645">
        <f t="shared" si="21"/>
        <v>123</v>
      </c>
      <c r="J25" s="643">
        <f t="shared" si="21"/>
        <v>131</v>
      </c>
      <c r="K25" s="640">
        <f t="shared" si="21"/>
        <v>254</v>
      </c>
      <c r="L25" s="645">
        <f t="shared" si="21"/>
        <v>124</v>
      </c>
      <c r="M25" s="643">
        <f t="shared" si="21"/>
        <v>130</v>
      </c>
      <c r="N25" s="640">
        <f t="shared" si="21"/>
        <v>254</v>
      </c>
      <c r="O25" s="645">
        <f t="shared" si="21"/>
        <v>126</v>
      </c>
      <c r="P25" s="643">
        <f t="shared" si="21"/>
        <v>136</v>
      </c>
      <c r="Q25" s="640">
        <f t="shared" si="21"/>
        <v>262</v>
      </c>
      <c r="R25" s="645">
        <f t="shared" si="21"/>
        <v>123</v>
      </c>
      <c r="S25" s="643">
        <f t="shared" si="21"/>
        <v>136</v>
      </c>
      <c r="T25" s="644">
        <f t="shared" si="21"/>
        <v>259</v>
      </c>
      <c r="U25" s="645">
        <f t="shared" si="21"/>
        <v>141</v>
      </c>
      <c r="V25" s="643">
        <f t="shared" si="21"/>
        <v>125</v>
      </c>
      <c r="W25" s="640">
        <f t="shared" si="21"/>
        <v>266</v>
      </c>
      <c r="X25" s="645">
        <f t="shared" si="21"/>
        <v>120</v>
      </c>
      <c r="Y25" s="643">
        <f t="shared" si="21"/>
        <v>146</v>
      </c>
      <c r="Z25" s="640">
        <f t="shared" si="21"/>
        <v>266</v>
      </c>
      <c r="AA25" s="645">
        <f t="shared" si="21"/>
        <v>127</v>
      </c>
      <c r="AB25" s="643">
        <f t="shared" si="21"/>
        <v>144</v>
      </c>
      <c r="AC25" s="640">
        <f t="shared" si="21"/>
        <v>271</v>
      </c>
      <c r="AD25" s="985">
        <f>SUM(AD21,AD22,AD23,AD24)</f>
        <v>1115</v>
      </c>
      <c r="AE25" s="986">
        <f t="shared" si="21"/>
        <v>1152</v>
      </c>
      <c r="AF25" s="1983">
        <f>SUM(AF21,AF22,AF23,AF24)</f>
        <v>2267</v>
      </c>
      <c r="AG25" s="1984">
        <f t="shared" si="21"/>
        <v>0</v>
      </c>
      <c r="AH25" s="987">
        <f t="shared" si="21"/>
        <v>727</v>
      </c>
      <c r="AI25" s="988">
        <f t="shared" si="21"/>
        <v>737</v>
      </c>
      <c r="AJ25" s="985">
        <f t="shared" si="21"/>
        <v>1464</v>
      </c>
      <c r="AK25" s="989">
        <f t="shared" si="21"/>
        <v>388</v>
      </c>
      <c r="AL25" s="990">
        <f t="shared" si="21"/>
        <v>415</v>
      </c>
      <c r="AM25" s="989">
        <f t="shared" si="21"/>
        <v>803</v>
      </c>
      <c r="AN25" s="987">
        <f t="shared" si="21"/>
        <v>116</v>
      </c>
      <c r="AO25" s="990">
        <f t="shared" si="21"/>
        <v>61</v>
      </c>
      <c r="AP25" s="985">
        <f t="shared" si="21"/>
        <v>177</v>
      </c>
      <c r="AQ25" s="989">
        <f t="shared" si="21"/>
        <v>43</v>
      </c>
      <c r="AR25" s="990">
        <f t="shared" si="21"/>
        <v>30</v>
      </c>
      <c r="AS25" s="991">
        <f t="shared" si="21"/>
        <v>73</v>
      </c>
    </row>
    <row r="27" spans="1:53" ht="20.25" customHeight="1" thickBot="1">
      <c r="A27" s="322" t="s">
        <v>832</v>
      </c>
      <c r="AM27" s="489" t="s">
        <v>385</v>
      </c>
    </row>
    <row r="28" spans="1:53">
      <c r="A28" s="1888" t="s">
        <v>480</v>
      </c>
      <c r="B28" s="1891" t="s">
        <v>481</v>
      </c>
      <c r="C28" s="1922" t="s">
        <v>833</v>
      </c>
      <c r="D28" s="1905"/>
      <c r="E28" s="1905"/>
      <c r="F28" s="1905"/>
      <c r="G28" s="1905"/>
      <c r="H28" s="1905"/>
      <c r="I28" s="1905"/>
      <c r="J28" s="1905"/>
      <c r="K28" s="1905"/>
      <c r="L28" s="1905"/>
      <c r="M28" s="1905"/>
      <c r="N28" s="1906"/>
      <c r="O28" s="1904" t="s">
        <v>834</v>
      </c>
      <c r="P28" s="1905"/>
      <c r="Q28" s="1905"/>
      <c r="R28" s="1905"/>
      <c r="S28" s="1905"/>
      <c r="T28" s="1905"/>
      <c r="U28" s="1905"/>
      <c r="V28" s="1905"/>
      <c r="W28" s="1905"/>
      <c r="X28" s="1905"/>
      <c r="Y28" s="2000"/>
      <c r="Z28" s="1904" t="s">
        <v>692</v>
      </c>
      <c r="AA28" s="1905"/>
      <c r="AB28" s="1906"/>
      <c r="AC28" s="1904" t="s">
        <v>693</v>
      </c>
      <c r="AD28" s="1905"/>
      <c r="AE28" s="1906"/>
      <c r="AF28" s="29" t="s">
        <v>694</v>
      </c>
      <c r="AG28" s="30"/>
      <c r="AH28" s="30"/>
      <c r="AI28" s="30"/>
      <c r="AJ28" s="30"/>
      <c r="AK28" s="1910" t="s">
        <v>695</v>
      </c>
      <c r="AL28" s="1911"/>
      <c r="AM28" s="1912"/>
    </row>
    <row r="29" spans="1:53">
      <c r="A29" s="1889"/>
      <c r="B29" s="1892"/>
      <c r="C29" s="1923"/>
      <c r="D29" s="1908"/>
      <c r="E29" s="1908"/>
      <c r="F29" s="1908"/>
      <c r="G29" s="1908"/>
      <c r="H29" s="1908"/>
      <c r="I29" s="1908"/>
      <c r="J29" s="1908"/>
      <c r="K29" s="1908"/>
      <c r="L29" s="1908"/>
      <c r="M29" s="1908"/>
      <c r="N29" s="1924"/>
      <c r="O29" s="1916" t="s">
        <v>20</v>
      </c>
      <c r="P29" s="1917"/>
      <c r="Q29" s="327" t="s">
        <v>696</v>
      </c>
      <c r="R29" s="138"/>
      <c r="S29" s="138"/>
      <c r="T29" s="138"/>
      <c r="U29" s="138"/>
      <c r="V29" s="138"/>
      <c r="W29" s="138"/>
      <c r="X29" s="139"/>
      <c r="Y29" s="490"/>
      <c r="Z29" s="1907"/>
      <c r="AA29" s="1908"/>
      <c r="AB29" s="1909"/>
      <c r="AC29" s="31" t="s">
        <v>697</v>
      </c>
      <c r="AD29" s="32"/>
      <c r="AE29" s="32"/>
      <c r="AF29" s="31" t="s">
        <v>698</v>
      </c>
      <c r="AG29" s="32"/>
      <c r="AH29" s="32"/>
      <c r="AI29" s="32"/>
      <c r="AJ29" s="32"/>
      <c r="AK29" s="1913"/>
      <c r="AL29" s="1914"/>
      <c r="AM29" s="1915"/>
    </row>
    <row r="30" spans="1:53" ht="127.5" customHeight="1" thickBot="1">
      <c r="A30" s="1890"/>
      <c r="B30" s="1893"/>
      <c r="C30" s="332" t="s">
        <v>700</v>
      </c>
      <c r="D30" s="333" t="s">
        <v>22</v>
      </c>
      <c r="E30" s="333" t="s">
        <v>701</v>
      </c>
      <c r="F30" s="333" t="s">
        <v>23</v>
      </c>
      <c r="G30" s="333" t="s">
        <v>24</v>
      </c>
      <c r="H30" s="333" t="s">
        <v>25</v>
      </c>
      <c r="I30" s="333" t="s">
        <v>26</v>
      </c>
      <c r="J30" s="333" t="s">
        <v>390</v>
      </c>
      <c r="K30" s="333" t="s">
        <v>391</v>
      </c>
      <c r="L30" s="333" t="s">
        <v>27</v>
      </c>
      <c r="M30" s="334" t="s">
        <v>702</v>
      </c>
      <c r="N30" s="1144" t="s">
        <v>18</v>
      </c>
      <c r="O30" s="335" t="s">
        <v>28</v>
      </c>
      <c r="P30" s="336" t="s">
        <v>394</v>
      </c>
      <c r="Q30" s="33" t="s">
        <v>703</v>
      </c>
      <c r="R30" s="337" t="s">
        <v>312</v>
      </c>
      <c r="S30" s="1153" t="s">
        <v>704</v>
      </c>
      <c r="T30" s="337" t="s">
        <v>60</v>
      </c>
      <c r="U30" s="338" t="s">
        <v>61</v>
      </c>
      <c r="V30" s="1153" t="s">
        <v>843</v>
      </c>
      <c r="W30" s="337" t="s">
        <v>842</v>
      </c>
      <c r="X30" s="339" t="s">
        <v>706</v>
      </c>
      <c r="Y30" s="491" t="s">
        <v>18</v>
      </c>
      <c r="Z30" s="341" t="s">
        <v>29</v>
      </c>
      <c r="AA30" s="333" t="s">
        <v>30</v>
      </c>
      <c r="AB30" s="334" t="s">
        <v>31</v>
      </c>
      <c r="AC30" s="341" t="s">
        <v>32</v>
      </c>
      <c r="AD30" s="333" t="s">
        <v>33</v>
      </c>
      <c r="AE30" s="334" t="s">
        <v>34</v>
      </c>
      <c r="AF30" s="33" t="s">
        <v>314</v>
      </c>
      <c r="AG30" s="337" t="s">
        <v>707</v>
      </c>
      <c r="AH30" s="34" t="s">
        <v>35</v>
      </c>
      <c r="AI30" s="492" t="s">
        <v>835</v>
      </c>
      <c r="AJ30" s="1143" t="s">
        <v>359</v>
      </c>
      <c r="AK30" s="341" t="s">
        <v>37</v>
      </c>
      <c r="AL30" s="429" t="s">
        <v>709</v>
      </c>
      <c r="AM30" s="430" t="s">
        <v>38</v>
      </c>
    </row>
    <row r="31" spans="1:53" ht="22.5" customHeight="1">
      <c r="A31" s="473" t="s">
        <v>814</v>
      </c>
      <c r="B31" s="474" t="s">
        <v>815</v>
      </c>
      <c r="C31" s="948">
        <v>1</v>
      </c>
      <c r="D31" s="1252">
        <v>1</v>
      </c>
      <c r="E31" s="1252">
        <v>2</v>
      </c>
      <c r="F31" s="1252">
        <v>0</v>
      </c>
      <c r="G31" s="1252">
        <v>1</v>
      </c>
      <c r="H31" s="1252">
        <v>25</v>
      </c>
      <c r="I31" s="1252">
        <v>0</v>
      </c>
      <c r="J31" s="1252">
        <v>2</v>
      </c>
      <c r="K31" s="1252">
        <v>0</v>
      </c>
      <c r="L31" s="1252">
        <v>1</v>
      </c>
      <c r="M31" s="944">
        <v>6</v>
      </c>
      <c r="N31" s="962">
        <f>SUM(C31:M31)</f>
        <v>39</v>
      </c>
      <c r="O31" s="963">
        <v>2</v>
      </c>
      <c r="P31" s="944">
        <v>0</v>
      </c>
      <c r="Q31" s="963">
        <v>0</v>
      </c>
      <c r="R31" s="1252">
        <v>0</v>
      </c>
      <c r="S31" s="1252">
        <v>0</v>
      </c>
      <c r="T31" s="1252">
        <v>0</v>
      </c>
      <c r="U31" s="1252">
        <v>0</v>
      </c>
      <c r="V31" s="1252">
        <v>0</v>
      </c>
      <c r="W31" s="1252">
        <v>0</v>
      </c>
      <c r="X31" s="944">
        <v>0</v>
      </c>
      <c r="Y31" s="964">
        <f>SUM(O31:X31)</f>
        <v>2</v>
      </c>
      <c r="Z31" s="963">
        <v>2</v>
      </c>
      <c r="AA31" s="1252">
        <v>2</v>
      </c>
      <c r="AB31" s="944">
        <v>1</v>
      </c>
      <c r="AC31" s="963">
        <v>2</v>
      </c>
      <c r="AD31" s="1252">
        <v>9</v>
      </c>
      <c r="AE31" s="944">
        <v>2</v>
      </c>
      <c r="AF31" s="963">
        <v>0</v>
      </c>
      <c r="AG31" s="1252">
        <v>0</v>
      </c>
      <c r="AH31" s="1343">
        <v>0</v>
      </c>
      <c r="AI31" s="1344">
        <v>2</v>
      </c>
      <c r="AJ31" s="1344">
        <v>0</v>
      </c>
      <c r="AK31" s="963">
        <v>1</v>
      </c>
      <c r="AL31" s="1252">
        <v>0</v>
      </c>
      <c r="AM31" s="1345">
        <v>0</v>
      </c>
      <c r="AZ31" s="771"/>
      <c r="BA31" s="28"/>
    </row>
    <row r="32" spans="1:53" ht="22.5" customHeight="1">
      <c r="A32" s="283">
        <v>3</v>
      </c>
      <c r="B32" s="474" t="s">
        <v>816</v>
      </c>
      <c r="C32" s="948">
        <v>1</v>
      </c>
      <c r="D32" s="1252">
        <v>1</v>
      </c>
      <c r="E32" s="1252">
        <v>2</v>
      </c>
      <c r="F32" s="1252">
        <v>1</v>
      </c>
      <c r="G32" s="1252">
        <v>2</v>
      </c>
      <c r="H32" s="1252">
        <v>55</v>
      </c>
      <c r="I32" s="1252">
        <v>0</v>
      </c>
      <c r="J32" s="1252">
        <v>2</v>
      </c>
      <c r="K32" s="1252">
        <v>0</v>
      </c>
      <c r="L32" s="1252">
        <v>1</v>
      </c>
      <c r="M32" s="944">
        <v>7</v>
      </c>
      <c r="N32" s="962">
        <f>SUM(C32:M32)</f>
        <v>72</v>
      </c>
      <c r="O32" s="963">
        <v>3</v>
      </c>
      <c r="P32" s="944">
        <v>0</v>
      </c>
      <c r="Q32" s="963">
        <v>0</v>
      </c>
      <c r="R32" s="1252">
        <v>0</v>
      </c>
      <c r="S32" s="1252">
        <v>0</v>
      </c>
      <c r="T32" s="1252">
        <v>0</v>
      </c>
      <c r="U32" s="1252">
        <v>0</v>
      </c>
      <c r="V32" s="1252">
        <v>0</v>
      </c>
      <c r="W32" s="1252">
        <v>0</v>
      </c>
      <c r="X32" s="944">
        <v>0</v>
      </c>
      <c r="Y32" s="964">
        <f>SUM(O32:X32)</f>
        <v>3</v>
      </c>
      <c r="Z32" s="963">
        <v>3</v>
      </c>
      <c r="AA32" s="1252">
        <v>3</v>
      </c>
      <c r="AB32" s="944">
        <v>1</v>
      </c>
      <c r="AC32" s="963">
        <v>2</v>
      </c>
      <c r="AD32" s="1252">
        <v>9</v>
      </c>
      <c r="AE32" s="944">
        <v>2</v>
      </c>
      <c r="AF32" s="963">
        <v>0</v>
      </c>
      <c r="AG32" s="1252">
        <v>0</v>
      </c>
      <c r="AH32" s="1343">
        <v>0</v>
      </c>
      <c r="AI32" s="1344">
        <v>2</v>
      </c>
      <c r="AJ32" s="1344">
        <v>0</v>
      </c>
      <c r="AK32" s="963">
        <v>1</v>
      </c>
      <c r="AL32" s="1252">
        <v>0</v>
      </c>
      <c r="AM32" s="1345">
        <v>1</v>
      </c>
    </row>
    <row r="33" spans="1:53" ht="22.5" customHeight="1">
      <c r="A33" s="792"/>
      <c r="B33" s="474" t="s">
        <v>831</v>
      </c>
      <c r="C33" s="948">
        <v>1</v>
      </c>
      <c r="D33" s="1252">
        <v>1</v>
      </c>
      <c r="E33" s="1252">
        <v>2</v>
      </c>
      <c r="F33" s="1252">
        <v>0</v>
      </c>
      <c r="G33" s="1252">
        <v>2</v>
      </c>
      <c r="H33" s="1252">
        <v>23</v>
      </c>
      <c r="I33" s="1252">
        <v>0</v>
      </c>
      <c r="J33" s="1252">
        <v>2</v>
      </c>
      <c r="K33" s="1252">
        <v>0</v>
      </c>
      <c r="L33" s="1252">
        <v>0</v>
      </c>
      <c r="M33" s="944">
        <v>4</v>
      </c>
      <c r="N33" s="962">
        <f>SUM(C33:M33)</f>
        <v>35</v>
      </c>
      <c r="O33" s="963">
        <v>2</v>
      </c>
      <c r="P33" s="944">
        <v>0</v>
      </c>
      <c r="Q33" s="963">
        <v>0</v>
      </c>
      <c r="R33" s="1252">
        <v>0</v>
      </c>
      <c r="S33" s="1252">
        <v>0</v>
      </c>
      <c r="T33" s="1252">
        <v>0</v>
      </c>
      <c r="U33" s="1252">
        <v>0</v>
      </c>
      <c r="V33" s="1252">
        <v>0</v>
      </c>
      <c r="W33" s="1252">
        <v>0</v>
      </c>
      <c r="X33" s="944">
        <v>0</v>
      </c>
      <c r="Y33" s="964">
        <f>SUM(O33:X33)</f>
        <v>2</v>
      </c>
      <c r="Z33" s="963">
        <v>2</v>
      </c>
      <c r="AA33" s="1252">
        <v>2</v>
      </c>
      <c r="AB33" s="944">
        <v>1</v>
      </c>
      <c r="AC33" s="963">
        <v>2</v>
      </c>
      <c r="AD33" s="1252">
        <v>9</v>
      </c>
      <c r="AE33" s="944">
        <v>2</v>
      </c>
      <c r="AF33" s="963">
        <v>0</v>
      </c>
      <c r="AG33" s="1252">
        <v>0</v>
      </c>
      <c r="AH33" s="1343">
        <v>0</v>
      </c>
      <c r="AI33" s="1344">
        <v>1</v>
      </c>
      <c r="AJ33" s="1344">
        <v>0</v>
      </c>
      <c r="AK33" s="963">
        <v>0</v>
      </c>
      <c r="AL33" s="1252">
        <v>0</v>
      </c>
      <c r="AM33" s="1345">
        <v>0</v>
      </c>
      <c r="AZ33" s="771"/>
      <c r="BA33" s="28"/>
    </row>
    <row r="34" spans="1:53" ht="22.5" customHeight="1">
      <c r="A34" s="493"/>
      <c r="B34" s="476" t="s">
        <v>18</v>
      </c>
      <c r="C34" s="973">
        <f t="shared" ref="C34:AM34" si="22">SUM(C31:C33)</f>
        <v>3</v>
      </c>
      <c r="D34" s="992">
        <f t="shared" si="22"/>
        <v>3</v>
      </c>
      <c r="E34" s="992">
        <f t="shared" si="22"/>
        <v>6</v>
      </c>
      <c r="F34" s="992">
        <f t="shared" si="22"/>
        <v>1</v>
      </c>
      <c r="G34" s="992">
        <f t="shared" si="22"/>
        <v>5</v>
      </c>
      <c r="H34" s="992">
        <f t="shared" si="22"/>
        <v>103</v>
      </c>
      <c r="I34" s="992">
        <f t="shared" si="22"/>
        <v>0</v>
      </c>
      <c r="J34" s="992">
        <f t="shared" si="22"/>
        <v>6</v>
      </c>
      <c r="K34" s="992">
        <f t="shared" si="22"/>
        <v>0</v>
      </c>
      <c r="L34" s="992">
        <f t="shared" si="22"/>
        <v>2</v>
      </c>
      <c r="M34" s="974">
        <f t="shared" si="22"/>
        <v>17</v>
      </c>
      <c r="N34" s="975">
        <f t="shared" si="22"/>
        <v>146</v>
      </c>
      <c r="O34" s="976">
        <f t="shared" si="22"/>
        <v>7</v>
      </c>
      <c r="P34" s="974">
        <f t="shared" si="22"/>
        <v>0</v>
      </c>
      <c r="Q34" s="976">
        <f t="shared" si="22"/>
        <v>0</v>
      </c>
      <c r="R34" s="992">
        <f t="shared" si="22"/>
        <v>0</v>
      </c>
      <c r="S34" s="992">
        <f t="shared" si="22"/>
        <v>0</v>
      </c>
      <c r="T34" s="992">
        <f t="shared" si="22"/>
        <v>0</v>
      </c>
      <c r="U34" s="992">
        <f t="shared" si="22"/>
        <v>0</v>
      </c>
      <c r="V34" s="992">
        <f t="shared" si="22"/>
        <v>0</v>
      </c>
      <c r="W34" s="992">
        <f t="shared" si="22"/>
        <v>0</v>
      </c>
      <c r="X34" s="974">
        <f t="shared" si="22"/>
        <v>0</v>
      </c>
      <c r="Y34" s="977">
        <f t="shared" si="22"/>
        <v>7</v>
      </c>
      <c r="Z34" s="976">
        <f t="shared" si="22"/>
        <v>7</v>
      </c>
      <c r="AA34" s="992">
        <f t="shared" si="22"/>
        <v>7</v>
      </c>
      <c r="AB34" s="974">
        <f t="shared" si="22"/>
        <v>3</v>
      </c>
      <c r="AC34" s="976">
        <f t="shared" si="22"/>
        <v>6</v>
      </c>
      <c r="AD34" s="992">
        <f t="shared" si="22"/>
        <v>27</v>
      </c>
      <c r="AE34" s="974">
        <f t="shared" si="22"/>
        <v>6</v>
      </c>
      <c r="AF34" s="976">
        <f t="shared" si="22"/>
        <v>0</v>
      </c>
      <c r="AG34" s="992">
        <f t="shared" si="22"/>
        <v>0</v>
      </c>
      <c r="AH34" s="993">
        <f t="shared" si="22"/>
        <v>0</v>
      </c>
      <c r="AI34" s="994">
        <f t="shared" si="22"/>
        <v>5</v>
      </c>
      <c r="AJ34" s="994">
        <f t="shared" si="22"/>
        <v>0</v>
      </c>
      <c r="AK34" s="976">
        <f t="shared" si="22"/>
        <v>2</v>
      </c>
      <c r="AL34" s="992">
        <f t="shared" si="22"/>
        <v>0</v>
      </c>
      <c r="AM34" s="995">
        <f t="shared" si="22"/>
        <v>1</v>
      </c>
    </row>
    <row r="35" spans="1:53" ht="22.5" customHeight="1">
      <c r="A35" s="477" t="s">
        <v>818</v>
      </c>
      <c r="B35" s="478" t="s">
        <v>819</v>
      </c>
      <c r="C35" s="979">
        <v>1</v>
      </c>
      <c r="D35" s="1346">
        <v>1</v>
      </c>
      <c r="E35" s="1346">
        <v>1</v>
      </c>
      <c r="F35" s="1346">
        <v>0</v>
      </c>
      <c r="G35" s="1346">
        <v>2</v>
      </c>
      <c r="H35" s="1346">
        <v>17</v>
      </c>
      <c r="I35" s="1346">
        <v>0</v>
      </c>
      <c r="J35" s="1346">
        <v>1</v>
      </c>
      <c r="K35" s="1346">
        <v>1</v>
      </c>
      <c r="L35" s="1346">
        <v>0</v>
      </c>
      <c r="M35" s="980">
        <v>2</v>
      </c>
      <c r="N35" s="975">
        <f>SUM(C35:M35)</f>
        <v>26</v>
      </c>
      <c r="O35" s="981">
        <v>3</v>
      </c>
      <c r="P35" s="980">
        <v>0</v>
      </c>
      <c r="Q35" s="981">
        <v>0</v>
      </c>
      <c r="R35" s="1346">
        <v>0</v>
      </c>
      <c r="S35" s="1346">
        <v>0</v>
      </c>
      <c r="T35" s="1346">
        <v>0</v>
      </c>
      <c r="U35" s="1346">
        <v>0</v>
      </c>
      <c r="V35" s="1346">
        <v>0</v>
      </c>
      <c r="W35" s="1346">
        <v>1</v>
      </c>
      <c r="X35" s="980">
        <v>0</v>
      </c>
      <c r="Y35" s="977">
        <f>SUM(O35:X35)</f>
        <v>4</v>
      </c>
      <c r="Z35" s="981">
        <v>1</v>
      </c>
      <c r="AA35" s="1346">
        <v>1</v>
      </c>
      <c r="AB35" s="980">
        <v>1</v>
      </c>
      <c r="AC35" s="981">
        <v>2</v>
      </c>
      <c r="AD35" s="1346">
        <v>1</v>
      </c>
      <c r="AE35" s="980">
        <v>1</v>
      </c>
      <c r="AF35" s="981">
        <v>0</v>
      </c>
      <c r="AG35" s="1346">
        <v>0</v>
      </c>
      <c r="AH35" s="1347">
        <v>0</v>
      </c>
      <c r="AI35" s="1348">
        <v>2</v>
      </c>
      <c r="AJ35" s="1348">
        <v>0</v>
      </c>
      <c r="AK35" s="981">
        <v>0</v>
      </c>
      <c r="AL35" s="1346">
        <v>0</v>
      </c>
      <c r="AM35" s="1349">
        <v>1</v>
      </c>
      <c r="AZ35" s="771"/>
      <c r="BA35" s="406"/>
    </row>
    <row r="36" spans="1:53" ht="22.5" customHeight="1">
      <c r="A36" s="477" t="s">
        <v>820</v>
      </c>
      <c r="B36" s="476" t="s">
        <v>821</v>
      </c>
      <c r="C36" s="979">
        <v>1</v>
      </c>
      <c r="D36" s="1346">
        <v>1</v>
      </c>
      <c r="E36" s="1346">
        <v>2</v>
      </c>
      <c r="F36" s="1346">
        <v>0</v>
      </c>
      <c r="G36" s="1346">
        <v>1</v>
      </c>
      <c r="H36" s="1346">
        <v>29</v>
      </c>
      <c r="I36" s="1346">
        <v>0</v>
      </c>
      <c r="J36" s="1346">
        <v>2</v>
      </c>
      <c r="K36" s="1346">
        <v>0</v>
      </c>
      <c r="L36" s="1346">
        <v>0</v>
      </c>
      <c r="M36" s="980">
        <v>1</v>
      </c>
      <c r="N36" s="975">
        <f>SUM(C36:M36)</f>
        <v>37</v>
      </c>
      <c r="O36" s="981">
        <v>3</v>
      </c>
      <c r="P36" s="980">
        <v>1</v>
      </c>
      <c r="Q36" s="981">
        <v>0</v>
      </c>
      <c r="R36" s="1346">
        <v>0</v>
      </c>
      <c r="S36" s="1346">
        <v>0</v>
      </c>
      <c r="T36" s="1346">
        <v>0</v>
      </c>
      <c r="U36" s="1346">
        <v>0</v>
      </c>
      <c r="V36" s="1346">
        <v>0</v>
      </c>
      <c r="W36" s="1346">
        <v>0</v>
      </c>
      <c r="X36" s="980">
        <v>20</v>
      </c>
      <c r="Y36" s="977">
        <f>SUM(O36:X36)</f>
        <v>24</v>
      </c>
      <c r="Z36" s="981">
        <v>3</v>
      </c>
      <c r="AA36" s="1346">
        <v>1</v>
      </c>
      <c r="AB36" s="980">
        <v>1</v>
      </c>
      <c r="AC36" s="981">
        <v>2</v>
      </c>
      <c r="AD36" s="1346">
        <v>9</v>
      </c>
      <c r="AE36" s="980">
        <v>2</v>
      </c>
      <c r="AF36" s="981">
        <v>0</v>
      </c>
      <c r="AG36" s="1346">
        <v>0</v>
      </c>
      <c r="AH36" s="1347">
        <v>0</v>
      </c>
      <c r="AI36" s="1348">
        <v>0</v>
      </c>
      <c r="AJ36" s="1348">
        <v>0</v>
      </c>
      <c r="AK36" s="981">
        <v>0</v>
      </c>
      <c r="AL36" s="1346">
        <v>0</v>
      </c>
      <c r="AM36" s="1349">
        <v>0</v>
      </c>
    </row>
    <row r="37" spans="1:53" ht="22.5" customHeight="1" thickBot="1">
      <c r="A37" s="280" t="s">
        <v>822</v>
      </c>
      <c r="B37" s="281" t="s">
        <v>823</v>
      </c>
      <c r="C37" s="948">
        <v>1</v>
      </c>
      <c r="D37" s="1252">
        <v>1</v>
      </c>
      <c r="E37" s="1252">
        <v>2</v>
      </c>
      <c r="F37" s="1252">
        <v>0</v>
      </c>
      <c r="G37" s="1252">
        <v>2</v>
      </c>
      <c r="H37" s="1252">
        <v>30</v>
      </c>
      <c r="I37" s="1252">
        <v>0</v>
      </c>
      <c r="J37" s="1252">
        <v>2</v>
      </c>
      <c r="K37" s="1252">
        <v>1</v>
      </c>
      <c r="L37" s="1252">
        <v>1</v>
      </c>
      <c r="M37" s="944">
        <v>3</v>
      </c>
      <c r="N37" s="962">
        <f>SUM(C37:M37)</f>
        <v>43</v>
      </c>
      <c r="O37" s="963">
        <v>2</v>
      </c>
      <c r="P37" s="944">
        <v>0</v>
      </c>
      <c r="Q37" s="963">
        <v>0</v>
      </c>
      <c r="R37" s="1252">
        <v>0</v>
      </c>
      <c r="S37" s="1252">
        <v>1</v>
      </c>
      <c r="T37" s="1252">
        <v>0</v>
      </c>
      <c r="U37" s="1252">
        <v>0</v>
      </c>
      <c r="V37" s="1252">
        <v>0</v>
      </c>
      <c r="W37" s="1252">
        <v>1</v>
      </c>
      <c r="X37" s="944">
        <v>5</v>
      </c>
      <c r="Y37" s="964">
        <f>SUM(O37:X37)</f>
        <v>9</v>
      </c>
      <c r="Z37" s="963">
        <v>2</v>
      </c>
      <c r="AA37" s="1252">
        <v>2</v>
      </c>
      <c r="AB37" s="944">
        <v>1</v>
      </c>
      <c r="AC37" s="963">
        <v>2</v>
      </c>
      <c r="AD37" s="1252">
        <v>9</v>
      </c>
      <c r="AE37" s="944">
        <v>2</v>
      </c>
      <c r="AF37" s="963">
        <v>0</v>
      </c>
      <c r="AG37" s="1252">
        <v>0</v>
      </c>
      <c r="AH37" s="1343">
        <v>1</v>
      </c>
      <c r="AI37" s="1344">
        <v>0</v>
      </c>
      <c r="AJ37" s="1344">
        <v>0</v>
      </c>
      <c r="AK37" s="963">
        <v>0</v>
      </c>
      <c r="AL37" s="1252">
        <v>0</v>
      </c>
      <c r="AM37" s="1345">
        <v>1</v>
      </c>
      <c r="AZ37" s="771"/>
      <c r="BA37" s="406"/>
    </row>
    <row r="38" spans="1:53" ht="22.5" customHeight="1" thickBot="1">
      <c r="A38" s="1998" t="s">
        <v>688</v>
      </c>
      <c r="B38" s="1999"/>
      <c r="C38" s="996">
        <f>SUM(C34,C35,C36,C37)</f>
        <v>6</v>
      </c>
      <c r="D38" s="638">
        <f t="shared" ref="D38:AM38" si="23">SUM(D34,D35,D36,D37)</f>
        <v>6</v>
      </c>
      <c r="E38" s="638">
        <f t="shared" si="23"/>
        <v>11</v>
      </c>
      <c r="F38" s="638">
        <f t="shared" si="23"/>
        <v>1</v>
      </c>
      <c r="G38" s="638">
        <f t="shared" si="23"/>
        <v>10</v>
      </c>
      <c r="H38" s="638">
        <f t="shared" si="23"/>
        <v>179</v>
      </c>
      <c r="I38" s="638">
        <f t="shared" si="23"/>
        <v>0</v>
      </c>
      <c r="J38" s="638">
        <f t="shared" si="23"/>
        <v>11</v>
      </c>
      <c r="K38" s="638">
        <f t="shared" si="23"/>
        <v>2</v>
      </c>
      <c r="L38" s="638">
        <f t="shared" si="23"/>
        <v>3</v>
      </c>
      <c r="M38" s="639">
        <f t="shared" si="23"/>
        <v>23</v>
      </c>
      <c r="N38" s="997">
        <f t="shared" si="23"/>
        <v>252</v>
      </c>
      <c r="O38" s="998">
        <f t="shared" si="23"/>
        <v>15</v>
      </c>
      <c r="P38" s="639">
        <f t="shared" si="23"/>
        <v>1</v>
      </c>
      <c r="Q38" s="998">
        <f t="shared" si="23"/>
        <v>0</v>
      </c>
      <c r="R38" s="638">
        <f t="shared" si="23"/>
        <v>0</v>
      </c>
      <c r="S38" s="638">
        <f t="shared" si="23"/>
        <v>1</v>
      </c>
      <c r="T38" s="638">
        <f t="shared" si="23"/>
        <v>0</v>
      </c>
      <c r="U38" s="638">
        <f t="shared" si="23"/>
        <v>0</v>
      </c>
      <c r="V38" s="638">
        <f t="shared" si="23"/>
        <v>0</v>
      </c>
      <c r="W38" s="638">
        <f t="shared" si="23"/>
        <v>2</v>
      </c>
      <c r="X38" s="639">
        <f t="shared" si="23"/>
        <v>25</v>
      </c>
      <c r="Y38" s="999">
        <f t="shared" si="23"/>
        <v>44</v>
      </c>
      <c r="Z38" s="998">
        <f t="shared" si="23"/>
        <v>13</v>
      </c>
      <c r="AA38" s="638">
        <f t="shared" si="23"/>
        <v>11</v>
      </c>
      <c r="AB38" s="639">
        <f t="shared" si="23"/>
        <v>6</v>
      </c>
      <c r="AC38" s="998">
        <f t="shared" si="23"/>
        <v>12</v>
      </c>
      <c r="AD38" s="638">
        <f t="shared" si="23"/>
        <v>46</v>
      </c>
      <c r="AE38" s="639">
        <f t="shared" si="23"/>
        <v>11</v>
      </c>
      <c r="AF38" s="998">
        <f t="shared" si="23"/>
        <v>0</v>
      </c>
      <c r="AG38" s="638">
        <f t="shared" si="23"/>
        <v>0</v>
      </c>
      <c r="AH38" s="1000">
        <f t="shared" si="23"/>
        <v>1</v>
      </c>
      <c r="AI38" s="1001">
        <f t="shared" si="23"/>
        <v>7</v>
      </c>
      <c r="AJ38" s="1001">
        <f t="shared" si="23"/>
        <v>0</v>
      </c>
      <c r="AK38" s="998">
        <f t="shared" si="23"/>
        <v>2</v>
      </c>
      <c r="AL38" s="638">
        <f t="shared" si="23"/>
        <v>0</v>
      </c>
      <c r="AM38" s="1002">
        <f t="shared" si="23"/>
        <v>3</v>
      </c>
    </row>
    <row r="39" spans="1:53">
      <c r="AZ39" s="771"/>
      <c r="BA39" s="28"/>
    </row>
    <row r="41" spans="1:53">
      <c r="AZ41" s="771"/>
      <c r="BA41" s="28"/>
    </row>
    <row r="42" spans="1:53">
      <c r="A42" s="494"/>
      <c r="B42" s="494"/>
      <c r="C42" s="495"/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4"/>
      <c r="AH42" s="495"/>
      <c r="AI42" s="495"/>
      <c r="AJ42" s="495"/>
      <c r="AK42" s="495"/>
    </row>
    <row r="43" spans="1:53">
      <c r="A43" s="494"/>
      <c r="B43" s="494"/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4"/>
      <c r="AH43" s="495"/>
      <c r="AI43" s="495"/>
      <c r="AJ43" s="495"/>
      <c r="AK43" s="495"/>
    </row>
    <row r="44" spans="1:53">
      <c r="A44" s="494"/>
      <c r="B44" s="494"/>
      <c r="C44" s="495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4"/>
      <c r="AH44" s="495"/>
      <c r="AI44" s="495"/>
      <c r="AJ44" s="495"/>
      <c r="AK44" s="495"/>
    </row>
    <row r="45" spans="1:53">
      <c r="A45" s="494"/>
      <c r="B45" s="494"/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4"/>
      <c r="AH45" s="495"/>
      <c r="AI45" s="495"/>
      <c r="AJ45" s="495"/>
      <c r="AK45" s="495"/>
    </row>
    <row r="46" spans="1:53">
      <c r="A46" s="494"/>
      <c r="B46" s="494"/>
      <c r="C46" s="495"/>
      <c r="D46" s="495"/>
      <c r="E46" s="495"/>
      <c r="F46" s="495"/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5"/>
      <c r="AF46" s="495"/>
      <c r="AG46" s="494"/>
      <c r="AH46" s="495"/>
      <c r="AI46" s="495"/>
      <c r="AJ46" s="495"/>
      <c r="AK46" s="495"/>
    </row>
    <row r="47" spans="1:53">
      <c r="A47" s="494"/>
      <c r="B47" s="494"/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4"/>
      <c r="AH47" s="495"/>
      <c r="AI47" s="495"/>
      <c r="AJ47" s="495"/>
      <c r="AK47" s="495"/>
    </row>
    <row r="48" spans="1:53">
      <c r="A48" s="494"/>
      <c r="B48" s="494"/>
      <c r="C48" s="495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4"/>
      <c r="AH48" s="495"/>
      <c r="AI48" s="495"/>
      <c r="AJ48" s="495"/>
      <c r="AK48" s="495"/>
    </row>
    <row r="49" spans="1:37">
      <c r="A49" s="494"/>
      <c r="B49" s="494"/>
      <c r="C49" s="495"/>
      <c r="D49" s="495"/>
      <c r="E49" s="495"/>
      <c r="F49" s="495"/>
      <c r="G49" s="495"/>
      <c r="H49" s="495"/>
      <c r="I49" s="495"/>
      <c r="J49" s="495"/>
      <c r="K49" s="495"/>
      <c r="L49" s="495"/>
      <c r="M49" s="495"/>
      <c r="N49" s="495"/>
      <c r="O49" s="495"/>
      <c r="P49" s="495"/>
      <c r="Q49" s="495"/>
      <c r="R49" s="495"/>
      <c r="S49" s="495"/>
      <c r="T49" s="495"/>
      <c r="U49" s="495"/>
      <c r="V49" s="495"/>
      <c r="W49" s="495"/>
      <c r="X49" s="495"/>
      <c r="Y49" s="495"/>
      <c r="Z49" s="495"/>
      <c r="AA49" s="495"/>
      <c r="AB49" s="495"/>
      <c r="AC49" s="495"/>
      <c r="AD49" s="495"/>
      <c r="AE49" s="495"/>
      <c r="AF49" s="495"/>
      <c r="AG49" s="494"/>
      <c r="AH49" s="495"/>
      <c r="AI49" s="495"/>
      <c r="AJ49" s="495"/>
      <c r="AK49" s="495"/>
    </row>
    <row r="50" spans="1:37">
      <c r="A50" s="494"/>
      <c r="B50" s="494"/>
      <c r="C50" s="495"/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4"/>
      <c r="AH50" s="495"/>
      <c r="AI50" s="495"/>
      <c r="AJ50" s="495"/>
      <c r="AK50" s="495"/>
    </row>
    <row r="51" spans="1:37">
      <c r="A51" s="494"/>
      <c r="B51" s="494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495"/>
      <c r="W51" s="495"/>
      <c r="X51" s="495"/>
      <c r="Y51" s="495"/>
      <c r="Z51" s="495"/>
      <c r="AA51" s="495"/>
      <c r="AB51" s="495"/>
      <c r="AC51" s="495"/>
      <c r="AD51" s="495"/>
      <c r="AE51" s="495"/>
      <c r="AF51" s="495"/>
      <c r="AG51" s="494"/>
      <c r="AH51" s="495"/>
      <c r="AI51" s="495"/>
      <c r="AJ51" s="495"/>
      <c r="AK51" s="495"/>
    </row>
    <row r="52" spans="1:37">
      <c r="A52" s="494"/>
      <c r="B52" s="494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494"/>
      <c r="AH52" s="495"/>
      <c r="AI52" s="495"/>
      <c r="AJ52" s="495"/>
      <c r="AK52" s="495"/>
    </row>
    <row r="57" spans="1:37">
      <c r="AB57" s="263">
        <v>3</v>
      </c>
    </row>
    <row r="87" spans="1:37" ht="13.8" thickBot="1"/>
    <row r="88" spans="1:37">
      <c r="A88" s="496"/>
      <c r="B88" s="497"/>
      <c r="C88" s="498"/>
      <c r="D88" s="498"/>
      <c r="E88" s="498"/>
      <c r="F88" s="498"/>
      <c r="G88" s="498"/>
      <c r="H88" s="498"/>
      <c r="I88" s="498"/>
      <c r="J88" s="498"/>
      <c r="K88" s="498"/>
      <c r="L88" s="498"/>
      <c r="M88" s="498"/>
      <c r="N88" s="498"/>
      <c r="O88" s="498"/>
      <c r="P88" s="498"/>
      <c r="Q88" s="498"/>
      <c r="R88" s="498"/>
      <c r="S88" s="498"/>
      <c r="T88" s="498"/>
      <c r="U88" s="498"/>
      <c r="V88" s="498"/>
      <c r="W88" s="498"/>
      <c r="X88" s="498"/>
      <c r="Y88" s="498"/>
      <c r="Z88" s="498"/>
      <c r="AA88" s="498"/>
      <c r="AB88" s="498"/>
      <c r="AC88" s="498"/>
      <c r="AD88" s="498"/>
      <c r="AE88" s="498"/>
      <c r="AF88" s="498"/>
      <c r="AG88" s="497"/>
      <c r="AH88" s="498"/>
      <c r="AI88" s="498"/>
      <c r="AJ88" s="498"/>
      <c r="AK88" s="499"/>
    </row>
    <row r="89" spans="1:37">
      <c r="A89" s="500"/>
      <c r="B89" s="494"/>
      <c r="C89" s="495"/>
      <c r="D89" s="495"/>
      <c r="E89" s="495"/>
      <c r="F89" s="495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4"/>
      <c r="AH89" s="495"/>
      <c r="AI89" s="495"/>
      <c r="AJ89" s="495"/>
      <c r="AK89" s="501"/>
    </row>
    <row r="90" spans="1:37">
      <c r="A90" s="500"/>
      <c r="B90" s="494"/>
      <c r="C90" s="495"/>
      <c r="D90" s="495"/>
      <c r="E90" s="495"/>
      <c r="F90" s="495"/>
      <c r="G90" s="495"/>
      <c r="H90" s="495"/>
      <c r="I90" s="495"/>
      <c r="J90" s="495"/>
      <c r="K90" s="495"/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  <c r="AD90" s="495"/>
      <c r="AE90" s="495"/>
      <c r="AF90" s="495"/>
      <c r="AG90" s="494"/>
      <c r="AH90" s="495"/>
      <c r="AI90" s="495"/>
      <c r="AJ90" s="495"/>
      <c r="AK90" s="501"/>
    </row>
    <row r="91" spans="1:37">
      <c r="A91" s="500"/>
      <c r="B91" s="494"/>
      <c r="C91" s="495"/>
      <c r="D91" s="495"/>
      <c r="E91" s="495"/>
      <c r="F91" s="495"/>
      <c r="G91" s="495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495"/>
      <c r="S91" s="495"/>
      <c r="T91" s="495"/>
      <c r="U91" s="495"/>
      <c r="V91" s="495"/>
      <c r="W91" s="495"/>
      <c r="X91" s="495"/>
      <c r="Y91" s="495"/>
      <c r="Z91" s="495"/>
      <c r="AA91" s="495"/>
      <c r="AB91" s="495"/>
      <c r="AC91" s="495"/>
      <c r="AD91" s="495"/>
      <c r="AE91" s="495"/>
      <c r="AF91" s="495"/>
      <c r="AG91" s="494"/>
      <c r="AH91" s="495"/>
      <c r="AI91" s="495"/>
      <c r="AJ91" s="495"/>
      <c r="AK91" s="501"/>
    </row>
    <row r="92" spans="1:37">
      <c r="A92" s="500"/>
      <c r="B92" s="494"/>
      <c r="C92" s="495"/>
      <c r="D92" s="495"/>
      <c r="E92" s="495"/>
      <c r="F92" s="495"/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4"/>
      <c r="AH92" s="495"/>
      <c r="AI92" s="495"/>
      <c r="AJ92" s="495"/>
      <c r="AK92" s="501"/>
    </row>
    <row r="93" spans="1:37">
      <c r="A93" s="500"/>
      <c r="B93" s="494"/>
      <c r="C93" s="495"/>
      <c r="D93" s="495"/>
      <c r="E93" s="495"/>
      <c r="F93" s="495"/>
      <c r="G93" s="495"/>
      <c r="H93" s="495"/>
      <c r="I93" s="495"/>
      <c r="J93" s="495"/>
      <c r="K93" s="495"/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4"/>
      <c r="AH93" s="495"/>
      <c r="AI93" s="495"/>
      <c r="AJ93" s="495"/>
      <c r="AK93" s="501"/>
    </row>
    <row r="94" spans="1:37">
      <c r="A94" s="500"/>
      <c r="B94" s="494"/>
      <c r="C94" s="495"/>
      <c r="D94" s="495"/>
      <c r="E94" s="495"/>
      <c r="F94" s="495"/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4"/>
      <c r="AH94" s="495"/>
      <c r="AI94" s="495"/>
      <c r="AJ94" s="495"/>
      <c r="AK94" s="501"/>
    </row>
    <row r="95" spans="1:37" ht="13.8" thickBot="1">
      <c r="A95" s="502"/>
      <c r="B95" s="503"/>
      <c r="C95" s="504"/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/>
      <c r="P95" s="504"/>
      <c r="Q95" s="504"/>
      <c r="R95" s="504"/>
      <c r="S95" s="504"/>
      <c r="T95" s="504"/>
      <c r="U95" s="504"/>
      <c r="V95" s="504"/>
      <c r="W95" s="504"/>
      <c r="X95" s="504"/>
      <c r="Y95" s="504"/>
      <c r="Z95" s="504"/>
      <c r="AA95" s="504"/>
      <c r="AB95" s="504"/>
      <c r="AC95" s="504"/>
      <c r="AD95" s="504"/>
      <c r="AE95" s="504"/>
      <c r="AF95" s="504"/>
      <c r="AG95" s="503"/>
      <c r="AH95" s="504"/>
      <c r="AI95" s="504"/>
      <c r="AJ95" s="504"/>
      <c r="AK95" s="505"/>
    </row>
    <row r="97" spans="31:32">
      <c r="AE97" s="788"/>
      <c r="AF97" s="788"/>
    </row>
    <row r="121" spans="21:32">
      <c r="V121" s="263">
        <v>16</v>
      </c>
      <c r="W121" s="263">
        <v>15</v>
      </c>
      <c r="AE121" s="263">
        <f>SUM(M121,P121,S121,V121,Y121,AB121)</f>
        <v>16</v>
      </c>
    </row>
    <row r="122" spans="21:32">
      <c r="AF122" s="263">
        <f>SUM(N122,Q122,T122,W122,Z122,AC122)</f>
        <v>0</v>
      </c>
    </row>
    <row r="125" spans="21:32">
      <c r="U125" s="263">
        <f>SUM(S125,T125)</f>
        <v>0</v>
      </c>
    </row>
    <row r="168" spans="11:29">
      <c r="V168" s="263">
        <v>28</v>
      </c>
      <c r="W168" s="263">
        <v>21</v>
      </c>
      <c r="Y168" s="263">
        <v>24</v>
      </c>
      <c r="Z168" s="263">
        <v>34</v>
      </c>
      <c r="AC168" s="263">
        <v>21</v>
      </c>
    </row>
    <row r="170" spans="11:29">
      <c r="K170" s="2"/>
    </row>
  </sheetData>
  <mergeCells count="45">
    <mergeCell ref="AK28:AM29"/>
    <mergeCell ref="O29:P29"/>
    <mergeCell ref="A38:B38"/>
    <mergeCell ref="A28:A30"/>
    <mergeCell ref="B28:B30"/>
    <mergeCell ref="C28:N29"/>
    <mergeCell ref="O28:Y28"/>
    <mergeCell ref="Z28:AB29"/>
    <mergeCell ref="AC28:AE28"/>
    <mergeCell ref="AF25:AG25"/>
    <mergeCell ref="AK16:AM16"/>
    <mergeCell ref="AN16:AP16"/>
    <mergeCell ref="AQ16:AS16"/>
    <mergeCell ref="AF17:AG17"/>
    <mergeCell ref="AF18:AG18"/>
    <mergeCell ref="AF19:AG19"/>
    <mergeCell ref="AH16:AJ16"/>
    <mergeCell ref="AF20:AG20"/>
    <mergeCell ref="AF21:AG21"/>
    <mergeCell ref="AF22:AG22"/>
    <mergeCell ref="AF23:AG23"/>
    <mergeCell ref="AF24:AG24"/>
    <mergeCell ref="A15:A17"/>
    <mergeCell ref="B15:B17"/>
    <mergeCell ref="C15:AG15"/>
    <mergeCell ref="AH15:AM15"/>
    <mergeCell ref="AN15:AS15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AD16:AG16"/>
    <mergeCell ref="A3:A5"/>
    <mergeCell ref="B3:B5"/>
    <mergeCell ref="C3:O3"/>
    <mergeCell ref="P3:Q4"/>
    <mergeCell ref="C4:L4"/>
    <mergeCell ref="M4:M5"/>
    <mergeCell ref="N4:N5"/>
    <mergeCell ref="O4:O5"/>
  </mergeCells>
  <phoneticPr fontId="4"/>
  <pageMargins left="0.70866141732283472" right="0.70866141732283472" top="0.43307086614173229" bottom="0.43307086614173229" header="0.31496062992125984" footer="0.31496062992125984"/>
  <pageSetup paperSize="9" scale="97" fitToWidth="2" fitToHeight="0" pageOrder="overThenDown" orientation="portrait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70"/>
  <sheetViews>
    <sheetView view="pageBreakPreview" zoomScaleNormal="100" zoomScaleSheetLayoutView="100" workbookViewId="0">
      <pane ySplit="5" topLeftCell="A6" activePane="bottomLeft" state="frozen"/>
      <selection activeCell="H24" sqref="H24"/>
      <selection pane="bottomLeft" activeCell="X126" sqref="X126"/>
    </sheetView>
  </sheetViews>
  <sheetFormatPr defaultColWidth="9" defaultRowHeight="13.2"/>
  <cols>
    <col min="1" max="2" width="9" style="5" customWidth="1"/>
    <col min="3" max="3" width="7.33203125" style="5" customWidth="1"/>
    <col min="4" max="4" width="9.88671875" style="5" customWidth="1"/>
    <col min="5" max="15" width="4.77734375" style="5" customWidth="1"/>
    <col min="16" max="16" width="5.6640625" style="5" customWidth="1"/>
    <col min="17" max="17" width="4.77734375" style="5" customWidth="1"/>
    <col min="18" max="18" width="9" style="152"/>
    <col min="19" max="16384" width="9" style="5"/>
  </cols>
  <sheetData>
    <row r="1" spans="1:20" ht="14.4">
      <c r="A1" s="14" t="s">
        <v>62</v>
      </c>
      <c r="B1" s="14"/>
    </row>
    <row r="2" spans="1:20" ht="15" customHeight="1" thickBot="1">
      <c r="A2" s="5" t="s">
        <v>322</v>
      </c>
    </row>
    <row r="3" spans="1:20" ht="15" customHeight="1">
      <c r="A3" s="109"/>
      <c r="B3" s="153"/>
      <c r="C3" s="110"/>
      <c r="D3" s="110"/>
      <c r="E3" s="21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4" t="s">
        <v>63</v>
      </c>
    </row>
    <row r="4" spans="1:20" ht="15" customHeight="1">
      <c r="A4" s="2026" t="s">
        <v>0</v>
      </c>
      <c r="B4" s="2027"/>
      <c r="C4" s="819" t="s">
        <v>64</v>
      </c>
      <c r="D4" s="819" t="s">
        <v>65</v>
      </c>
      <c r="E4" s="2028" t="s">
        <v>66</v>
      </c>
      <c r="F4" s="2016"/>
      <c r="G4" s="2017"/>
      <c r="H4" s="2015" t="s">
        <v>67</v>
      </c>
      <c r="I4" s="2016"/>
      <c r="J4" s="2017"/>
      <c r="K4" s="2015" t="s">
        <v>68</v>
      </c>
      <c r="L4" s="2016"/>
      <c r="M4" s="2017"/>
      <c r="N4" s="2015" t="s">
        <v>69</v>
      </c>
      <c r="O4" s="2016"/>
      <c r="P4" s="2018"/>
      <c r="Q4" s="155" t="s">
        <v>70</v>
      </c>
    </row>
    <row r="5" spans="1:20" ht="15" customHeight="1" thickBot="1">
      <c r="A5" s="112"/>
      <c r="B5" s="156"/>
      <c r="C5" s="113"/>
      <c r="D5" s="113"/>
      <c r="E5" s="839" t="s">
        <v>9</v>
      </c>
      <c r="F5" s="7" t="s">
        <v>10</v>
      </c>
      <c r="G5" s="86" t="s">
        <v>11</v>
      </c>
      <c r="H5" s="8" t="s">
        <v>9</v>
      </c>
      <c r="I5" s="7" t="s">
        <v>10</v>
      </c>
      <c r="J5" s="86" t="s">
        <v>11</v>
      </c>
      <c r="K5" s="8" t="s">
        <v>9</v>
      </c>
      <c r="L5" s="7" t="s">
        <v>10</v>
      </c>
      <c r="M5" s="86" t="s">
        <v>11</v>
      </c>
      <c r="N5" s="8" t="s">
        <v>9</v>
      </c>
      <c r="O5" s="7" t="s">
        <v>10</v>
      </c>
      <c r="P5" s="86" t="s">
        <v>11</v>
      </c>
      <c r="Q5" s="157" t="s">
        <v>71</v>
      </c>
    </row>
    <row r="6" spans="1:20" s="9" customFormat="1" ht="14.25" customHeight="1">
      <c r="A6" s="2022" t="s">
        <v>72</v>
      </c>
      <c r="B6" s="2023"/>
      <c r="C6" s="99" t="s">
        <v>52</v>
      </c>
      <c r="D6" s="151"/>
      <c r="E6" s="1350">
        <v>90</v>
      </c>
      <c r="F6" s="1351">
        <v>76</v>
      </c>
      <c r="G6" s="1352">
        <f>E6+F6</f>
        <v>166</v>
      </c>
      <c r="H6" s="1350">
        <v>138</v>
      </c>
      <c r="I6" s="1351">
        <v>62</v>
      </c>
      <c r="J6" s="1352">
        <f>H6+I6</f>
        <v>200</v>
      </c>
      <c r="K6" s="1350">
        <v>103</v>
      </c>
      <c r="L6" s="1351">
        <v>65</v>
      </c>
      <c r="M6" s="1352">
        <f>K6+L6</f>
        <v>168</v>
      </c>
      <c r="N6" s="1353">
        <f t="shared" ref="N6:O20" si="0">SUM(E6,H6,K6)</f>
        <v>331</v>
      </c>
      <c r="O6" s="1354">
        <f t="shared" si="0"/>
        <v>203</v>
      </c>
      <c r="P6" s="1355">
        <f>N6+O6</f>
        <v>534</v>
      </c>
      <c r="Q6" s="1356">
        <v>16</v>
      </c>
      <c r="R6" s="152"/>
    </row>
    <row r="7" spans="1:20" s="9" customFormat="1" ht="14.25" customHeight="1">
      <c r="A7" s="2024" t="s">
        <v>73</v>
      </c>
      <c r="B7" s="2025"/>
      <c r="C7" s="99" t="s">
        <v>52</v>
      </c>
      <c r="D7" s="151"/>
      <c r="E7" s="1350">
        <v>147</v>
      </c>
      <c r="F7" s="1351">
        <v>135</v>
      </c>
      <c r="G7" s="1352">
        <f>E7+F7</f>
        <v>282</v>
      </c>
      <c r="H7" s="1350">
        <v>140</v>
      </c>
      <c r="I7" s="1351">
        <v>141</v>
      </c>
      <c r="J7" s="1352">
        <f>H7+I7</f>
        <v>281</v>
      </c>
      <c r="K7" s="1350">
        <v>98</v>
      </c>
      <c r="L7" s="1351">
        <v>131</v>
      </c>
      <c r="M7" s="1352">
        <f t="shared" ref="M7" si="1">K7+L7</f>
        <v>229</v>
      </c>
      <c r="N7" s="1353">
        <f t="shared" si="0"/>
        <v>385</v>
      </c>
      <c r="O7" s="1354">
        <f t="shared" si="0"/>
        <v>407</v>
      </c>
      <c r="P7" s="1355">
        <f t="shared" ref="P7:P77" si="2">N7+O7</f>
        <v>792</v>
      </c>
      <c r="Q7" s="1356">
        <v>20</v>
      </c>
      <c r="R7" s="152"/>
    </row>
    <row r="8" spans="1:20" s="9" customFormat="1" ht="14.25" customHeight="1">
      <c r="A8" s="2013" t="s">
        <v>74</v>
      </c>
      <c r="B8" s="2014"/>
      <c r="C8" s="158" t="s">
        <v>52</v>
      </c>
      <c r="D8" s="822"/>
      <c r="E8" s="1357">
        <v>92</v>
      </c>
      <c r="F8" s="1358">
        <v>148</v>
      </c>
      <c r="G8" s="1359">
        <f>E8+F8</f>
        <v>240</v>
      </c>
      <c r="H8" s="1357">
        <v>101</v>
      </c>
      <c r="I8" s="1358">
        <v>138</v>
      </c>
      <c r="J8" s="1359">
        <f>H8+I8</f>
        <v>239</v>
      </c>
      <c r="K8" s="1357">
        <v>103</v>
      </c>
      <c r="L8" s="1358">
        <v>132</v>
      </c>
      <c r="M8" s="1359">
        <f t="shared" ref="M8" si="3">K8+L8</f>
        <v>235</v>
      </c>
      <c r="N8" s="1360">
        <f t="shared" si="0"/>
        <v>296</v>
      </c>
      <c r="O8" s="1361">
        <f t="shared" si="0"/>
        <v>418</v>
      </c>
      <c r="P8" s="1362">
        <f t="shared" si="2"/>
        <v>714</v>
      </c>
      <c r="Q8" s="1363">
        <v>18</v>
      </c>
      <c r="R8" s="152"/>
      <c r="T8" s="406"/>
    </row>
    <row r="9" spans="1:20" s="9" customFormat="1" ht="14.25" customHeight="1">
      <c r="A9" s="2009"/>
      <c r="B9" s="2010"/>
      <c r="C9" s="159" t="s">
        <v>75</v>
      </c>
      <c r="D9" s="151"/>
      <c r="E9" s="1350">
        <v>6</v>
      </c>
      <c r="F9" s="1351">
        <v>33</v>
      </c>
      <c r="G9" s="1352">
        <f t="shared" ref="G9:G78" si="4">E9+F9</f>
        <v>39</v>
      </c>
      <c r="H9" s="1350">
        <v>3</v>
      </c>
      <c r="I9" s="1351">
        <v>33</v>
      </c>
      <c r="J9" s="1352">
        <f t="shared" ref="J9" si="5">H9+I9</f>
        <v>36</v>
      </c>
      <c r="K9" s="1350">
        <v>3</v>
      </c>
      <c r="L9" s="1351">
        <v>33</v>
      </c>
      <c r="M9" s="1352">
        <f t="shared" ref="M9" si="6">K9+L9</f>
        <v>36</v>
      </c>
      <c r="N9" s="1353">
        <f t="shared" si="0"/>
        <v>12</v>
      </c>
      <c r="O9" s="1354">
        <f t="shared" si="0"/>
        <v>99</v>
      </c>
      <c r="P9" s="1355">
        <f t="shared" si="2"/>
        <v>111</v>
      </c>
      <c r="Q9" s="1356">
        <v>3</v>
      </c>
      <c r="R9" s="152"/>
    </row>
    <row r="10" spans="1:20" s="9" customFormat="1" ht="14.25" customHeight="1">
      <c r="A10" s="2011"/>
      <c r="B10" s="2012"/>
      <c r="C10" s="160" t="s">
        <v>18</v>
      </c>
      <c r="D10" s="114"/>
      <c r="E10" s="1364">
        <f>SUM(E8:E9)</f>
        <v>98</v>
      </c>
      <c r="F10" s="1365">
        <f>SUM(F8:F9)</f>
        <v>181</v>
      </c>
      <c r="G10" s="1366">
        <f t="shared" si="4"/>
        <v>279</v>
      </c>
      <c r="H10" s="1364">
        <f>SUM(H8:H9)</f>
        <v>104</v>
      </c>
      <c r="I10" s="1365">
        <f>SUM(I8:I9)</f>
        <v>171</v>
      </c>
      <c r="J10" s="1366">
        <f t="shared" ref="J10" si="7">H10+I10</f>
        <v>275</v>
      </c>
      <c r="K10" s="1364">
        <f t="shared" ref="K10:L10" si="8">SUM(K8:K9)</f>
        <v>106</v>
      </c>
      <c r="L10" s="1365">
        <f t="shared" si="8"/>
        <v>165</v>
      </c>
      <c r="M10" s="1366">
        <f t="shared" ref="M10" si="9">K10+L10</f>
        <v>271</v>
      </c>
      <c r="N10" s="1364">
        <f t="shared" si="0"/>
        <v>308</v>
      </c>
      <c r="O10" s="1365">
        <f t="shared" si="0"/>
        <v>517</v>
      </c>
      <c r="P10" s="1367">
        <f t="shared" si="2"/>
        <v>825</v>
      </c>
      <c r="Q10" s="1368">
        <f>SUM(Q8:Q9)</f>
        <v>21</v>
      </c>
      <c r="R10" s="152"/>
    </row>
    <row r="11" spans="1:20" s="9" customFormat="1" ht="14.25" customHeight="1">
      <c r="A11" s="2013" t="s">
        <v>39</v>
      </c>
      <c r="B11" s="2014"/>
      <c r="C11" s="838" t="s">
        <v>52</v>
      </c>
      <c r="D11" s="822"/>
      <c r="E11" s="1357">
        <v>34</v>
      </c>
      <c r="F11" s="1358">
        <v>86</v>
      </c>
      <c r="G11" s="1359">
        <f t="shared" si="4"/>
        <v>120</v>
      </c>
      <c r="H11" s="1357">
        <v>39</v>
      </c>
      <c r="I11" s="1358">
        <v>75</v>
      </c>
      <c r="J11" s="1359">
        <f t="shared" ref="J11" si="10">H11+I11</f>
        <v>114</v>
      </c>
      <c r="K11" s="1357">
        <v>31</v>
      </c>
      <c r="L11" s="1358">
        <v>81</v>
      </c>
      <c r="M11" s="1359">
        <f t="shared" ref="M11" si="11">K11+L11</f>
        <v>112</v>
      </c>
      <c r="N11" s="1360">
        <f t="shared" si="0"/>
        <v>104</v>
      </c>
      <c r="O11" s="1361">
        <f t="shared" si="0"/>
        <v>242</v>
      </c>
      <c r="P11" s="1362">
        <f t="shared" si="2"/>
        <v>346</v>
      </c>
      <c r="Q11" s="1363">
        <v>9</v>
      </c>
      <c r="R11" s="152"/>
    </row>
    <row r="12" spans="1:20" s="9" customFormat="1" ht="14.25" customHeight="1">
      <c r="A12" s="2009"/>
      <c r="B12" s="2010"/>
      <c r="C12" s="159" t="s">
        <v>76</v>
      </c>
      <c r="D12" s="151"/>
      <c r="E12" s="1350">
        <v>72</v>
      </c>
      <c r="F12" s="1351">
        <v>49</v>
      </c>
      <c r="G12" s="1352">
        <f>E12+F12</f>
        <v>121</v>
      </c>
      <c r="H12" s="1350">
        <v>82</v>
      </c>
      <c r="I12" s="1351">
        <v>36</v>
      </c>
      <c r="J12" s="1352">
        <f t="shared" ref="J12" si="12">H12+I12</f>
        <v>118</v>
      </c>
      <c r="K12" s="1350">
        <v>65</v>
      </c>
      <c r="L12" s="1351">
        <v>48</v>
      </c>
      <c r="M12" s="1352">
        <f t="shared" ref="M12" si="13">K12+L12</f>
        <v>113</v>
      </c>
      <c r="N12" s="1353">
        <f t="shared" si="0"/>
        <v>219</v>
      </c>
      <c r="O12" s="1354">
        <f t="shared" si="0"/>
        <v>133</v>
      </c>
      <c r="P12" s="1355">
        <f t="shared" si="2"/>
        <v>352</v>
      </c>
      <c r="Q12" s="1356">
        <v>9</v>
      </c>
      <c r="R12" s="152"/>
    </row>
    <row r="13" spans="1:20" s="9" customFormat="1" ht="14.25" customHeight="1">
      <c r="A13" s="2011"/>
      <c r="B13" s="2012"/>
      <c r="C13" s="795" t="s">
        <v>11</v>
      </c>
      <c r="D13" s="798"/>
      <c r="E13" s="1353">
        <f t="shared" ref="E13:F13" si="14">SUM(E11:E12)</f>
        <v>106</v>
      </c>
      <c r="F13" s="1354">
        <f t="shared" si="14"/>
        <v>135</v>
      </c>
      <c r="G13" s="1369">
        <f t="shared" si="4"/>
        <v>241</v>
      </c>
      <c r="H13" s="1353">
        <f t="shared" ref="H13:I13" si="15">SUM(H11:H12)</f>
        <v>121</v>
      </c>
      <c r="I13" s="1354">
        <f t="shared" si="15"/>
        <v>111</v>
      </c>
      <c r="J13" s="1370">
        <f t="shared" ref="J13" si="16">H13+I13</f>
        <v>232</v>
      </c>
      <c r="K13" s="1371">
        <f t="shared" ref="K13:L13" si="17">SUM(K11:K12)</f>
        <v>96</v>
      </c>
      <c r="L13" s="1365">
        <f t="shared" si="17"/>
        <v>129</v>
      </c>
      <c r="M13" s="1366">
        <f t="shared" ref="M13" si="18">K13+L13</f>
        <v>225</v>
      </c>
      <c r="N13" s="1353">
        <f>SUM(E13,H13,K13)</f>
        <v>323</v>
      </c>
      <c r="O13" s="1354">
        <f t="shared" si="0"/>
        <v>375</v>
      </c>
      <c r="P13" s="1355">
        <f t="shared" si="2"/>
        <v>698</v>
      </c>
      <c r="Q13" s="1372">
        <f>SUM(Q11:Q12)</f>
        <v>18</v>
      </c>
    </row>
    <row r="14" spans="1:20" s="9" customFormat="1" ht="14.25" customHeight="1">
      <c r="A14" s="2024" t="s">
        <v>40</v>
      </c>
      <c r="B14" s="2025"/>
      <c r="C14" s="99" t="s">
        <v>52</v>
      </c>
      <c r="D14" s="151"/>
      <c r="E14" s="1350">
        <v>125</v>
      </c>
      <c r="F14" s="1351">
        <v>115</v>
      </c>
      <c r="G14" s="1352">
        <f t="shared" si="4"/>
        <v>240</v>
      </c>
      <c r="H14" s="1350">
        <v>128</v>
      </c>
      <c r="I14" s="1351">
        <v>107</v>
      </c>
      <c r="J14" s="1352">
        <f t="shared" ref="J14" si="19">H14+I14</f>
        <v>235</v>
      </c>
      <c r="K14" s="1350">
        <v>102</v>
      </c>
      <c r="L14" s="1351">
        <v>113</v>
      </c>
      <c r="M14" s="1352">
        <f t="shared" ref="M14" si="20">K14+L14</f>
        <v>215</v>
      </c>
      <c r="N14" s="1353">
        <f t="shared" si="0"/>
        <v>355</v>
      </c>
      <c r="O14" s="1354">
        <f t="shared" si="0"/>
        <v>335</v>
      </c>
      <c r="P14" s="1355">
        <f t="shared" si="2"/>
        <v>690</v>
      </c>
      <c r="Q14" s="1356">
        <v>18</v>
      </c>
      <c r="R14" s="152"/>
    </row>
    <row r="15" spans="1:20" s="9" customFormat="1" ht="14.25" customHeight="1">
      <c r="A15" s="2024" t="s">
        <v>77</v>
      </c>
      <c r="B15" s="2025"/>
      <c r="C15" s="99" t="s">
        <v>52</v>
      </c>
      <c r="D15" s="151"/>
      <c r="E15" s="1350">
        <v>83</v>
      </c>
      <c r="F15" s="1351">
        <v>77</v>
      </c>
      <c r="G15" s="1352">
        <f t="shared" si="4"/>
        <v>160</v>
      </c>
      <c r="H15" s="1350">
        <v>81</v>
      </c>
      <c r="I15" s="1351">
        <v>63</v>
      </c>
      <c r="J15" s="1352">
        <f t="shared" ref="J15" si="21">H15+I15</f>
        <v>144</v>
      </c>
      <c r="K15" s="1350">
        <v>78</v>
      </c>
      <c r="L15" s="1351">
        <v>74</v>
      </c>
      <c r="M15" s="1352">
        <f t="shared" ref="M15" si="22">K15+L15</f>
        <v>152</v>
      </c>
      <c r="N15" s="1353">
        <f t="shared" si="0"/>
        <v>242</v>
      </c>
      <c r="O15" s="1354">
        <f t="shared" si="0"/>
        <v>214</v>
      </c>
      <c r="P15" s="1355">
        <f t="shared" si="2"/>
        <v>456</v>
      </c>
      <c r="Q15" s="1356">
        <v>12</v>
      </c>
      <c r="R15" s="152"/>
    </row>
    <row r="16" spans="1:20" s="9" customFormat="1" ht="14.25" customHeight="1">
      <c r="A16" s="2024" t="s">
        <v>13</v>
      </c>
      <c r="B16" s="2025"/>
      <c r="C16" s="99" t="s">
        <v>52</v>
      </c>
      <c r="D16" s="151"/>
      <c r="E16" s="1350">
        <v>126</v>
      </c>
      <c r="F16" s="1351">
        <v>115</v>
      </c>
      <c r="G16" s="1352">
        <f t="shared" si="4"/>
        <v>241</v>
      </c>
      <c r="H16" s="1350">
        <v>119</v>
      </c>
      <c r="I16" s="1351">
        <v>116</v>
      </c>
      <c r="J16" s="1352">
        <f t="shared" ref="J16" si="23">H16+I16</f>
        <v>235</v>
      </c>
      <c r="K16" s="1350">
        <v>119</v>
      </c>
      <c r="L16" s="1351">
        <v>110</v>
      </c>
      <c r="M16" s="1352">
        <f t="shared" ref="M16" si="24">K16+L16</f>
        <v>229</v>
      </c>
      <c r="N16" s="1353">
        <f t="shared" si="0"/>
        <v>364</v>
      </c>
      <c r="O16" s="1354">
        <f t="shared" si="0"/>
        <v>341</v>
      </c>
      <c r="P16" s="1355">
        <f t="shared" si="2"/>
        <v>705</v>
      </c>
      <c r="Q16" s="1356">
        <v>18</v>
      </c>
    </row>
    <row r="17" spans="1:18" s="9" customFormat="1" ht="14.25" customHeight="1">
      <c r="A17" s="2024" t="s">
        <v>14</v>
      </c>
      <c r="B17" s="2025"/>
      <c r="C17" s="99" t="s">
        <v>52</v>
      </c>
      <c r="D17" s="151"/>
      <c r="E17" s="1350">
        <v>88</v>
      </c>
      <c r="F17" s="1351">
        <v>99</v>
      </c>
      <c r="G17" s="1369">
        <f t="shared" si="4"/>
        <v>187</v>
      </c>
      <c r="H17" s="1350">
        <v>67</v>
      </c>
      <c r="I17" s="1351">
        <v>84</v>
      </c>
      <c r="J17" s="1352">
        <f t="shared" ref="J17" si="25">H17+I17</f>
        <v>151</v>
      </c>
      <c r="K17" s="1350">
        <v>62</v>
      </c>
      <c r="L17" s="1351">
        <v>74</v>
      </c>
      <c r="M17" s="1352">
        <f t="shared" ref="M17" si="26">K17+L17</f>
        <v>136</v>
      </c>
      <c r="N17" s="1353">
        <f t="shared" si="0"/>
        <v>217</v>
      </c>
      <c r="O17" s="1354">
        <f t="shared" si="0"/>
        <v>257</v>
      </c>
      <c r="P17" s="1355">
        <f t="shared" si="2"/>
        <v>474</v>
      </c>
      <c r="Q17" s="1356">
        <v>14</v>
      </c>
      <c r="R17" s="152"/>
    </row>
    <row r="18" spans="1:18" s="9" customFormat="1" ht="14.25" customHeight="1">
      <c r="A18" s="2024" t="s">
        <v>78</v>
      </c>
      <c r="B18" s="2025"/>
      <c r="C18" s="99" t="s">
        <v>52</v>
      </c>
      <c r="D18" s="151"/>
      <c r="E18" s="1350">
        <v>129</v>
      </c>
      <c r="F18" s="1351">
        <v>109</v>
      </c>
      <c r="G18" s="1373">
        <f t="shared" si="4"/>
        <v>238</v>
      </c>
      <c r="H18" s="1350">
        <v>111</v>
      </c>
      <c r="I18" s="1351">
        <v>123</v>
      </c>
      <c r="J18" s="1352">
        <f t="shared" ref="J18" si="27">H18+I18</f>
        <v>234</v>
      </c>
      <c r="K18" s="1350">
        <v>108</v>
      </c>
      <c r="L18" s="1351">
        <v>113</v>
      </c>
      <c r="M18" s="1352">
        <f t="shared" ref="M18" si="28">K18+L18</f>
        <v>221</v>
      </c>
      <c r="N18" s="1353">
        <f t="shared" si="0"/>
        <v>348</v>
      </c>
      <c r="O18" s="1354">
        <f t="shared" si="0"/>
        <v>345</v>
      </c>
      <c r="P18" s="1355">
        <f t="shared" si="2"/>
        <v>693</v>
      </c>
      <c r="Q18" s="1356">
        <v>18</v>
      </c>
    </row>
    <row r="19" spans="1:18" s="9" customFormat="1" ht="14.25" customHeight="1">
      <c r="A19" s="161" t="s">
        <v>79</v>
      </c>
      <c r="B19" s="162" t="s">
        <v>80</v>
      </c>
      <c r="C19" s="163" t="s">
        <v>81</v>
      </c>
      <c r="D19" s="127"/>
      <c r="E19" s="1374">
        <v>82</v>
      </c>
      <c r="F19" s="1375">
        <v>78</v>
      </c>
      <c r="G19" s="1369">
        <f t="shared" si="4"/>
        <v>160</v>
      </c>
      <c r="H19" s="1376">
        <v>72</v>
      </c>
      <c r="I19" s="1375">
        <v>88</v>
      </c>
      <c r="J19" s="1366">
        <f t="shared" ref="J19" si="29">H19+I19</f>
        <v>160</v>
      </c>
      <c r="K19" s="1376">
        <v>73</v>
      </c>
      <c r="L19" s="1375">
        <v>56</v>
      </c>
      <c r="M19" s="1366">
        <f t="shared" ref="M19" si="30">K19+L19</f>
        <v>129</v>
      </c>
      <c r="N19" s="1371">
        <f t="shared" si="0"/>
        <v>227</v>
      </c>
      <c r="O19" s="1365">
        <f t="shared" si="0"/>
        <v>222</v>
      </c>
      <c r="P19" s="1377">
        <f t="shared" si="2"/>
        <v>449</v>
      </c>
      <c r="Q19" s="1378">
        <v>12</v>
      </c>
    </row>
    <row r="20" spans="1:18" s="9" customFormat="1" ht="14.25" customHeight="1">
      <c r="A20" s="808"/>
      <c r="B20" s="164" t="s">
        <v>82</v>
      </c>
      <c r="C20" s="838" t="s">
        <v>83</v>
      </c>
      <c r="D20" s="96" t="s">
        <v>83</v>
      </c>
      <c r="E20" s="1379">
        <v>16</v>
      </c>
      <c r="F20" s="1358">
        <v>24</v>
      </c>
      <c r="G20" s="1380">
        <f t="shared" si="4"/>
        <v>40</v>
      </c>
      <c r="H20" s="1357">
        <v>16</v>
      </c>
      <c r="I20" s="1358">
        <v>22</v>
      </c>
      <c r="J20" s="1380">
        <f t="shared" ref="J20" si="31">H20+I20</f>
        <v>38</v>
      </c>
      <c r="K20" s="1381">
        <v>15</v>
      </c>
      <c r="L20" s="1358">
        <v>25</v>
      </c>
      <c r="M20" s="1380">
        <f t="shared" ref="M20" si="32">K20+L20</f>
        <v>40</v>
      </c>
      <c r="N20" s="1382">
        <f t="shared" si="0"/>
        <v>47</v>
      </c>
      <c r="O20" s="1361">
        <f t="shared" si="0"/>
        <v>71</v>
      </c>
      <c r="P20" s="1362">
        <f t="shared" si="2"/>
        <v>118</v>
      </c>
      <c r="Q20" s="1383">
        <v>3</v>
      </c>
    </row>
    <row r="21" spans="1:18" s="9" customFormat="1" ht="14.25" customHeight="1">
      <c r="A21" s="808"/>
      <c r="B21" s="164"/>
      <c r="C21" s="158" t="s">
        <v>84</v>
      </c>
      <c r="D21" s="151" t="s">
        <v>85</v>
      </c>
      <c r="E21" s="1350">
        <v>7</v>
      </c>
      <c r="F21" s="1351">
        <v>33</v>
      </c>
      <c r="G21" s="1373">
        <f t="shared" si="4"/>
        <v>40</v>
      </c>
      <c r="H21" s="1350">
        <v>19</v>
      </c>
      <c r="I21" s="1351">
        <v>21</v>
      </c>
      <c r="J21" s="1352">
        <f t="shared" ref="J21" si="33">H21+I21</f>
        <v>40</v>
      </c>
      <c r="K21" s="1350">
        <v>13</v>
      </c>
      <c r="L21" s="1351">
        <v>27</v>
      </c>
      <c r="M21" s="1352">
        <f t="shared" ref="M21" si="34">K21+L21</f>
        <v>40</v>
      </c>
      <c r="N21" s="1353">
        <f t="shared" ref="N21:O85" si="35">SUM(E21,H21,K21)</f>
        <v>39</v>
      </c>
      <c r="O21" s="1354">
        <f t="shared" si="35"/>
        <v>81</v>
      </c>
      <c r="P21" s="1384">
        <f t="shared" si="2"/>
        <v>120</v>
      </c>
      <c r="Q21" s="1385">
        <v>3</v>
      </c>
    </row>
    <row r="22" spans="1:18" s="9" customFormat="1" ht="14.25" customHeight="1">
      <c r="A22" s="800"/>
      <c r="B22" s="165"/>
      <c r="C22" s="159"/>
      <c r="D22" s="151" t="s">
        <v>54</v>
      </c>
      <c r="E22" s="1353">
        <f>SUM(E20:E21)</f>
        <v>23</v>
      </c>
      <c r="F22" s="1354">
        <f>SUM(F20:F21)</f>
        <v>57</v>
      </c>
      <c r="G22" s="1373">
        <f t="shared" ref="G22:Q22" si="36">SUM(G20:G21)</f>
        <v>80</v>
      </c>
      <c r="H22" s="1353">
        <f>SUM(H20:H21)</f>
        <v>35</v>
      </c>
      <c r="I22" s="1354">
        <f>SUM(I20:I21)</f>
        <v>43</v>
      </c>
      <c r="J22" s="1352">
        <f t="shared" ref="J22:M22" si="37">SUM(J20:J21)</f>
        <v>78</v>
      </c>
      <c r="K22" s="1353">
        <f t="shared" si="37"/>
        <v>28</v>
      </c>
      <c r="L22" s="1354">
        <f t="shared" si="37"/>
        <v>52</v>
      </c>
      <c r="M22" s="1352">
        <f t="shared" si="37"/>
        <v>80</v>
      </c>
      <c r="N22" s="1353">
        <f t="shared" si="36"/>
        <v>86</v>
      </c>
      <c r="O22" s="1354">
        <f t="shared" si="36"/>
        <v>152</v>
      </c>
      <c r="P22" s="1355">
        <f t="shared" si="36"/>
        <v>238</v>
      </c>
      <c r="Q22" s="1372">
        <f t="shared" si="36"/>
        <v>6</v>
      </c>
    </row>
    <row r="23" spans="1:18" s="9" customFormat="1" ht="14.25" customHeight="1">
      <c r="A23" s="802"/>
      <c r="B23" s="804"/>
      <c r="C23" s="99" t="s">
        <v>18</v>
      </c>
      <c r="D23" s="151"/>
      <c r="E23" s="1353">
        <f>E19+E22</f>
        <v>105</v>
      </c>
      <c r="F23" s="1354">
        <f>F19+F22</f>
        <v>135</v>
      </c>
      <c r="G23" s="1373">
        <f t="shared" ref="G23:P23" si="38">G19+G22</f>
        <v>240</v>
      </c>
      <c r="H23" s="1353">
        <f>H19+H22</f>
        <v>107</v>
      </c>
      <c r="I23" s="1354">
        <f>I19+I22</f>
        <v>131</v>
      </c>
      <c r="J23" s="1352">
        <f t="shared" ref="J23:M23" si="39">J19+J22</f>
        <v>238</v>
      </c>
      <c r="K23" s="1353">
        <f t="shared" si="39"/>
        <v>101</v>
      </c>
      <c r="L23" s="1354">
        <f t="shared" si="39"/>
        <v>108</v>
      </c>
      <c r="M23" s="1352">
        <f t="shared" si="39"/>
        <v>209</v>
      </c>
      <c r="N23" s="1353">
        <f t="shared" si="38"/>
        <v>313</v>
      </c>
      <c r="O23" s="1354">
        <f t="shared" si="38"/>
        <v>374</v>
      </c>
      <c r="P23" s="1355">
        <f t="shared" si="38"/>
        <v>687</v>
      </c>
      <c r="Q23" s="1372">
        <f>Q19+Q22</f>
        <v>18</v>
      </c>
    </row>
    <row r="24" spans="1:18" s="9" customFormat="1" ht="14.25" customHeight="1">
      <c r="A24" s="2024" t="s">
        <v>17</v>
      </c>
      <c r="B24" s="2025"/>
      <c r="C24" s="99" t="s">
        <v>52</v>
      </c>
      <c r="D24" s="151"/>
      <c r="E24" s="1350">
        <v>55</v>
      </c>
      <c r="F24" s="1351">
        <v>59</v>
      </c>
      <c r="G24" s="1373">
        <f>E24+F24</f>
        <v>114</v>
      </c>
      <c r="H24" s="1350">
        <v>49</v>
      </c>
      <c r="I24" s="1351">
        <v>69</v>
      </c>
      <c r="J24" s="1352">
        <f>H24+I24</f>
        <v>118</v>
      </c>
      <c r="K24" s="1350">
        <v>44</v>
      </c>
      <c r="L24" s="1351">
        <v>69</v>
      </c>
      <c r="M24" s="1352">
        <f>K24+L24</f>
        <v>113</v>
      </c>
      <c r="N24" s="1353">
        <f>SUM(E24,H24,K24)</f>
        <v>148</v>
      </c>
      <c r="O24" s="1354">
        <f>SUM(F24,I24,L24)</f>
        <v>197</v>
      </c>
      <c r="P24" s="1355">
        <f>N24+O24</f>
        <v>345</v>
      </c>
      <c r="Q24" s="1356">
        <v>9</v>
      </c>
    </row>
    <row r="25" spans="1:18" s="9" customFormat="1" ht="14.25" customHeight="1">
      <c r="A25" s="2024" t="s">
        <v>86</v>
      </c>
      <c r="B25" s="2025"/>
      <c r="C25" s="99" t="s">
        <v>52</v>
      </c>
      <c r="D25" s="151"/>
      <c r="E25" s="1350">
        <v>103</v>
      </c>
      <c r="F25" s="1351">
        <v>97</v>
      </c>
      <c r="G25" s="1373">
        <f t="shared" si="4"/>
        <v>200</v>
      </c>
      <c r="H25" s="1350">
        <v>105</v>
      </c>
      <c r="I25" s="1351">
        <v>87</v>
      </c>
      <c r="J25" s="1352">
        <f t="shared" ref="J25" si="40">H25+I25</f>
        <v>192</v>
      </c>
      <c r="K25" s="1350">
        <v>93</v>
      </c>
      <c r="L25" s="1351">
        <v>96</v>
      </c>
      <c r="M25" s="1352">
        <f t="shared" ref="M25" si="41">K25+L25</f>
        <v>189</v>
      </c>
      <c r="N25" s="1353">
        <f t="shared" si="35"/>
        <v>301</v>
      </c>
      <c r="O25" s="1354">
        <f t="shared" si="35"/>
        <v>280</v>
      </c>
      <c r="P25" s="1355">
        <f t="shared" si="2"/>
        <v>581</v>
      </c>
      <c r="Q25" s="1356">
        <v>15</v>
      </c>
    </row>
    <row r="26" spans="1:18" s="9" customFormat="1" ht="14.25" customHeight="1">
      <c r="A26" s="2024" t="s">
        <v>41</v>
      </c>
      <c r="B26" s="2025"/>
      <c r="C26" s="99" t="s">
        <v>52</v>
      </c>
      <c r="D26" s="151"/>
      <c r="E26" s="1350">
        <v>79</v>
      </c>
      <c r="F26" s="1351">
        <v>122</v>
      </c>
      <c r="G26" s="1373">
        <f t="shared" si="4"/>
        <v>201</v>
      </c>
      <c r="H26" s="1350">
        <v>118</v>
      </c>
      <c r="I26" s="1351">
        <v>80</v>
      </c>
      <c r="J26" s="1352">
        <f t="shared" ref="J26" si="42">H26+I26</f>
        <v>198</v>
      </c>
      <c r="K26" s="1350">
        <v>93</v>
      </c>
      <c r="L26" s="1351">
        <v>98</v>
      </c>
      <c r="M26" s="1352">
        <f t="shared" ref="M26" si="43">K26+L26</f>
        <v>191</v>
      </c>
      <c r="N26" s="1353">
        <f t="shared" si="35"/>
        <v>290</v>
      </c>
      <c r="O26" s="1354">
        <f t="shared" si="35"/>
        <v>300</v>
      </c>
      <c r="P26" s="1355">
        <f t="shared" si="2"/>
        <v>590</v>
      </c>
      <c r="Q26" s="1356">
        <v>15</v>
      </c>
    </row>
    <row r="27" spans="1:18" s="9" customFormat="1" ht="14.25" customHeight="1">
      <c r="A27" s="2024" t="s">
        <v>12</v>
      </c>
      <c r="B27" s="2025"/>
      <c r="C27" s="99" t="s">
        <v>52</v>
      </c>
      <c r="D27" s="151"/>
      <c r="E27" s="1350">
        <v>47</v>
      </c>
      <c r="F27" s="1351">
        <v>34</v>
      </c>
      <c r="G27" s="1373">
        <f t="shared" si="4"/>
        <v>81</v>
      </c>
      <c r="H27" s="1350">
        <v>28</v>
      </c>
      <c r="I27" s="1351">
        <v>41</v>
      </c>
      <c r="J27" s="1352">
        <f t="shared" ref="J27" si="44">H27+I27</f>
        <v>69</v>
      </c>
      <c r="K27" s="1350">
        <v>32</v>
      </c>
      <c r="L27" s="1351">
        <v>21</v>
      </c>
      <c r="M27" s="1352">
        <f t="shared" ref="M27" si="45">K27+L27</f>
        <v>53</v>
      </c>
      <c r="N27" s="1353">
        <f t="shared" si="35"/>
        <v>107</v>
      </c>
      <c r="O27" s="1354">
        <f t="shared" si="35"/>
        <v>96</v>
      </c>
      <c r="P27" s="1355">
        <f t="shared" si="2"/>
        <v>203</v>
      </c>
      <c r="Q27" s="1356">
        <v>6</v>
      </c>
    </row>
    <row r="28" spans="1:18" s="9" customFormat="1" ht="14.25" customHeight="1">
      <c r="A28" s="161" t="s">
        <v>87</v>
      </c>
      <c r="B28" s="166" t="s">
        <v>88</v>
      </c>
      <c r="C28" s="163" t="s">
        <v>81</v>
      </c>
      <c r="D28" s="127"/>
      <c r="E28" s="1374">
        <v>60</v>
      </c>
      <c r="F28" s="1375">
        <v>59</v>
      </c>
      <c r="G28" s="1369">
        <f t="shared" si="4"/>
        <v>119</v>
      </c>
      <c r="H28" s="1376">
        <v>56</v>
      </c>
      <c r="I28" s="1375">
        <v>61</v>
      </c>
      <c r="J28" s="1366">
        <f t="shared" ref="J28" si="46">H28+I28</f>
        <v>117</v>
      </c>
      <c r="K28" s="1376">
        <v>46</v>
      </c>
      <c r="L28" s="1375">
        <v>70</v>
      </c>
      <c r="M28" s="1366">
        <f t="shared" ref="M28" si="47">K28+L28</f>
        <v>116</v>
      </c>
      <c r="N28" s="1364">
        <f t="shared" si="35"/>
        <v>162</v>
      </c>
      <c r="O28" s="1365">
        <f t="shared" si="35"/>
        <v>190</v>
      </c>
      <c r="P28" s="1367">
        <f t="shared" si="2"/>
        <v>352</v>
      </c>
      <c r="Q28" s="1378">
        <v>9</v>
      </c>
    </row>
    <row r="29" spans="1:18" s="9" customFormat="1" ht="14.25" customHeight="1">
      <c r="A29" s="808"/>
      <c r="B29" s="167" t="s">
        <v>89</v>
      </c>
      <c r="C29" s="838" t="s">
        <v>83</v>
      </c>
      <c r="D29" s="96" t="s">
        <v>83</v>
      </c>
      <c r="E29" s="2005">
        <v>34</v>
      </c>
      <c r="F29" s="2003">
        <v>33</v>
      </c>
      <c r="G29" s="2001">
        <f t="shared" si="4"/>
        <v>67</v>
      </c>
      <c r="H29" s="1386">
        <v>15</v>
      </c>
      <c r="I29" s="1387">
        <v>15</v>
      </c>
      <c r="J29" s="1388">
        <f t="shared" ref="J29:J30" si="48">H29+I29</f>
        <v>30</v>
      </c>
      <c r="K29" s="1357">
        <v>16</v>
      </c>
      <c r="L29" s="1358">
        <v>22</v>
      </c>
      <c r="M29" s="1359">
        <f t="shared" ref="M29" si="49">K29+L29</f>
        <v>38</v>
      </c>
      <c r="N29" s="1360">
        <f>SUM(E29,H29,K29)</f>
        <v>65</v>
      </c>
      <c r="O29" s="1361">
        <f>SUM(F29,I29,L29)</f>
        <v>70</v>
      </c>
      <c r="P29" s="1362">
        <f>N29+O29</f>
        <v>135</v>
      </c>
      <c r="Q29" s="1383">
        <v>4</v>
      </c>
    </row>
    <row r="30" spans="1:18" s="9" customFormat="1" ht="14.25" customHeight="1">
      <c r="A30" s="808"/>
      <c r="B30" s="164"/>
      <c r="C30" s="838"/>
      <c r="D30" s="168" t="s">
        <v>90</v>
      </c>
      <c r="E30" s="2006"/>
      <c r="F30" s="2004"/>
      <c r="G30" s="2002"/>
      <c r="H30" s="1389">
        <v>12</v>
      </c>
      <c r="I30" s="1390">
        <v>13</v>
      </c>
      <c r="J30" s="1391">
        <f t="shared" si="48"/>
        <v>25</v>
      </c>
      <c r="K30" s="1350">
        <v>16</v>
      </c>
      <c r="L30" s="1351">
        <v>13</v>
      </c>
      <c r="M30" s="1352">
        <f t="shared" ref="M30" si="50">K30+L30</f>
        <v>29</v>
      </c>
      <c r="N30" s="1353">
        <f>SUM(E30,H30,K30)</f>
        <v>28</v>
      </c>
      <c r="O30" s="1354">
        <f t="shared" si="35"/>
        <v>26</v>
      </c>
      <c r="P30" s="1355">
        <f t="shared" si="2"/>
        <v>54</v>
      </c>
      <c r="Q30" s="1385">
        <v>2</v>
      </c>
    </row>
    <row r="31" spans="1:18" s="9" customFormat="1" ht="14.25" customHeight="1">
      <c r="A31" s="800"/>
      <c r="B31" s="165"/>
      <c r="C31" s="159"/>
      <c r="D31" s="168" t="s">
        <v>336</v>
      </c>
      <c r="E31" s="1353">
        <f>SUM(E29:E30)</f>
        <v>34</v>
      </c>
      <c r="F31" s="1354">
        <f t="shared" ref="F31:Q31" si="51">SUM(F29:F30)</f>
        <v>33</v>
      </c>
      <c r="G31" s="1352">
        <f t="shared" si="51"/>
        <v>67</v>
      </c>
      <c r="H31" s="1353">
        <f>SUM(H29:H30)</f>
        <v>27</v>
      </c>
      <c r="I31" s="1354">
        <f t="shared" ref="I31:M31" si="52">SUM(I29:I30)</f>
        <v>28</v>
      </c>
      <c r="J31" s="1369">
        <f t="shared" si="52"/>
        <v>55</v>
      </c>
      <c r="K31" s="1353">
        <f t="shared" si="52"/>
        <v>32</v>
      </c>
      <c r="L31" s="1354">
        <f t="shared" si="52"/>
        <v>35</v>
      </c>
      <c r="M31" s="1352">
        <f t="shared" si="52"/>
        <v>67</v>
      </c>
      <c r="N31" s="1353">
        <f t="shared" si="51"/>
        <v>93</v>
      </c>
      <c r="O31" s="1354">
        <f t="shared" si="51"/>
        <v>96</v>
      </c>
      <c r="P31" s="1355">
        <f t="shared" si="51"/>
        <v>189</v>
      </c>
      <c r="Q31" s="1372">
        <f t="shared" si="51"/>
        <v>6</v>
      </c>
    </row>
    <row r="32" spans="1:18" s="9" customFormat="1" ht="14.25" customHeight="1">
      <c r="A32" s="802"/>
      <c r="B32" s="803"/>
      <c r="C32" s="99" t="s">
        <v>18</v>
      </c>
      <c r="D32" s="151"/>
      <c r="E32" s="1353">
        <f>E28+E31</f>
        <v>94</v>
      </c>
      <c r="F32" s="1354">
        <f t="shared" ref="F32:P32" si="53">F28+F31</f>
        <v>92</v>
      </c>
      <c r="G32" s="1352">
        <f t="shared" si="53"/>
        <v>186</v>
      </c>
      <c r="H32" s="1353">
        <f>H28+H31</f>
        <v>83</v>
      </c>
      <c r="I32" s="1354">
        <f t="shared" ref="I32:M32" si="54">I28+I31</f>
        <v>89</v>
      </c>
      <c r="J32" s="1352">
        <f t="shared" si="54"/>
        <v>172</v>
      </c>
      <c r="K32" s="1353">
        <f t="shared" si="54"/>
        <v>78</v>
      </c>
      <c r="L32" s="1354">
        <f t="shared" si="54"/>
        <v>105</v>
      </c>
      <c r="M32" s="1352">
        <f t="shared" si="54"/>
        <v>183</v>
      </c>
      <c r="N32" s="1353">
        <f t="shared" si="53"/>
        <v>255</v>
      </c>
      <c r="O32" s="1354">
        <f t="shared" si="53"/>
        <v>286</v>
      </c>
      <c r="P32" s="1355">
        <f t="shared" si="53"/>
        <v>541</v>
      </c>
      <c r="Q32" s="1372">
        <f>Q28+Q31</f>
        <v>15</v>
      </c>
    </row>
    <row r="33" spans="1:17" s="9" customFormat="1" ht="14.25" customHeight="1">
      <c r="A33" s="2024" t="s">
        <v>91</v>
      </c>
      <c r="B33" s="2025"/>
      <c r="C33" s="99" t="s">
        <v>52</v>
      </c>
      <c r="D33" s="151"/>
      <c r="E33" s="1350">
        <v>44</v>
      </c>
      <c r="F33" s="1351">
        <v>27</v>
      </c>
      <c r="G33" s="1352">
        <f>E33+F33</f>
        <v>71</v>
      </c>
      <c r="H33" s="1350">
        <v>45</v>
      </c>
      <c r="I33" s="1351">
        <v>17</v>
      </c>
      <c r="J33" s="1352">
        <f>H33+I33</f>
        <v>62</v>
      </c>
      <c r="K33" s="1350">
        <v>24</v>
      </c>
      <c r="L33" s="1351">
        <v>12</v>
      </c>
      <c r="M33" s="1352">
        <f t="shared" ref="M33" si="55">K33+L33</f>
        <v>36</v>
      </c>
      <c r="N33" s="1353">
        <f t="shared" si="35"/>
        <v>113</v>
      </c>
      <c r="O33" s="1354">
        <f t="shared" si="35"/>
        <v>56</v>
      </c>
      <c r="P33" s="1355">
        <f t="shared" si="2"/>
        <v>169</v>
      </c>
      <c r="Q33" s="1356">
        <v>6</v>
      </c>
    </row>
    <row r="34" spans="1:17" s="9" customFormat="1" ht="14.25" customHeight="1">
      <c r="A34" s="2013" t="s">
        <v>92</v>
      </c>
      <c r="B34" s="2014"/>
      <c r="C34" s="158" t="s">
        <v>93</v>
      </c>
      <c r="D34" s="95" t="s">
        <v>94</v>
      </c>
      <c r="E34" s="1392">
        <v>12</v>
      </c>
      <c r="F34" s="1393">
        <v>27</v>
      </c>
      <c r="G34" s="1394">
        <f t="shared" si="4"/>
        <v>39</v>
      </c>
      <c r="H34" s="1392">
        <v>16</v>
      </c>
      <c r="I34" s="1393">
        <v>24</v>
      </c>
      <c r="J34" s="1394">
        <f t="shared" ref="J34" si="56">H34+I34</f>
        <v>40</v>
      </c>
      <c r="K34" s="1392">
        <v>9</v>
      </c>
      <c r="L34" s="1393">
        <v>31</v>
      </c>
      <c r="M34" s="1394">
        <f t="shared" ref="M34" si="57">K34+L34</f>
        <v>40</v>
      </c>
      <c r="N34" s="1395">
        <f>SUM(E34,H34,K34)</f>
        <v>37</v>
      </c>
      <c r="O34" s="1396">
        <f t="shared" si="35"/>
        <v>82</v>
      </c>
      <c r="P34" s="1397">
        <f t="shared" si="2"/>
        <v>119</v>
      </c>
      <c r="Q34" s="1398">
        <v>3</v>
      </c>
    </row>
    <row r="35" spans="1:17" s="9" customFormat="1" ht="14.25" customHeight="1">
      <c r="A35" s="2009"/>
      <c r="B35" s="2010"/>
      <c r="C35" s="158"/>
      <c r="D35" s="97" t="s">
        <v>95</v>
      </c>
      <c r="E35" s="1350">
        <v>24</v>
      </c>
      <c r="F35" s="1351">
        <v>15</v>
      </c>
      <c r="G35" s="1352">
        <f t="shared" si="4"/>
        <v>39</v>
      </c>
      <c r="H35" s="1350">
        <v>18</v>
      </c>
      <c r="I35" s="1351">
        <v>21</v>
      </c>
      <c r="J35" s="1352">
        <f t="shared" ref="J35" si="58">H35+I35</f>
        <v>39</v>
      </c>
      <c r="K35" s="1350">
        <v>19</v>
      </c>
      <c r="L35" s="1351">
        <v>20</v>
      </c>
      <c r="M35" s="1352">
        <f t="shared" ref="M35" si="59">K35+L35</f>
        <v>39</v>
      </c>
      <c r="N35" s="1353">
        <f>SUM(E35,H35,K35)</f>
        <v>61</v>
      </c>
      <c r="O35" s="1354">
        <f>SUM(F35,I35,L35)</f>
        <v>56</v>
      </c>
      <c r="P35" s="1355">
        <f>N35+O35</f>
        <v>117</v>
      </c>
      <c r="Q35" s="1383">
        <v>3</v>
      </c>
    </row>
    <row r="36" spans="1:17" s="9" customFormat="1" ht="14.25" customHeight="1">
      <c r="A36" s="2009"/>
      <c r="B36" s="2010"/>
      <c r="C36" s="838"/>
      <c r="D36" s="151" t="s">
        <v>11</v>
      </c>
      <c r="E36" s="1353">
        <f>SUM(E34:E35)</f>
        <v>36</v>
      </c>
      <c r="F36" s="1354">
        <f t="shared" ref="F36:Q36" si="60">SUM(F34:F35)</f>
        <v>42</v>
      </c>
      <c r="G36" s="1352">
        <f t="shared" si="60"/>
        <v>78</v>
      </c>
      <c r="H36" s="1353">
        <f>SUM(H34:H35)</f>
        <v>34</v>
      </c>
      <c r="I36" s="1354">
        <f t="shared" ref="I36:M36" si="61">SUM(I34:I35)</f>
        <v>45</v>
      </c>
      <c r="J36" s="1352">
        <f t="shared" si="61"/>
        <v>79</v>
      </c>
      <c r="K36" s="1353">
        <f t="shared" si="61"/>
        <v>28</v>
      </c>
      <c r="L36" s="1354">
        <f t="shared" si="61"/>
        <v>51</v>
      </c>
      <c r="M36" s="1352">
        <f t="shared" si="61"/>
        <v>79</v>
      </c>
      <c r="N36" s="1353">
        <f t="shared" si="60"/>
        <v>98</v>
      </c>
      <c r="O36" s="1354">
        <f t="shared" si="60"/>
        <v>138</v>
      </c>
      <c r="P36" s="1355">
        <f t="shared" si="60"/>
        <v>236</v>
      </c>
      <c r="Q36" s="1399">
        <f t="shared" si="60"/>
        <v>6</v>
      </c>
    </row>
    <row r="37" spans="1:17" s="9" customFormat="1" ht="14.25" customHeight="1">
      <c r="A37" s="2009"/>
      <c r="B37" s="2010"/>
      <c r="C37" s="159" t="s">
        <v>96</v>
      </c>
      <c r="D37" s="114" t="s">
        <v>97</v>
      </c>
      <c r="E37" s="1376">
        <v>4</v>
      </c>
      <c r="F37" s="1375">
        <v>36</v>
      </c>
      <c r="G37" s="1366">
        <f t="shared" si="4"/>
        <v>40</v>
      </c>
      <c r="H37" s="1376">
        <v>3</v>
      </c>
      <c r="I37" s="1375">
        <v>31</v>
      </c>
      <c r="J37" s="1366">
        <f t="shared" ref="J37" si="62">H37+I37</f>
        <v>34</v>
      </c>
      <c r="K37" s="1376">
        <v>3</v>
      </c>
      <c r="L37" s="1375">
        <v>35</v>
      </c>
      <c r="M37" s="1366">
        <f t="shared" ref="M37" si="63">K37+L37</f>
        <v>38</v>
      </c>
      <c r="N37" s="1364">
        <f t="shared" si="35"/>
        <v>10</v>
      </c>
      <c r="O37" s="1365">
        <f t="shared" si="35"/>
        <v>102</v>
      </c>
      <c r="P37" s="1367">
        <f t="shared" si="2"/>
        <v>112</v>
      </c>
      <c r="Q37" s="1385">
        <v>3</v>
      </c>
    </row>
    <row r="38" spans="1:17" s="9" customFormat="1" ht="14.25" customHeight="1">
      <c r="A38" s="2011"/>
      <c r="B38" s="2012"/>
      <c r="C38" s="795" t="s">
        <v>11</v>
      </c>
      <c r="D38" s="169"/>
      <c r="E38" s="1353">
        <f>E36+E37</f>
        <v>40</v>
      </c>
      <c r="F38" s="1354">
        <f>F36+F37</f>
        <v>78</v>
      </c>
      <c r="G38" s="1352">
        <f t="shared" si="4"/>
        <v>118</v>
      </c>
      <c r="H38" s="1353">
        <f>H36+H37</f>
        <v>37</v>
      </c>
      <c r="I38" s="1354">
        <f>I36+I37</f>
        <v>76</v>
      </c>
      <c r="J38" s="1352">
        <f t="shared" ref="J38" si="64">H38+I38</f>
        <v>113</v>
      </c>
      <c r="K38" s="1353">
        <f t="shared" ref="K38:L38" si="65">K36+K37</f>
        <v>31</v>
      </c>
      <c r="L38" s="1354">
        <f t="shared" si="65"/>
        <v>86</v>
      </c>
      <c r="M38" s="1352">
        <f t="shared" ref="M38" si="66">K38+L38</f>
        <v>117</v>
      </c>
      <c r="N38" s="1353">
        <f t="shared" si="35"/>
        <v>108</v>
      </c>
      <c r="O38" s="1354">
        <f t="shared" si="35"/>
        <v>240</v>
      </c>
      <c r="P38" s="1355">
        <f t="shared" si="2"/>
        <v>348</v>
      </c>
      <c r="Q38" s="1372">
        <f>Q36+Q37</f>
        <v>9</v>
      </c>
    </row>
    <row r="39" spans="1:17" s="9" customFormat="1" ht="14.25" customHeight="1">
      <c r="A39" s="805" t="s">
        <v>329</v>
      </c>
      <c r="B39" s="170" t="s">
        <v>331</v>
      </c>
      <c r="C39" s="171" t="s">
        <v>332</v>
      </c>
      <c r="D39" s="140" t="s">
        <v>333</v>
      </c>
      <c r="E39" s="1392">
        <v>19</v>
      </c>
      <c r="F39" s="1393">
        <v>21</v>
      </c>
      <c r="G39" s="1394">
        <f>E39+F39</f>
        <v>40</v>
      </c>
      <c r="H39" s="1392">
        <v>16</v>
      </c>
      <c r="I39" s="1393">
        <v>24</v>
      </c>
      <c r="J39" s="1394">
        <f>H39+I39</f>
        <v>40</v>
      </c>
      <c r="K39" s="1392">
        <v>17</v>
      </c>
      <c r="L39" s="1393">
        <v>13</v>
      </c>
      <c r="M39" s="1394">
        <f>K39+L39</f>
        <v>30</v>
      </c>
      <c r="N39" s="1395">
        <f>SUM(E39,H39,K39)</f>
        <v>52</v>
      </c>
      <c r="O39" s="1396">
        <f>SUM(F39,I39,L39)</f>
        <v>58</v>
      </c>
      <c r="P39" s="1397">
        <f>N39+O39</f>
        <v>110</v>
      </c>
      <c r="Q39" s="1400">
        <v>3</v>
      </c>
    </row>
    <row r="40" spans="1:17" s="9" customFormat="1" ht="14.25" customHeight="1">
      <c r="A40" s="800"/>
      <c r="B40" s="167"/>
      <c r="C40" s="838"/>
      <c r="D40" s="1107" t="s">
        <v>334</v>
      </c>
      <c r="E40" s="1357">
        <v>23</v>
      </c>
      <c r="F40" s="1358">
        <v>2</v>
      </c>
      <c r="G40" s="1359">
        <f>E40+F40</f>
        <v>25</v>
      </c>
      <c r="H40" s="1357">
        <v>25</v>
      </c>
      <c r="I40" s="1358">
        <v>0</v>
      </c>
      <c r="J40" s="1359">
        <f>H40+I40</f>
        <v>25</v>
      </c>
      <c r="K40" s="1357">
        <v>13</v>
      </c>
      <c r="L40" s="1358">
        <v>0</v>
      </c>
      <c r="M40" s="1359">
        <f>K40+L40</f>
        <v>13</v>
      </c>
      <c r="N40" s="1360">
        <f t="shared" ref="N40:N41" si="67">SUM(E40,H40,K40)</f>
        <v>61</v>
      </c>
      <c r="O40" s="1361">
        <f t="shared" ref="O40:O41" si="68">SUM(F40,I40,L40)</f>
        <v>2</v>
      </c>
      <c r="P40" s="1362">
        <f t="shared" ref="P40:P41" si="69">N40+O40</f>
        <v>63</v>
      </c>
      <c r="Q40" s="1363">
        <v>3</v>
      </c>
    </row>
    <row r="41" spans="1:17" s="9" customFormat="1" ht="14.25" customHeight="1">
      <c r="A41" s="172"/>
      <c r="B41" s="167"/>
      <c r="C41" s="838"/>
      <c r="D41" s="1106" t="s">
        <v>335</v>
      </c>
      <c r="E41" s="1357">
        <v>4</v>
      </c>
      <c r="F41" s="1358">
        <v>36</v>
      </c>
      <c r="G41" s="1359">
        <f>E41+F41</f>
        <v>40</v>
      </c>
      <c r="H41" s="1357">
        <v>8</v>
      </c>
      <c r="I41" s="1358">
        <v>32</v>
      </c>
      <c r="J41" s="1359">
        <f>H41+I41</f>
        <v>40</v>
      </c>
      <c r="K41" s="1357">
        <v>9</v>
      </c>
      <c r="L41" s="1358">
        <v>29</v>
      </c>
      <c r="M41" s="1359">
        <f>K41+L41</f>
        <v>38</v>
      </c>
      <c r="N41" s="1360">
        <f t="shared" si="67"/>
        <v>21</v>
      </c>
      <c r="O41" s="1361">
        <f t="shared" si="68"/>
        <v>97</v>
      </c>
      <c r="P41" s="1362">
        <f t="shared" si="69"/>
        <v>118</v>
      </c>
      <c r="Q41" s="1363">
        <v>3</v>
      </c>
    </row>
    <row r="42" spans="1:17" s="9" customFormat="1" ht="14.25" customHeight="1">
      <c r="A42" s="172"/>
      <c r="B42" s="173"/>
      <c r="C42" s="174"/>
      <c r="D42" s="175" t="s">
        <v>336</v>
      </c>
      <c r="E42" s="1401">
        <f>SUM(E39:E41)</f>
        <v>46</v>
      </c>
      <c r="F42" s="1402">
        <f t="shared" ref="F42:Q42" si="70">SUM(F39:F41)</f>
        <v>59</v>
      </c>
      <c r="G42" s="1403">
        <f t="shared" si="70"/>
        <v>105</v>
      </c>
      <c r="H42" s="1401">
        <f>SUM(H39:H41)</f>
        <v>49</v>
      </c>
      <c r="I42" s="1402">
        <f t="shared" ref="I42:M42" si="71">SUM(I39:I41)</f>
        <v>56</v>
      </c>
      <c r="J42" s="1403">
        <f t="shared" si="71"/>
        <v>105</v>
      </c>
      <c r="K42" s="1401">
        <f t="shared" si="71"/>
        <v>39</v>
      </c>
      <c r="L42" s="1402">
        <f t="shared" si="71"/>
        <v>42</v>
      </c>
      <c r="M42" s="1403">
        <f t="shared" si="71"/>
        <v>81</v>
      </c>
      <c r="N42" s="1401">
        <f t="shared" si="70"/>
        <v>134</v>
      </c>
      <c r="O42" s="1402">
        <f t="shared" si="70"/>
        <v>157</v>
      </c>
      <c r="P42" s="1404">
        <f t="shared" si="70"/>
        <v>291</v>
      </c>
      <c r="Q42" s="1405">
        <f t="shared" si="70"/>
        <v>9</v>
      </c>
    </row>
    <row r="43" spans="1:17" s="9" customFormat="1" ht="14.25" customHeight="1">
      <c r="A43" s="172"/>
      <c r="B43" s="167" t="s">
        <v>339</v>
      </c>
      <c r="C43" s="838" t="s">
        <v>337</v>
      </c>
      <c r="D43" s="1107" t="s">
        <v>337</v>
      </c>
      <c r="E43" s="1357">
        <v>14</v>
      </c>
      <c r="F43" s="1358">
        <v>26</v>
      </c>
      <c r="G43" s="1359">
        <f>E43+F43</f>
        <v>40</v>
      </c>
      <c r="H43" s="1357">
        <v>11</v>
      </c>
      <c r="I43" s="1358">
        <v>27</v>
      </c>
      <c r="J43" s="1359">
        <f>H43+I43</f>
        <v>38</v>
      </c>
      <c r="K43" s="1357">
        <v>15</v>
      </c>
      <c r="L43" s="1358">
        <v>22</v>
      </c>
      <c r="M43" s="1359">
        <f>K43+L43</f>
        <v>37</v>
      </c>
      <c r="N43" s="1360">
        <f>SUM(E43,H43,K43)</f>
        <v>40</v>
      </c>
      <c r="O43" s="1361">
        <f>SUM(F43,I43,L43)</f>
        <v>75</v>
      </c>
      <c r="P43" s="1362">
        <f>N43+O43</f>
        <v>115</v>
      </c>
      <c r="Q43" s="1363">
        <v>3</v>
      </c>
    </row>
    <row r="44" spans="1:17" s="9" customFormat="1" ht="14.25" customHeight="1">
      <c r="A44" s="172"/>
      <c r="B44" s="167"/>
      <c r="C44" s="838"/>
      <c r="D44" s="1107" t="s">
        <v>338</v>
      </c>
      <c r="E44" s="1357">
        <v>17</v>
      </c>
      <c r="F44" s="1358">
        <v>17</v>
      </c>
      <c r="G44" s="1359">
        <f>E44+F44</f>
        <v>34</v>
      </c>
      <c r="H44" s="1357">
        <v>23</v>
      </c>
      <c r="I44" s="1358">
        <v>17</v>
      </c>
      <c r="J44" s="1359">
        <f>H44+I44</f>
        <v>40</v>
      </c>
      <c r="K44" s="1357">
        <v>18</v>
      </c>
      <c r="L44" s="1358">
        <v>22</v>
      </c>
      <c r="M44" s="1359">
        <f>K44+L44</f>
        <v>40</v>
      </c>
      <c r="N44" s="1360">
        <f>SUM(E44,H44,K44)</f>
        <v>58</v>
      </c>
      <c r="O44" s="1361">
        <f>SUM(F44,I44,L44)</f>
        <v>56</v>
      </c>
      <c r="P44" s="1362">
        <f>N44+O44</f>
        <v>114</v>
      </c>
      <c r="Q44" s="1363">
        <v>3</v>
      </c>
    </row>
    <row r="45" spans="1:17" s="9" customFormat="1" ht="14.25" customHeight="1">
      <c r="A45" s="800"/>
      <c r="B45" s="179"/>
      <c r="C45" s="159"/>
      <c r="D45" s="127" t="s">
        <v>54</v>
      </c>
      <c r="E45" s="1364">
        <f>SUM(E43:E44)</f>
        <v>31</v>
      </c>
      <c r="F45" s="1365">
        <f t="shared" ref="F45:Q45" si="72">SUM(F43:F44)</f>
        <v>43</v>
      </c>
      <c r="G45" s="1366">
        <f t="shared" si="72"/>
        <v>74</v>
      </c>
      <c r="H45" s="1364">
        <f>SUM(H43:H44)</f>
        <v>34</v>
      </c>
      <c r="I45" s="1365">
        <f t="shared" ref="I45:M45" si="73">SUM(I43:I44)</f>
        <v>44</v>
      </c>
      <c r="J45" s="1366">
        <f t="shared" si="73"/>
        <v>78</v>
      </c>
      <c r="K45" s="1364">
        <f t="shared" si="73"/>
        <v>33</v>
      </c>
      <c r="L45" s="1365">
        <f t="shared" si="73"/>
        <v>44</v>
      </c>
      <c r="M45" s="1366">
        <f t="shared" si="73"/>
        <v>77</v>
      </c>
      <c r="N45" s="1364">
        <f t="shared" si="72"/>
        <v>98</v>
      </c>
      <c r="O45" s="1365">
        <f t="shared" si="72"/>
        <v>131</v>
      </c>
      <c r="P45" s="1367">
        <f t="shared" si="72"/>
        <v>229</v>
      </c>
      <c r="Q45" s="1368">
        <f t="shared" si="72"/>
        <v>6</v>
      </c>
    </row>
    <row r="46" spans="1:17" s="9" customFormat="1" ht="14.25" customHeight="1">
      <c r="A46" s="800"/>
      <c r="B46" s="180"/>
      <c r="C46" s="181" t="s">
        <v>330</v>
      </c>
      <c r="D46" s="798"/>
      <c r="E46" s="1353">
        <f>E42+E45</f>
        <v>77</v>
      </c>
      <c r="F46" s="1354">
        <f t="shared" ref="F46:Q46" si="74">F42+F45</f>
        <v>102</v>
      </c>
      <c r="G46" s="1352">
        <f t="shared" si="74"/>
        <v>179</v>
      </c>
      <c r="H46" s="1353">
        <f>H42+H45</f>
        <v>83</v>
      </c>
      <c r="I46" s="1354">
        <f t="shared" ref="I46:M46" si="75">I42+I45</f>
        <v>100</v>
      </c>
      <c r="J46" s="1352">
        <f t="shared" si="75"/>
        <v>183</v>
      </c>
      <c r="K46" s="1353">
        <f t="shared" si="75"/>
        <v>72</v>
      </c>
      <c r="L46" s="1354">
        <f t="shared" si="75"/>
        <v>86</v>
      </c>
      <c r="M46" s="1352">
        <f t="shared" si="75"/>
        <v>158</v>
      </c>
      <c r="N46" s="1353">
        <f t="shared" si="74"/>
        <v>232</v>
      </c>
      <c r="O46" s="1354">
        <f t="shared" si="74"/>
        <v>288</v>
      </c>
      <c r="P46" s="1355">
        <f t="shared" si="74"/>
        <v>520</v>
      </c>
      <c r="Q46" s="1372">
        <f t="shared" si="74"/>
        <v>15</v>
      </c>
    </row>
    <row r="47" spans="1:17" s="9" customFormat="1" ht="14.25" customHeight="1">
      <c r="A47" s="2013" t="s">
        <v>98</v>
      </c>
      <c r="B47" s="2014"/>
      <c r="C47" s="158" t="s">
        <v>93</v>
      </c>
      <c r="D47" s="1107" t="s">
        <v>99</v>
      </c>
      <c r="E47" s="1357">
        <v>23</v>
      </c>
      <c r="F47" s="1358">
        <v>12</v>
      </c>
      <c r="G47" s="1359">
        <f t="shared" si="4"/>
        <v>35</v>
      </c>
      <c r="H47" s="1357">
        <v>14</v>
      </c>
      <c r="I47" s="1358">
        <v>10</v>
      </c>
      <c r="J47" s="1359">
        <f t="shared" ref="J47:J50" si="76">H47+I47</f>
        <v>24</v>
      </c>
      <c r="K47" s="1357">
        <v>21</v>
      </c>
      <c r="L47" s="1358">
        <v>12</v>
      </c>
      <c r="M47" s="1359">
        <f t="shared" ref="M47:M99" si="77">K47+L47</f>
        <v>33</v>
      </c>
      <c r="N47" s="1360">
        <f t="shared" si="35"/>
        <v>58</v>
      </c>
      <c r="O47" s="1361">
        <f t="shared" si="35"/>
        <v>34</v>
      </c>
      <c r="P47" s="1362">
        <f t="shared" si="2"/>
        <v>92</v>
      </c>
      <c r="Q47" s="1363">
        <v>3</v>
      </c>
    </row>
    <row r="48" spans="1:17" s="9" customFormat="1" ht="14.25" customHeight="1">
      <c r="A48" s="2009"/>
      <c r="B48" s="2010"/>
      <c r="C48" s="158"/>
      <c r="D48" s="1107" t="s">
        <v>838</v>
      </c>
      <c r="E48" s="1357">
        <v>8</v>
      </c>
      <c r="F48" s="1358">
        <v>32</v>
      </c>
      <c r="G48" s="1359">
        <f t="shared" si="4"/>
        <v>40</v>
      </c>
      <c r="H48" s="1357">
        <v>13</v>
      </c>
      <c r="I48" s="1358">
        <v>17</v>
      </c>
      <c r="J48" s="1359">
        <f t="shared" si="76"/>
        <v>30</v>
      </c>
      <c r="K48" s="1357">
        <v>13</v>
      </c>
      <c r="L48" s="1358">
        <v>22</v>
      </c>
      <c r="M48" s="1359">
        <f t="shared" si="77"/>
        <v>35</v>
      </c>
      <c r="N48" s="1360">
        <f t="shared" si="35"/>
        <v>34</v>
      </c>
      <c r="O48" s="1361">
        <f t="shared" si="35"/>
        <v>71</v>
      </c>
      <c r="P48" s="1362">
        <f t="shared" si="2"/>
        <v>105</v>
      </c>
      <c r="Q48" s="1363">
        <v>3</v>
      </c>
    </row>
    <row r="49" spans="1:28" s="9" customFormat="1" ht="14.25" customHeight="1">
      <c r="A49" s="2009"/>
      <c r="B49" s="2009"/>
      <c r="C49" s="159"/>
      <c r="D49" s="182" t="s">
        <v>839</v>
      </c>
      <c r="E49" s="1350">
        <v>20</v>
      </c>
      <c r="F49" s="1351">
        <v>0</v>
      </c>
      <c r="G49" s="1352">
        <f t="shared" si="4"/>
        <v>20</v>
      </c>
      <c r="H49" s="1350">
        <v>21</v>
      </c>
      <c r="I49" s="1351">
        <v>0</v>
      </c>
      <c r="J49" s="1352">
        <f t="shared" si="76"/>
        <v>21</v>
      </c>
      <c r="K49" s="1350">
        <v>22</v>
      </c>
      <c r="L49" s="1351">
        <v>0</v>
      </c>
      <c r="M49" s="1352">
        <f t="shared" si="77"/>
        <v>22</v>
      </c>
      <c r="N49" s="1353">
        <f t="shared" si="35"/>
        <v>63</v>
      </c>
      <c r="O49" s="1354">
        <f t="shared" si="35"/>
        <v>0</v>
      </c>
      <c r="P49" s="1355">
        <f t="shared" si="2"/>
        <v>63</v>
      </c>
      <c r="Q49" s="1356">
        <v>3</v>
      </c>
    </row>
    <row r="50" spans="1:28" s="9" customFormat="1" ht="14.25" customHeight="1">
      <c r="A50" s="2011"/>
      <c r="B50" s="2012"/>
      <c r="C50" s="795" t="s">
        <v>11</v>
      </c>
      <c r="D50" s="1105"/>
      <c r="E50" s="1353">
        <f>SUM(E47:E49)</f>
        <v>51</v>
      </c>
      <c r="F50" s="1354">
        <f>SUM(F47:F49)</f>
        <v>44</v>
      </c>
      <c r="G50" s="1352">
        <f t="shared" si="4"/>
        <v>95</v>
      </c>
      <c r="H50" s="1353">
        <f>SUM(H47:H49)</f>
        <v>48</v>
      </c>
      <c r="I50" s="1354">
        <f>SUM(I47:I49)</f>
        <v>27</v>
      </c>
      <c r="J50" s="1352">
        <f t="shared" si="76"/>
        <v>75</v>
      </c>
      <c r="K50" s="1353">
        <f>SUM(K47:K49)</f>
        <v>56</v>
      </c>
      <c r="L50" s="1354">
        <f>SUM(L47:L49)</f>
        <v>34</v>
      </c>
      <c r="M50" s="1352">
        <f t="shared" si="77"/>
        <v>90</v>
      </c>
      <c r="N50" s="1353">
        <f t="shared" si="35"/>
        <v>155</v>
      </c>
      <c r="O50" s="1354">
        <f t="shared" si="35"/>
        <v>105</v>
      </c>
      <c r="P50" s="1355">
        <f t="shared" si="2"/>
        <v>260</v>
      </c>
      <c r="Q50" s="1372">
        <f>SUM(Q47:Q49)</f>
        <v>9</v>
      </c>
    </row>
    <row r="51" spans="1:28" s="9" customFormat="1" ht="14.25" customHeight="1">
      <c r="A51" s="2013" t="s">
        <v>100</v>
      </c>
      <c r="B51" s="2014"/>
      <c r="C51" s="158" t="s">
        <v>93</v>
      </c>
      <c r="D51" s="183" t="s">
        <v>101</v>
      </c>
      <c r="E51" s="1357">
        <v>33</v>
      </c>
      <c r="F51" s="1358">
        <v>7</v>
      </c>
      <c r="G51" s="1359">
        <f>E51+F51</f>
        <v>40</v>
      </c>
      <c r="H51" s="1357">
        <v>35</v>
      </c>
      <c r="I51" s="1358">
        <v>5</v>
      </c>
      <c r="J51" s="1359">
        <f>H51+I51</f>
        <v>40</v>
      </c>
      <c r="K51" s="1357">
        <v>33</v>
      </c>
      <c r="L51" s="1358">
        <v>7</v>
      </c>
      <c r="M51" s="1359">
        <f t="shared" si="77"/>
        <v>40</v>
      </c>
      <c r="N51" s="1360">
        <f>SUM(E51,H51,K51)</f>
        <v>101</v>
      </c>
      <c r="O51" s="1361">
        <f t="shared" si="35"/>
        <v>19</v>
      </c>
      <c r="P51" s="1362">
        <f t="shared" si="2"/>
        <v>120</v>
      </c>
      <c r="Q51" s="1363">
        <v>3</v>
      </c>
    </row>
    <row r="52" spans="1:28" s="9" customFormat="1" ht="14.25" customHeight="1">
      <c r="A52" s="2009"/>
      <c r="B52" s="2010"/>
      <c r="C52" s="158"/>
      <c r="D52" s="183" t="s">
        <v>102</v>
      </c>
      <c r="E52" s="1357">
        <v>8</v>
      </c>
      <c r="F52" s="1358">
        <v>32</v>
      </c>
      <c r="G52" s="1359">
        <f t="shared" si="4"/>
        <v>40</v>
      </c>
      <c r="H52" s="1357">
        <v>10</v>
      </c>
      <c r="I52" s="1358">
        <v>30</v>
      </c>
      <c r="J52" s="1359">
        <f t="shared" ref="J52" si="78">H52+I52</f>
        <v>40</v>
      </c>
      <c r="K52" s="1357">
        <v>10</v>
      </c>
      <c r="L52" s="1358">
        <v>27</v>
      </c>
      <c r="M52" s="1359">
        <f t="shared" si="77"/>
        <v>37</v>
      </c>
      <c r="N52" s="1360">
        <f t="shared" si="35"/>
        <v>28</v>
      </c>
      <c r="O52" s="1361">
        <f t="shared" si="35"/>
        <v>89</v>
      </c>
      <c r="P52" s="1362">
        <f t="shared" si="2"/>
        <v>117</v>
      </c>
      <c r="Q52" s="1363">
        <v>3</v>
      </c>
    </row>
    <row r="53" spans="1:28" s="9" customFormat="1" ht="14.25" customHeight="1">
      <c r="A53" s="2009"/>
      <c r="B53" s="2010"/>
      <c r="C53" s="159"/>
      <c r="D53" s="151" t="s">
        <v>103</v>
      </c>
      <c r="E53" s="1350">
        <v>23</v>
      </c>
      <c r="F53" s="1351">
        <v>17</v>
      </c>
      <c r="G53" s="1352">
        <f>E53+F53</f>
        <v>40</v>
      </c>
      <c r="H53" s="1350">
        <v>20</v>
      </c>
      <c r="I53" s="1351">
        <v>20</v>
      </c>
      <c r="J53" s="1352">
        <f>H53+I53</f>
        <v>40</v>
      </c>
      <c r="K53" s="1350">
        <v>23</v>
      </c>
      <c r="L53" s="1351">
        <v>15</v>
      </c>
      <c r="M53" s="1352">
        <f>K53+L53</f>
        <v>38</v>
      </c>
      <c r="N53" s="1353">
        <f>SUM(E53,H53,K53)</f>
        <v>66</v>
      </c>
      <c r="O53" s="1354">
        <f>SUM(F53,I53,L53)</f>
        <v>52</v>
      </c>
      <c r="P53" s="1355">
        <f>N53+O53</f>
        <v>118</v>
      </c>
      <c r="Q53" s="1356">
        <v>3</v>
      </c>
    </row>
    <row r="54" spans="1:28" s="9" customFormat="1" ht="14.25" customHeight="1">
      <c r="A54" s="2011"/>
      <c r="B54" s="2012"/>
      <c r="C54" s="795" t="s">
        <v>11</v>
      </c>
      <c r="D54" s="1105"/>
      <c r="E54" s="1353">
        <f>SUM(E51:E53)</f>
        <v>64</v>
      </c>
      <c r="F54" s="1354">
        <f>SUM(F51:F53)</f>
        <v>56</v>
      </c>
      <c r="G54" s="1352">
        <f t="shared" si="4"/>
        <v>120</v>
      </c>
      <c r="H54" s="1353">
        <f>SUM(H51:H53)</f>
        <v>65</v>
      </c>
      <c r="I54" s="1354">
        <f>SUM(I51:I53)</f>
        <v>55</v>
      </c>
      <c r="J54" s="1352">
        <f t="shared" ref="J54:J80" si="79">H54+I54</f>
        <v>120</v>
      </c>
      <c r="K54" s="1353">
        <f>SUM(K51:K53)</f>
        <v>66</v>
      </c>
      <c r="L54" s="1354">
        <f>SUM(L51:L53)</f>
        <v>49</v>
      </c>
      <c r="M54" s="1352">
        <f t="shared" si="77"/>
        <v>115</v>
      </c>
      <c r="N54" s="1353">
        <f t="shared" si="35"/>
        <v>195</v>
      </c>
      <c r="O54" s="1354">
        <f t="shared" si="35"/>
        <v>160</v>
      </c>
      <c r="P54" s="1355">
        <f t="shared" si="2"/>
        <v>355</v>
      </c>
      <c r="Q54" s="1372">
        <f>SUM(Q51:Q53)</f>
        <v>9</v>
      </c>
    </row>
    <row r="55" spans="1:28" s="9" customFormat="1" ht="14.25" customHeight="1">
      <c r="A55" s="2013" t="s">
        <v>104</v>
      </c>
      <c r="B55" s="2014"/>
      <c r="C55" s="158" t="s">
        <v>105</v>
      </c>
      <c r="D55" s="1107" t="s">
        <v>106</v>
      </c>
      <c r="E55" s="1357">
        <v>40</v>
      </c>
      <c r="F55" s="1358">
        <v>0</v>
      </c>
      <c r="G55" s="1359">
        <f t="shared" si="4"/>
        <v>40</v>
      </c>
      <c r="H55" s="1357">
        <v>39</v>
      </c>
      <c r="I55" s="1358">
        <v>1</v>
      </c>
      <c r="J55" s="1359">
        <f t="shared" si="79"/>
        <v>40</v>
      </c>
      <c r="K55" s="1357">
        <v>39</v>
      </c>
      <c r="L55" s="1358">
        <v>1</v>
      </c>
      <c r="M55" s="1359">
        <f t="shared" si="77"/>
        <v>40</v>
      </c>
      <c r="N55" s="1360">
        <f t="shared" si="35"/>
        <v>118</v>
      </c>
      <c r="O55" s="1361">
        <f t="shared" si="35"/>
        <v>2</v>
      </c>
      <c r="P55" s="1362">
        <f t="shared" si="2"/>
        <v>120</v>
      </c>
      <c r="Q55" s="1363">
        <v>3</v>
      </c>
    </row>
    <row r="56" spans="1:28" s="9" customFormat="1" ht="14.25" customHeight="1">
      <c r="A56" s="800"/>
      <c r="B56" s="801"/>
      <c r="C56" s="158"/>
      <c r="D56" s="1107" t="s">
        <v>353</v>
      </c>
      <c r="E56" s="1357">
        <v>40</v>
      </c>
      <c r="F56" s="1358">
        <v>0</v>
      </c>
      <c r="G56" s="1359">
        <f t="shared" si="4"/>
        <v>40</v>
      </c>
      <c r="H56" s="1357">
        <v>40</v>
      </c>
      <c r="I56" s="1358">
        <v>0</v>
      </c>
      <c r="J56" s="1359">
        <f t="shared" si="79"/>
        <v>40</v>
      </c>
      <c r="K56" s="1357">
        <v>40</v>
      </c>
      <c r="L56" s="1358">
        <v>0</v>
      </c>
      <c r="M56" s="1359">
        <f t="shared" si="77"/>
        <v>40</v>
      </c>
      <c r="N56" s="1360">
        <f t="shared" si="35"/>
        <v>120</v>
      </c>
      <c r="O56" s="1361">
        <f t="shared" si="35"/>
        <v>0</v>
      </c>
      <c r="P56" s="1362">
        <f t="shared" si="2"/>
        <v>120</v>
      </c>
      <c r="Q56" s="1363">
        <v>3</v>
      </c>
    </row>
    <row r="57" spans="1:28" s="9" customFormat="1" ht="14.25" customHeight="1">
      <c r="A57" s="800"/>
      <c r="B57" s="801"/>
      <c r="C57" s="158"/>
      <c r="D57" s="1107" t="s">
        <v>107</v>
      </c>
      <c r="E57" s="1357">
        <v>38</v>
      </c>
      <c r="F57" s="1358">
        <v>2</v>
      </c>
      <c r="G57" s="1359">
        <f t="shared" si="4"/>
        <v>40</v>
      </c>
      <c r="H57" s="1357">
        <v>38</v>
      </c>
      <c r="I57" s="1358">
        <v>2</v>
      </c>
      <c r="J57" s="1359">
        <f t="shared" si="79"/>
        <v>40</v>
      </c>
      <c r="K57" s="1357">
        <v>40</v>
      </c>
      <c r="L57" s="1358">
        <v>0</v>
      </c>
      <c r="M57" s="1359">
        <f t="shared" si="77"/>
        <v>40</v>
      </c>
      <c r="N57" s="1360">
        <f t="shared" ref="N57:N58" si="80">SUM(E57,H57,K57)</f>
        <v>116</v>
      </c>
      <c r="O57" s="1361">
        <f t="shared" ref="O57:O58" si="81">SUM(F57,I57,L57)</f>
        <v>4</v>
      </c>
      <c r="P57" s="1362">
        <f t="shared" ref="P57:P58" si="82">N57+O57</f>
        <v>120</v>
      </c>
      <c r="Q57" s="1363">
        <v>3</v>
      </c>
      <c r="AB57" s="9">
        <v>3</v>
      </c>
    </row>
    <row r="58" spans="1:28" s="9" customFormat="1" ht="14.25" customHeight="1">
      <c r="A58" s="800"/>
      <c r="B58" s="801"/>
      <c r="C58" s="158"/>
      <c r="D58" s="1107" t="s">
        <v>354</v>
      </c>
      <c r="E58" s="1357">
        <v>37</v>
      </c>
      <c r="F58" s="1358">
        <v>2</v>
      </c>
      <c r="G58" s="1359">
        <f t="shared" si="4"/>
        <v>39</v>
      </c>
      <c r="H58" s="1357">
        <v>39</v>
      </c>
      <c r="I58" s="1358">
        <v>1</v>
      </c>
      <c r="J58" s="1359">
        <f t="shared" si="79"/>
        <v>40</v>
      </c>
      <c r="K58" s="1357">
        <v>38</v>
      </c>
      <c r="L58" s="1358">
        <v>0</v>
      </c>
      <c r="M58" s="1359">
        <f t="shared" si="77"/>
        <v>38</v>
      </c>
      <c r="N58" s="1360">
        <f t="shared" si="80"/>
        <v>114</v>
      </c>
      <c r="O58" s="1361">
        <f t="shared" si="81"/>
        <v>3</v>
      </c>
      <c r="P58" s="1362">
        <f t="shared" si="82"/>
        <v>117</v>
      </c>
      <c r="Q58" s="1363">
        <v>3</v>
      </c>
    </row>
    <row r="59" spans="1:28" s="9" customFormat="1" ht="14.25" customHeight="1">
      <c r="A59" s="2009"/>
      <c r="B59" s="2010"/>
      <c r="C59" s="158"/>
      <c r="D59" s="1107" t="s">
        <v>355</v>
      </c>
      <c r="E59" s="1357">
        <v>32</v>
      </c>
      <c r="F59" s="1358">
        <v>8</v>
      </c>
      <c r="G59" s="1359">
        <f t="shared" si="4"/>
        <v>40</v>
      </c>
      <c r="H59" s="1357">
        <v>27</v>
      </c>
      <c r="I59" s="1358">
        <v>13</v>
      </c>
      <c r="J59" s="1359">
        <f t="shared" si="79"/>
        <v>40</v>
      </c>
      <c r="K59" s="1357">
        <v>26</v>
      </c>
      <c r="L59" s="1358">
        <v>13</v>
      </c>
      <c r="M59" s="1359">
        <f t="shared" si="77"/>
        <v>39</v>
      </c>
      <c r="N59" s="1360">
        <f t="shared" si="35"/>
        <v>85</v>
      </c>
      <c r="O59" s="1361">
        <f t="shared" si="35"/>
        <v>34</v>
      </c>
      <c r="P59" s="1362">
        <f t="shared" si="2"/>
        <v>119</v>
      </c>
      <c r="Q59" s="1363">
        <v>3</v>
      </c>
    </row>
    <row r="60" spans="1:28" s="9" customFormat="1" ht="14.25" customHeight="1">
      <c r="A60" s="2009"/>
      <c r="B60" s="2010"/>
      <c r="C60" s="158"/>
      <c r="D60" s="1107" t="s">
        <v>356</v>
      </c>
      <c r="E60" s="1357">
        <v>35</v>
      </c>
      <c r="F60" s="1358">
        <v>5</v>
      </c>
      <c r="G60" s="1359">
        <f t="shared" si="4"/>
        <v>40</v>
      </c>
      <c r="H60" s="1357">
        <v>34</v>
      </c>
      <c r="I60" s="1358">
        <v>6</v>
      </c>
      <c r="J60" s="1359">
        <f t="shared" si="79"/>
        <v>40</v>
      </c>
      <c r="K60" s="1357">
        <v>32</v>
      </c>
      <c r="L60" s="1358">
        <v>7</v>
      </c>
      <c r="M60" s="1359">
        <f t="shared" si="77"/>
        <v>39</v>
      </c>
      <c r="N60" s="1360">
        <f t="shared" si="35"/>
        <v>101</v>
      </c>
      <c r="O60" s="1361">
        <f t="shared" si="35"/>
        <v>18</v>
      </c>
      <c r="P60" s="1362">
        <f t="shared" si="2"/>
        <v>119</v>
      </c>
      <c r="Q60" s="1363">
        <v>3</v>
      </c>
    </row>
    <row r="61" spans="1:28" s="9" customFormat="1" ht="14.25" customHeight="1">
      <c r="A61" s="2009"/>
      <c r="B61" s="2010"/>
      <c r="C61" s="159"/>
      <c r="D61" s="151" t="s">
        <v>357</v>
      </c>
      <c r="E61" s="1350"/>
      <c r="F61" s="1351"/>
      <c r="G61" s="1352">
        <f t="shared" si="4"/>
        <v>0</v>
      </c>
      <c r="H61" s="1350">
        <v>0</v>
      </c>
      <c r="I61" s="1351">
        <v>0</v>
      </c>
      <c r="J61" s="1352">
        <f t="shared" si="79"/>
        <v>0</v>
      </c>
      <c r="K61" s="1350">
        <v>0</v>
      </c>
      <c r="L61" s="1351">
        <v>0</v>
      </c>
      <c r="M61" s="1352">
        <f t="shared" si="77"/>
        <v>0</v>
      </c>
      <c r="N61" s="1353">
        <f t="shared" si="35"/>
        <v>0</v>
      </c>
      <c r="O61" s="1354">
        <f t="shared" si="35"/>
        <v>0</v>
      </c>
      <c r="P61" s="1355">
        <f t="shared" si="2"/>
        <v>0</v>
      </c>
      <c r="Q61" s="1356">
        <v>0</v>
      </c>
    </row>
    <row r="62" spans="1:28" s="9" customFormat="1" ht="14.25" customHeight="1">
      <c r="A62" s="2011"/>
      <c r="B62" s="2012"/>
      <c r="C62" s="795" t="s">
        <v>11</v>
      </c>
      <c r="D62" s="798"/>
      <c r="E62" s="1353">
        <f>SUM(E55:E61)</f>
        <v>222</v>
      </c>
      <c r="F62" s="1354">
        <f>SUM(F55:F61)</f>
        <v>17</v>
      </c>
      <c r="G62" s="1352">
        <f t="shared" si="4"/>
        <v>239</v>
      </c>
      <c r="H62" s="1353">
        <f>SUM(H55:H61)</f>
        <v>217</v>
      </c>
      <c r="I62" s="1354">
        <f>SUM(I55:I61)</f>
        <v>23</v>
      </c>
      <c r="J62" s="1352">
        <f t="shared" si="79"/>
        <v>240</v>
      </c>
      <c r="K62" s="1353">
        <f>SUM(K55:K61)</f>
        <v>215</v>
      </c>
      <c r="L62" s="1354">
        <f>SUM(L55:L61)</f>
        <v>21</v>
      </c>
      <c r="M62" s="1352">
        <f t="shared" si="77"/>
        <v>236</v>
      </c>
      <c r="N62" s="1353">
        <f t="shared" si="35"/>
        <v>654</v>
      </c>
      <c r="O62" s="1354">
        <f t="shared" si="35"/>
        <v>61</v>
      </c>
      <c r="P62" s="1355">
        <f t="shared" si="2"/>
        <v>715</v>
      </c>
      <c r="Q62" s="1372">
        <f>SUM(Q55:Q61)</f>
        <v>18</v>
      </c>
    </row>
    <row r="63" spans="1:28" s="9" customFormat="1" ht="14.25" customHeight="1">
      <c r="A63" s="2013" t="s">
        <v>109</v>
      </c>
      <c r="B63" s="2014"/>
      <c r="C63" s="158" t="s">
        <v>105</v>
      </c>
      <c r="D63" s="822" t="s">
        <v>106</v>
      </c>
      <c r="E63" s="1357">
        <v>39</v>
      </c>
      <c r="F63" s="1358">
        <v>1</v>
      </c>
      <c r="G63" s="1359">
        <f t="shared" si="4"/>
        <v>40</v>
      </c>
      <c r="H63" s="1357">
        <v>39</v>
      </c>
      <c r="I63" s="1358"/>
      <c r="J63" s="1359">
        <f t="shared" si="79"/>
        <v>39</v>
      </c>
      <c r="K63" s="1357">
        <v>34</v>
      </c>
      <c r="L63" s="1358"/>
      <c r="M63" s="1359">
        <f t="shared" si="77"/>
        <v>34</v>
      </c>
      <c r="N63" s="1360">
        <f t="shared" si="35"/>
        <v>112</v>
      </c>
      <c r="O63" s="1361">
        <f t="shared" si="35"/>
        <v>1</v>
      </c>
      <c r="P63" s="1362">
        <f t="shared" si="2"/>
        <v>113</v>
      </c>
      <c r="Q63" s="1363">
        <v>3</v>
      </c>
    </row>
    <row r="64" spans="1:28" s="9" customFormat="1" ht="14.25" customHeight="1">
      <c r="A64" s="2009"/>
      <c r="B64" s="2010"/>
      <c r="C64" s="158"/>
      <c r="D64" s="822" t="s">
        <v>107</v>
      </c>
      <c r="E64" s="1357">
        <v>40</v>
      </c>
      <c r="F64" s="1358"/>
      <c r="G64" s="1359">
        <f t="shared" si="4"/>
        <v>40</v>
      </c>
      <c r="H64" s="1357">
        <v>38</v>
      </c>
      <c r="I64" s="1358"/>
      <c r="J64" s="1359">
        <f t="shared" si="79"/>
        <v>38</v>
      </c>
      <c r="K64" s="1357">
        <v>38</v>
      </c>
      <c r="L64" s="1358">
        <v>1</v>
      </c>
      <c r="M64" s="1359">
        <f t="shared" si="77"/>
        <v>39</v>
      </c>
      <c r="N64" s="1360">
        <f t="shared" si="35"/>
        <v>116</v>
      </c>
      <c r="O64" s="1361">
        <f t="shared" si="35"/>
        <v>1</v>
      </c>
      <c r="P64" s="1362">
        <f t="shared" si="2"/>
        <v>117</v>
      </c>
      <c r="Q64" s="1363">
        <v>3</v>
      </c>
    </row>
    <row r="65" spans="1:17" s="9" customFormat="1" ht="14.25" customHeight="1">
      <c r="A65" s="2009"/>
      <c r="B65" s="2010"/>
      <c r="C65" s="158"/>
      <c r="D65" s="822" t="s">
        <v>108</v>
      </c>
      <c r="E65" s="1357">
        <v>30</v>
      </c>
      <c r="F65" s="1358">
        <v>10</v>
      </c>
      <c r="G65" s="1359">
        <f t="shared" si="4"/>
        <v>40</v>
      </c>
      <c r="H65" s="1357">
        <v>24</v>
      </c>
      <c r="I65" s="1358">
        <v>13</v>
      </c>
      <c r="J65" s="1359">
        <f t="shared" si="79"/>
        <v>37</v>
      </c>
      <c r="K65" s="1357">
        <v>28</v>
      </c>
      <c r="L65" s="1358">
        <v>11</v>
      </c>
      <c r="M65" s="1359">
        <f t="shared" si="77"/>
        <v>39</v>
      </c>
      <c r="N65" s="1360">
        <f t="shared" si="35"/>
        <v>82</v>
      </c>
      <c r="O65" s="1361">
        <f t="shared" si="35"/>
        <v>34</v>
      </c>
      <c r="P65" s="1362">
        <f t="shared" si="2"/>
        <v>116</v>
      </c>
      <c r="Q65" s="1363">
        <v>3</v>
      </c>
    </row>
    <row r="66" spans="1:17" s="9" customFormat="1" ht="14.25" customHeight="1">
      <c r="A66" s="2009"/>
      <c r="B66" s="2010"/>
      <c r="C66" s="159"/>
      <c r="D66" s="151" t="s">
        <v>110</v>
      </c>
      <c r="E66" s="1350">
        <v>40</v>
      </c>
      <c r="F66" s="1351"/>
      <c r="G66" s="1352">
        <f t="shared" si="4"/>
        <v>40</v>
      </c>
      <c r="H66" s="1350">
        <v>36</v>
      </c>
      <c r="I66" s="1351"/>
      <c r="J66" s="1352">
        <f t="shared" si="79"/>
        <v>36</v>
      </c>
      <c r="K66" s="1350">
        <v>31</v>
      </c>
      <c r="L66" s="1351">
        <v>2</v>
      </c>
      <c r="M66" s="1352">
        <f t="shared" si="77"/>
        <v>33</v>
      </c>
      <c r="N66" s="1353">
        <f t="shared" si="35"/>
        <v>107</v>
      </c>
      <c r="O66" s="1354">
        <f t="shared" si="35"/>
        <v>2</v>
      </c>
      <c r="P66" s="1355">
        <f t="shared" si="2"/>
        <v>109</v>
      </c>
      <c r="Q66" s="1356">
        <v>3</v>
      </c>
    </row>
    <row r="67" spans="1:17" s="9" customFormat="1" ht="14.25" customHeight="1">
      <c r="A67" s="2011"/>
      <c r="B67" s="2012"/>
      <c r="C67" s="795" t="s">
        <v>11</v>
      </c>
      <c r="D67" s="798"/>
      <c r="E67" s="1353">
        <f t="shared" ref="E67:F67" si="83">SUM(E63:E66)</f>
        <v>149</v>
      </c>
      <c r="F67" s="1354">
        <f t="shared" si="83"/>
        <v>11</v>
      </c>
      <c r="G67" s="1352">
        <f t="shared" si="4"/>
        <v>160</v>
      </c>
      <c r="H67" s="1353">
        <f t="shared" ref="H67:I67" si="84">SUM(H63:H66)</f>
        <v>137</v>
      </c>
      <c r="I67" s="1354">
        <f t="shared" si="84"/>
        <v>13</v>
      </c>
      <c r="J67" s="1352">
        <f t="shared" si="79"/>
        <v>150</v>
      </c>
      <c r="K67" s="1353">
        <f t="shared" ref="K67:L67" si="85">SUM(K63:K66)</f>
        <v>131</v>
      </c>
      <c r="L67" s="1354">
        <f t="shared" si="85"/>
        <v>14</v>
      </c>
      <c r="M67" s="1352">
        <f t="shared" si="77"/>
        <v>145</v>
      </c>
      <c r="N67" s="1353">
        <f t="shared" si="35"/>
        <v>417</v>
      </c>
      <c r="O67" s="1354">
        <f t="shared" si="35"/>
        <v>38</v>
      </c>
      <c r="P67" s="1355">
        <f t="shared" si="2"/>
        <v>455</v>
      </c>
      <c r="Q67" s="1372">
        <f>SUM(Q63:Q66)</f>
        <v>12</v>
      </c>
    </row>
    <row r="68" spans="1:17" s="9" customFormat="1" ht="14.25" customHeight="1">
      <c r="A68" s="2013" t="s">
        <v>111</v>
      </c>
      <c r="B68" s="2014"/>
      <c r="C68" s="158" t="s">
        <v>105</v>
      </c>
      <c r="D68" s="822" t="s">
        <v>106</v>
      </c>
      <c r="E68" s="1357">
        <v>73</v>
      </c>
      <c r="F68" s="1358">
        <v>5</v>
      </c>
      <c r="G68" s="1359">
        <f t="shared" si="4"/>
        <v>78</v>
      </c>
      <c r="H68" s="1357">
        <v>76</v>
      </c>
      <c r="I68" s="1358">
        <v>3</v>
      </c>
      <c r="J68" s="1359">
        <f t="shared" si="79"/>
        <v>79</v>
      </c>
      <c r="K68" s="1357">
        <v>73</v>
      </c>
      <c r="L68" s="1358">
        <v>2</v>
      </c>
      <c r="M68" s="1359">
        <f t="shared" si="77"/>
        <v>75</v>
      </c>
      <c r="N68" s="1360">
        <f t="shared" si="35"/>
        <v>222</v>
      </c>
      <c r="O68" s="1361">
        <f t="shared" si="35"/>
        <v>10</v>
      </c>
      <c r="P68" s="1362">
        <f t="shared" si="2"/>
        <v>232</v>
      </c>
      <c r="Q68" s="1363">
        <v>6</v>
      </c>
    </row>
    <row r="69" spans="1:17" s="9" customFormat="1" ht="14.25" customHeight="1">
      <c r="A69" s="2009"/>
      <c r="B69" s="2010"/>
      <c r="C69" s="158"/>
      <c r="D69" s="822" t="s">
        <v>107</v>
      </c>
      <c r="E69" s="1357">
        <v>23</v>
      </c>
      <c r="F69" s="1358">
        <v>1</v>
      </c>
      <c r="G69" s="1359">
        <f t="shared" si="4"/>
        <v>24</v>
      </c>
      <c r="H69" s="1357">
        <v>31</v>
      </c>
      <c r="I69" s="1358">
        <v>1</v>
      </c>
      <c r="J69" s="1359">
        <f t="shared" si="79"/>
        <v>32</v>
      </c>
      <c r="K69" s="1357">
        <v>35</v>
      </c>
      <c r="L69" s="1358">
        <v>2</v>
      </c>
      <c r="M69" s="1359">
        <f t="shared" si="77"/>
        <v>37</v>
      </c>
      <c r="N69" s="1360">
        <f t="shared" si="35"/>
        <v>89</v>
      </c>
      <c r="O69" s="1361">
        <f t="shared" si="35"/>
        <v>4</v>
      </c>
      <c r="P69" s="1362">
        <f t="shared" si="2"/>
        <v>93</v>
      </c>
      <c r="Q69" s="1363">
        <v>3</v>
      </c>
    </row>
    <row r="70" spans="1:17" s="9" customFormat="1" ht="14.25" customHeight="1">
      <c r="A70" s="2009"/>
      <c r="B70" s="2010"/>
      <c r="C70" s="158"/>
      <c r="D70" s="822" t="s">
        <v>108</v>
      </c>
      <c r="E70" s="1357">
        <v>30</v>
      </c>
      <c r="F70" s="1358">
        <v>10</v>
      </c>
      <c r="G70" s="1359">
        <f t="shared" si="4"/>
        <v>40</v>
      </c>
      <c r="H70" s="1357">
        <v>30</v>
      </c>
      <c r="I70" s="1358">
        <v>9</v>
      </c>
      <c r="J70" s="1359">
        <f t="shared" si="79"/>
        <v>39</v>
      </c>
      <c r="K70" s="1357">
        <v>31</v>
      </c>
      <c r="L70" s="1358">
        <v>7</v>
      </c>
      <c r="M70" s="1359">
        <f t="shared" si="77"/>
        <v>38</v>
      </c>
      <c r="N70" s="1360">
        <f t="shared" si="35"/>
        <v>91</v>
      </c>
      <c r="O70" s="1361">
        <f t="shared" si="35"/>
        <v>26</v>
      </c>
      <c r="P70" s="1362">
        <f t="shared" si="2"/>
        <v>117</v>
      </c>
      <c r="Q70" s="1363">
        <v>3</v>
      </c>
    </row>
    <row r="71" spans="1:17" s="9" customFormat="1" ht="14.25" customHeight="1">
      <c r="A71" s="2009"/>
      <c r="B71" s="2010"/>
      <c r="C71" s="158"/>
      <c r="D71" s="822" t="s">
        <v>110</v>
      </c>
      <c r="E71" s="1357">
        <v>23</v>
      </c>
      <c r="F71" s="1358">
        <v>1</v>
      </c>
      <c r="G71" s="1359">
        <f t="shared" si="4"/>
        <v>24</v>
      </c>
      <c r="H71" s="1357">
        <v>38</v>
      </c>
      <c r="I71" s="1358">
        <v>3</v>
      </c>
      <c r="J71" s="1359">
        <f t="shared" si="79"/>
        <v>41</v>
      </c>
      <c r="K71" s="1357">
        <v>36</v>
      </c>
      <c r="L71" s="1358">
        <v>1</v>
      </c>
      <c r="M71" s="1359">
        <f t="shared" si="77"/>
        <v>37</v>
      </c>
      <c r="N71" s="1360">
        <f t="shared" si="35"/>
        <v>97</v>
      </c>
      <c r="O71" s="1361">
        <f t="shared" si="35"/>
        <v>5</v>
      </c>
      <c r="P71" s="1362">
        <f t="shared" si="2"/>
        <v>102</v>
      </c>
      <c r="Q71" s="1363">
        <v>3</v>
      </c>
    </row>
    <row r="72" spans="1:17" s="9" customFormat="1" ht="14.25" customHeight="1">
      <c r="A72" s="2009"/>
      <c r="B72" s="2010"/>
      <c r="C72" s="159"/>
      <c r="D72" s="151" t="s">
        <v>112</v>
      </c>
      <c r="E72" s="1350">
        <v>63</v>
      </c>
      <c r="F72" s="1351">
        <v>2</v>
      </c>
      <c r="G72" s="1352">
        <f t="shared" si="4"/>
        <v>65</v>
      </c>
      <c r="H72" s="1350">
        <v>40</v>
      </c>
      <c r="I72" s="1351">
        <v>0</v>
      </c>
      <c r="J72" s="1352">
        <f t="shared" si="79"/>
        <v>40</v>
      </c>
      <c r="K72" s="1350">
        <v>38</v>
      </c>
      <c r="L72" s="1351">
        <v>1</v>
      </c>
      <c r="M72" s="1352">
        <f t="shared" si="77"/>
        <v>39</v>
      </c>
      <c r="N72" s="1353">
        <f t="shared" si="35"/>
        <v>141</v>
      </c>
      <c r="O72" s="1354">
        <f t="shared" si="35"/>
        <v>3</v>
      </c>
      <c r="P72" s="1355">
        <f t="shared" si="2"/>
        <v>144</v>
      </c>
      <c r="Q72" s="1356">
        <v>4</v>
      </c>
    </row>
    <row r="73" spans="1:17" s="9" customFormat="1" ht="14.25" customHeight="1" thickBot="1">
      <c r="A73" s="2029"/>
      <c r="B73" s="2030"/>
      <c r="C73" s="840" t="s">
        <v>11</v>
      </c>
      <c r="D73" s="817"/>
      <c r="E73" s="1406">
        <f>SUM(E68:E72)</f>
        <v>212</v>
      </c>
      <c r="F73" s="1003">
        <f>SUM(F68:F72)</f>
        <v>19</v>
      </c>
      <c r="G73" s="1004">
        <f t="shared" si="4"/>
        <v>231</v>
      </c>
      <c r="H73" s="1406">
        <f>SUM(H68:H72)</f>
        <v>215</v>
      </c>
      <c r="I73" s="1003">
        <f>SUM(I68:I72)</f>
        <v>16</v>
      </c>
      <c r="J73" s="1004">
        <f t="shared" si="79"/>
        <v>231</v>
      </c>
      <c r="K73" s="1406">
        <f t="shared" ref="K73:L73" si="86">SUM(K68:K72)</f>
        <v>213</v>
      </c>
      <c r="L73" s="1003">
        <f t="shared" si="86"/>
        <v>13</v>
      </c>
      <c r="M73" s="1004">
        <f t="shared" si="77"/>
        <v>226</v>
      </c>
      <c r="N73" s="1406">
        <f t="shared" si="35"/>
        <v>640</v>
      </c>
      <c r="O73" s="1003">
        <f t="shared" si="35"/>
        <v>48</v>
      </c>
      <c r="P73" s="1407">
        <f t="shared" si="2"/>
        <v>688</v>
      </c>
      <c r="Q73" s="1408">
        <f>SUM(Q68:Q72)</f>
        <v>19</v>
      </c>
    </row>
    <row r="74" spans="1:17" s="9" customFormat="1" ht="14.25" customHeight="1">
      <c r="A74" s="2031" t="s">
        <v>113</v>
      </c>
      <c r="B74" s="2032"/>
      <c r="C74" s="797" t="s">
        <v>105</v>
      </c>
      <c r="D74" s="814" t="s">
        <v>106</v>
      </c>
      <c r="E74" s="1409">
        <v>38</v>
      </c>
      <c r="F74" s="1410">
        <v>2</v>
      </c>
      <c r="G74" s="1411">
        <f t="shared" si="4"/>
        <v>40</v>
      </c>
      <c r="H74" s="1409">
        <v>39</v>
      </c>
      <c r="I74" s="1410">
        <v>0</v>
      </c>
      <c r="J74" s="1411">
        <f t="shared" si="79"/>
        <v>39</v>
      </c>
      <c r="K74" s="1409">
        <v>38</v>
      </c>
      <c r="L74" s="1410">
        <v>0</v>
      </c>
      <c r="M74" s="1411">
        <f t="shared" si="77"/>
        <v>38</v>
      </c>
      <c r="N74" s="1412">
        <f t="shared" si="35"/>
        <v>115</v>
      </c>
      <c r="O74" s="1413">
        <f t="shared" si="35"/>
        <v>2</v>
      </c>
      <c r="P74" s="1414">
        <f t="shared" si="2"/>
        <v>117</v>
      </c>
      <c r="Q74" s="1415">
        <v>3</v>
      </c>
    </row>
    <row r="75" spans="1:17" s="9" customFormat="1" ht="14.25" customHeight="1">
      <c r="A75" s="2009"/>
      <c r="B75" s="2010"/>
      <c r="C75" s="158"/>
      <c r="D75" s="822" t="s">
        <v>107</v>
      </c>
      <c r="E75" s="1357">
        <v>35</v>
      </c>
      <c r="F75" s="1358">
        <v>2</v>
      </c>
      <c r="G75" s="1359">
        <f t="shared" si="4"/>
        <v>37</v>
      </c>
      <c r="H75" s="1357">
        <v>37</v>
      </c>
      <c r="I75" s="1358">
        <v>0</v>
      </c>
      <c r="J75" s="1359">
        <f t="shared" si="79"/>
        <v>37</v>
      </c>
      <c r="K75" s="1357">
        <v>38</v>
      </c>
      <c r="L75" s="1358">
        <v>2</v>
      </c>
      <c r="M75" s="1359">
        <f t="shared" si="77"/>
        <v>40</v>
      </c>
      <c r="N75" s="1360">
        <f t="shared" si="35"/>
        <v>110</v>
      </c>
      <c r="O75" s="1361">
        <f t="shared" si="35"/>
        <v>4</v>
      </c>
      <c r="P75" s="1362">
        <f t="shared" si="2"/>
        <v>114</v>
      </c>
      <c r="Q75" s="1363">
        <v>3</v>
      </c>
    </row>
    <row r="76" spans="1:17" s="9" customFormat="1" ht="14.25" customHeight="1">
      <c r="A76" s="2009"/>
      <c r="B76" s="2010"/>
      <c r="C76" s="158"/>
      <c r="D76" s="822" t="s">
        <v>114</v>
      </c>
      <c r="E76" s="1357">
        <v>7</v>
      </c>
      <c r="F76" s="1358">
        <v>33</v>
      </c>
      <c r="G76" s="1359">
        <f t="shared" si="4"/>
        <v>40</v>
      </c>
      <c r="H76" s="1357">
        <v>16</v>
      </c>
      <c r="I76" s="1358">
        <v>22</v>
      </c>
      <c r="J76" s="1359">
        <f t="shared" si="79"/>
        <v>38</v>
      </c>
      <c r="K76" s="1357">
        <v>14</v>
      </c>
      <c r="L76" s="1358">
        <v>27</v>
      </c>
      <c r="M76" s="1359">
        <f t="shared" si="77"/>
        <v>41</v>
      </c>
      <c r="N76" s="1360">
        <f t="shared" si="35"/>
        <v>37</v>
      </c>
      <c r="O76" s="1361">
        <f t="shared" si="35"/>
        <v>82</v>
      </c>
      <c r="P76" s="1362">
        <f t="shared" si="2"/>
        <v>119</v>
      </c>
      <c r="Q76" s="1363">
        <v>3</v>
      </c>
    </row>
    <row r="77" spans="1:17" s="9" customFormat="1" ht="14.25" customHeight="1">
      <c r="A77" s="2009"/>
      <c r="B77" s="2010"/>
      <c r="C77" s="159"/>
      <c r="D77" s="151" t="s">
        <v>115</v>
      </c>
      <c r="E77" s="1350">
        <v>18</v>
      </c>
      <c r="F77" s="1351">
        <v>22</v>
      </c>
      <c r="G77" s="1352">
        <f t="shared" si="4"/>
        <v>40</v>
      </c>
      <c r="H77" s="1350">
        <v>18</v>
      </c>
      <c r="I77" s="1351">
        <v>10</v>
      </c>
      <c r="J77" s="1352">
        <f t="shared" si="79"/>
        <v>28</v>
      </c>
      <c r="K77" s="1350">
        <v>24</v>
      </c>
      <c r="L77" s="1351">
        <v>11</v>
      </c>
      <c r="M77" s="1352">
        <f t="shared" si="77"/>
        <v>35</v>
      </c>
      <c r="N77" s="1353">
        <f t="shared" si="35"/>
        <v>60</v>
      </c>
      <c r="O77" s="1354">
        <f t="shared" si="35"/>
        <v>43</v>
      </c>
      <c r="P77" s="1355">
        <f t="shared" si="2"/>
        <v>103</v>
      </c>
      <c r="Q77" s="1356">
        <v>3</v>
      </c>
    </row>
    <row r="78" spans="1:17" s="9" customFormat="1" ht="14.25" customHeight="1">
      <c r="A78" s="2011"/>
      <c r="B78" s="2012"/>
      <c r="C78" s="795" t="s">
        <v>11</v>
      </c>
      <c r="D78" s="798"/>
      <c r="E78" s="1353">
        <f t="shared" ref="E78:F78" si="87">SUM(E74:E77)</f>
        <v>98</v>
      </c>
      <c r="F78" s="1354">
        <f t="shared" si="87"/>
        <v>59</v>
      </c>
      <c r="G78" s="1352">
        <f t="shared" si="4"/>
        <v>157</v>
      </c>
      <c r="H78" s="1353">
        <f t="shared" ref="H78:I78" si="88">SUM(H74:H77)</f>
        <v>110</v>
      </c>
      <c r="I78" s="1354">
        <f t="shared" si="88"/>
        <v>32</v>
      </c>
      <c r="J78" s="1352">
        <f t="shared" si="79"/>
        <v>142</v>
      </c>
      <c r="K78" s="1353">
        <f t="shared" ref="K78:L78" si="89">SUM(K74:K77)</f>
        <v>114</v>
      </c>
      <c r="L78" s="1354">
        <f t="shared" si="89"/>
        <v>40</v>
      </c>
      <c r="M78" s="1352">
        <f t="shared" si="77"/>
        <v>154</v>
      </c>
      <c r="N78" s="1353">
        <f t="shared" si="35"/>
        <v>322</v>
      </c>
      <c r="O78" s="1354">
        <f t="shared" si="35"/>
        <v>131</v>
      </c>
      <c r="P78" s="1355">
        <f t="shared" ref="P78:P103" si="90">N78+O78</f>
        <v>453</v>
      </c>
      <c r="Q78" s="1372">
        <f>SUM(Q74:Q77)</f>
        <v>12</v>
      </c>
    </row>
    <row r="79" spans="1:17" s="9" customFormat="1" ht="14.25" customHeight="1">
      <c r="A79" s="2013" t="s">
        <v>116</v>
      </c>
      <c r="B79" s="2014"/>
      <c r="C79" s="158" t="s">
        <v>53</v>
      </c>
      <c r="D79" s="1107" t="s">
        <v>53</v>
      </c>
      <c r="E79" s="2005">
        <v>82</v>
      </c>
      <c r="F79" s="2003">
        <v>118</v>
      </c>
      <c r="G79" s="2001">
        <f t="shared" ref="G79:G103" si="91">E79+F79</f>
        <v>200</v>
      </c>
      <c r="H79" s="1386">
        <v>80</v>
      </c>
      <c r="I79" s="1387">
        <v>77</v>
      </c>
      <c r="J79" s="1388">
        <f t="shared" si="79"/>
        <v>157</v>
      </c>
      <c r="K79" s="1357">
        <v>79</v>
      </c>
      <c r="L79" s="1358">
        <v>80</v>
      </c>
      <c r="M79" s="1359">
        <f t="shared" si="77"/>
        <v>159</v>
      </c>
      <c r="N79" s="1360">
        <f t="shared" si="35"/>
        <v>241</v>
      </c>
      <c r="O79" s="1361">
        <f t="shared" si="35"/>
        <v>275</v>
      </c>
      <c r="P79" s="1362">
        <f>N79+O79</f>
        <v>516</v>
      </c>
      <c r="Q79" s="1363">
        <v>13</v>
      </c>
    </row>
    <row r="80" spans="1:17" s="9" customFormat="1" ht="14.25" customHeight="1">
      <c r="A80" s="800"/>
      <c r="B80" s="801"/>
      <c r="C80" s="158"/>
      <c r="D80" s="1106" t="s">
        <v>340</v>
      </c>
      <c r="E80" s="2019"/>
      <c r="F80" s="2020"/>
      <c r="G80" s="2021"/>
      <c r="H80" s="1416">
        <v>16</v>
      </c>
      <c r="I80" s="1417">
        <v>24</v>
      </c>
      <c r="J80" s="1391">
        <f t="shared" si="79"/>
        <v>40</v>
      </c>
      <c r="K80" s="1357">
        <v>6</v>
      </c>
      <c r="L80" s="1358">
        <v>34</v>
      </c>
      <c r="M80" s="1359">
        <f t="shared" si="77"/>
        <v>40</v>
      </c>
      <c r="N80" s="1360">
        <f t="shared" si="35"/>
        <v>22</v>
      </c>
      <c r="O80" s="1361">
        <f t="shared" si="35"/>
        <v>58</v>
      </c>
      <c r="P80" s="1362">
        <f t="shared" si="90"/>
        <v>80</v>
      </c>
      <c r="Q80" s="1363">
        <v>2</v>
      </c>
    </row>
    <row r="81" spans="1:17" s="9" customFormat="1" ht="14.25" customHeight="1">
      <c r="A81" s="2009"/>
      <c r="B81" s="2010"/>
      <c r="C81" s="159"/>
      <c r="D81" s="151" t="s">
        <v>117</v>
      </c>
      <c r="E81" s="1350">
        <v>18</v>
      </c>
      <c r="F81" s="1351">
        <v>22</v>
      </c>
      <c r="G81" s="1373">
        <f t="shared" si="91"/>
        <v>40</v>
      </c>
      <c r="H81" s="1350">
        <v>21</v>
      </c>
      <c r="I81" s="1351">
        <v>16</v>
      </c>
      <c r="J81" s="1352">
        <f t="shared" ref="J81:J84" si="92">H81+I81</f>
        <v>37</v>
      </c>
      <c r="K81" s="1350">
        <v>24</v>
      </c>
      <c r="L81" s="1351">
        <v>15</v>
      </c>
      <c r="M81" s="1352">
        <f t="shared" si="77"/>
        <v>39</v>
      </c>
      <c r="N81" s="1353">
        <f t="shared" si="35"/>
        <v>63</v>
      </c>
      <c r="O81" s="1354">
        <f t="shared" si="35"/>
        <v>53</v>
      </c>
      <c r="P81" s="1355">
        <f t="shared" si="90"/>
        <v>116</v>
      </c>
      <c r="Q81" s="1356">
        <v>3</v>
      </c>
    </row>
    <row r="82" spans="1:17" s="9" customFormat="1" ht="14.25" customHeight="1">
      <c r="A82" s="2011"/>
      <c r="B82" s="2012"/>
      <c r="C82" s="795" t="s">
        <v>11</v>
      </c>
      <c r="D82" s="798"/>
      <c r="E82" s="1353">
        <f t="shared" ref="E82:F82" si="93">SUM(E79:E81)</f>
        <v>100</v>
      </c>
      <c r="F82" s="1354">
        <f t="shared" si="93"/>
        <v>140</v>
      </c>
      <c r="G82" s="1373">
        <f t="shared" si="91"/>
        <v>240</v>
      </c>
      <c r="H82" s="1353">
        <f t="shared" ref="H82:I82" si="94">SUM(H79:H81)</f>
        <v>117</v>
      </c>
      <c r="I82" s="1354">
        <f t="shared" si="94"/>
        <v>117</v>
      </c>
      <c r="J82" s="1352">
        <f t="shared" si="92"/>
        <v>234</v>
      </c>
      <c r="K82" s="1353">
        <f t="shared" ref="K82:L82" si="95">SUM(K79:K81)</f>
        <v>109</v>
      </c>
      <c r="L82" s="1354">
        <f t="shared" si="95"/>
        <v>129</v>
      </c>
      <c r="M82" s="1352">
        <f t="shared" si="77"/>
        <v>238</v>
      </c>
      <c r="N82" s="1353">
        <f t="shared" si="35"/>
        <v>326</v>
      </c>
      <c r="O82" s="1354">
        <f t="shared" si="35"/>
        <v>386</v>
      </c>
      <c r="P82" s="1355">
        <f t="shared" si="90"/>
        <v>712</v>
      </c>
      <c r="Q82" s="1372">
        <f>SUM(Q79:Q81)</f>
        <v>18</v>
      </c>
    </row>
    <row r="83" spans="1:17" s="9" customFormat="1" ht="14.25" customHeight="1">
      <c r="A83" s="2013" t="s">
        <v>118</v>
      </c>
      <c r="B83" s="2014"/>
      <c r="C83" s="171" t="s">
        <v>53</v>
      </c>
      <c r="D83" s="140" t="s">
        <v>53</v>
      </c>
      <c r="E83" s="2005">
        <v>68</v>
      </c>
      <c r="F83" s="2003">
        <v>88</v>
      </c>
      <c r="G83" s="2001">
        <f t="shared" si="91"/>
        <v>156</v>
      </c>
      <c r="H83" s="1386">
        <v>54</v>
      </c>
      <c r="I83" s="1387">
        <v>53</v>
      </c>
      <c r="J83" s="1388">
        <f t="shared" si="92"/>
        <v>107</v>
      </c>
      <c r="K83" s="1392">
        <v>36</v>
      </c>
      <c r="L83" s="1393">
        <v>43</v>
      </c>
      <c r="M83" s="1394">
        <f t="shared" si="77"/>
        <v>79</v>
      </c>
      <c r="N83" s="1395">
        <f t="shared" si="35"/>
        <v>158</v>
      </c>
      <c r="O83" s="1396">
        <f t="shared" si="35"/>
        <v>184</v>
      </c>
      <c r="P83" s="1397">
        <f t="shared" si="90"/>
        <v>342</v>
      </c>
      <c r="Q83" s="1400">
        <v>9</v>
      </c>
    </row>
    <row r="84" spans="1:17" s="9" customFormat="1" ht="14.25" customHeight="1">
      <c r="A84" s="2009"/>
      <c r="B84" s="2010"/>
      <c r="C84" s="159"/>
      <c r="D84" s="182" t="s">
        <v>119</v>
      </c>
      <c r="E84" s="2006"/>
      <c r="F84" s="2004"/>
      <c r="G84" s="2002"/>
      <c r="H84" s="1389">
        <v>18</v>
      </c>
      <c r="I84" s="1390">
        <v>22</v>
      </c>
      <c r="J84" s="1418">
        <f t="shared" si="92"/>
        <v>40</v>
      </c>
      <c r="K84" s="1350">
        <v>14</v>
      </c>
      <c r="L84" s="1351">
        <v>25</v>
      </c>
      <c r="M84" s="1352">
        <f t="shared" si="77"/>
        <v>39</v>
      </c>
      <c r="N84" s="1353">
        <f t="shared" si="35"/>
        <v>32</v>
      </c>
      <c r="O84" s="1354">
        <f t="shared" si="35"/>
        <v>47</v>
      </c>
      <c r="P84" s="1355">
        <f t="shared" si="90"/>
        <v>79</v>
      </c>
      <c r="Q84" s="1356">
        <v>2</v>
      </c>
    </row>
    <row r="85" spans="1:17" s="9" customFormat="1" ht="14.25" customHeight="1">
      <c r="A85" s="2011"/>
      <c r="B85" s="2012"/>
      <c r="C85" s="795" t="s">
        <v>11</v>
      </c>
      <c r="D85" s="798"/>
      <c r="E85" s="1353">
        <f t="shared" ref="E85:F85" si="96">SUM(E83:E84)</f>
        <v>68</v>
      </c>
      <c r="F85" s="1354">
        <f t="shared" si="96"/>
        <v>88</v>
      </c>
      <c r="G85" s="1352">
        <f t="shared" si="91"/>
        <v>156</v>
      </c>
      <c r="H85" s="1353">
        <f t="shared" ref="H85:I85" si="97">SUM(H83:H84)</f>
        <v>72</v>
      </c>
      <c r="I85" s="1354">
        <f t="shared" si="97"/>
        <v>75</v>
      </c>
      <c r="J85" s="1352">
        <f t="shared" ref="J85:J99" si="98">H85+I85</f>
        <v>147</v>
      </c>
      <c r="K85" s="1353">
        <f t="shared" ref="K85:L85" si="99">SUM(K83:K84)</f>
        <v>50</v>
      </c>
      <c r="L85" s="1354">
        <f t="shared" si="99"/>
        <v>68</v>
      </c>
      <c r="M85" s="1352">
        <f t="shared" si="77"/>
        <v>118</v>
      </c>
      <c r="N85" s="1353">
        <f t="shared" si="35"/>
        <v>190</v>
      </c>
      <c r="O85" s="1354">
        <f t="shared" si="35"/>
        <v>231</v>
      </c>
      <c r="P85" s="1355">
        <f t="shared" si="90"/>
        <v>421</v>
      </c>
      <c r="Q85" s="1372">
        <f>SUM(Q83:Q84)</f>
        <v>11</v>
      </c>
    </row>
    <row r="86" spans="1:17" s="9" customFormat="1" ht="14.25" customHeight="1">
      <c r="A86" s="2013" t="s">
        <v>120</v>
      </c>
      <c r="B86" s="2014"/>
      <c r="C86" s="171" t="s">
        <v>53</v>
      </c>
      <c r="D86" s="140" t="s">
        <v>53</v>
      </c>
      <c r="E86" s="1392">
        <v>31</v>
      </c>
      <c r="F86" s="1393">
        <v>90</v>
      </c>
      <c r="G86" s="1394">
        <f t="shared" si="91"/>
        <v>121</v>
      </c>
      <c r="H86" s="1392">
        <v>12</v>
      </c>
      <c r="I86" s="1393">
        <v>65</v>
      </c>
      <c r="J86" s="1394">
        <f t="shared" si="98"/>
        <v>77</v>
      </c>
      <c r="K86" s="1392">
        <v>9</v>
      </c>
      <c r="L86" s="1393">
        <v>65</v>
      </c>
      <c r="M86" s="1394">
        <f t="shared" si="77"/>
        <v>74</v>
      </c>
      <c r="N86" s="1395">
        <f t="shared" ref="N86:O103" si="100">SUM(E86,H86,K86)</f>
        <v>52</v>
      </c>
      <c r="O86" s="1396">
        <f t="shared" si="100"/>
        <v>220</v>
      </c>
      <c r="P86" s="1397">
        <f t="shared" si="90"/>
        <v>272</v>
      </c>
      <c r="Q86" s="1400">
        <v>7</v>
      </c>
    </row>
    <row r="87" spans="1:17" s="9" customFormat="1" ht="14.25" customHeight="1">
      <c r="A87" s="2009"/>
      <c r="B87" s="2010"/>
      <c r="C87" s="838"/>
      <c r="D87" s="822" t="s">
        <v>121</v>
      </c>
      <c r="E87" s="1357">
        <v>15</v>
      </c>
      <c r="F87" s="1358">
        <v>25</v>
      </c>
      <c r="G87" s="1359">
        <f t="shared" si="91"/>
        <v>40</v>
      </c>
      <c r="H87" s="1357">
        <v>16</v>
      </c>
      <c r="I87" s="1358">
        <v>23</v>
      </c>
      <c r="J87" s="1359">
        <f t="shared" si="98"/>
        <v>39</v>
      </c>
      <c r="K87" s="1357">
        <v>9</v>
      </c>
      <c r="L87" s="1358">
        <v>27</v>
      </c>
      <c r="M87" s="1359">
        <f t="shared" si="77"/>
        <v>36</v>
      </c>
      <c r="N87" s="1360">
        <f t="shared" si="100"/>
        <v>40</v>
      </c>
      <c r="O87" s="1361">
        <f t="shared" si="100"/>
        <v>75</v>
      </c>
      <c r="P87" s="1362">
        <f t="shared" si="90"/>
        <v>115</v>
      </c>
      <c r="Q87" s="1363">
        <v>3</v>
      </c>
    </row>
    <row r="88" spans="1:17" s="9" customFormat="1" ht="14.25" customHeight="1">
      <c r="A88" s="2009"/>
      <c r="B88" s="2010"/>
      <c r="C88" s="159"/>
      <c r="D88" s="151" t="s">
        <v>122</v>
      </c>
      <c r="E88" s="1350"/>
      <c r="F88" s="1351"/>
      <c r="G88" s="1352">
        <f t="shared" si="91"/>
        <v>0</v>
      </c>
      <c r="H88" s="1350">
        <v>9</v>
      </c>
      <c r="I88" s="1351">
        <v>29</v>
      </c>
      <c r="J88" s="1352">
        <f t="shared" si="98"/>
        <v>38</v>
      </c>
      <c r="K88" s="1350">
        <v>9</v>
      </c>
      <c r="L88" s="1351">
        <v>26</v>
      </c>
      <c r="M88" s="1352">
        <f t="shared" si="77"/>
        <v>35</v>
      </c>
      <c r="N88" s="1353">
        <f t="shared" si="100"/>
        <v>18</v>
      </c>
      <c r="O88" s="1354">
        <f t="shared" si="100"/>
        <v>55</v>
      </c>
      <c r="P88" s="1355">
        <f t="shared" si="90"/>
        <v>73</v>
      </c>
      <c r="Q88" s="1356">
        <v>2</v>
      </c>
    </row>
    <row r="89" spans="1:17" s="9" customFormat="1" ht="14.25" customHeight="1">
      <c r="A89" s="2011"/>
      <c r="B89" s="2012"/>
      <c r="C89" s="795" t="s">
        <v>11</v>
      </c>
      <c r="D89" s="798"/>
      <c r="E89" s="1353">
        <f>SUM(E86:E88)</f>
        <v>46</v>
      </c>
      <c r="F89" s="1354">
        <f>SUM(F86:F88)</f>
        <v>115</v>
      </c>
      <c r="G89" s="1352">
        <f t="shared" si="91"/>
        <v>161</v>
      </c>
      <c r="H89" s="1353">
        <f>SUM(H86:H88)</f>
        <v>37</v>
      </c>
      <c r="I89" s="1354">
        <f>SUM(I86:I88)</f>
        <v>117</v>
      </c>
      <c r="J89" s="1352">
        <f t="shared" si="98"/>
        <v>154</v>
      </c>
      <c r="K89" s="1353">
        <f t="shared" ref="K89:L89" si="101">SUM(K86:K88)</f>
        <v>27</v>
      </c>
      <c r="L89" s="1354">
        <f t="shared" si="101"/>
        <v>118</v>
      </c>
      <c r="M89" s="1352">
        <f t="shared" si="77"/>
        <v>145</v>
      </c>
      <c r="N89" s="1353">
        <f t="shared" si="100"/>
        <v>110</v>
      </c>
      <c r="O89" s="1354">
        <f t="shared" si="100"/>
        <v>350</v>
      </c>
      <c r="P89" s="1355">
        <f t="shared" si="90"/>
        <v>460</v>
      </c>
      <c r="Q89" s="1372">
        <f>SUM(Q86:Q88)</f>
        <v>12</v>
      </c>
    </row>
    <row r="90" spans="1:17" s="9" customFormat="1" ht="14.25" customHeight="1">
      <c r="A90" s="2013" t="s">
        <v>16</v>
      </c>
      <c r="B90" s="2014"/>
      <c r="C90" s="171" t="s">
        <v>96</v>
      </c>
      <c r="D90" s="831" t="s">
        <v>123</v>
      </c>
      <c r="E90" s="1392">
        <v>2</v>
      </c>
      <c r="F90" s="1393">
        <v>26</v>
      </c>
      <c r="G90" s="1394">
        <f t="shared" si="91"/>
        <v>28</v>
      </c>
      <c r="H90" s="1392">
        <v>1</v>
      </c>
      <c r="I90" s="1393">
        <v>30</v>
      </c>
      <c r="J90" s="1394">
        <f t="shared" si="98"/>
        <v>31</v>
      </c>
      <c r="K90" s="1392">
        <v>1</v>
      </c>
      <c r="L90" s="1393">
        <v>24</v>
      </c>
      <c r="M90" s="1394">
        <f t="shared" si="77"/>
        <v>25</v>
      </c>
      <c r="N90" s="1395">
        <f t="shared" si="100"/>
        <v>4</v>
      </c>
      <c r="O90" s="1396">
        <f t="shared" si="100"/>
        <v>80</v>
      </c>
      <c r="P90" s="1397">
        <f t="shared" si="90"/>
        <v>84</v>
      </c>
      <c r="Q90" s="1400">
        <v>3</v>
      </c>
    </row>
    <row r="91" spans="1:17" s="9" customFormat="1" ht="14.25" customHeight="1">
      <c r="A91" s="2009"/>
      <c r="B91" s="2010"/>
      <c r="C91" s="838"/>
      <c r="D91" s="810" t="s">
        <v>124</v>
      </c>
      <c r="E91" s="1357">
        <v>1</v>
      </c>
      <c r="F91" s="1358">
        <v>22</v>
      </c>
      <c r="G91" s="1359">
        <f t="shared" si="91"/>
        <v>23</v>
      </c>
      <c r="H91" s="1357">
        <v>3</v>
      </c>
      <c r="I91" s="1358">
        <v>14</v>
      </c>
      <c r="J91" s="1359">
        <f t="shared" si="98"/>
        <v>17</v>
      </c>
      <c r="K91" s="1357">
        <v>0</v>
      </c>
      <c r="L91" s="1358">
        <v>18</v>
      </c>
      <c r="M91" s="1359">
        <f t="shared" si="77"/>
        <v>18</v>
      </c>
      <c r="N91" s="1360">
        <f t="shared" si="100"/>
        <v>4</v>
      </c>
      <c r="O91" s="1361">
        <f t="shared" si="100"/>
        <v>54</v>
      </c>
      <c r="P91" s="1362">
        <f t="shared" si="90"/>
        <v>58</v>
      </c>
      <c r="Q91" s="1363">
        <v>3</v>
      </c>
    </row>
    <row r="92" spans="1:17" s="9" customFormat="1" ht="14.25" customHeight="1">
      <c r="A92" s="2009"/>
      <c r="B92" s="2010"/>
      <c r="C92" s="838"/>
      <c r="D92" s="830" t="s">
        <v>125</v>
      </c>
      <c r="E92" s="1357">
        <v>10</v>
      </c>
      <c r="F92" s="1358">
        <v>24</v>
      </c>
      <c r="G92" s="1359">
        <f t="shared" si="91"/>
        <v>34</v>
      </c>
      <c r="H92" s="1357">
        <v>21</v>
      </c>
      <c r="I92" s="1358">
        <v>19</v>
      </c>
      <c r="J92" s="1359">
        <f t="shared" si="98"/>
        <v>40</v>
      </c>
      <c r="K92" s="1357">
        <v>9</v>
      </c>
      <c r="L92" s="1358">
        <v>28</v>
      </c>
      <c r="M92" s="1359">
        <f t="shared" si="77"/>
        <v>37</v>
      </c>
      <c r="N92" s="1360">
        <f t="shared" si="100"/>
        <v>40</v>
      </c>
      <c r="O92" s="1361">
        <f t="shared" si="100"/>
        <v>71</v>
      </c>
      <c r="P92" s="1362">
        <f t="shared" si="90"/>
        <v>111</v>
      </c>
      <c r="Q92" s="1363">
        <v>3</v>
      </c>
    </row>
    <row r="93" spans="1:17" s="9" customFormat="1" ht="14.25" customHeight="1">
      <c r="A93" s="2009"/>
      <c r="B93" s="2010"/>
      <c r="C93" s="159"/>
      <c r="D93" s="168" t="s">
        <v>126</v>
      </c>
      <c r="E93" s="1350">
        <v>0</v>
      </c>
      <c r="F93" s="1351">
        <v>0</v>
      </c>
      <c r="G93" s="1352">
        <f t="shared" si="91"/>
        <v>0</v>
      </c>
      <c r="H93" s="1350">
        <v>0</v>
      </c>
      <c r="I93" s="1351">
        <v>0</v>
      </c>
      <c r="J93" s="1352">
        <f t="shared" si="98"/>
        <v>0</v>
      </c>
      <c r="K93" s="1350">
        <v>0</v>
      </c>
      <c r="L93" s="1351">
        <v>0</v>
      </c>
      <c r="M93" s="1352">
        <f t="shared" si="77"/>
        <v>0</v>
      </c>
      <c r="N93" s="1353">
        <f t="shared" si="100"/>
        <v>0</v>
      </c>
      <c r="O93" s="1354">
        <f t="shared" si="100"/>
        <v>0</v>
      </c>
      <c r="P93" s="1355">
        <f t="shared" si="90"/>
        <v>0</v>
      </c>
      <c r="Q93" s="1356">
        <v>0</v>
      </c>
    </row>
    <row r="94" spans="1:17" s="9" customFormat="1" ht="14.25" customHeight="1">
      <c r="A94" s="2011"/>
      <c r="B94" s="2012"/>
      <c r="C94" s="795" t="s">
        <v>11</v>
      </c>
      <c r="D94" s="798"/>
      <c r="E94" s="1353">
        <f>SUM(E90:E93)</f>
        <v>13</v>
      </c>
      <c r="F94" s="1354">
        <f>SUM(F90:F93)</f>
        <v>72</v>
      </c>
      <c r="G94" s="1352">
        <f t="shared" si="91"/>
        <v>85</v>
      </c>
      <c r="H94" s="1353">
        <f>SUM(H90:H93)</f>
        <v>25</v>
      </c>
      <c r="I94" s="1354">
        <f>SUM(I90:I93)</f>
        <v>63</v>
      </c>
      <c r="J94" s="1352">
        <f t="shared" si="98"/>
        <v>88</v>
      </c>
      <c r="K94" s="1353">
        <f t="shared" ref="K94:L94" si="102">SUM(K90:K93)</f>
        <v>10</v>
      </c>
      <c r="L94" s="1354">
        <f t="shared" si="102"/>
        <v>70</v>
      </c>
      <c r="M94" s="1352">
        <f t="shared" si="77"/>
        <v>80</v>
      </c>
      <c r="N94" s="1353">
        <f t="shared" si="100"/>
        <v>48</v>
      </c>
      <c r="O94" s="1354">
        <f t="shared" si="100"/>
        <v>205</v>
      </c>
      <c r="P94" s="1355">
        <f t="shared" si="90"/>
        <v>253</v>
      </c>
      <c r="Q94" s="1372">
        <f>SUM(Q90:Q93)</f>
        <v>9</v>
      </c>
    </row>
    <row r="95" spans="1:17" s="9" customFormat="1" ht="14.25" customHeight="1">
      <c r="A95" s="2024" t="s">
        <v>127</v>
      </c>
      <c r="B95" s="2025"/>
      <c r="C95" s="99" t="s">
        <v>128</v>
      </c>
      <c r="D95" s="151"/>
      <c r="E95" s="1350">
        <v>69</v>
      </c>
      <c r="F95" s="1351">
        <v>91</v>
      </c>
      <c r="G95" s="1352">
        <f t="shared" si="91"/>
        <v>160</v>
      </c>
      <c r="H95" s="1350">
        <v>75</v>
      </c>
      <c r="I95" s="1351">
        <v>81</v>
      </c>
      <c r="J95" s="1352">
        <f t="shared" si="98"/>
        <v>156</v>
      </c>
      <c r="K95" s="1350">
        <v>63</v>
      </c>
      <c r="L95" s="1351">
        <v>92</v>
      </c>
      <c r="M95" s="1352">
        <f t="shared" si="77"/>
        <v>155</v>
      </c>
      <c r="N95" s="1353">
        <f t="shared" si="100"/>
        <v>207</v>
      </c>
      <c r="O95" s="1354">
        <f t="shared" si="100"/>
        <v>264</v>
      </c>
      <c r="P95" s="1355">
        <f t="shared" si="90"/>
        <v>471</v>
      </c>
      <c r="Q95" s="1356">
        <v>12</v>
      </c>
    </row>
    <row r="96" spans="1:17" s="9" customFormat="1" ht="14.25" customHeight="1">
      <c r="A96" s="2024" t="s">
        <v>129</v>
      </c>
      <c r="B96" s="2025"/>
      <c r="C96" s="99" t="s">
        <v>128</v>
      </c>
      <c r="D96" s="151"/>
      <c r="E96" s="1350">
        <v>68</v>
      </c>
      <c r="F96" s="1351">
        <v>46</v>
      </c>
      <c r="G96" s="1352">
        <f t="shared" si="91"/>
        <v>114</v>
      </c>
      <c r="H96" s="1350">
        <v>53</v>
      </c>
      <c r="I96" s="1351">
        <v>56</v>
      </c>
      <c r="J96" s="1352">
        <f t="shared" si="98"/>
        <v>109</v>
      </c>
      <c r="K96" s="1350">
        <v>56</v>
      </c>
      <c r="L96" s="1351">
        <v>63</v>
      </c>
      <c r="M96" s="1352">
        <f t="shared" si="77"/>
        <v>119</v>
      </c>
      <c r="N96" s="1353">
        <f t="shared" si="100"/>
        <v>177</v>
      </c>
      <c r="O96" s="1354">
        <f t="shared" si="100"/>
        <v>165</v>
      </c>
      <c r="P96" s="1355">
        <f t="shared" si="90"/>
        <v>342</v>
      </c>
      <c r="Q96" s="1356">
        <v>9</v>
      </c>
    </row>
    <row r="97" spans="1:32" s="9" customFormat="1" ht="14.25" customHeight="1">
      <c r="A97" s="161" t="s">
        <v>130</v>
      </c>
      <c r="B97" s="188" t="s">
        <v>131</v>
      </c>
      <c r="C97" s="158" t="s">
        <v>132</v>
      </c>
      <c r="D97" s="95" t="s">
        <v>133</v>
      </c>
      <c r="E97" s="1419">
        <v>39</v>
      </c>
      <c r="F97" s="1393">
        <v>1</v>
      </c>
      <c r="G97" s="1420">
        <f t="shared" si="91"/>
        <v>40</v>
      </c>
      <c r="H97" s="1392">
        <v>40</v>
      </c>
      <c r="I97" s="1393">
        <v>0</v>
      </c>
      <c r="J97" s="1394">
        <f t="shared" si="98"/>
        <v>40</v>
      </c>
      <c r="K97" s="1392">
        <v>38</v>
      </c>
      <c r="L97" s="1393">
        <v>1</v>
      </c>
      <c r="M97" s="1394">
        <f t="shared" si="77"/>
        <v>39</v>
      </c>
      <c r="N97" s="1395">
        <f t="shared" si="100"/>
        <v>117</v>
      </c>
      <c r="O97" s="1396">
        <f t="shared" si="100"/>
        <v>2</v>
      </c>
      <c r="P97" s="1397">
        <f t="shared" si="90"/>
        <v>119</v>
      </c>
      <c r="Q97" s="1400">
        <v>3</v>
      </c>
      <c r="AE97" s="787"/>
      <c r="AF97" s="787"/>
    </row>
    <row r="98" spans="1:32" s="9" customFormat="1" ht="14.25" customHeight="1">
      <c r="A98" s="808"/>
      <c r="B98" s="164"/>
      <c r="C98" s="838"/>
      <c r="D98" s="96" t="s">
        <v>134</v>
      </c>
      <c r="E98" s="1379">
        <v>21</v>
      </c>
      <c r="F98" s="1358">
        <v>0</v>
      </c>
      <c r="G98" s="1380">
        <f t="shared" si="91"/>
        <v>21</v>
      </c>
      <c r="H98" s="1357">
        <v>20</v>
      </c>
      <c r="I98" s="1358">
        <v>0</v>
      </c>
      <c r="J98" s="1359">
        <f t="shared" si="98"/>
        <v>20</v>
      </c>
      <c r="K98" s="1357">
        <v>18</v>
      </c>
      <c r="L98" s="1358">
        <v>0</v>
      </c>
      <c r="M98" s="1359">
        <f t="shared" si="77"/>
        <v>18</v>
      </c>
      <c r="N98" s="1360">
        <f t="shared" si="100"/>
        <v>59</v>
      </c>
      <c r="O98" s="1361">
        <f t="shared" si="100"/>
        <v>0</v>
      </c>
      <c r="P98" s="1362">
        <f t="shared" si="90"/>
        <v>59</v>
      </c>
      <c r="Q98" s="2007">
        <v>3</v>
      </c>
    </row>
    <row r="99" spans="1:32" s="9" customFormat="1" ht="14.25" customHeight="1">
      <c r="A99" s="808"/>
      <c r="B99" s="164"/>
      <c r="C99" s="838"/>
      <c r="D99" s="96" t="s">
        <v>135</v>
      </c>
      <c r="E99" s="1379">
        <v>17</v>
      </c>
      <c r="F99" s="1358">
        <v>1</v>
      </c>
      <c r="G99" s="1373">
        <f t="shared" si="91"/>
        <v>18</v>
      </c>
      <c r="H99" s="1357">
        <v>18</v>
      </c>
      <c r="I99" s="1358">
        <v>0</v>
      </c>
      <c r="J99" s="1380">
        <f t="shared" si="98"/>
        <v>18</v>
      </c>
      <c r="K99" s="1381">
        <v>17</v>
      </c>
      <c r="L99" s="1358">
        <v>2</v>
      </c>
      <c r="M99" s="1380">
        <f t="shared" si="77"/>
        <v>19</v>
      </c>
      <c r="N99" s="1382">
        <f t="shared" si="100"/>
        <v>52</v>
      </c>
      <c r="O99" s="1361">
        <f t="shared" si="100"/>
        <v>3</v>
      </c>
      <c r="P99" s="1421">
        <f t="shared" si="90"/>
        <v>55</v>
      </c>
      <c r="Q99" s="2008"/>
    </row>
    <row r="100" spans="1:32" s="9" customFormat="1" ht="14.25" customHeight="1">
      <c r="A100" s="808"/>
      <c r="B100" s="165"/>
      <c r="C100" s="99"/>
      <c r="D100" s="127" t="s">
        <v>54</v>
      </c>
      <c r="E100" s="1364">
        <f>SUM(E97:E99)</f>
        <v>77</v>
      </c>
      <c r="F100" s="1365">
        <f t="shared" ref="F100:Q100" si="103">SUM(F97:F99)</f>
        <v>2</v>
      </c>
      <c r="G100" s="1366">
        <f t="shared" si="103"/>
        <v>79</v>
      </c>
      <c r="H100" s="1364">
        <f>SUM(H97:H99)</f>
        <v>78</v>
      </c>
      <c r="I100" s="1365">
        <f t="shared" ref="I100:M100" si="104">SUM(I97:I99)</f>
        <v>0</v>
      </c>
      <c r="J100" s="1366">
        <f t="shared" si="104"/>
        <v>78</v>
      </c>
      <c r="K100" s="1364">
        <f t="shared" si="104"/>
        <v>73</v>
      </c>
      <c r="L100" s="1365">
        <f t="shared" si="104"/>
        <v>3</v>
      </c>
      <c r="M100" s="1366">
        <f t="shared" si="104"/>
        <v>76</v>
      </c>
      <c r="N100" s="1364">
        <f t="shared" si="103"/>
        <v>228</v>
      </c>
      <c r="O100" s="1365">
        <f t="shared" si="103"/>
        <v>5</v>
      </c>
      <c r="P100" s="1367">
        <f t="shared" si="103"/>
        <v>233</v>
      </c>
      <c r="Q100" s="1422">
        <f t="shared" si="103"/>
        <v>6</v>
      </c>
    </row>
    <row r="101" spans="1:32" s="9" customFormat="1" ht="14.25" customHeight="1">
      <c r="A101" s="808"/>
      <c r="B101" s="165" t="s">
        <v>136</v>
      </c>
      <c r="C101" s="99" t="s">
        <v>137</v>
      </c>
      <c r="D101" s="151"/>
      <c r="E101" s="1350">
        <v>16</v>
      </c>
      <c r="F101" s="1351">
        <v>43</v>
      </c>
      <c r="G101" s="1352">
        <f t="shared" si="91"/>
        <v>59</v>
      </c>
      <c r="H101" s="1350">
        <v>23</v>
      </c>
      <c r="I101" s="1351">
        <v>27</v>
      </c>
      <c r="J101" s="1352">
        <f t="shared" ref="J101" si="105">H101+I101</f>
        <v>50</v>
      </c>
      <c r="K101" s="1350">
        <v>14</v>
      </c>
      <c r="L101" s="1351">
        <v>33</v>
      </c>
      <c r="M101" s="1352">
        <f t="shared" ref="M101" si="106">K101+L101</f>
        <v>47</v>
      </c>
      <c r="N101" s="1353">
        <f t="shared" si="100"/>
        <v>53</v>
      </c>
      <c r="O101" s="1354">
        <f t="shared" si="100"/>
        <v>103</v>
      </c>
      <c r="P101" s="1355">
        <f t="shared" si="90"/>
        <v>156</v>
      </c>
      <c r="Q101" s="1356">
        <v>6</v>
      </c>
    </row>
    <row r="102" spans="1:32" s="9" customFormat="1" ht="14.25" customHeight="1">
      <c r="A102" s="802"/>
      <c r="B102" s="803"/>
      <c r="C102" s="99" t="s">
        <v>18</v>
      </c>
      <c r="D102" s="151"/>
      <c r="E102" s="1353">
        <f>SUM(E100:E101)</f>
        <v>93</v>
      </c>
      <c r="F102" s="1354">
        <f t="shared" ref="F102:Q102" si="107">SUM(F100:F101)</f>
        <v>45</v>
      </c>
      <c r="G102" s="1352">
        <f t="shared" si="107"/>
        <v>138</v>
      </c>
      <c r="H102" s="1353">
        <f>SUM(H100:H101)</f>
        <v>101</v>
      </c>
      <c r="I102" s="1354">
        <f t="shared" ref="I102:M102" si="108">SUM(I100:I101)</f>
        <v>27</v>
      </c>
      <c r="J102" s="1352">
        <f t="shared" si="108"/>
        <v>128</v>
      </c>
      <c r="K102" s="1353">
        <f t="shared" si="108"/>
        <v>87</v>
      </c>
      <c r="L102" s="1354">
        <f t="shared" si="108"/>
        <v>36</v>
      </c>
      <c r="M102" s="1352">
        <f t="shared" si="108"/>
        <v>123</v>
      </c>
      <c r="N102" s="1353">
        <f t="shared" si="107"/>
        <v>281</v>
      </c>
      <c r="O102" s="1354">
        <f t="shared" si="107"/>
        <v>108</v>
      </c>
      <c r="P102" s="1355">
        <f t="shared" si="107"/>
        <v>389</v>
      </c>
      <c r="Q102" s="1372">
        <f t="shared" si="107"/>
        <v>12</v>
      </c>
    </row>
    <row r="103" spans="1:32" s="9" customFormat="1" ht="14.25" customHeight="1">
      <c r="A103" s="2024" t="s">
        <v>138</v>
      </c>
      <c r="B103" s="2025"/>
      <c r="C103" s="99" t="s">
        <v>137</v>
      </c>
      <c r="D103" s="151"/>
      <c r="E103" s="1423">
        <v>26</v>
      </c>
      <c r="F103" s="1351">
        <v>23</v>
      </c>
      <c r="G103" s="1369">
        <f t="shared" si="91"/>
        <v>49</v>
      </c>
      <c r="H103" s="1350">
        <v>12</v>
      </c>
      <c r="I103" s="1351">
        <v>23</v>
      </c>
      <c r="J103" s="1352">
        <f t="shared" ref="J103" si="109">H103+I103</f>
        <v>35</v>
      </c>
      <c r="K103" s="1350">
        <v>17</v>
      </c>
      <c r="L103" s="1351">
        <v>51</v>
      </c>
      <c r="M103" s="1352">
        <f t="shared" ref="M103" si="110">K103+L103</f>
        <v>68</v>
      </c>
      <c r="N103" s="1353">
        <f t="shared" si="100"/>
        <v>55</v>
      </c>
      <c r="O103" s="1354">
        <f t="shared" si="100"/>
        <v>97</v>
      </c>
      <c r="P103" s="1355">
        <f t="shared" si="90"/>
        <v>152</v>
      </c>
      <c r="Q103" s="1356">
        <v>6</v>
      </c>
    </row>
    <row r="104" spans="1:32" s="9" customFormat="1" ht="20.25" customHeight="1" thickBot="1">
      <c r="A104" s="1918" t="s">
        <v>47</v>
      </c>
      <c r="B104" s="2036"/>
      <c r="C104" s="2036"/>
      <c r="D104" s="1919"/>
      <c r="E104" s="1406">
        <f t="shared" ref="E104:Q104" si="111">SUM(E6,E7,E10,E13,E14,E15,E16,E17,E18,E23,E24,E25,E26,E27,E32,E33,E38,E46,E50,E54,E62,E67,E73,E78,E82,E85,E89,E94,E95,E96,E102,E103)</f>
        <v>2915</v>
      </c>
      <c r="F104" s="1003">
        <f t="shared" si="111"/>
        <v>2614</v>
      </c>
      <c r="G104" s="1004">
        <f t="shared" si="111"/>
        <v>5529</v>
      </c>
      <c r="H104" s="1406">
        <f t="shared" si="111"/>
        <v>2948</v>
      </c>
      <c r="I104" s="1003">
        <f t="shared" si="111"/>
        <v>2393</v>
      </c>
      <c r="J104" s="1004">
        <f t="shared" si="111"/>
        <v>5341</v>
      </c>
      <c r="K104" s="1406">
        <f t="shared" si="111"/>
        <v>2654</v>
      </c>
      <c r="L104" s="1003">
        <f t="shared" si="111"/>
        <v>2453</v>
      </c>
      <c r="M104" s="1004">
        <f t="shared" si="111"/>
        <v>5107</v>
      </c>
      <c r="N104" s="1406">
        <f t="shared" si="111"/>
        <v>8517</v>
      </c>
      <c r="O104" s="1003">
        <f t="shared" si="111"/>
        <v>7460</v>
      </c>
      <c r="P104" s="1407">
        <f t="shared" si="111"/>
        <v>15977</v>
      </c>
      <c r="Q104" s="1408">
        <f t="shared" si="111"/>
        <v>431</v>
      </c>
    </row>
    <row r="105" spans="1:32" s="9" customFormat="1" ht="12.75" customHeight="1">
      <c r="A105" s="189"/>
      <c r="B105" s="189"/>
      <c r="C105" s="190"/>
      <c r="D105" s="190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2"/>
    </row>
    <row r="106" spans="1:32" s="9" customFormat="1" ht="21" customHeight="1" thickBot="1">
      <c r="A106" s="4" t="s">
        <v>139</v>
      </c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91"/>
      <c r="Q106" s="192"/>
    </row>
    <row r="107" spans="1:32" s="9" customFormat="1" ht="14.25" customHeight="1">
      <c r="A107" s="109"/>
      <c r="B107" s="153"/>
      <c r="C107" s="2037" t="s">
        <v>64</v>
      </c>
      <c r="D107" s="2038"/>
      <c r="E107" s="22" t="s">
        <v>140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3"/>
      <c r="Q107" s="191"/>
    </row>
    <row r="108" spans="1:32" s="9" customFormat="1" ht="14.25" customHeight="1">
      <c r="A108" s="193"/>
      <c r="B108" s="3"/>
      <c r="C108" s="2039"/>
      <c r="D108" s="2040"/>
      <c r="E108" s="138" t="s">
        <v>66</v>
      </c>
      <c r="F108" s="138"/>
      <c r="G108" s="139"/>
      <c r="H108" s="2015" t="s">
        <v>67</v>
      </c>
      <c r="I108" s="2016"/>
      <c r="J108" s="2017"/>
      <c r="K108" s="2015" t="s">
        <v>68</v>
      </c>
      <c r="L108" s="2016"/>
      <c r="M108" s="2017"/>
      <c r="N108" s="31" t="s">
        <v>141</v>
      </c>
      <c r="O108" s="31"/>
      <c r="P108" s="194"/>
      <c r="Q108" s="191"/>
    </row>
    <row r="109" spans="1:32" s="9" customFormat="1" ht="14.25" customHeight="1">
      <c r="A109" s="195"/>
      <c r="B109" s="196"/>
      <c r="C109" s="2041"/>
      <c r="D109" s="2042"/>
      <c r="E109" s="98" t="s">
        <v>9</v>
      </c>
      <c r="F109" s="197" t="s">
        <v>10</v>
      </c>
      <c r="G109" s="98" t="s">
        <v>11</v>
      </c>
      <c r="H109" s="122" t="s">
        <v>9</v>
      </c>
      <c r="I109" s="197" t="s">
        <v>10</v>
      </c>
      <c r="J109" s="98" t="s">
        <v>11</v>
      </c>
      <c r="K109" s="122" t="s">
        <v>9</v>
      </c>
      <c r="L109" s="197" t="s">
        <v>10</v>
      </c>
      <c r="M109" s="98" t="s">
        <v>11</v>
      </c>
      <c r="N109" s="198" t="s">
        <v>9</v>
      </c>
      <c r="O109" s="197" t="s">
        <v>10</v>
      </c>
      <c r="P109" s="151" t="s">
        <v>11</v>
      </c>
      <c r="Q109" s="191"/>
    </row>
    <row r="110" spans="1:32" s="9" customFormat="1" ht="14.25" customHeight="1">
      <c r="A110" s="820"/>
      <c r="B110" s="199"/>
      <c r="C110" s="2045" t="s">
        <v>52</v>
      </c>
      <c r="D110" s="2046"/>
      <c r="E110" s="176">
        <f>SUM(E6:E8,E11,E14:E19,E24:E28,E33)</f>
        <v>1384</v>
      </c>
      <c r="F110" s="224">
        <f>SUM(F6:F8,F11,F14:F19,F24:F28,F33)</f>
        <v>1436</v>
      </c>
      <c r="G110" s="225">
        <f>E110+F110</f>
        <v>2820</v>
      </c>
      <c r="H110" s="200">
        <f>SUM(H6:H8,H11,H14:H19,H24:H28,H33,)</f>
        <v>1397</v>
      </c>
      <c r="I110" s="177">
        <f>SUM(I6:I8,I11,I14:I19,I24:I28,I33,)</f>
        <v>1352</v>
      </c>
      <c r="J110" s="178">
        <f>H110+I110</f>
        <v>2749</v>
      </c>
      <c r="K110" s="200">
        <f>SUM(K6:K8,K11,K14:K19,K24:K28,K33,)</f>
        <v>1209</v>
      </c>
      <c r="L110" s="177">
        <f>SUM(L6:L8,L11,L14:L19,L24:L28,L33,)</f>
        <v>1315</v>
      </c>
      <c r="M110" s="178">
        <f>K110+L110</f>
        <v>2524</v>
      </c>
      <c r="N110" s="201">
        <f>SUM(E110,H110,K110)</f>
        <v>3990</v>
      </c>
      <c r="O110" s="202">
        <f>SUM(F110,I110,L110)</f>
        <v>4103</v>
      </c>
      <c r="P110" s="203">
        <f>N110+O110</f>
        <v>8093</v>
      </c>
      <c r="Q110" s="191"/>
    </row>
    <row r="111" spans="1:32" s="9" customFormat="1" ht="14.25" customHeight="1">
      <c r="A111" s="820"/>
      <c r="B111" s="821"/>
      <c r="C111" s="2033" t="s">
        <v>76</v>
      </c>
      <c r="D111" s="2034"/>
      <c r="E111" s="201">
        <f>SUM(E12)</f>
        <v>72</v>
      </c>
      <c r="F111" s="202">
        <f>SUM(F12)</f>
        <v>49</v>
      </c>
      <c r="G111" s="204">
        <f t="shared" ref="G111:G117" si="112">E111+F111</f>
        <v>121</v>
      </c>
      <c r="H111" s="205">
        <f>SUM(H12)</f>
        <v>82</v>
      </c>
      <c r="I111" s="202">
        <f>SUM(I12)</f>
        <v>36</v>
      </c>
      <c r="J111" s="204">
        <f t="shared" ref="J111:J117" si="113">H111+I111</f>
        <v>118</v>
      </c>
      <c r="K111" s="205">
        <f>SUM(K12)</f>
        <v>65</v>
      </c>
      <c r="L111" s="202">
        <f>SUM(L12)</f>
        <v>48</v>
      </c>
      <c r="M111" s="204">
        <f t="shared" ref="M111:M117" si="114">K111+L111</f>
        <v>113</v>
      </c>
      <c r="N111" s="201">
        <f t="shared" ref="N111:N117" si="115">SUM(E111,H111,K111)</f>
        <v>219</v>
      </c>
      <c r="O111" s="202">
        <f t="shared" ref="O111:O117" si="116">SUM(F111,I111,L111)</f>
        <v>133</v>
      </c>
      <c r="P111" s="203">
        <f>N111+O111</f>
        <v>352</v>
      </c>
      <c r="Q111" s="191"/>
    </row>
    <row r="112" spans="1:32" s="9" customFormat="1" ht="14.25" customHeight="1">
      <c r="A112" s="2035" t="s">
        <v>142</v>
      </c>
      <c r="B112" s="1924"/>
      <c r="C112" s="2033" t="s">
        <v>143</v>
      </c>
      <c r="D112" s="2034"/>
      <c r="E112" s="201">
        <f>SUM(E9)</f>
        <v>6</v>
      </c>
      <c r="F112" s="202">
        <f>SUM(F9)</f>
        <v>33</v>
      </c>
      <c r="G112" s="204">
        <f t="shared" si="112"/>
        <v>39</v>
      </c>
      <c r="H112" s="205">
        <f>SUM(H9)</f>
        <v>3</v>
      </c>
      <c r="I112" s="202">
        <f>SUM(I9)</f>
        <v>33</v>
      </c>
      <c r="J112" s="204">
        <f t="shared" si="113"/>
        <v>36</v>
      </c>
      <c r="K112" s="205">
        <f>SUM(K9)</f>
        <v>3</v>
      </c>
      <c r="L112" s="202">
        <f>SUM(L9)</f>
        <v>33</v>
      </c>
      <c r="M112" s="204">
        <f t="shared" si="114"/>
        <v>36</v>
      </c>
      <c r="N112" s="201">
        <f t="shared" si="115"/>
        <v>12</v>
      </c>
      <c r="O112" s="202">
        <f t="shared" si="116"/>
        <v>99</v>
      </c>
      <c r="P112" s="203">
        <f>N112+O112</f>
        <v>111</v>
      </c>
      <c r="Q112" s="191"/>
    </row>
    <row r="113" spans="1:32" s="9" customFormat="1" ht="14.25" customHeight="1">
      <c r="A113" s="2035"/>
      <c r="B113" s="1924"/>
      <c r="C113" s="2033" t="s">
        <v>93</v>
      </c>
      <c r="D113" s="2034"/>
      <c r="E113" s="201">
        <f t="shared" ref="E113:P113" si="117">SUM(E34:E35,E39:E41,E47:E49,E51:E53)</f>
        <v>197</v>
      </c>
      <c r="F113" s="202">
        <f t="shared" si="117"/>
        <v>201</v>
      </c>
      <c r="G113" s="204">
        <f t="shared" si="117"/>
        <v>398</v>
      </c>
      <c r="H113" s="205">
        <f t="shared" si="117"/>
        <v>196</v>
      </c>
      <c r="I113" s="202">
        <f t="shared" si="117"/>
        <v>183</v>
      </c>
      <c r="J113" s="204">
        <f t="shared" si="117"/>
        <v>379</v>
      </c>
      <c r="K113" s="205">
        <f t="shared" si="117"/>
        <v>189</v>
      </c>
      <c r="L113" s="202">
        <f t="shared" si="117"/>
        <v>176</v>
      </c>
      <c r="M113" s="204">
        <f t="shared" si="117"/>
        <v>365</v>
      </c>
      <c r="N113" s="201">
        <f t="shared" si="117"/>
        <v>582</v>
      </c>
      <c r="O113" s="202">
        <f t="shared" si="117"/>
        <v>560</v>
      </c>
      <c r="P113" s="203">
        <f t="shared" si="117"/>
        <v>1142</v>
      </c>
      <c r="Q113" s="191"/>
    </row>
    <row r="114" spans="1:32" s="9" customFormat="1" ht="14.25" customHeight="1">
      <c r="A114" s="2035" t="s">
        <v>144</v>
      </c>
      <c r="B114" s="1924"/>
      <c r="C114" s="2033" t="s">
        <v>105</v>
      </c>
      <c r="D114" s="2034"/>
      <c r="E114" s="201">
        <f>SUM(E55:E61,E63:E66,E68:E72,E74:E77,E97:E99)</f>
        <v>758</v>
      </c>
      <c r="F114" s="202">
        <f>SUM(F55:F61,F63:F66,F68:F72,F74:F77,F97:F99)</f>
        <v>108</v>
      </c>
      <c r="G114" s="204">
        <f t="shared" si="112"/>
        <v>866</v>
      </c>
      <c r="H114" s="205">
        <f>SUM(H55:H61,H63:H66,H68:H72,H74:H77,H97:H99)</f>
        <v>757</v>
      </c>
      <c r="I114" s="202">
        <f>SUM(I55:I61,I63:I66,I68:I72,I74:I77,I97:I99)</f>
        <v>84</v>
      </c>
      <c r="J114" s="204">
        <f t="shared" si="113"/>
        <v>841</v>
      </c>
      <c r="K114" s="205">
        <f>SUM(K55:K61,K63:K66,K68:K72,K74:K77,K97:K99)</f>
        <v>746</v>
      </c>
      <c r="L114" s="202">
        <f>SUM(L55:L61,L63:L66,L68:L72,L74:L77,L97:L99)</f>
        <v>91</v>
      </c>
      <c r="M114" s="204">
        <f t="shared" si="114"/>
        <v>837</v>
      </c>
      <c r="N114" s="201">
        <f t="shared" si="115"/>
        <v>2261</v>
      </c>
      <c r="O114" s="202">
        <f t="shared" si="116"/>
        <v>283</v>
      </c>
      <c r="P114" s="203">
        <f t="shared" ref="P114:P117" si="118">N114+O114</f>
        <v>2544</v>
      </c>
      <c r="Q114" s="191"/>
    </row>
    <row r="115" spans="1:32" s="9" customFormat="1" ht="14.25" customHeight="1">
      <c r="A115" s="2035"/>
      <c r="B115" s="1924"/>
      <c r="C115" s="2033" t="s">
        <v>53</v>
      </c>
      <c r="D115" s="2034"/>
      <c r="E115" s="201">
        <f t="shared" ref="E115:P115" si="119">SUM(E20,E29:E30,E43:E44,E79:E81,E83:E84,E86:E88)</f>
        <v>295</v>
      </c>
      <c r="F115" s="202">
        <f t="shared" si="119"/>
        <v>443</v>
      </c>
      <c r="G115" s="204">
        <f t="shared" si="119"/>
        <v>738</v>
      </c>
      <c r="H115" s="205">
        <f t="shared" si="119"/>
        <v>303</v>
      </c>
      <c r="I115" s="202">
        <f t="shared" si="119"/>
        <v>403</v>
      </c>
      <c r="J115" s="204">
        <f t="shared" si="119"/>
        <v>706</v>
      </c>
      <c r="K115" s="205">
        <f t="shared" si="119"/>
        <v>266</v>
      </c>
      <c r="L115" s="202">
        <f t="shared" si="119"/>
        <v>419</v>
      </c>
      <c r="M115" s="204">
        <f t="shared" si="119"/>
        <v>685</v>
      </c>
      <c r="N115" s="201">
        <f t="shared" si="119"/>
        <v>864</v>
      </c>
      <c r="O115" s="202">
        <f t="shared" si="119"/>
        <v>1265</v>
      </c>
      <c r="P115" s="203">
        <f t="shared" si="119"/>
        <v>2129</v>
      </c>
      <c r="Q115" s="191"/>
    </row>
    <row r="116" spans="1:32" s="9" customFormat="1" ht="14.25" customHeight="1">
      <c r="A116" s="820"/>
      <c r="B116" s="821"/>
      <c r="C116" s="2033" t="s">
        <v>96</v>
      </c>
      <c r="D116" s="2034"/>
      <c r="E116" s="201">
        <f>SUM(E21,E37,E90:E93)</f>
        <v>24</v>
      </c>
      <c r="F116" s="202">
        <f>SUM(F21,F37,F90:F93)</f>
        <v>141</v>
      </c>
      <c r="G116" s="204">
        <f t="shared" si="112"/>
        <v>165</v>
      </c>
      <c r="H116" s="205">
        <f>SUM(H21,H37,H90:H93)</f>
        <v>47</v>
      </c>
      <c r="I116" s="202">
        <f>SUM(I21,I37,I90:I93)</f>
        <v>115</v>
      </c>
      <c r="J116" s="204">
        <f t="shared" si="113"/>
        <v>162</v>
      </c>
      <c r="K116" s="205">
        <f>SUM(K21,K37,K90:K93)</f>
        <v>26</v>
      </c>
      <c r="L116" s="202">
        <f>SUM(L21,L37,L90:L93)</f>
        <v>132</v>
      </c>
      <c r="M116" s="204">
        <f t="shared" si="114"/>
        <v>158</v>
      </c>
      <c r="N116" s="201">
        <f t="shared" si="115"/>
        <v>97</v>
      </c>
      <c r="O116" s="202">
        <f t="shared" si="116"/>
        <v>388</v>
      </c>
      <c r="P116" s="203">
        <f t="shared" si="118"/>
        <v>485</v>
      </c>
      <c r="Q116" s="191"/>
    </row>
    <row r="117" spans="1:32" s="9" customFormat="1" ht="14.25" customHeight="1" thickBot="1">
      <c r="A117" s="839"/>
      <c r="B117" s="86"/>
      <c r="C117" s="2043" t="s">
        <v>145</v>
      </c>
      <c r="D117" s="2044"/>
      <c r="E117" s="184">
        <f>SUM(E95:E96,E101,E103)</f>
        <v>179</v>
      </c>
      <c r="F117" s="185">
        <f>SUM(F95:F96,F101,F103)</f>
        <v>203</v>
      </c>
      <c r="G117" s="186">
        <f t="shared" si="112"/>
        <v>382</v>
      </c>
      <c r="H117" s="206">
        <f>SUM(H95:H96,H101,H103)</f>
        <v>163</v>
      </c>
      <c r="I117" s="185">
        <f>SUM(I95:I96,I101,I103)</f>
        <v>187</v>
      </c>
      <c r="J117" s="186">
        <f t="shared" si="113"/>
        <v>350</v>
      </c>
      <c r="K117" s="206">
        <f>SUM(K95:K96,K101,K103)</f>
        <v>150</v>
      </c>
      <c r="L117" s="185">
        <f>SUM(L95:L96,L101,L103)</f>
        <v>239</v>
      </c>
      <c r="M117" s="186">
        <f t="shared" si="114"/>
        <v>389</v>
      </c>
      <c r="N117" s="184">
        <f t="shared" si="115"/>
        <v>492</v>
      </c>
      <c r="O117" s="185">
        <f t="shared" si="116"/>
        <v>629</v>
      </c>
      <c r="P117" s="187">
        <f t="shared" si="118"/>
        <v>1121</v>
      </c>
      <c r="Q117" s="6"/>
    </row>
    <row r="118" spans="1:32" s="9" customFormat="1" ht="15" customHeight="1">
      <c r="A118" s="189"/>
      <c r="B118" s="189"/>
      <c r="C118" s="190"/>
      <c r="D118" s="190"/>
      <c r="E118" s="207"/>
      <c r="F118" s="207"/>
      <c r="P118" s="207"/>
    </row>
    <row r="119" spans="1:32" s="9" customFormat="1" ht="15" customHeight="1">
      <c r="A119" s="189"/>
      <c r="B119" s="189"/>
      <c r="C119" s="190"/>
      <c r="D119" s="190"/>
    </row>
    <row r="120" spans="1:32" s="9" customFormat="1" ht="15" customHeight="1">
      <c r="A120" s="189"/>
      <c r="B120" s="189"/>
      <c r="C120" s="190"/>
      <c r="D120" s="190"/>
    </row>
    <row r="121" spans="1:32" s="9" customFormat="1" ht="15" customHeight="1">
      <c r="A121" s="189"/>
      <c r="B121" s="189"/>
      <c r="C121" s="190"/>
      <c r="D121" s="190"/>
      <c r="R121" s="208"/>
      <c r="AE121" s="9">
        <f>SUM(M121,P121,S121,V121,Y121,AB121)</f>
        <v>0</v>
      </c>
    </row>
    <row r="122" spans="1:32" s="9" customFormat="1" ht="15" customHeight="1">
      <c r="A122" s="189"/>
      <c r="B122" s="189"/>
      <c r="C122" s="190"/>
      <c r="D122" s="190"/>
      <c r="R122" s="208"/>
      <c r="AF122" s="9">
        <f>SUM(N122,Q122,T122,W122,Z122,AC122)</f>
        <v>0</v>
      </c>
    </row>
    <row r="123" spans="1:32" s="9" customFormat="1" ht="15" customHeight="1">
      <c r="A123" s="189"/>
      <c r="B123" s="189"/>
      <c r="C123" s="190"/>
      <c r="D123" s="190"/>
      <c r="R123" s="208"/>
    </row>
    <row r="124" spans="1:32" s="9" customFormat="1" ht="15" customHeight="1">
      <c r="A124" s="189"/>
      <c r="B124" s="189"/>
      <c r="C124" s="190"/>
      <c r="D124" s="190"/>
      <c r="R124" s="208"/>
    </row>
    <row r="125" spans="1:32" s="9" customFormat="1" ht="15" customHeight="1">
      <c r="A125" s="189"/>
      <c r="B125" s="189"/>
      <c r="C125" s="190"/>
      <c r="D125" s="190"/>
      <c r="R125" s="208"/>
    </row>
    <row r="126" spans="1:32" s="9" customFormat="1" ht="15" customHeight="1">
      <c r="A126" s="189"/>
      <c r="B126" s="189"/>
      <c r="C126" s="190"/>
      <c r="D126" s="190"/>
      <c r="R126" s="208"/>
    </row>
    <row r="127" spans="1:32" s="9" customFormat="1" ht="15" customHeight="1">
      <c r="A127" s="189"/>
      <c r="B127" s="189"/>
      <c r="C127" s="190"/>
      <c r="D127" s="190"/>
      <c r="R127" s="208"/>
    </row>
    <row r="128" spans="1:32" s="9" customFormat="1" ht="15" customHeight="1">
      <c r="A128" s="189"/>
      <c r="B128" s="189"/>
      <c r="C128" s="190"/>
      <c r="D128" s="190"/>
      <c r="R128" s="208"/>
    </row>
    <row r="129" spans="1:18" s="9" customFormat="1" ht="15" customHeight="1">
      <c r="A129" s="189"/>
      <c r="B129" s="189"/>
      <c r="C129" s="190"/>
      <c r="D129" s="190"/>
      <c r="R129" s="208"/>
    </row>
    <row r="130" spans="1:18" s="9" customFormat="1" ht="15" customHeight="1">
      <c r="A130" s="189"/>
      <c r="B130" s="189"/>
      <c r="C130" s="190"/>
      <c r="D130" s="190"/>
    </row>
    <row r="131" spans="1:18" s="9" customFormat="1" ht="15" customHeight="1">
      <c r="A131" s="189"/>
      <c r="B131" s="189"/>
      <c r="C131" s="190"/>
      <c r="D131" s="190"/>
    </row>
    <row r="132" spans="1:18" s="9" customFormat="1" ht="15" customHeight="1">
      <c r="A132" s="189"/>
      <c r="B132" s="189"/>
      <c r="C132" s="190"/>
      <c r="D132" s="190"/>
    </row>
    <row r="133" spans="1:18" s="9" customFormat="1" ht="15" customHeight="1">
      <c r="A133" s="189"/>
      <c r="B133" s="189"/>
      <c r="C133" s="190"/>
      <c r="D133" s="190"/>
    </row>
    <row r="134" spans="1:18" s="9" customFormat="1" ht="15" customHeight="1">
      <c r="A134" s="189"/>
      <c r="B134" s="189"/>
      <c r="C134" s="190"/>
      <c r="D134" s="190"/>
    </row>
    <row r="135" spans="1:18" s="9" customFormat="1" ht="15" customHeight="1">
      <c r="A135" s="189"/>
      <c r="B135" s="189"/>
      <c r="C135" s="190"/>
      <c r="D135" s="190"/>
    </row>
    <row r="136" spans="1:18" s="9" customFormat="1" ht="15" customHeight="1">
      <c r="A136" s="189"/>
      <c r="B136" s="189"/>
      <c r="C136" s="190"/>
      <c r="D136" s="190"/>
    </row>
    <row r="137" spans="1:18" s="9" customFormat="1" ht="15" customHeight="1">
      <c r="A137" s="189"/>
      <c r="B137" s="189"/>
      <c r="C137" s="190"/>
      <c r="D137" s="190"/>
    </row>
    <row r="138" spans="1:18" s="9" customFormat="1" ht="15" customHeight="1">
      <c r="A138" s="189"/>
      <c r="B138" s="189"/>
      <c r="C138" s="190"/>
      <c r="D138" s="190"/>
    </row>
    <row r="139" spans="1:18" s="9" customFormat="1" ht="15" customHeight="1">
      <c r="A139" s="189"/>
      <c r="B139" s="189"/>
      <c r="C139" s="190"/>
      <c r="D139" s="190"/>
    </row>
    <row r="140" spans="1:18" s="9" customFormat="1" ht="15" customHeight="1">
      <c r="A140" s="189"/>
      <c r="B140" s="189"/>
      <c r="C140" s="190"/>
      <c r="D140" s="190"/>
    </row>
    <row r="141" spans="1:18" s="9" customFormat="1" ht="15" customHeight="1">
      <c r="A141" s="189"/>
      <c r="B141" s="189"/>
      <c r="C141" s="190"/>
      <c r="D141" s="190"/>
    </row>
    <row r="142" spans="1:18" s="9" customFormat="1" ht="15" customHeight="1">
      <c r="A142" s="189"/>
      <c r="B142" s="189"/>
      <c r="C142" s="190"/>
      <c r="D142" s="190"/>
    </row>
    <row r="143" spans="1:18" s="9" customFormat="1" ht="15" customHeight="1">
      <c r="A143" s="189"/>
      <c r="B143" s="189"/>
      <c r="C143" s="190"/>
      <c r="D143" s="190"/>
    </row>
    <row r="144" spans="1:18" s="9" customFormat="1" ht="15" customHeight="1">
      <c r="A144" s="189"/>
      <c r="B144" s="189"/>
      <c r="C144" s="190"/>
      <c r="D144" s="190"/>
    </row>
    <row r="145" spans="1:18" s="9" customFormat="1" ht="15" customHeight="1">
      <c r="A145" s="189"/>
      <c r="B145" s="189"/>
      <c r="C145" s="190"/>
      <c r="D145" s="190"/>
    </row>
    <row r="146" spans="1:18" s="9" customFormat="1" ht="15" customHeight="1">
      <c r="A146" s="189"/>
      <c r="B146" s="189"/>
      <c r="C146" s="190"/>
      <c r="D146" s="190"/>
    </row>
    <row r="147" spans="1:18" s="9" customFormat="1" ht="15" customHeight="1">
      <c r="A147" s="189"/>
      <c r="B147" s="189"/>
      <c r="C147" s="190"/>
      <c r="D147" s="190"/>
    </row>
    <row r="148" spans="1:18" s="9" customFormat="1" ht="15" customHeight="1">
      <c r="A148" s="189"/>
      <c r="B148" s="189"/>
      <c r="C148" s="190"/>
      <c r="D148" s="190"/>
    </row>
    <row r="149" spans="1:18" s="9" customFormat="1" ht="15" customHeight="1">
      <c r="A149" s="189"/>
      <c r="B149" s="189"/>
      <c r="C149" s="190"/>
      <c r="D149" s="190"/>
    </row>
    <row r="150" spans="1:18" s="9" customFormat="1" ht="15" customHeight="1">
      <c r="A150" s="189"/>
      <c r="B150" s="189"/>
      <c r="C150" s="190"/>
      <c r="D150" s="190"/>
    </row>
    <row r="151" spans="1:18" s="9" customFormat="1" ht="15" customHeight="1">
      <c r="A151" s="189"/>
      <c r="B151" s="189"/>
      <c r="C151" s="190"/>
      <c r="D151" s="190"/>
    </row>
    <row r="152" spans="1:18" s="9" customFormat="1" ht="15" customHeight="1">
      <c r="A152" s="189"/>
      <c r="B152" s="189"/>
      <c r="C152" s="190"/>
      <c r="D152" s="190"/>
    </row>
    <row r="153" spans="1:18" s="9" customFormat="1" ht="15" customHeight="1">
      <c r="A153" s="189"/>
      <c r="B153" s="189"/>
      <c r="C153" s="190"/>
      <c r="D153" s="190"/>
    </row>
    <row r="154" spans="1:18" s="9" customFormat="1" ht="15" customHeight="1">
      <c r="A154" s="189"/>
      <c r="B154" s="189"/>
      <c r="C154" s="190"/>
      <c r="D154" s="190"/>
    </row>
    <row r="155" spans="1:18" s="9" customFormat="1" ht="15" customHeight="1">
      <c r="A155" s="189"/>
      <c r="B155" s="189"/>
      <c r="C155" s="190"/>
      <c r="D155" s="190"/>
    </row>
    <row r="156" spans="1:18" s="9" customFormat="1" ht="1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8" s="9" customFormat="1" ht="1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8">
      <c r="R158" s="9"/>
    </row>
    <row r="159" spans="1:18">
      <c r="R159" s="9"/>
    </row>
    <row r="160" spans="1:18">
      <c r="R160" s="9"/>
    </row>
    <row r="161" spans="11:29">
      <c r="R161" s="9"/>
    </row>
    <row r="162" spans="11:29">
      <c r="R162" s="9"/>
    </row>
    <row r="163" spans="11:29">
      <c r="R163" s="9"/>
    </row>
    <row r="164" spans="11:29">
      <c r="R164" s="9"/>
    </row>
    <row r="165" spans="11:29">
      <c r="R165" s="9"/>
    </row>
    <row r="166" spans="11:29">
      <c r="R166" s="9"/>
    </row>
    <row r="167" spans="11:29">
      <c r="R167" s="9"/>
    </row>
    <row r="168" spans="11:29">
      <c r="R168" s="9"/>
      <c r="V168" s="5">
        <v>28</v>
      </c>
      <c r="W168" s="5">
        <v>21</v>
      </c>
      <c r="Y168" s="5">
        <v>24</v>
      </c>
      <c r="Z168" s="5">
        <v>34</v>
      </c>
      <c r="AC168" s="5">
        <v>21</v>
      </c>
    </row>
    <row r="170" spans="11:29">
      <c r="K170" s="2"/>
    </row>
  </sheetData>
  <autoFilter ref="A3:R104" xr:uid="{00000000-0009-0000-0000-000005000000}"/>
  <mergeCells count="99">
    <mergeCell ref="H108:J108"/>
    <mergeCell ref="K108:M108"/>
    <mergeCell ref="A91:B91"/>
    <mergeCell ref="A92:B92"/>
    <mergeCell ref="A93:B93"/>
    <mergeCell ref="A94:B94"/>
    <mergeCell ref="A95:B95"/>
    <mergeCell ref="A96:B96"/>
    <mergeCell ref="C117:D117"/>
    <mergeCell ref="C110:D110"/>
    <mergeCell ref="C111:D111"/>
    <mergeCell ref="C112:D112"/>
    <mergeCell ref="C113:D113"/>
    <mergeCell ref="C114:D114"/>
    <mergeCell ref="C115:D115"/>
    <mergeCell ref="A90:B90"/>
    <mergeCell ref="C116:D116"/>
    <mergeCell ref="A112:B113"/>
    <mergeCell ref="A114:B115"/>
    <mergeCell ref="A103:B103"/>
    <mergeCell ref="A104:D104"/>
    <mergeCell ref="C107:D109"/>
    <mergeCell ref="A73:B73"/>
    <mergeCell ref="A74:B74"/>
    <mergeCell ref="A75:B75"/>
    <mergeCell ref="A89:B89"/>
    <mergeCell ref="A79:B79"/>
    <mergeCell ref="A81:B81"/>
    <mergeCell ref="A82:B82"/>
    <mergeCell ref="A83:B83"/>
    <mergeCell ref="A84:B84"/>
    <mergeCell ref="A85:B85"/>
    <mergeCell ref="A86:B86"/>
    <mergeCell ref="A87:B87"/>
    <mergeCell ref="A88:B88"/>
    <mergeCell ref="A47:B47"/>
    <mergeCell ref="A63:B63"/>
    <mergeCell ref="A50:B50"/>
    <mergeCell ref="A51:B51"/>
    <mergeCell ref="A52:B52"/>
    <mergeCell ref="A53:B53"/>
    <mergeCell ref="A54:B54"/>
    <mergeCell ref="A55:B55"/>
    <mergeCell ref="A59:B59"/>
    <mergeCell ref="A60:B60"/>
    <mergeCell ref="A61:B61"/>
    <mergeCell ref="A62:B62"/>
    <mergeCell ref="A49:B49"/>
    <mergeCell ref="A34:B34"/>
    <mergeCell ref="A35:B35"/>
    <mergeCell ref="A36:B36"/>
    <mergeCell ref="A37:B37"/>
    <mergeCell ref="A38:B38"/>
    <mergeCell ref="A4:B4"/>
    <mergeCell ref="E4:G4"/>
    <mergeCell ref="A15:B15"/>
    <mergeCell ref="A7:B7"/>
    <mergeCell ref="A8:B8"/>
    <mergeCell ref="A9:B9"/>
    <mergeCell ref="A10:B10"/>
    <mergeCell ref="A11:B11"/>
    <mergeCell ref="A12:B12"/>
    <mergeCell ref="E29:E30"/>
    <mergeCell ref="E79:E80"/>
    <mergeCell ref="F79:F80"/>
    <mergeCell ref="G79:G80"/>
    <mergeCell ref="A6:B6"/>
    <mergeCell ref="A13:B13"/>
    <mergeCell ref="A14:B14"/>
    <mergeCell ref="A24:B24"/>
    <mergeCell ref="A25:B25"/>
    <mergeCell ref="A26:B26"/>
    <mergeCell ref="A27:B27"/>
    <mergeCell ref="A16:B16"/>
    <mergeCell ref="A17:B17"/>
    <mergeCell ref="A18:B18"/>
    <mergeCell ref="A48:B48"/>
    <mergeCell ref="A33:B33"/>
    <mergeCell ref="K4:M4"/>
    <mergeCell ref="N4:P4"/>
    <mergeCell ref="H4:J4"/>
    <mergeCell ref="G29:G30"/>
    <mergeCell ref="F29:F30"/>
    <mergeCell ref="G83:G84"/>
    <mergeCell ref="F83:F84"/>
    <mergeCell ref="E83:E84"/>
    <mergeCell ref="Q98:Q99"/>
    <mergeCell ref="A64:B64"/>
    <mergeCell ref="A65:B65"/>
    <mergeCell ref="A66:B66"/>
    <mergeCell ref="A67:B67"/>
    <mergeCell ref="A68:B68"/>
    <mergeCell ref="A69:B69"/>
    <mergeCell ref="A76:B76"/>
    <mergeCell ref="A77:B77"/>
    <mergeCell ref="A78:B78"/>
    <mergeCell ref="A70:B70"/>
    <mergeCell ref="A71:B71"/>
    <mergeCell ref="A72:B72"/>
  </mergeCells>
  <phoneticPr fontId="4"/>
  <pageMargins left="0.70866141732283472" right="0.70866141732283472" top="0.55118110236220474" bottom="0.55118110236220474" header="0.31496062992125984" footer="0.31496062992125984"/>
  <pageSetup paperSize="9" scale="74" fitToHeight="0" pageOrder="overThenDown" orientation="portrait" r:id="rId1"/>
  <headerFooter alignWithMargins="0"/>
  <rowBreaks count="1" manualBreakCount="1">
    <brk id="73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68"/>
  <sheetViews>
    <sheetView view="pageBreakPreview" zoomScale="85" zoomScaleNormal="100" zoomScaleSheetLayoutView="85" zoomScalePageLayoutView="85" workbookViewId="0">
      <selection activeCell="AJ22" sqref="AJ22"/>
    </sheetView>
  </sheetViews>
  <sheetFormatPr defaultColWidth="9" defaultRowHeight="10.8"/>
  <cols>
    <col min="1" max="1" width="8.88671875" style="2" customWidth="1"/>
    <col min="2" max="2" width="12.109375" style="2" customWidth="1"/>
    <col min="3" max="17" width="4.109375" style="2" customWidth="1"/>
    <col min="18" max="18" width="6.109375" style="2" customWidth="1"/>
    <col min="19" max="19" width="13.109375" style="2" customWidth="1"/>
    <col min="20" max="20" width="9" style="2"/>
    <col min="21" max="34" width="4.77734375" style="2" customWidth="1"/>
    <col min="35" max="16384" width="9" style="2"/>
  </cols>
  <sheetData>
    <row r="1" spans="1:34" ht="20.399999999999999" customHeight="1">
      <c r="A1" s="5" t="s">
        <v>323</v>
      </c>
      <c r="S1" s="5" t="s">
        <v>324</v>
      </c>
      <c r="AH1" s="15"/>
    </row>
    <row r="2" spans="1:34" ht="6" customHeight="1" thickBot="1"/>
    <row r="3" spans="1:34" ht="18" customHeight="1">
      <c r="A3" s="109"/>
      <c r="B3" s="110"/>
      <c r="C3" s="21" t="s">
        <v>146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140" t="s">
        <v>63</v>
      </c>
      <c r="S3" s="2053" t="s">
        <v>147</v>
      </c>
      <c r="T3" s="2056" t="s">
        <v>148</v>
      </c>
      <c r="U3" s="2037" t="s">
        <v>149</v>
      </c>
      <c r="V3" s="2060" t="s">
        <v>150</v>
      </c>
      <c r="W3" s="2060"/>
      <c r="X3" s="2060"/>
      <c r="Y3" s="2060"/>
      <c r="Z3" s="2060"/>
      <c r="AA3" s="2060"/>
      <c r="AB3" s="2060"/>
      <c r="AC3" s="2060"/>
      <c r="AD3" s="2060"/>
      <c r="AE3" s="2060"/>
      <c r="AF3" s="2060"/>
      <c r="AG3" s="2061"/>
      <c r="AH3" s="2062"/>
    </row>
    <row r="4" spans="1:34" ht="18" customHeight="1">
      <c r="A4" s="111" t="s">
        <v>0</v>
      </c>
      <c r="B4" s="819" t="s">
        <v>65</v>
      </c>
      <c r="C4" s="2070" t="s">
        <v>151</v>
      </c>
      <c r="D4" s="2071"/>
      <c r="E4" s="2072"/>
      <c r="F4" s="2073" t="s">
        <v>152</v>
      </c>
      <c r="G4" s="2071"/>
      <c r="H4" s="2072"/>
      <c r="I4" s="2073" t="s">
        <v>153</v>
      </c>
      <c r="J4" s="2071"/>
      <c r="K4" s="2072"/>
      <c r="L4" s="2073" t="s">
        <v>154</v>
      </c>
      <c r="M4" s="2071"/>
      <c r="N4" s="2072"/>
      <c r="O4" s="2073" t="s">
        <v>155</v>
      </c>
      <c r="P4" s="2071"/>
      <c r="Q4" s="2074"/>
      <c r="R4" s="1141" t="s">
        <v>156</v>
      </c>
      <c r="S4" s="2054"/>
      <c r="T4" s="2057"/>
      <c r="U4" s="2039"/>
      <c r="V4" s="2063">
        <v>15</v>
      </c>
      <c r="W4" s="2065">
        <v>16</v>
      </c>
      <c r="X4" s="2063">
        <v>17</v>
      </c>
      <c r="Y4" s="2065">
        <v>18</v>
      </c>
      <c r="Z4" s="2063">
        <v>19</v>
      </c>
      <c r="AA4" s="1124">
        <v>20</v>
      </c>
      <c r="AB4" s="1122">
        <v>25</v>
      </c>
      <c r="AC4" s="1124">
        <v>30</v>
      </c>
      <c r="AD4" s="1122">
        <v>40</v>
      </c>
      <c r="AE4" s="1124">
        <v>50</v>
      </c>
      <c r="AF4" s="2063">
        <v>60</v>
      </c>
      <c r="AG4" s="2047" t="s">
        <v>11</v>
      </c>
      <c r="AH4" s="2048"/>
    </row>
    <row r="5" spans="1:34" ht="18" customHeight="1" thickBot="1">
      <c r="A5" s="112"/>
      <c r="B5" s="113"/>
      <c r="C5" s="1157" t="s">
        <v>9</v>
      </c>
      <c r="D5" s="7" t="s">
        <v>10</v>
      </c>
      <c r="E5" s="86" t="s">
        <v>11</v>
      </c>
      <c r="F5" s="8" t="s">
        <v>9</v>
      </c>
      <c r="G5" s="7" t="s">
        <v>10</v>
      </c>
      <c r="H5" s="86" t="s">
        <v>11</v>
      </c>
      <c r="I5" s="8" t="s">
        <v>9</v>
      </c>
      <c r="J5" s="7" t="s">
        <v>10</v>
      </c>
      <c r="K5" s="86" t="s">
        <v>11</v>
      </c>
      <c r="L5" s="8" t="s">
        <v>9</v>
      </c>
      <c r="M5" s="7" t="s">
        <v>10</v>
      </c>
      <c r="N5" s="86" t="s">
        <v>11</v>
      </c>
      <c r="O5" s="8" t="s">
        <v>9</v>
      </c>
      <c r="P5" s="7" t="s">
        <v>10</v>
      </c>
      <c r="Q5" s="86" t="s">
        <v>11</v>
      </c>
      <c r="R5" s="1146" t="s">
        <v>71</v>
      </c>
      <c r="S5" s="2054"/>
      <c r="T5" s="2057"/>
      <c r="U5" s="2039"/>
      <c r="V5" s="2064"/>
      <c r="W5" s="2066"/>
      <c r="X5" s="2064"/>
      <c r="Y5" s="2066"/>
      <c r="Z5" s="2064"/>
      <c r="AA5" s="1125" t="s">
        <v>157</v>
      </c>
      <c r="AB5" s="1123" t="s">
        <v>158</v>
      </c>
      <c r="AC5" s="1125" t="s">
        <v>44</v>
      </c>
      <c r="AD5" s="1123" t="s">
        <v>159</v>
      </c>
      <c r="AE5" s="1125" t="s">
        <v>44</v>
      </c>
      <c r="AF5" s="2064"/>
      <c r="AG5" s="2049"/>
      <c r="AH5" s="2050"/>
    </row>
    <row r="6" spans="1:34" s="15" customFormat="1" ht="18" customHeight="1" thickBot="1">
      <c r="A6" s="10" t="s">
        <v>104</v>
      </c>
      <c r="B6" s="114" t="s">
        <v>160</v>
      </c>
      <c r="C6" s="1424">
        <v>2</v>
      </c>
      <c r="D6" s="1425">
        <v>0</v>
      </c>
      <c r="E6" s="134">
        <f>SUM(C6:D6)</f>
        <v>2</v>
      </c>
      <c r="F6" s="1424">
        <v>3</v>
      </c>
      <c r="G6" s="1425">
        <v>0</v>
      </c>
      <c r="H6" s="134">
        <f>SUM(F6:G6)</f>
        <v>3</v>
      </c>
      <c r="I6" s="1424">
        <v>6</v>
      </c>
      <c r="J6" s="1425">
        <v>2</v>
      </c>
      <c r="K6" s="134">
        <f>SUM(I6:J6)</f>
        <v>8</v>
      </c>
      <c r="L6" s="1424">
        <v>4</v>
      </c>
      <c r="M6" s="1425">
        <v>0</v>
      </c>
      <c r="N6" s="134">
        <f>SUM(L6:M6)</f>
        <v>4</v>
      </c>
      <c r="O6" s="132">
        <f>SUM(C6,F6,I6,L6)</f>
        <v>15</v>
      </c>
      <c r="P6" s="133">
        <f>SUM(D6,G6,J6,M6)</f>
        <v>2</v>
      </c>
      <c r="Q6" s="1426">
        <f>SUM(O6:P6)</f>
        <v>17</v>
      </c>
      <c r="R6" s="1427">
        <v>4</v>
      </c>
      <c r="S6" s="2055"/>
      <c r="T6" s="2058"/>
      <c r="U6" s="2059"/>
      <c r="V6" s="115" t="s">
        <v>45</v>
      </c>
      <c r="W6" s="116" t="s">
        <v>45</v>
      </c>
      <c r="X6" s="115" t="s">
        <v>45</v>
      </c>
      <c r="Y6" s="116" t="s">
        <v>45</v>
      </c>
      <c r="Z6" s="115" t="s">
        <v>45</v>
      </c>
      <c r="AA6" s="1121">
        <v>24</v>
      </c>
      <c r="AB6" s="117">
        <v>29</v>
      </c>
      <c r="AC6" s="1121">
        <v>39</v>
      </c>
      <c r="AD6" s="117">
        <v>49</v>
      </c>
      <c r="AE6" s="1121">
        <v>59</v>
      </c>
      <c r="AF6" s="117" t="s">
        <v>46</v>
      </c>
      <c r="AG6" s="2051"/>
      <c r="AH6" s="2052"/>
    </row>
    <row r="7" spans="1:34" s="15" customFormat="1" ht="18" customHeight="1">
      <c r="A7" s="2067" t="s">
        <v>111</v>
      </c>
      <c r="B7" s="822" t="s">
        <v>161</v>
      </c>
      <c r="C7" s="1428">
        <v>1</v>
      </c>
      <c r="D7" s="1429">
        <v>3</v>
      </c>
      <c r="E7" s="130">
        <f t="shared" ref="E7:E12" si="0">SUM(C7:D7)</f>
        <v>4</v>
      </c>
      <c r="F7" s="1428">
        <v>4</v>
      </c>
      <c r="G7" s="1429">
        <v>0</v>
      </c>
      <c r="H7" s="130">
        <f t="shared" ref="H7:H12" si="1">SUM(F7:G7)</f>
        <v>4</v>
      </c>
      <c r="I7" s="1428">
        <v>2</v>
      </c>
      <c r="J7" s="1429">
        <v>2</v>
      </c>
      <c r="K7" s="130">
        <f t="shared" ref="K7:K12" si="2">SUM(I7:J7)</f>
        <v>4</v>
      </c>
      <c r="L7" s="1428">
        <v>0</v>
      </c>
      <c r="M7" s="1429">
        <v>3</v>
      </c>
      <c r="N7" s="130">
        <f t="shared" ref="N7:N12" si="3">SUM(L7:M7)</f>
        <v>3</v>
      </c>
      <c r="O7" s="128">
        <f t="shared" ref="O7:P12" si="4">SUM(C7,F7,I7,L7)</f>
        <v>7</v>
      </c>
      <c r="P7" s="129">
        <f t="shared" si="4"/>
        <v>8</v>
      </c>
      <c r="Q7" s="1430">
        <f t="shared" ref="Q7:Q12" si="5">SUM(O7:P7)</f>
        <v>15</v>
      </c>
      <c r="R7" s="1431">
        <v>4</v>
      </c>
      <c r="S7" s="2068" t="s">
        <v>74</v>
      </c>
      <c r="T7" s="118"/>
      <c r="U7" s="119" t="s">
        <v>9</v>
      </c>
      <c r="V7" s="1432">
        <v>10</v>
      </c>
      <c r="W7" s="1432">
        <v>30</v>
      </c>
      <c r="X7" s="1432">
        <v>47</v>
      </c>
      <c r="Y7" s="1432">
        <v>48</v>
      </c>
      <c r="Z7" s="1432">
        <v>18</v>
      </c>
      <c r="AA7" s="1432">
        <v>105</v>
      </c>
      <c r="AB7" s="1432">
        <v>56</v>
      </c>
      <c r="AC7" s="1432">
        <v>26</v>
      </c>
      <c r="AD7" s="1432">
        <v>7</v>
      </c>
      <c r="AE7" s="1432">
        <v>1</v>
      </c>
      <c r="AF7" s="1432">
        <v>2</v>
      </c>
      <c r="AG7" s="2075">
        <f t="shared" ref="AG7:AG15" si="6">SUM(V7:AF7)</f>
        <v>350</v>
      </c>
      <c r="AH7" s="2076"/>
    </row>
    <row r="8" spans="1:34" s="15" customFormat="1" ht="18" customHeight="1">
      <c r="A8" s="2067"/>
      <c r="B8" s="822" t="s">
        <v>836</v>
      </c>
      <c r="C8" s="1428">
        <v>4</v>
      </c>
      <c r="D8" s="1429">
        <v>0</v>
      </c>
      <c r="E8" s="130">
        <f t="shared" si="0"/>
        <v>4</v>
      </c>
      <c r="F8" s="1428">
        <v>0</v>
      </c>
      <c r="G8" s="1429">
        <v>0</v>
      </c>
      <c r="H8" s="130">
        <f t="shared" si="1"/>
        <v>0</v>
      </c>
      <c r="I8" s="1428">
        <v>1</v>
      </c>
      <c r="J8" s="1429">
        <v>0</v>
      </c>
      <c r="K8" s="130">
        <f t="shared" si="2"/>
        <v>1</v>
      </c>
      <c r="L8" s="1428">
        <v>0</v>
      </c>
      <c r="M8" s="1429">
        <v>0</v>
      </c>
      <c r="N8" s="130">
        <f t="shared" si="3"/>
        <v>0</v>
      </c>
      <c r="O8" s="128">
        <f t="shared" si="4"/>
        <v>5</v>
      </c>
      <c r="P8" s="129">
        <f t="shared" si="4"/>
        <v>0</v>
      </c>
      <c r="Q8" s="1430">
        <f t="shared" si="5"/>
        <v>5</v>
      </c>
      <c r="R8" s="1431">
        <v>3</v>
      </c>
      <c r="S8" s="2069"/>
      <c r="T8" s="118" t="s">
        <v>52</v>
      </c>
      <c r="U8" s="120" t="s">
        <v>10</v>
      </c>
      <c r="V8" s="1433">
        <v>37</v>
      </c>
      <c r="W8" s="1433">
        <v>53</v>
      </c>
      <c r="X8" s="1433">
        <v>65</v>
      </c>
      <c r="Y8" s="1433">
        <v>59</v>
      </c>
      <c r="Z8" s="1433">
        <v>27</v>
      </c>
      <c r="AA8" s="1433">
        <v>102</v>
      </c>
      <c r="AB8" s="1433">
        <v>52</v>
      </c>
      <c r="AC8" s="1433">
        <v>25</v>
      </c>
      <c r="AD8" s="1433">
        <v>5</v>
      </c>
      <c r="AE8" s="1433">
        <v>1</v>
      </c>
      <c r="AF8" s="1433">
        <v>1</v>
      </c>
      <c r="AG8" s="2081">
        <f t="shared" si="6"/>
        <v>427</v>
      </c>
      <c r="AH8" s="2082"/>
    </row>
    <row r="9" spans="1:34" s="15" customFormat="1" ht="18" customHeight="1">
      <c r="A9" s="2067"/>
      <c r="B9" s="822" t="s">
        <v>837</v>
      </c>
      <c r="C9" s="1428">
        <v>2</v>
      </c>
      <c r="D9" s="1429">
        <v>1</v>
      </c>
      <c r="E9" s="130">
        <f t="shared" si="0"/>
        <v>3</v>
      </c>
      <c r="F9" s="1428">
        <v>2</v>
      </c>
      <c r="G9" s="1429">
        <v>2</v>
      </c>
      <c r="H9" s="130">
        <f t="shared" si="1"/>
        <v>4</v>
      </c>
      <c r="I9" s="1428">
        <v>1</v>
      </c>
      <c r="J9" s="1429">
        <v>1</v>
      </c>
      <c r="K9" s="130">
        <f t="shared" si="2"/>
        <v>2</v>
      </c>
      <c r="L9" s="1428">
        <v>3</v>
      </c>
      <c r="M9" s="1429">
        <v>0</v>
      </c>
      <c r="N9" s="130">
        <f t="shared" si="3"/>
        <v>3</v>
      </c>
      <c r="O9" s="128">
        <f t="shared" si="4"/>
        <v>8</v>
      </c>
      <c r="P9" s="129">
        <f t="shared" si="4"/>
        <v>4</v>
      </c>
      <c r="Q9" s="1430">
        <f t="shared" si="5"/>
        <v>12</v>
      </c>
      <c r="R9" s="1431">
        <v>1</v>
      </c>
      <c r="S9" s="2069"/>
      <c r="T9" s="1068"/>
      <c r="U9" s="122" t="s">
        <v>11</v>
      </c>
      <c r="V9" s="1434">
        <f t="shared" ref="V9:AF9" si="7">V7+V8</f>
        <v>47</v>
      </c>
      <c r="W9" s="1434">
        <f t="shared" si="7"/>
        <v>83</v>
      </c>
      <c r="X9" s="1434">
        <f t="shared" si="7"/>
        <v>112</v>
      </c>
      <c r="Y9" s="1434">
        <f t="shared" si="7"/>
        <v>107</v>
      </c>
      <c r="Z9" s="1434">
        <f t="shared" si="7"/>
        <v>45</v>
      </c>
      <c r="AA9" s="1434">
        <f t="shared" si="7"/>
        <v>207</v>
      </c>
      <c r="AB9" s="1434">
        <f t="shared" si="7"/>
        <v>108</v>
      </c>
      <c r="AC9" s="1434">
        <f t="shared" si="7"/>
        <v>51</v>
      </c>
      <c r="AD9" s="1434">
        <f t="shared" si="7"/>
        <v>12</v>
      </c>
      <c r="AE9" s="1434">
        <f t="shared" si="7"/>
        <v>2</v>
      </c>
      <c r="AF9" s="1434">
        <f t="shared" si="7"/>
        <v>3</v>
      </c>
      <c r="AG9" s="2077">
        <f t="shared" si="6"/>
        <v>777</v>
      </c>
      <c r="AH9" s="2078"/>
    </row>
    <row r="10" spans="1:34" s="15" customFormat="1" ht="18" customHeight="1">
      <c r="A10" s="10" t="s">
        <v>113</v>
      </c>
      <c r="B10" s="121" t="s">
        <v>162</v>
      </c>
      <c r="C10" s="1424">
        <v>8</v>
      </c>
      <c r="D10" s="1425">
        <v>5</v>
      </c>
      <c r="E10" s="134">
        <f t="shared" si="0"/>
        <v>13</v>
      </c>
      <c r="F10" s="1424">
        <v>6</v>
      </c>
      <c r="G10" s="1425">
        <v>2</v>
      </c>
      <c r="H10" s="134">
        <f t="shared" si="1"/>
        <v>8</v>
      </c>
      <c r="I10" s="1424">
        <v>2</v>
      </c>
      <c r="J10" s="1425">
        <v>6</v>
      </c>
      <c r="K10" s="134">
        <f t="shared" si="2"/>
        <v>8</v>
      </c>
      <c r="L10" s="1424">
        <v>7</v>
      </c>
      <c r="M10" s="1425">
        <v>6</v>
      </c>
      <c r="N10" s="134">
        <f t="shared" si="3"/>
        <v>13</v>
      </c>
      <c r="O10" s="132">
        <f t="shared" si="4"/>
        <v>23</v>
      </c>
      <c r="P10" s="133">
        <f t="shared" si="4"/>
        <v>19</v>
      </c>
      <c r="Q10" s="1426">
        <f t="shared" si="5"/>
        <v>42</v>
      </c>
      <c r="R10" s="1427">
        <v>4</v>
      </c>
      <c r="S10" s="2069"/>
      <c r="T10" s="1156"/>
      <c r="U10" s="119" t="s">
        <v>9</v>
      </c>
      <c r="V10" s="1435">
        <v>0</v>
      </c>
      <c r="W10" s="1435">
        <v>0</v>
      </c>
      <c r="X10" s="1435">
        <v>0</v>
      </c>
      <c r="Y10" s="1435">
        <v>0</v>
      </c>
      <c r="Z10" s="1435">
        <v>0</v>
      </c>
      <c r="AA10" s="1435">
        <v>0</v>
      </c>
      <c r="AB10" s="1435">
        <v>0</v>
      </c>
      <c r="AC10" s="1435">
        <v>0</v>
      </c>
      <c r="AD10" s="1435">
        <v>0</v>
      </c>
      <c r="AE10" s="1435">
        <v>0</v>
      </c>
      <c r="AF10" s="1435">
        <v>0</v>
      </c>
      <c r="AG10" s="2079">
        <f t="shared" si="6"/>
        <v>0</v>
      </c>
      <c r="AH10" s="2080"/>
    </row>
    <row r="11" spans="1:34" s="15" customFormat="1" ht="18" customHeight="1">
      <c r="A11" s="10" t="s">
        <v>116</v>
      </c>
      <c r="B11" s="123" t="s">
        <v>52</v>
      </c>
      <c r="C11" s="1424">
        <v>5</v>
      </c>
      <c r="D11" s="1425">
        <v>4</v>
      </c>
      <c r="E11" s="134">
        <f t="shared" si="0"/>
        <v>9</v>
      </c>
      <c r="F11" s="1424">
        <v>2</v>
      </c>
      <c r="G11" s="1425">
        <v>4</v>
      </c>
      <c r="H11" s="134">
        <f t="shared" si="1"/>
        <v>6</v>
      </c>
      <c r="I11" s="1424">
        <v>1</v>
      </c>
      <c r="J11" s="1425">
        <v>5</v>
      </c>
      <c r="K11" s="134">
        <f t="shared" si="2"/>
        <v>6</v>
      </c>
      <c r="L11" s="1424">
        <v>0</v>
      </c>
      <c r="M11" s="1425">
        <v>5</v>
      </c>
      <c r="N11" s="134">
        <f t="shared" si="3"/>
        <v>5</v>
      </c>
      <c r="O11" s="132">
        <f t="shared" si="4"/>
        <v>8</v>
      </c>
      <c r="P11" s="133">
        <f t="shared" si="4"/>
        <v>18</v>
      </c>
      <c r="Q11" s="1426">
        <f t="shared" si="5"/>
        <v>26</v>
      </c>
      <c r="R11" s="1427">
        <v>4</v>
      </c>
      <c r="S11" s="2069"/>
      <c r="T11" s="1134" t="s">
        <v>163</v>
      </c>
      <c r="U11" s="120" t="s">
        <v>10</v>
      </c>
      <c r="V11" s="1436">
        <v>6</v>
      </c>
      <c r="W11" s="1436">
        <v>3</v>
      </c>
      <c r="X11" s="1436">
        <v>1</v>
      </c>
      <c r="Y11" s="1436">
        <v>0</v>
      </c>
      <c r="Z11" s="1436">
        <v>1</v>
      </c>
      <c r="AA11" s="1436">
        <v>0</v>
      </c>
      <c r="AB11" s="1436">
        <v>0</v>
      </c>
      <c r="AC11" s="1436">
        <v>0</v>
      </c>
      <c r="AD11" s="1436">
        <v>0</v>
      </c>
      <c r="AE11" s="1436">
        <v>0</v>
      </c>
      <c r="AF11" s="1436">
        <v>0</v>
      </c>
      <c r="AG11" s="2081">
        <f t="shared" si="6"/>
        <v>11</v>
      </c>
      <c r="AH11" s="2082"/>
    </row>
    <row r="12" spans="1:34" s="15" customFormat="1" ht="18" customHeight="1">
      <c r="A12" s="10" t="s">
        <v>118</v>
      </c>
      <c r="B12" s="114" t="s">
        <v>53</v>
      </c>
      <c r="C12" s="1424">
        <v>3</v>
      </c>
      <c r="D12" s="1425">
        <v>3</v>
      </c>
      <c r="E12" s="134">
        <f t="shared" si="0"/>
        <v>6</v>
      </c>
      <c r="F12" s="1424">
        <v>1</v>
      </c>
      <c r="G12" s="1425">
        <v>7</v>
      </c>
      <c r="H12" s="134">
        <f t="shared" si="1"/>
        <v>8</v>
      </c>
      <c r="I12" s="1424">
        <v>7</v>
      </c>
      <c r="J12" s="1425">
        <v>2</v>
      </c>
      <c r="K12" s="134">
        <f t="shared" si="2"/>
        <v>9</v>
      </c>
      <c r="L12" s="1424">
        <v>1</v>
      </c>
      <c r="M12" s="1425">
        <v>2</v>
      </c>
      <c r="N12" s="134">
        <f t="shared" si="3"/>
        <v>3</v>
      </c>
      <c r="O12" s="132">
        <f t="shared" si="4"/>
        <v>12</v>
      </c>
      <c r="P12" s="133">
        <f t="shared" si="4"/>
        <v>14</v>
      </c>
      <c r="Q12" s="1426">
        <f t="shared" si="5"/>
        <v>26</v>
      </c>
      <c r="R12" s="1427">
        <v>4</v>
      </c>
      <c r="S12" s="2069"/>
      <c r="U12" s="122" t="s">
        <v>11</v>
      </c>
      <c r="V12" s="1434">
        <f>V10+V11</f>
        <v>6</v>
      </c>
      <c r="W12" s="1434">
        <f t="shared" ref="W12:AF12" si="8">W10+W11</f>
        <v>3</v>
      </c>
      <c r="X12" s="1434">
        <f t="shared" si="8"/>
        <v>1</v>
      </c>
      <c r="Y12" s="1434">
        <f t="shared" si="8"/>
        <v>0</v>
      </c>
      <c r="Z12" s="1434">
        <f t="shared" si="8"/>
        <v>1</v>
      </c>
      <c r="AA12" s="1434">
        <f t="shared" si="8"/>
        <v>0</v>
      </c>
      <c r="AB12" s="1434">
        <f t="shared" si="8"/>
        <v>0</v>
      </c>
      <c r="AC12" s="1434">
        <f t="shared" si="8"/>
        <v>0</v>
      </c>
      <c r="AD12" s="1434">
        <f t="shared" si="8"/>
        <v>0</v>
      </c>
      <c r="AE12" s="1434">
        <f t="shared" si="8"/>
        <v>0</v>
      </c>
      <c r="AF12" s="1434">
        <f t="shared" si="8"/>
        <v>0</v>
      </c>
      <c r="AG12" s="2077">
        <f t="shared" si="6"/>
        <v>11</v>
      </c>
      <c r="AH12" s="2078"/>
    </row>
    <row r="13" spans="1:34" s="15" customFormat="1" ht="18" customHeight="1">
      <c r="A13" s="808" t="s">
        <v>349</v>
      </c>
      <c r="B13" s="822" t="s">
        <v>350</v>
      </c>
      <c r="C13" s="1428">
        <v>1</v>
      </c>
      <c r="D13" s="1429">
        <v>2</v>
      </c>
      <c r="E13" s="130">
        <f>SUM(C13:D13)</f>
        <v>3</v>
      </c>
      <c r="F13" s="1428">
        <v>1</v>
      </c>
      <c r="G13" s="1429">
        <v>2</v>
      </c>
      <c r="H13" s="130">
        <f>SUM(F13:G13)</f>
        <v>3</v>
      </c>
      <c r="I13" s="1428">
        <v>4</v>
      </c>
      <c r="J13" s="1429">
        <v>0</v>
      </c>
      <c r="K13" s="130">
        <f>SUM(I13:J13)</f>
        <v>4</v>
      </c>
      <c r="L13" s="1428">
        <v>1</v>
      </c>
      <c r="M13" s="1429">
        <v>1</v>
      </c>
      <c r="N13" s="130">
        <f>SUM(L13:M13)</f>
        <v>2</v>
      </c>
      <c r="O13" s="128">
        <f>SUM(C13,F13,I13,L13)</f>
        <v>7</v>
      </c>
      <c r="P13" s="129">
        <f>SUM(D13,G13,J13,M13)</f>
        <v>5</v>
      </c>
      <c r="Q13" s="1430">
        <f>SUM(O13:P13)</f>
        <v>12</v>
      </c>
      <c r="R13" s="1431">
        <v>4</v>
      </c>
      <c r="S13" s="2093" t="s">
        <v>164</v>
      </c>
      <c r="T13" s="2094"/>
      <c r="U13" s="119" t="s">
        <v>9</v>
      </c>
      <c r="V13" s="1437">
        <f t="shared" ref="V13:AF13" si="9">V7+V10</f>
        <v>10</v>
      </c>
      <c r="W13" s="1437">
        <f t="shared" si="9"/>
        <v>30</v>
      </c>
      <c r="X13" s="1437">
        <f t="shared" si="9"/>
        <v>47</v>
      </c>
      <c r="Y13" s="1437">
        <f t="shared" si="9"/>
        <v>48</v>
      </c>
      <c r="Z13" s="1437">
        <f t="shared" si="9"/>
        <v>18</v>
      </c>
      <c r="AA13" s="1437">
        <f t="shared" si="9"/>
        <v>105</v>
      </c>
      <c r="AB13" s="1437">
        <f t="shared" si="9"/>
        <v>56</v>
      </c>
      <c r="AC13" s="1437">
        <f t="shared" si="9"/>
        <v>26</v>
      </c>
      <c r="AD13" s="1437">
        <f t="shared" si="9"/>
        <v>7</v>
      </c>
      <c r="AE13" s="1437">
        <f t="shared" si="9"/>
        <v>1</v>
      </c>
      <c r="AF13" s="1437">
        <f t="shared" si="9"/>
        <v>2</v>
      </c>
      <c r="AG13" s="2079">
        <f t="shared" si="6"/>
        <v>350</v>
      </c>
      <c r="AH13" s="2080"/>
    </row>
    <row r="14" spans="1:34" s="15" customFormat="1" ht="18" customHeight="1" thickBot="1">
      <c r="A14" s="124" t="s">
        <v>47</v>
      </c>
      <c r="B14" s="13"/>
      <c r="C14" s="1438">
        <f>SUM(C6:C13)</f>
        <v>26</v>
      </c>
      <c r="D14" s="1439">
        <f>SUM(D6:D13)</f>
        <v>18</v>
      </c>
      <c r="E14" s="1440">
        <f>SUM(C14:D14)</f>
        <v>44</v>
      </c>
      <c r="F14" s="1438">
        <f>SUM(F6:F13)</f>
        <v>19</v>
      </c>
      <c r="G14" s="1439">
        <f>SUM(G6:G13)</f>
        <v>17</v>
      </c>
      <c r="H14" s="1440">
        <f>SUM(F14:G14)</f>
        <v>36</v>
      </c>
      <c r="I14" s="1438">
        <f>SUM(I6:I13)</f>
        <v>24</v>
      </c>
      <c r="J14" s="1439">
        <f>SUM(J6:J13)</f>
        <v>18</v>
      </c>
      <c r="K14" s="1440">
        <f>SUM(I14:J14)</f>
        <v>42</v>
      </c>
      <c r="L14" s="1438">
        <f>SUM(L6:L13)</f>
        <v>16</v>
      </c>
      <c r="M14" s="1439">
        <f>SUM(M6:M13)</f>
        <v>17</v>
      </c>
      <c r="N14" s="1440">
        <f>SUM(L14:M14)</f>
        <v>33</v>
      </c>
      <c r="O14" s="1438">
        <f>SUM(C14,F14,I14,L14)</f>
        <v>85</v>
      </c>
      <c r="P14" s="1439">
        <f>SUM(D14,G14,J14,M14)</f>
        <v>70</v>
      </c>
      <c r="Q14" s="1441">
        <f>SUM(O14:P14)</f>
        <v>155</v>
      </c>
      <c r="R14" s="1442">
        <f>SUM(R6:R13)</f>
        <v>28</v>
      </c>
      <c r="S14" s="2035"/>
      <c r="T14" s="1924"/>
      <c r="U14" s="120" t="s">
        <v>10</v>
      </c>
      <c r="V14" s="1443">
        <f t="shared" ref="V14:AF14" si="10">V8+V11</f>
        <v>43</v>
      </c>
      <c r="W14" s="1443">
        <f t="shared" si="10"/>
        <v>56</v>
      </c>
      <c r="X14" s="1443">
        <f t="shared" si="10"/>
        <v>66</v>
      </c>
      <c r="Y14" s="1443">
        <f t="shared" si="10"/>
        <v>59</v>
      </c>
      <c r="Z14" s="1443">
        <f t="shared" si="10"/>
        <v>28</v>
      </c>
      <c r="AA14" s="1443">
        <f t="shared" si="10"/>
        <v>102</v>
      </c>
      <c r="AB14" s="1443">
        <f t="shared" si="10"/>
        <v>52</v>
      </c>
      <c r="AC14" s="1443">
        <f t="shared" si="10"/>
        <v>25</v>
      </c>
      <c r="AD14" s="1443">
        <f t="shared" si="10"/>
        <v>5</v>
      </c>
      <c r="AE14" s="1443">
        <f t="shared" si="10"/>
        <v>1</v>
      </c>
      <c r="AF14" s="1443">
        <f t="shared" si="10"/>
        <v>1</v>
      </c>
      <c r="AG14" s="2081">
        <f t="shared" si="6"/>
        <v>438</v>
      </c>
      <c r="AH14" s="2082"/>
    </row>
    <row r="15" spans="1:34" s="15" customFormat="1" ht="18" customHeight="1" thickBot="1">
      <c r="S15" s="2095"/>
      <c r="T15" s="2096"/>
      <c r="U15" s="8" t="s">
        <v>11</v>
      </c>
      <c r="V15" s="1444">
        <f>V13+V14</f>
        <v>53</v>
      </c>
      <c r="W15" s="1444">
        <f t="shared" ref="W15:AF15" si="11">W13+W14</f>
        <v>86</v>
      </c>
      <c r="X15" s="1444">
        <f t="shared" si="11"/>
        <v>113</v>
      </c>
      <c r="Y15" s="1444">
        <f t="shared" si="11"/>
        <v>107</v>
      </c>
      <c r="Z15" s="1444">
        <f t="shared" si="11"/>
        <v>46</v>
      </c>
      <c r="AA15" s="1444">
        <f t="shared" si="11"/>
        <v>207</v>
      </c>
      <c r="AB15" s="1444">
        <f t="shared" si="11"/>
        <v>108</v>
      </c>
      <c r="AC15" s="1444">
        <f t="shared" si="11"/>
        <v>51</v>
      </c>
      <c r="AD15" s="1444">
        <f t="shared" si="11"/>
        <v>12</v>
      </c>
      <c r="AE15" s="1444">
        <f t="shared" si="11"/>
        <v>2</v>
      </c>
      <c r="AF15" s="1444">
        <f t="shared" si="11"/>
        <v>3</v>
      </c>
      <c r="AG15" s="2085">
        <f t="shared" si="6"/>
        <v>788</v>
      </c>
      <c r="AH15" s="2086"/>
    </row>
    <row r="16" spans="1:34" s="15" customFormat="1" ht="18" customHeight="1">
      <c r="A16" s="125"/>
      <c r="B16" s="82"/>
      <c r="S16" s="1112"/>
      <c r="T16" s="1134"/>
    </row>
    <row r="17" spans="1:18" s="15" customFormat="1" ht="18" customHeight="1">
      <c r="A17" s="126" t="s">
        <v>165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15" customFormat="1" ht="6" customHeight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5" customFormat="1" ht="18" customHeight="1">
      <c r="A19" s="2087"/>
      <c r="B19" s="2090" t="s">
        <v>166</v>
      </c>
      <c r="C19" s="1970" t="s">
        <v>167</v>
      </c>
      <c r="D19" s="1971"/>
      <c r="E19" s="1971"/>
      <c r="F19" s="1971"/>
      <c r="G19" s="1971"/>
      <c r="H19" s="1971"/>
      <c r="I19" s="1971"/>
      <c r="J19" s="1971"/>
      <c r="K19" s="1971"/>
      <c r="L19" s="1971"/>
      <c r="M19" s="1971"/>
      <c r="N19" s="1971"/>
      <c r="O19" s="1971"/>
      <c r="P19" s="1971"/>
      <c r="Q19" s="1972"/>
      <c r="R19" s="125"/>
    </row>
    <row r="20" spans="1:18" s="15" customFormat="1" ht="18" customHeight="1">
      <c r="A20" s="2088"/>
      <c r="B20" s="2091"/>
      <c r="C20" s="2070" t="s">
        <v>151</v>
      </c>
      <c r="D20" s="2071"/>
      <c r="E20" s="2072"/>
      <c r="F20" s="2073" t="s">
        <v>152</v>
      </c>
      <c r="G20" s="2071"/>
      <c r="H20" s="2072"/>
      <c r="I20" s="2073" t="s">
        <v>153</v>
      </c>
      <c r="J20" s="2071"/>
      <c r="K20" s="2072"/>
      <c r="L20" s="2073" t="s">
        <v>154</v>
      </c>
      <c r="M20" s="2071"/>
      <c r="N20" s="2072"/>
      <c r="O20" s="2073" t="s">
        <v>155</v>
      </c>
      <c r="P20" s="2071"/>
      <c r="Q20" s="2074"/>
      <c r="R20" s="125"/>
    </row>
    <row r="21" spans="1:18" s="15" customFormat="1" ht="18" customHeight="1" thickBot="1">
      <c r="A21" s="2089"/>
      <c r="B21" s="2092"/>
      <c r="C21" s="1157" t="s">
        <v>9</v>
      </c>
      <c r="D21" s="7" t="s">
        <v>10</v>
      </c>
      <c r="E21" s="86" t="s">
        <v>11</v>
      </c>
      <c r="F21" s="8" t="s">
        <v>9</v>
      </c>
      <c r="G21" s="7" t="s">
        <v>10</v>
      </c>
      <c r="H21" s="86" t="s">
        <v>11</v>
      </c>
      <c r="I21" s="8" t="s">
        <v>9</v>
      </c>
      <c r="J21" s="7" t="s">
        <v>10</v>
      </c>
      <c r="K21" s="86" t="s">
        <v>11</v>
      </c>
      <c r="L21" s="8" t="s">
        <v>9</v>
      </c>
      <c r="M21" s="7" t="s">
        <v>10</v>
      </c>
      <c r="N21" s="86" t="s">
        <v>11</v>
      </c>
      <c r="O21" s="8" t="s">
        <v>9</v>
      </c>
      <c r="P21" s="7" t="s">
        <v>10</v>
      </c>
      <c r="Q21" s="87" t="s">
        <v>11</v>
      </c>
      <c r="R21" s="125"/>
    </row>
    <row r="22" spans="1:18" s="15" customFormat="1" ht="18" customHeight="1">
      <c r="A22" s="2083" t="s">
        <v>168</v>
      </c>
      <c r="B22" s="822" t="s">
        <v>169</v>
      </c>
      <c r="C22" s="128">
        <f>C7+C11</f>
        <v>6</v>
      </c>
      <c r="D22" s="129">
        <f t="shared" ref="D22:Q22" si="12">D7+D11</f>
        <v>7</v>
      </c>
      <c r="E22" s="130">
        <f>E7+E11</f>
        <v>13</v>
      </c>
      <c r="F22" s="128">
        <f t="shared" si="12"/>
        <v>6</v>
      </c>
      <c r="G22" s="129">
        <f t="shared" si="12"/>
        <v>4</v>
      </c>
      <c r="H22" s="130">
        <f t="shared" si="12"/>
        <v>10</v>
      </c>
      <c r="I22" s="128">
        <f t="shared" si="12"/>
        <v>3</v>
      </c>
      <c r="J22" s="129">
        <f t="shared" si="12"/>
        <v>7</v>
      </c>
      <c r="K22" s="130">
        <f t="shared" si="12"/>
        <v>10</v>
      </c>
      <c r="L22" s="128">
        <f t="shared" si="12"/>
        <v>0</v>
      </c>
      <c r="M22" s="129">
        <f t="shared" si="12"/>
        <v>8</v>
      </c>
      <c r="N22" s="130">
        <f t="shared" si="12"/>
        <v>8</v>
      </c>
      <c r="O22" s="128">
        <f t="shared" si="12"/>
        <v>15</v>
      </c>
      <c r="P22" s="129">
        <f t="shared" si="12"/>
        <v>26</v>
      </c>
      <c r="Q22" s="131">
        <f t="shared" si="12"/>
        <v>41</v>
      </c>
      <c r="R22" s="125"/>
    </row>
    <row r="23" spans="1:18" s="15" customFormat="1" ht="18" customHeight="1">
      <c r="A23" s="2067"/>
      <c r="B23" s="127" t="s">
        <v>105</v>
      </c>
      <c r="C23" s="132">
        <f>SUM(C6,C8,C9,C10)</f>
        <v>16</v>
      </c>
      <c r="D23" s="133">
        <f t="shared" ref="D23:Q23" si="13">SUM(D6,D8,D9,D10)</f>
        <v>6</v>
      </c>
      <c r="E23" s="134">
        <f t="shared" si="13"/>
        <v>22</v>
      </c>
      <c r="F23" s="132">
        <f t="shared" si="13"/>
        <v>11</v>
      </c>
      <c r="G23" s="133">
        <f t="shared" si="13"/>
        <v>4</v>
      </c>
      <c r="H23" s="134">
        <f t="shared" si="13"/>
        <v>15</v>
      </c>
      <c r="I23" s="132">
        <f t="shared" si="13"/>
        <v>10</v>
      </c>
      <c r="J23" s="133">
        <f t="shared" si="13"/>
        <v>9</v>
      </c>
      <c r="K23" s="134">
        <f t="shared" si="13"/>
        <v>19</v>
      </c>
      <c r="L23" s="132">
        <f t="shared" si="13"/>
        <v>14</v>
      </c>
      <c r="M23" s="133">
        <f t="shared" si="13"/>
        <v>6</v>
      </c>
      <c r="N23" s="134">
        <f t="shared" si="13"/>
        <v>20</v>
      </c>
      <c r="O23" s="132">
        <f t="shared" si="13"/>
        <v>51</v>
      </c>
      <c r="P23" s="133">
        <f t="shared" si="13"/>
        <v>25</v>
      </c>
      <c r="Q23" s="135">
        <f t="shared" si="13"/>
        <v>76</v>
      </c>
      <c r="R23" s="125"/>
    </row>
    <row r="24" spans="1:18" s="15" customFormat="1" ht="18" customHeight="1" thickBot="1">
      <c r="A24" s="2084"/>
      <c r="B24" s="87" t="s">
        <v>53</v>
      </c>
      <c r="C24" s="25">
        <f>SUM(C12,C13)</f>
        <v>4</v>
      </c>
      <c r="D24" s="24">
        <f t="shared" ref="D24:Q24" si="14">SUM(D12,D13)</f>
        <v>5</v>
      </c>
      <c r="E24" s="18">
        <f t="shared" si="14"/>
        <v>9</v>
      </c>
      <c r="F24" s="25">
        <f t="shared" si="14"/>
        <v>2</v>
      </c>
      <c r="G24" s="24">
        <f t="shared" si="14"/>
        <v>9</v>
      </c>
      <c r="H24" s="18">
        <f t="shared" si="14"/>
        <v>11</v>
      </c>
      <c r="I24" s="25">
        <f t="shared" si="14"/>
        <v>11</v>
      </c>
      <c r="J24" s="24">
        <f t="shared" si="14"/>
        <v>2</v>
      </c>
      <c r="K24" s="18">
        <f t="shared" si="14"/>
        <v>13</v>
      </c>
      <c r="L24" s="25">
        <f t="shared" si="14"/>
        <v>2</v>
      </c>
      <c r="M24" s="25">
        <f t="shared" si="14"/>
        <v>3</v>
      </c>
      <c r="N24" s="18">
        <f t="shared" si="14"/>
        <v>5</v>
      </c>
      <c r="O24" s="25">
        <f t="shared" si="14"/>
        <v>19</v>
      </c>
      <c r="P24" s="24">
        <f t="shared" si="14"/>
        <v>19</v>
      </c>
      <c r="Q24" s="20">
        <f t="shared" si="14"/>
        <v>38</v>
      </c>
      <c r="R24" s="125"/>
    </row>
    <row r="25" spans="1:18" s="15" customFormat="1" ht="15" customHeight="1">
      <c r="A25" s="125"/>
      <c r="B25" s="82"/>
      <c r="C25" s="1"/>
      <c r="Q25" s="1"/>
    </row>
    <row r="57" spans="28:28">
      <c r="AB57" s="2">
        <v>3</v>
      </c>
    </row>
    <row r="97" spans="31:32">
      <c r="AE97" s="784"/>
      <c r="AF97" s="784"/>
    </row>
    <row r="121" spans="21:32">
      <c r="V121" s="2">
        <v>16</v>
      </c>
      <c r="W121" s="2">
        <v>15</v>
      </c>
      <c r="AE121" s="2">
        <f>SUM(M121,P121,S121,V121,Y121,AB121)</f>
        <v>16</v>
      </c>
    </row>
    <row r="122" spans="21:32">
      <c r="AF122" s="2">
        <f>SUM(N122,Q122,T122,W122,Z122,AC122)</f>
        <v>0</v>
      </c>
    </row>
    <row r="125" spans="21:32">
      <c r="U125" s="2">
        <f>SUM(S125,T125)</f>
        <v>0</v>
      </c>
    </row>
    <row r="168" spans="22:29">
      <c r="V168" s="2">
        <v>28</v>
      </c>
      <c r="W168" s="2">
        <v>21</v>
      </c>
      <c r="Y168" s="2">
        <v>24</v>
      </c>
      <c r="Z168" s="2">
        <v>34</v>
      </c>
      <c r="AC168" s="2">
        <v>21</v>
      </c>
    </row>
  </sheetData>
  <mergeCells count="37">
    <mergeCell ref="AG13:AH13"/>
    <mergeCell ref="L20:N20"/>
    <mergeCell ref="O20:Q20"/>
    <mergeCell ref="A22:A24"/>
    <mergeCell ref="AG15:AH15"/>
    <mergeCell ref="A19:A21"/>
    <mergeCell ref="B19:B21"/>
    <mergeCell ref="C19:Q19"/>
    <mergeCell ref="C20:E20"/>
    <mergeCell ref="F20:H20"/>
    <mergeCell ref="I20:K20"/>
    <mergeCell ref="AG14:AH14"/>
    <mergeCell ref="S13:T15"/>
    <mergeCell ref="AG7:AH7"/>
    <mergeCell ref="AG9:AH9"/>
    <mergeCell ref="AG10:AH10"/>
    <mergeCell ref="AG11:AH11"/>
    <mergeCell ref="AG12:AH12"/>
    <mergeCell ref="AG8:AH8"/>
    <mergeCell ref="A7:A9"/>
    <mergeCell ref="S7:S12"/>
    <mergeCell ref="C4:E4"/>
    <mergeCell ref="F4:H4"/>
    <mergeCell ref="I4:K4"/>
    <mergeCell ref="L4:N4"/>
    <mergeCell ref="O4:Q4"/>
    <mergeCell ref="AG4:AH6"/>
    <mergeCell ref="S3:S6"/>
    <mergeCell ref="T3:T6"/>
    <mergeCell ref="U3:U6"/>
    <mergeCell ref="V3:AH3"/>
    <mergeCell ref="V4:V5"/>
    <mergeCell ref="W4:W5"/>
    <mergeCell ref="X4:X5"/>
    <mergeCell ref="Y4:Y5"/>
    <mergeCell ref="Z4:Z5"/>
    <mergeCell ref="AF4:AF5"/>
  </mergeCells>
  <phoneticPr fontId="4"/>
  <pageMargins left="0.70866141732283461" right="0.70866141732283461" top="0.55118110236220474" bottom="0.5511811023622047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W170"/>
  <sheetViews>
    <sheetView view="pageBreakPreview" zoomScale="90" zoomScaleNormal="100" zoomScaleSheetLayoutView="90" zoomScalePageLayoutView="115" workbookViewId="0">
      <pane ySplit="6" topLeftCell="A7" activePane="bottomLeft" state="frozen"/>
      <selection activeCell="H24" sqref="H24"/>
      <selection pane="bottomLeft" activeCell="AT52" sqref="AT52"/>
    </sheetView>
  </sheetViews>
  <sheetFormatPr defaultColWidth="9" defaultRowHeight="10.8"/>
  <cols>
    <col min="1" max="1" width="3.33203125" style="27" customWidth="1"/>
    <col min="2" max="2" width="6.6640625" style="48" customWidth="1"/>
    <col min="3" max="3" width="8.109375" style="48" customWidth="1"/>
    <col min="4" max="8" width="4" style="27" customWidth="1"/>
    <col min="9" max="9" width="5.6640625" style="27" customWidth="1"/>
    <col min="10" max="14" width="4" style="27" customWidth="1"/>
    <col min="15" max="15" width="5.6640625" style="27" customWidth="1"/>
    <col min="16" max="37" width="4" style="27" customWidth="1"/>
    <col min="38" max="40" width="4.44140625" style="27" customWidth="1"/>
    <col min="41" max="41" width="8.109375" style="48" customWidth="1"/>
    <col min="42" max="42" width="6.6640625" style="27" customWidth="1"/>
    <col min="43" max="43" width="3.33203125" style="27" customWidth="1"/>
    <col min="44" max="16384" width="9" style="27"/>
  </cols>
  <sheetData>
    <row r="1" spans="1:49" ht="13.2">
      <c r="B1" s="4" t="s">
        <v>325</v>
      </c>
      <c r="C1" s="4"/>
      <c r="Y1" s="28"/>
      <c r="Z1" s="28"/>
      <c r="AA1" s="28"/>
      <c r="AB1" s="28"/>
      <c r="AC1" s="28"/>
      <c r="AD1" s="28"/>
      <c r="AE1" s="28"/>
      <c r="AF1" s="28"/>
      <c r="AO1" s="2099" t="s">
        <v>19</v>
      </c>
      <c r="AP1" s="2099"/>
    </row>
    <row r="2" spans="1:49" ht="6" customHeight="1" thickBot="1">
      <c r="B2" s="12"/>
      <c r="C2" s="12"/>
      <c r="Y2" s="28"/>
      <c r="Z2" s="28"/>
      <c r="AA2" s="28"/>
      <c r="AB2" s="28"/>
      <c r="AC2" s="28"/>
      <c r="AD2" s="28"/>
      <c r="AE2" s="28"/>
      <c r="AF2" s="28"/>
      <c r="AO2" s="11"/>
    </row>
    <row r="3" spans="1:49" ht="13.5" customHeight="1">
      <c r="B3" s="1922" t="s">
        <v>21</v>
      </c>
      <c r="C3" s="2000"/>
      <c r="D3" s="2102" t="s">
        <v>170</v>
      </c>
      <c r="E3" s="2102"/>
      <c r="F3" s="2102"/>
      <c r="G3" s="2102"/>
      <c r="H3" s="2102"/>
      <c r="I3" s="2102"/>
      <c r="J3" s="2102"/>
      <c r="K3" s="2102"/>
      <c r="L3" s="2102"/>
      <c r="M3" s="2102"/>
      <c r="N3" s="2102"/>
      <c r="O3" s="2103"/>
      <c r="P3" s="2102" t="s">
        <v>42</v>
      </c>
      <c r="Q3" s="2102"/>
      <c r="R3" s="2102"/>
      <c r="S3" s="2102"/>
      <c r="T3" s="2102"/>
      <c r="U3" s="2102"/>
      <c r="V3" s="2102"/>
      <c r="W3" s="2102"/>
      <c r="X3" s="2103"/>
      <c r="Y3" s="29" t="s">
        <v>171</v>
      </c>
      <c r="Z3" s="30"/>
      <c r="AA3" s="30"/>
      <c r="AB3" s="30"/>
      <c r="AC3" s="30"/>
      <c r="AD3" s="30"/>
      <c r="AE3" s="30"/>
      <c r="AF3" s="30"/>
      <c r="AG3" s="29" t="s">
        <v>358</v>
      </c>
      <c r="AH3" s="30"/>
      <c r="AI3" s="30"/>
      <c r="AJ3" s="30"/>
      <c r="AK3" s="30"/>
      <c r="AL3" s="1910" t="s">
        <v>172</v>
      </c>
      <c r="AM3" s="1911"/>
      <c r="AN3" s="1912"/>
      <c r="AO3" s="1922" t="s">
        <v>21</v>
      </c>
      <c r="AP3" s="2000"/>
    </row>
    <row r="4" spans="1:49" ht="13.5" customHeight="1">
      <c r="B4" s="2035"/>
      <c r="C4" s="2100"/>
      <c r="D4" s="2104"/>
      <c r="E4" s="2104"/>
      <c r="F4" s="2104"/>
      <c r="G4" s="2104"/>
      <c r="H4" s="2104"/>
      <c r="I4" s="2104"/>
      <c r="J4" s="2104"/>
      <c r="K4" s="2104"/>
      <c r="L4" s="2104"/>
      <c r="M4" s="2104"/>
      <c r="N4" s="2104"/>
      <c r="O4" s="2105"/>
      <c r="P4" s="2104"/>
      <c r="Q4" s="2104"/>
      <c r="R4" s="2104"/>
      <c r="S4" s="2104"/>
      <c r="T4" s="2104"/>
      <c r="U4" s="2104"/>
      <c r="V4" s="2104"/>
      <c r="W4" s="2104"/>
      <c r="X4" s="2105"/>
      <c r="Y4" s="31" t="s">
        <v>173</v>
      </c>
      <c r="Z4" s="32"/>
      <c r="AA4" s="32"/>
      <c r="AB4" s="32"/>
      <c r="AC4" s="32"/>
      <c r="AD4" s="32"/>
      <c r="AE4" s="32"/>
      <c r="AF4" s="32"/>
      <c r="AG4" s="31" t="s">
        <v>174</v>
      </c>
      <c r="AH4" s="32"/>
      <c r="AI4" s="32"/>
      <c r="AJ4" s="32"/>
      <c r="AK4" s="32"/>
      <c r="AL4" s="1913"/>
      <c r="AM4" s="1914"/>
      <c r="AN4" s="1915"/>
      <c r="AO4" s="2035"/>
      <c r="AP4" s="2100"/>
    </row>
    <row r="5" spans="1:49" ht="13.5" customHeight="1">
      <c r="B5" s="2035"/>
      <c r="C5" s="2100"/>
      <c r="D5" s="2106" t="s">
        <v>175</v>
      </c>
      <c r="E5" s="2097" t="s">
        <v>22</v>
      </c>
      <c r="F5" s="2097" t="s">
        <v>176</v>
      </c>
      <c r="G5" s="2097" t="s">
        <v>23</v>
      </c>
      <c r="H5" s="2097" t="s">
        <v>24</v>
      </c>
      <c r="I5" s="2097" t="s">
        <v>25</v>
      </c>
      <c r="J5" s="2097" t="s">
        <v>26</v>
      </c>
      <c r="K5" s="2097" t="s">
        <v>177</v>
      </c>
      <c r="L5" s="2097" t="s">
        <v>178</v>
      </c>
      <c r="M5" s="2097" t="s">
        <v>27</v>
      </c>
      <c r="N5" s="2119" t="s">
        <v>48</v>
      </c>
      <c r="O5" s="2122" t="s">
        <v>18</v>
      </c>
      <c r="P5" s="2016" t="s">
        <v>28</v>
      </c>
      <c r="Q5" s="2016"/>
      <c r="R5" s="2110" t="s">
        <v>49</v>
      </c>
      <c r="S5" s="2097" t="s">
        <v>179</v>
      </c>
      <c r="T5" s="2097" t="s">
        <v>840</v>
      </c>
      <c r="U5" s="2097" t="s">
        <v>180</v>
      </c>
      <c r="V5" s="2097" t="s">
        <v>50</v>
      </c>
      <c r="W5" s="2119" t="s">
        <v>181</v>
      </c>
      <c r="X5" s="2121" t="s">
        <v>11</v>
      </c>
      <c r="Y5" s="2110" t="s">
        <v>32</v>
      </c>
      <c r="Z5" s="2097" t="s">
        <v>33</v>
      </c>
      <c r="AA5" s="2097" t="s">
        <v>34</v>
      </c>
      <c r="AB5" s="2097" t="s">
        <v>182</v>
      </c>
      <c r="AC5" s="2097" t="s">
        <v>183</v>
      </c>
      <c r="AD5" s="2097" t="s">
        <v>184</v>
      </c>
      <c r="AE5" s="2097" t="s">
        <v>185</v>
      </c>
      <c r="AF5" s="2119" t="s">
        <v>186</v>
      </c>
      <c r="AG5" s="31" t="s">
        <v>187</v>
      </c>
      <c r="AH5" s="32"/>
      <c r="AI5" s="32"/>
      <c r="AJ5" s="2108" t="s">
        <v>36</v>
      </c>
      <c r="AK5" s="2108" t="s">
        <v>359</v>
      </c>
      <c r="AL5" s="2110" t="s">
        <v>188</v>
      </c>
      <c r="AM5" s="2112" t="s">
        <v>189</v>
      </c>
      <c r="AN5" s="2114" t="s">
        <v>190</v>
      </c>
      <c r="AO5" s="2035"/>
      <c r="AP5" s="2100"/>
    </row>
    <row r="6" spans="1:49" ht="130.5" customHeight="1" thickBot="1">
      <c r="B6" s="2095"/>
      <c r="C6" s="2101"/>
      <c r="D6" s="2107"/>
      <c r="E6" s="2098"/>
      <c r="F6" s="2098"/>
      <c r="G6" s="2098"/>
      <c r="H6" s="2098"/>
      <c r="I6" s="2098"/>
      <c r="J6" s="2098"/>
      <c r="K6" s="2098"/>
      <c r="L6" s="2098"/>
      <c r="M6" s="2098"/>
      <c r="N6" s="2120"/>
      <c r="O6" s="2109"/>
      <c r="P6" s="33" t="s">
        <v>191</v>
      </c>
      <c r="Q6" s="34" t="s">
        <v>192</v>
      </c>
      <c r="R6" s="2123"/>
      <c r="S6" s="2098"/>
      <c r="T6" s="2098"/>
      <c r="U6" s="2098"/>
      <c r="V6" s="2098"/>
      <c r="W6" s="2120"/>
      <c r="X6" s="2109"/>
      <c r="Y6" s="2111"/>
      <c r="Z6" s="2098"/>
      <c r="AA6" s="2098"/>
      <c r="AB6" s="2098"/>
      <c r="AC6" s="2098"/>
      <c r="AD6" s="2098"/>
      <c r="AE6" s="2098"/>
      <c r="AF6" s="2120"/>
      <c r="AG6" s="141" t="s">
        <v>193</v>
      </c>
      <c r="AH6" s="142" t="s">
        <v>194</v>
      </c>
      <c r="AI6" s="143" t="s">
        <v>35</v>
      </c>
      <c r="AJ6" s="2109"/>
      <c r="AK6" s="2109"/>
      <c r="AL6" s="2111"/>
      <c r="AM6" s="2113"/>
      <c r="AN6" s="2115"/>
      <c r="AO6" s="2095"/>
      <c r="AP6" s="2101"/>
    </row>
    <row r="7" spans="1:49" ht="12.75" customHeight="1" thickBot="1">
      <c r="B7" s="2116" t="s">
        <v>195</v>
      </c>
      <c r="C7" s="2117"/>
      <c r="D7" s="35"/>
      <c r="E7" s="35"/>
      <c r="F7" s="35"/>
      <c r="G7" s="35"/>
      <c r="H7" s="35"/>
      <c r="I7" s="36"/>
      <c r="J7" s="36"/>
      <c r="K7" s="35"/>
      <c r="L7" s="35"/>
      <c r="M7" s="35"/>
      <c r="N7" s="35"/>
      <c r="O7" s="150"/>
      <c r="P7" s="37"/>
      <c r="Q7" s="38"/>
      <c r="R7" s="37"/>
      <c r="S7" s="39"/>
      <c r="T7" s="39"/>
      <c r="U7" s="39"/>
      <c r="V7" s="39"/>
      <c r="W7" s="39"/>
      <c r="X7" s="148"/>
      <c r="Y7" s="148"/>
      <c r="Z7" s="148"/>
      <c r="AA7" s="148"/>
      <c r="AB7" s="148"/>
      <c r="AC7" s="148"/>
      <c r="AD7" s="148"/>
      <c r="AE7" s="148"/>
      <c r="AF7" s="148"/>
      <c r="AG7" s="149"/>
      <c r="AH7" s="149"/>
      <c r="AI7" s="149"/>
      <c r="AJ7" s="149"/>
      <c r="AK7" s="148"/>
      <c r="AL7" s="148"/>
      <c r="AM7" s="148"/>
      <c r="AN7" s="148"/>
      <c r="AO7" s="1947" t="s">
        <v>195</v>
      </c>
      <c r="AP7" s="2118"/>
    </row>
    <row r="8" spans="1:49" s="15" customFormat="1" ht="12.75" customHeight="1">
      <c r="A8" s="15">
        <v>1</v>
      </c>
      <c r="B8" s="2126" t="s">
        <v>196</v>
      </c>
      <c r="C8" s="2127"/>
      <c r="D8" s="1445">
        <v>1</v>
      </c>
      <c r="E8" s="1446">
        <v>0</v>
      </c>
      <c r="F8" s="1446">
        <v>1</v>
      </c>
      <c r="G8" s="1446">
        <v>0</v>
      </c>
      <c r="H8" s="1446">
        <v>1</v>
      </c>
      <c r="I8" s="1446">
        <v>40</v>
      </c>
      <c r="J8" s="1446">
        <v>0</v>
      </c>
      <c r="K8" s="1446">
        <v>1</v>
      </c>
      <c r="L8" s="1446">
        <v>1</v>
      </c>
      <c r="M8" s="1446">
        <v>0</v>
      </c>
      <c r="N8" s="1447">
        <v>3</v>
      </c>
      <c r="O8" s="706">
        <f>SUM(D8:N8)</f>
        <v>48</v>
      </c>
      <c r="P8" s="1448">
        <v>4</v>
      </c>
      <c r="Q8" s="1449">
        <v>0</v>
      </c>
      <c r="R8" s="1448">
        <v>1</v>
      </c>
      <c r="S8" s="1450">
        <v>0</v>
      </c>
      <c r="T8" s="1450">
        <v>0</v>
      </c>
      <c r="U8" s="1450">
        <v>0</v>
      </c>
      <c r="V8" s="1450">
        <v>1</v>
      </c>
      <c r="W8" s="1451">
        <v>0</v>
      </c>
      <c r="X8" s="707">
        <f t="shared" ref="X8:X28" si="0">SUM(P8:W8)</f>
        <v>6</v>
      </c>
      <c r="Y8" s="1452">
        <v>1</v>
      </c>
      <c r="Z8" s="1446">
        <v>3</v>
      </c>
      <c r="AA8" s="1446">
        <v>1</v>
      </c>
      <c r="AB8" s="1446">
        <v>1</v>
      </c>
      <c r="AC8" s="1446">
        <v>1</v>
      </c>
      <c r="AD8" s="1446">
        <v>0</v>
      </c>
      <c r="AE8" s="1446">
        <v>0</v>
      </c>
      <c r="AF8" s="1453">
        <v>1</v>
      </c>
      <c r="AG8" s="1452">
        <v>0</v>
      </c>
      <c r="AH8" s="1445">
        <v>0</v>
      </c>
      <c r="AI8" s="1453">
        <v>0</v>
      </c>
      <c r="AJ8" s="1454">
        <v>1</v>
      </c>
      <c r="AK8" s="1454">
        <v>0</v>
      </c>
      <c r="AL8" s="1452">
        <v>0</v>
      </c>
      <c r="AM8" s="1455">
        <v>0</v>
      </c>
      <c r="AN8" s="1456">
        <v>0</v>
      </c>
      <c r="AO8" s="2128" t="s">
        <v>72</v>
      </c>
      <c r="AP8" s="2129"/>
      <c r="AQ8" s="15">
        <v>1</v>
      </c>
      <c r="AS8" s="1108"/>
    </row>
    <row r="9" spans="1:49" s="15" customFormat="1" ht="12.75" customHeight="1">
      <c r="A9" s="15">
        <v>2</v>
      </c>
      <c r="B9" s="2124" t="s">
        <v>197</v>
      </c>
      <c r="C9" s="2125"/>
      <c r="D9" s="1457">
        <v>1</v>
      </c>
      <c r="E9" s="1458">
        <v>1</v>
      </c>
      <c r="F9" s="1459">
        <v>0</v>
      </c>
      <c r="G9" s="1459">
        <v>1</v>
      </c>
      <c r="H9" s="1459">
        <v>2</v>
      </c>
      <c r="I9" s="1459">
        <v>47</v>
      </c>
      <c r="J9" s="1459">
        <v>0</v>
      </c>
      <c r="K9" s="1005">
        <v>1</v>
      </c>
      <c r="L9" s="1459">
        <v>1</v>
      </c>
      <c r="M9" s="1005">
        <v>0</v>
      </c>
      <c r="N9" s="1460">
        <v>2</v>
      </c>
      <c r="O9" s="707">
        <f t="shared" ref="O9:O44" si="1">SUM(D9:N9)</f>
        <v>56</v>
      </c>
      <c r="P9" s="1461">
        <v>6</v>
      </c>
      <c r="Q9" s="1462">
        <v>0</v>
      </c>
      <c r="R9" s="1461">
        <v>1</v>
      </c>
      <c r="S9" s="1463">
        <v>0</v>
      </c>
      <c r="T9" s="1463">
        <v>0</v>
      </c>
      <c r="U9" s="1463">
        <v>0</v>
      </c>
      <c r="V9" s="1463">
        <v>1</v>
      </c>
      <c r="W9" s="1464">
        <v>0</v>
      </c>
      <c r="X9" s="707">
        <f t="shared" si="0"/>
        <v>8</v>
      </c>
      <c r="Y9" s="209">
        <v>1</v>
      </c>
      <c r="Z9" s="1005">
        <v>3</v>
      </c>
      <c r="AA9" s="1005">
        <v>1</v>
      </c>
      <c r="AB9" s="1005">
        <v>1</v>
      </c>
      <c r="AC9" s="1005">
        <v>1</v>
      </c>
      <c r="AD9" s="1005">
        <v>0</v>
      </c>
      <c r="AE9" s="1005">
        <v>0</v>
      </c>
      <c r="AF9" s="210">
        <v>1</v>
      </c>
      <c r="AG9" s="209">
        <v>0</v>
      </c>
      <c r="AH9" s="211">
        <v>0</v>
      </c>
      <c r="AI9" s="210">
        <v>0</v>
      </c>
      <c r="AJ9" s="212">
        <v>1</v>
      </c>
      <c r="AK9" s="212">
        <v>0</v>
      </c>
      <c r="AL9" s="209">
        <v>0</v>
      </c>
      <c r="AM9" s="790">
        <v>0</v>
      </c>
      <c r="AN9" s="791">
        <v>1</v>
      </c>
      <c r="AO9" s="2130" t="s">
        <v>197</v>
      </c>
      <c r="AP9" s="2131"/>
      <c r="AQ9" s="15">
        <v>2</v>
      </c>
    </row>
    <row r="10" spans="1:49" s="15" customFormat="1" ht="12.75" customHeight="1">
      <c r="A10" s="15">
        <v>3</v>
      </c>
      <c r="B10" s="2124" t="s">
        <v>198</v>
      </c>
      <c r="C10" s="2125"/>
      <c r="D10" s="1465">
        <v>1</v>
      </c>
      <c r="E10" s="1466">
        <v>0</v>
      </c>
      <c r="F10" s="1005">
        <v>1</v>
      </c>
      <c r="G10" s="1005">
        <v>1</v>
      </c>
      <c r="H10" s="1005">
        <v>1</v>
      </c>
      <c r="I10" s="1005">
        <v>56</v>
      </c>
      <c r="J10" s="1005">
        <v>0</v>
      </c>
      <c r="K10" s="1005">
        <v>2</v>
      </c>
      <c r="L10" s="1005">
        <v>1</v>
      </c>
      <c r="M10" s="1005">
        <v>0</v>
      </c>
      <c r="N10" s="1467">
        <v>2</v>
      </c>
      <c r="O10" s="707">
        <f t="shared" si="1"/>
        <v>65</v>
      </c>
      <c r="P10" s="1461">
        <v>5</v>
      </c>
      <c r="Q10" s="1462">
        <v>0</v>
      </c>
      <c r="R10" s="1461">
        <v>1</v>
      </c>
      <c r="S10" s="1463">
        <v>0</v>
      </c>
      <c r="T10" s="1463">
        <v>0</v>
      </c>
      <c r="U10" s="1463">
        <v>0</v>
      </c>
      <c r="V10" s="1463">
        <v>1</v>
      </c>
      <c r="W10" s="1464">
        <v>0</v>
      </c>
      <c r="X10" s="707">
        <f t="shared" si="0"/>
        <v>7</v>
      </c>
      <c r="Y10" s="209">
        <v>1</v>
      </c>
      <c r="Z10" s="1005">
        <v>3</v>
      </c>
      <c r="AA10" s="1005">
        <v>1</v>
      </c>
      <c r="AB10" s="1005">
        <v>1</v>
      </c>
      <c r="AC10" s="1005">
        <v>1</v>
      </c>
      <c r="AD10" s="1005">
        <v>1</v>
      </c>
      <c r="AE10" s="1005">
        <v>0</v>
      </c>
      <c r="AF10" s="210">
        <v>1</v>
      </c>
      <c r="AG10" s="209">
        <v>0</v>
      </c>
      <c r="AH10" s="211">
        <v>0</v>
      </c>
      <c r="AI10" s="210">
        <v>0</v>
      </c>
      <c r="AJ10" s="212">
        <v>1</v>
      </c>
      <c r="AK10" s="212">
        <v>0</v>
      </c>
      <c r="AL10" s="209">
        <v>0</v>
      </c>
      <c r="AM10" s="790">
        <v>1</v>
      </c>
      <c r="AN10" s="791">
        <v>1</v>
      </c>
      <c r="AO10" s="2124" t="s">
        <v>74</v>
      </c>
      <c r="AP10" s="2125"/>
      <c r="AQ10" s="15">
        <v>3</v>
      </c>
    </row>
    <row r="11" spans="1:49" s="15" customFormat="1" ht="12.75" customHeight="1">
      <c r="A11" s="15">
        <v>4</v>
      </c>
      <c r="B11" s="2124" t="s">
        <v>199</v>
      </c>
      <c r="C11" s="2125"/>
      <c r="D11" s="1465">
        <v>1</v>
      </c>
      <c r="E11" s="1005">
        <v>0</v>
      </c>
      <c r="F11" s="1005">
        <v>1</v>
      </c>
      <c r="G11" s="1005">
        <v>1</v>
      </c>
      <c r="H11" s="1005">
        <v>2</v>
      </c>
      <c r="I11" s="1005">
        <v>47</v>
      </c>
      <c r="J11" s="1005">
        <v>0</v>
      </c>
      <c r="K11" s="1005">
        <v>1</v>
      </c>
      <c r="L11" s="1005">
        <v>1</v>
      </c>
      <c r="M11" s="1005">
        <v>0</v>
      </c>
      <c r="N11" s="1467">
        <v>4</v>
      </c>
      <c r="O11" s="707">
        <f t="shared" si="1"/>
        <v>58</v>
      </c>
      <c r="P11" s="1461">
        <v>5</v>
      </c>
      <c r="Q11" s="1462">
        <v>0</v>
      </c>
      <c r="R11" s="1461">
        <v>3</v>
      </c>
      <c r="S11" s="1463">
        <v>0</v>
      </c>
      <c r="T11" s="1463">
        <v>0</v>
      </c>
      <c r="U11" s="1463">
        <v>0</v>
      </c>
      <c r="V11" s="1463">
        <v>2</v>
      </c>
      <c r="W11" s="1464">
        <v>0</v>
      </c>
      <c r="X11" s="707">
        <f t="shared" si="0"/>
        <v>10</v>
      </c>
      <c r="Y11" s="209">
        <v>1</v>
      </c>
      <c r="Z11" s="1005">
        <v>3</v>
      </c>
      <c r="AA11" s="1005">
        <v>1</v>
      </c>
      <c r="AB11" s="1005">
        <v>1</v>
      </c>
      <c r="AC11" s="1005">
        <v>1</v>
      </c>
      <c r="AD11" s="1005">
        <v>1</v>
      </c>
      <c r="AE11" s="1005">
        <v>0</v>
      </c>
      <c r="AF11" s="210">
        <v>1</v>
      </c>
      <c r="AG11" s="209">
        <v>0</v>
      </c>
      <c r="AH11" s="211">
        <v>0</v>
      </c>
      <c r="AI11" s="210">
        <v>1</v>
      </c>
      <c r="AJ11" s="212">
        <v>0</v>
      </c>
      <c r="AK11" s="212">
        <v>0</v>
      </c>
      <c r="AL11" s="209">
        <v>0</v>
      </c>
      <c r="AM11" s="790">
        <v>1</v>
      </c>
      <c r="AN11" s="791">
        <v>0</v>
      </c>
      <c r="AO11" s="2124" t="s">
        <v>39</v>
      </c>
      <c r="AP11" s="2125"/>
      <c r="AQ11" s="15">
        <v>4</v>
      </c>
    </row>
    <row r="12" spans="1:49" s="15" customFormat="1" ht="12.75" customHeight="1">
      <c r="A12" s="15">
        <v>5</v>
      </c>
      <c r="B12" s="2124" t="s">
        <v>200</v>
      </c>
      <c r="C12" s="2125"/>
      <c r="D12" s="1465">
        <v>1</v>
      </c>
      <c r="E12" s="1005">
        <v>0</v>
      </c>
      <c r="F12" s="1005">
        <v>1</v>
      </c>
      <c r="G12" s="1005">
        <v>0</v>
      </c>
      <c r="H12" s="1005">
        <v>2</v>
      </c>
      <c r="I12" s="1005">
        <v>43</v>
      </c>
      <c r="J12" s="1005">
        <v>0</v>
      </c>
      <c r="K12" s="1005">
        <v>1</v>
      </c>
      <c r="L12" s="1005">
        <v>0</v>
      </c>
      <c r="M12" s="1005">
        <v>0</v>
      </c>
      <c r="N12" s="1467">
        <v>1</v>
      </c>
      <c r="O12" s="707">
        <f t="shared" si="1"/>
        <v>49</v>
      </c>
      <c r="P12" s="1461">
        <v>4</v>
      </c>
      <c r="Q12" s="1462">
        <v>0</v>
      </c>
      <c r="R12" s="1461">
        <v>3</v>
      </c>
      <c r="S12" s="1463">
        <v>0</v>
      </c>
      <c r="T12" s="1463">
        <v>0</v>
      </c>
      <c r="U12" s="1463">
        <v>0</v>
      </c>
      <c r="V12" s="1463">
        <v>1</v>
      </c>
      <c r="W12" s="1464">
        <v>0</v>
      </c>
      <c r="X12" s="707">
        <f t="shared" si="0"/>
        <v>8</v>
      </c>
      <c r="Y12" s="209">
        <v>1</v>
      </c>
      <c r="Z12" s="1005">
        <v>3</v>
      </c>
      <c r="AA12" s="1005">
        <v>1</v>
      </c>
      <c r="AB12" s="1005">
        <v>1</v>
      </c>
      <c r="AC12" s="1005">
        <v>1</v>
      </c>
      <c r="AD12" s="1005">
        <v>0</v>
      </c>
      <c r="AE12" s="1005">
        <v>0</v>
      </c>
      <c r="AF12" s="210">
        <v>1</v>
      </c>
      <c r="AG12" s="209">
        <v>0</v>
      </c>
      <c r="AH12" s="211">
        <v>0</v>
      </c>
      <c r="AI12" s="210">
        <v>0</v>
      </c>
      <c r="AJ12" s="212">
        <v>0</v>
      </c>
      <c r="AK12" s="212">
        <v>0</v>
      </c>
      <c r="AL12" s="209">
        <v>0</v>
      </c>
      <c r="AM12" s="790">
        <v>0</v>
      </c>
      <c r="AN12" s="791">
        <v>0</v>
      </c>
      <c r="AO12" s="2124" t="s">
        <v>40</v>
      </c>
      <c r="AP12" s="2125"/>
      <c r="AQ12" s="15">
        <v>5</v>
      </c>
    </row>
    <row r="13" spans="1:49" s="15" customFormat="1" ht="12.75" customHeight="1">
      <c r="A13" s="15">
        <v>6</v>
      </c>
      <c r="B13" s="2124" t="s">
        <v>201</v>
      </c>
      <c r="C13" s="2125"/>
      <c r="D13" s="1465">
        <v>1</v>
      </c>
      <c r="E13" s="1005">
        <v>0</v>
      </c>
      <c r="F13" s="1005">
        <v>1</v>
      </c>
      <c r="G13" s="1005">
        <v>0</v>
      </c>
      <c r="H13" s="1005">
        <v>2</v>
      </c>
      <c r="I13" s="1005">
        <v>29</v>
      </c>
      <c r="J13" s="1005">
        <v>0</v>
      </c>
      <c r="K13" s="1005">
        <v>1</v>
      </c>
      <c r="L13" s="1005">
        <v>1</v>
      </c>
      <c r="M13" s="1005">
        <v>0</v>
      </c>
      <c r="N13" s="1467">
        <v>3</v>
      </c>
      <c r="O13" s="707">
        <f t="shared" si="1"/>
        <v>38</v>
      </c>
      <c r="P13" s="1461">
        <v>4</v>
      </c>
      <c r="Q13" s="1462">
        <v>0</v>
      </c>
      <c r="R13" s="1461">
        <v>1</v>
      </c>
      <c r="S13" s="1463">
        <v>0</v>
      </c>
      <c r="T13" s="1463">
        <v>0</v>
      </c>
      <c r="U13" s="1463">
        <v>0</v>
      </c>
      <c r="V13" s="1463">
        <v>1</v>
      </c>
      <c r="W13" s="1464">
        <v>0</v>
      </c>
      <c r="X13" s="707">
        <f t="shared" si="0"/>
        <v>6</v>
      </c>
      <c r="Y13" s="209">
        <v>1</v>
      </c>
      <c r="Z13" s="1005">
        <v>3</v>
      </c>
      <c r="AA13" s="1005">
        <v>1</v>
      </c>
      <c r="AB13" s="1005">
        <v>1</v>
      </c>
      <c r="AC13" s="1005">
        <v>1</v>
      </c>
      <c r="AD13" s="1005">
        <v>0</v>
      </c>
      <c r="AE13" s="1005">
        <v>0</v>
      </c>
      <c r="AF13" s="210">
        <v>1</v>
      </c>
      <c r="AG13" s="209">
        <v>0</v>
      </c>
      <c r="AH13" s="211">
        <v>0</v>
      </c>
      <c r="AI13" s="210">
        <v>0</v>
      </c>
      <c r="AJ13" s="212">
        <v>1</v>
      </c>
      <c r="AK13" s="212">
        <v>0</v>
      </c>
      <c r="AL13" s="209">
        <v>0</v>
      </c>
      <c r="AM13" s="790">
        <v>0</v>
      </c>
      <c r="AN13" s="791">
        <v>0</v>
      </c>
      <c r="AO13" s="2124" t="s">
        <v>77</v>
      </c>
      <c r="AP13" s="2125"/>
      <c r="AQ13" s="15">
        <v>6</v>
      </c>
      <c r="AW13" s="406"/>
    </row>
    <row r="14" spans="1:49" s="15" customFormat="1" ht="12.75" customHeight="1">
      <c r="A14" s="15">
        <v>7</v>
      </c>
      <c r="B14" s="2124" t="s">
        <v>202</v>
      </c>
      <c r="C14" s="2125"/>
      <c r="D14" s="1465">
        <v>1</v>
      </c>
      <c r="E14" s="1005">
        <v>0</v>
      </c>
      <c r="F14" s="1005">
        <v>1</v>
      </c>
      <c r="G14" s="1005">
        <v>1</v>
      </c>
      <c r="H14" s="1005">
        <v>2</v>
      </c>
      <c r="I14" s="1005">
        <v>42</v>
      </c>
      <c r="J14" s="1005">
        <v>0</v>
      </c>
      <c r="K14" s="1005">
        <v>1</v>
      </c>
      <c r="L14" s="1005">
        <v>0</v>
      </c>
      <c r="M14" s="1005">
        <v>0</v>
      </c>
      <c r="N14" s="1467">
        <v>2</v>
      </c>
      <c r="O14" s="707">
        <f t="shared" si="1"/>
        <v>50</v>
      </c>
      <c r="P14" s="1461">
        <v>4</v>
      </c>
      <c r="Q14" s="1462">
        <v>0</v>
      </c>
      <c r="R14" s="1461">
        <v>2</v>
      </c>
      <c r="S14" s="1463">
        <v>0</v>
      </c>
      <c r="T14" s="1463">
        <v>0</v>
      </c>
      <c r="U14" s="1463">
        <v>0</v>
      </c>
      <c r="V14" s="1463">
        <v>1</v>
      </c>
      <c r="W14" s="1464">
        <v>0</v>
      </c>
      <c r="X14" s="707">
        <f t="shared" si="0"/>
        <v>7</v>
      </c>
      <c r="Y14" s="209">
        <v>1</v>
      </c>
      <c r="Z14" s="1005">
        <v>3</v>
      </c>
      <c r="AA14" s="1005">
        <v>1</v>
      </c>
      <c r="AB14" s="1005">
        <v>1</v>
      </c>
      <c r="AC14" s="1005">
        <v>1</v>
      </c>
      <c r="AD14" s="1005">
        <v>0</v>
      </c>
      <c r="AE14" s="1005">
        <v>0</v>
      </c>
      <c r="AF14" s="210">
        <v>1</v>
      </c>
      <c r="AG14" s="209">
        <v>0</v>
      </c>
      <c r="AH14" s="211">
        <v>0</v>
      </c>
      <c r="AI14" s="210">
        <v>0</v>
      </c>
      <c r="AJ14" s="212">
        <v>0</v>
      </c>
      <c r="AK14" s="212">
        <v>0</v>
      </c>
      <c r="AL14" s="209">
        <v>0</v>
      </c>
      <c r="AM14" s="790">
        <v>0</v>
      </c>
      <c r="AN14" s="791">
        <v>0</v>
      </c>
      <c r="AO14" s="2124" t="s">
        <v>13</v>
      </c>
      <c r="AP14" s="2125"/>
      <c r="AQ14" s="15">
        <v>7</v>
      </c>
    </row>
    <row r="15" spans="1:49" s="15" customFormat="1" ht="12.75" customHeight="1">
      <c r="A15" s="15">
        <v>8</v>
      </c>
      <c r="B15" s="2124" t="s">
        <v>203</v>
      </c>
      <c r="C15" s="2125"/>
      <c r="D15" s="1465">
        <v>1</v>
      </c>
      <c r="E15" s="1005">
        <v>0</v>
      </c>
      <c r="F15" s="1005">
        <v>1</v>
      </c>
      <c r="G15" s="1005">
        <v>0</v>
      </c>
      <c r="H15" s="1005">
        <v>1</v>
      </c>
      <c r="I15" s="1005">
        <v>35</v>
      </c>
      <c r="J15" s="1005">
        <v>0</v>
      </c>
      <c r="K15" s="1005">
        <v>1</v>
      </c>
      <c r="L15" s="1005">
        <v>2</v>
      </c>
      <c r="M15" s="1005">
        <v>0</v>
      </c>
      <c r="N15" s="1467">
        <v>2</v>
      </c>
      <c r="O15" s="707">
        <f t="shared" si="1"/>
        <v>43</v>
      </c>
      <c r="P15" s="1461">
        <v>4</v>
      </c>
      <c r="Q15" s="1462">
        <v>0</v>
      </c>
      <c r="R15" s="1461">
        <v>1</v>
      </c>
      <c r="S15" s="1463">
        <v>0</v>
      </c>
      <c r="T15" s="1463">
        <v>0</v>
      </c>
      <c r="U15" s="1463">
        <v>0</v>
      </c>
      <c r="V15" s="1463">
        <v>1</v>
      </c>
      <c r="W15" s="1464">
        <v>0</v>
      </c>
      <c r="X15" s="707">
        <f t="shared" si="0"/>
        <v>6</v>
      </c>
      <c r="Y15" s="209">
        <v>1</v>
      </c>
      <c r="Z15" s="1005">
        <v>3</v>
      </c>
      <c r="AA15" s="1005">
        <v>1</v>
      </c>
      <c r="AB15" s="1005">
        <v>1</v>
      </c>
      <c r="AC15" s="1005">
        <v>1</v>
      </c>
      <c r="AD15" s="1005">
        <v>0</v>
      </c>
      <c r="AE15" s="1005">
        <v>0</v>
      </c>
      <c r="AF15" s="210">
        <v>1</v>
      </c>
      <c r="AG15" s="209">
        <v>0</v>
      </c>
      <c r="AH15" s="211">
        <v>0</v>
      </c>
      <c r="AI15" s="210">
        <v>0</v>
      </c>
      <c r="AJ15" s="212">
        <v>2</v>
      </c>
      <c r="AK15" s="212">
        <v>0</v>
      </c>
      <c r="AL15" s="209">
        <v>0</v>
      </c>
      <c r="AM15" s="790">
        <v>0</v>
      </c>
      <c r="AN15" s="791">
        <v>0</v>
      </c>
      <c r="AO15" s="2124" t="s">
        <v>351</v>
      </c>
      <c r="AP15" s="2125"/>
      <c r="AQ15" s="15">
        <v>8</v>
      </c>
    </row>
    <row r="16" spans="1:49" s="15" customFormat="1" ht="12.75" customHeight="1">
      <c r="A16" s="15">
        <v>9</v>
      </c>
      <c r="B16" s="2124" t="s">
        <v>204</v>
      </c>
      <c r="C16" s="2125"/>
      <c r="D16" s="1465">
        <v>1</v>
      </c>
      <c r="E16" s="1005">
        <v>1</v>
      </c>
      <c r="F16" s="1005">
        <v>0</v>
      </c>
      <c r="G16" s="1005">
        <v>0</v>
      </c>
      <c r="H16" s="1005">
        <v>2</v>
      </c>
      <c r="I16" s="1005">
        <v>43</v>
      </c>
      <c r="J16" s="1005">
        <v>0</v>
      </c>
      <c r="K16" s="1005">
        <v>1</v>
      </c>
      <c r="L16" s="1005">
        <v>1</v>
      </c>
      <c r="M16" s="1005">
        <v>0</v>
      </c>
      <c r="N16" s="1467">
        <v>7</v>
      </c>
      <c r="O16" s="707">
        <f t="shared" si="1"/>
        <v>56</v>
      </c>
      <c r="P16" s="1461">
        <v>4</v>
      </c>
      <c r="Q16" s="1462">
        <v>0</v>
      </c>
      <c r="R16" s="1461">
        <v>1</v>
      </c>
      <c r="S16" s="1463">
        <v>0</v>
      </c>
      <c r="T16" s="1463">
        <v>0</v>
      </c>
      <c r="U16" s="1463">
        <v>0</v>
      </c>
      <c r="V16" s="1463">
        <v>2</v>
      </c>
      <c r="W16" s="1464">
        <v>0</v>
      </c>
      <c r="X16" s="707">
        <f t="shared" si="0"/>
        <v>7</v>
      </c>
      <c r="Y16" s="209">
        <v>1</v>
      </c>
      <c r="Z16" s="1005">
        <v>3</v>
      </c>
      <c r="AA16" s="1005">
        <v>1</v>
      </c>
      <c r="AB16" s="1005">
        <v>1</v>
      </c>
      <c r="AC16" s="1005">
        <v>1</v>
      </c>
      <c r="AD16" s="1005">
        <v>0</v>
      </c>
      <c r="AE16" s="1005">
        <v>0</v>
      </c>
      <c r="AF16" s="210">
        <v>1</v>
      </c>
      <c r="AG16" s="209">
        <v>0</v>
      </c>
      <c r="AH16" s="211">
        <v>0</v>
      </c>
      <c r="AI16" s="210">
        <v>0</v>
      </c>
      <c r="AJ16" s="212">
        <v>2</v>
      </c>
      <c r="AK16" s="212">
        <v>0</v>
      </c>
      <c r="AL16" s="209">
        <v>1</v>
      </c>
      <c r="AM16" s="790">
        <v>0</v>
      </c>
      <c r="AN16" s="791">
        <v>0</v>
      </c>
      <c r="AO16" s="2124" t="s">
        <v>15</v>
      </c>
      <c r="AP16" s="2125"/>
      <c r="AQ16" s="15">
        <v>9</v>
      </c>
    </row>
    <row r="17" spans="1:43" s="15" customFormat="1" ht="12.75" customHeight="1">
      <c r="A17" s="15">
        <v>10</v>
      </c>
      <c r="B17" s="40" t="s">
        <v>79</v>
      </c>
      <c r="C17" s="41" t="s">
        <v>205</v>
      </c>
      <c r="D17" s="1465">
        <v>1</v>
      </c>
      <c r="E17" s="1005">
        <v>1</v>
      </c>
      <c r="F17" s="1005">
        <v>0</v>
      </c>
      <c r="G17" s="1005">
        <v>0</v>
      </c>
      <c r="H17" s="1005">
        <v>3</v>
      </c>
      <c r="I17" s="1005">
        <v>27</v>
      </c>
      <c r="J17" s="1005">
        <v>0</v>
      </c>
      <c r="K17" s="1005">
        <v>1</v>
      </c>
      <c r="L17" s="1005">
        <v>0</v>
      </c>
      <c r="M17" s="1005">
        <v>0</v>
      </c>
      <c r="N17" s="1467">
        <v>1</v>
      </c>
      <c r="O17" s="707">
        <f t="shared" si="1"/>
        <v>34</v>
      </c>
      <c r="P17" s="1461">
        <v>4</v>
      </c>
      <c r="Q17" s="1462">
        <v>0</v>
      </c>
      <c r="R17" s="1461">
        <v>1</v>
      </c>
      <c r="S17" s="1463">
        <v>0</v>
      </c>
      <c r="T17" s="1463">
        <v>0</v>
      </c>
      <c r="U17" s="1463">
        <v>0</v>
      </c>
      <c r="V17" s="1463">
        <v>1</v>
      </c>
      <c r="W17" s="1464">
        <v>0</v>
      </c>
      <c r="X17" s="707">
        <f t="shared" si="0"/>
        <v>6</v>
      </c>
      <c r="Y17" s="209">
        <v>1</v>
      </c>
      <c r="Z17" s="1005">
        <v>3</v>
      </c>
      <c r="AA17" s="1005">
        <v>1</v>
      </c>
      <c r="AB17" s="1005">
        <v>0</v>
      </c>
      <c r="AC17" s="1005">
        <v>1</v>
      </c>
      <c r="AD17" s="1005">
        <v>0</v>
      </c>
      <c r="AE17" s="1005">
        <v>0</v>
      </c>
      <c r="AF17" s="210">
        <v>1</v>
      </c>
      <c r="AG17" s="209">
        <v>0</v>
      </c>
      <c r="AH17" s="211">
        <v>0</v>
      </c>
      <c r="AI17" s="210">
        <v>0</v>
      </c>
      <c r="AJ17" s="212">
        <v>0</v>
      </c>
      <c r="AK17" s="212">
        <v>0</v>
      </c>
      <c r="AL17" s="209">
        <v>0</v>
      </c>
      <c r="AM17" s="790">
        <v>0</v>
      </c>
      <c r="AN17" s="791">
        <v>0</v>
      </c>
      <c r="AO17" s="42" t="s">
        <v>205</v>
      </c>
      <c r="AP17" s="43" t="s">
        <v>206</v>
      </c>
      <c r="AQ17" s="15">
        <v>10</v>
      </c>
    </row>
    <row r="18" spans="1:43" s="15" customFormat="1" ht="12.75" customHeight="1">
      <c r="A18" s="15">
        <v>11</v>
      </c>
      <c r="B18" s="44"/>
      <c r="C18" s="137" t="s">
        <v>207</v>
      </c>
      <c r="D18" s="1465">
        <v>0</v>
      </c>
      <c r="E18" s="1005">
        <v>1</v>
      </c>
      <c r="F18" s="1005">
        <v>0</v>
      </c>
      <c r="G18" s="1005">
        <v>1</v>
      </c>
      <c r="H18" s="1005">
        <v>0</v>
      </c>
      <c r="I18" s="1005">
        <v>17</v>
      </c>
      <c r="J18" s="1005">
        <v>0</v>
      </c>
      <c r="K18" s="1005">
        <v>1</v>
      </c>
      <c r="L18" s="1005">
        <v>0</v>
      </c>
      <c r="M18" s="1005">
        <v>0</v>
      </c>
      <c r="N18" s="1467">
        <v>1</v>
      </c>
      <c r="O18" s="707">
        <f t="shared" si="1"/>
        <v>21</v>
      </c>
      <c r="P18" s="1461">
        <v>2</v>
      </c>
      <c r="Q18" s="1462">
        <v>0</v>
      </c>
      <c r="R18" s="1461">
        <v>1</v>
      </c>
      <c r="S18" s="1463">
        <v>0</v>
      </c>
      <c r="T18" s="1463">
        <v>0</v>
      </c>
      <c r="U18" s="1463">
        <v>0</v>
      </c>
      <c r="V18" s="1463">
        <v>1</v>
      </c>
      <c r="W18" s="1464">
        <v>0</v>
      </c>
      <c r="X18" s="707">
        <f t="shared" si="0"/>
        <v>4</v>
      </c>
      <c r="Y18" s="209">
        <v>0</v>
      </c>
      <c r="Z18" s="1005">
        <v>0</v>
      </c>
      <c r="AA18" s="1005">
        <v>0</v>
      </c>
      <c r="AB18" s="1005">
        <v>1</v>
      </c>
      <c r="AC18" s="1005">
        <v>0</v>
      </c>
      <c r="AD18" s="1005">
        <v>2</v>
      </c>
      <c r="AE18" s="1005">
        <v>0</v>
      </c>
      <c r="AF18" s="210">
        <v>0</v>
      </c>
      <c r="AG18" s="209">
        <v>0</v>
      </c>
      <c r="AH18" s="211">
        <v>0</v>
      </c>
      <c r="AI18" s="210">
        <v>0</v>
      </c>
      <c r="AJ18" s="212">
        <v>0</v>
      </c>
      <c r="AK18" s="212">
        <v>0</v>
      </c>
      <c r="AL18" s="209">
        <v>0</v>
      </c>
      <c r="AM18" s="790">
        <v>0</v>
      </c>
      <c r="AN18" s="791">
        <v>1</v>
      </c>
      <c r="AO18" s="136" t="s">
        <v>207</v>
      </c>
      <c r="AP18" s="45"/>
      <c r="AQ18" s="15">
        <v>11</v>
      </c>
    </row>
    <row r="19" spans="1:43" s="15" customFormat="1" ht="12.75" customHeight="1">
      <c r="A19" s="15">
        <v>12</v>
      </c>
      <c r="B19" s="2124" t="s">
        <v>208</v>
      </c>
      <c r="C19" s="2125"/>
      <c r="D19" s="1465">
        <v>1</v>
      </c>
      <c r="E19" s="1005">
        <v>0</v>
      </c>
      <c r="F19" s="1005">
        <v>1</v>
      </c>
      <c r="G19" s="1005">
        <v>0</v>
      </c>
      <c r="H19" s="1005">
        <v>1</v>
      </c>
      <c r="I19" s="1005">
        <v>26</v>
      </c>
      <c r="J19" s="1005">
        <v>0</v>
      </c>
      <c r="K19" s="1005">
        <v>1</v>
      </c>
      <c r="L19" s="1005">
        <v>0</v>
      </c>
      <c r="M19" s="1005">
        <v>0</v>
      </c>
      <c r="N19" s="1467">
        <v>1</v>
      </c>
      <c r="O19" s="707">
        <f t="shared" si="1"/>
        <v>31</v>
      </c>
      <c r="P19" s="1461">
        <v>4</v>
      </c>
      <c r="Q19" s="1462">
        <v>0</v>
      </c>
      <c r="R19" s="1461">
        <v>1</v>
      </c>
      <c r="S19" s="1463">
        <v>0</v>
      </c>
      <c r="T19" s="1463">
        <v>0</v>
      </c>
      <c r="U19" s="1463">
        <v>0</v>
      </c>
      <c r="V19" s="1463">
        <v>1</v>
      </c>
      <c r="W19" s="1464">
        <v>0</v>
      </c>
      <c r="X19" s="707">
        <f t="shared" si="0"/>
        <v>6</v>
      </c>
      <c r="Y19" s="209">
        <v>1</v>
      </c>
      <c r="Z19" s="1005">
        <v>3</v>
      </c>
      <c r="AA19" s="1005">
        <v>1</v>
      </c>
      <c r="AB19" s="1005">
        <v>1</v>
      </c>
      <c r="AC19" s="1005">
        <v>1</v>
      </c>
      <c r="AD19" s="1005">
        <v>0</v>
      </c>
      <c r="AE19" s="1005">
        <v>0</v>
      </c>
      <c r="AF19" s="210">
        <v>1</v>
      </c>
      <c r="AG19" s="209">
        <v>0</v>
      </c>
      <c r="AH19" s="211">
        <v>0</v>
      </c>
      <c r="AI19" s="210">
        <v>0</v>
      </c>
      <c r="AJ19" s="212">
        <v>0</v>
      </c>
      <c r="AK19" s="212">
        <v>0</v>
      </c>
      <c r="AL19" s="209">
        <v>0</v>
      </c>
      <c r="AM19" s="790">
        <v>0</v>
      </c>
      <c r="AN19" s="791">
        <v>0</v>
      </c>
      <c r="AO19" s="2124" t="s">
        <v>17</v>
      </c>
      <c r="AP19" s="2125"/>
      <c r="AQ19" s="15">
        <v>12</v>
      </c>
    </row>
    <row r="20" spans="1:43" s="15" customFormat="1" ht="12.75" customHeight="1">
      <c r="A20" s="15">
        <v>13</v>
      </c>
      <c r="B20" s="2124" t="s">
        <v>209</v>
      </c>
      <c r="C20" s="2125"/>
      <c r="D20" s="1465">
        <v>1</v>
      </c>
      <c r="E20" s="1005">
        <v>0</v>
      </c>
      <c r="F20" s="1005">
        <v>1</v>
      </c>
      <c r="G20" s="1005">
        <v>0</v>
      </c>
      <c r="H20" s="1005">
        <v>2</v>
      </c>
      <c r="I20" s="1005">
        <v>36</v>
      </c>
      <c r="J20" s="1005">
        <v>0</v>
      </c>
      <c r="K20" s="1005">
        <v>1</v>
      </c>
      <c r="L20" s="1005">
        <v>0</v>
      </c>
      <c r="M20" s="1005">
        <v>0</v>
      </c>
      <c r="N20" s="1467">
        <v>2</v>
      </c>
      <c r="O20" s="707">
        <f t="shared" si="1"/>
        <v>43</v>
      </c>
      <c r="P20" s="1461">
        <v>6</v>
      </c>
      <c r="Q20" s="1462">
        <v>0</v>
      </c>
      <c r="R20" s="1461">
        <v>1</v>
      </c>
      <c r="S20" s="1463">
        <v>0</v>
      </c>
      <c r="T20" s="1463">
        <v>0</v>
      </c>
      <c r="U20" s="1463">
        <v>0</v>
      </c>
      <c r="V20" s="1463">
        <v>1</v>
      </c>
      <c r="W20" s="1464">
        <v>0</v>
      </c>
      <c r="X20" s="707">
        <f t="shared" si="0"/>
        <v>8</v>
      </c>
      <c r="Y20" s="209">
        <v>1</v>
      </c>
      <c r="Z20" s="1005">
        <v>3</v>
      </c>
      <c r="AA20" s="1005">
        <v>1</v>
      </c>
      <c r="AB20" s="1005">
        <v>1</v>
      </c>
      <c r="AC20" s="1005">
        <v>1</v>
      </c>
      <c r="AD20" s="1005">
        <v>0</v>
      </c>
      <c r="AE20" s="1005">
        <v>0</v>
      </c>
      <c r="AF20" s="210">
        <v>1</v>
      </c>
      <c r="AG20" s="209">
        <v>0</v>
      </c>
      <c r="AH20" s="211">
        <v>0</v>
      </c>
      <c r="AI20" s="210">
        <v>0</v>
      </c>
      <c r="AJ20" s="212">
        <v>0</v>
      </c>
      <c r="AK20" s="212">
        <v>0</v>
      </c>
      <c r="AL20" s="209">
        <v>0</v>
      </c>
      <c r="AM20" s="790">
        <v>1</v>
      </c>
      <c r="AN20" s="791">
        <v>0</v>
      </c>
      <c r="AO20" s="2124" t="s">
        <v>86</v>
      </c>
      <c r="AP20" s="2125"/>
      <c r="AQ20" s="15">
        <v>13</v>
      </c>
    </row>
    <row r="21" spans="1:43" s="15" customFormat="1" ht="12.75" customHeight="1">
      <c r="A21" s="15">
        <v>14</v>
      </c>
      <c r="B21" s="2124" t="s">
        <v>210</v>
      </c>
      <c r="C21" s="2125"/>
      <c r="D21" s="1465">
        <v>1</v>
      </c>
      <c r="E21" s="1005">
        <v>1</v>
      </c>
      <c r="F21" s="1005">
        <v>0</v>
      </c>
      <c r="G21" s="1005">
        <v>0</v>
      </c>
      <c r="H21" s="1005">
        <v>2</v>
      </c>
      <c r="I21" s="1005">
        <v>37</v>
      </c>
      <c r="J21" s="1005">
        <v>0</v>
      </c>
      <c r="K21" s="1005">
        <v>1</v>
      </c>
      <c r="L21" s="1005">
        <v>2</v>
      </c>
      <c r="M21" s="1005">
        <v>0</v>
      </c>
      <c r="N21" s="1467">
        <v>3</v>
      </c>
      <c r="O21" s="707">
        <f t="shared" si="1"/>
        <v>47</v>
      </c>
      <c r="P21" s="1461">
        <v>5</v>
      </c>
      <c r="Q21" s="1462">
        <v>0</v>
      </c>
      <c r="R21" s="1461">
        <v>1</v>
      </c>
      <c r="S21" s="1463">
        <v>0</v>
      </c>
      <c r="T21" s="1463">
        <v>0</v>
      </c>
      <c r="U21" s="1463">
        <v>0</v>
      </c>
      <c r="V21" s="1463">
        <v>1</v>
      </c>
      <c r="W21" s="1464">
        <v>0</v>
      </c>
      <c r="X21" s="707">
        <f t="shared" si="0"/>
        <v>7</v>
      </c>
      <c r="Y21" s="209">
        <v>1</v>
      </c>
      <c r="Z21" s="1005">
        <v>3</v>
      </c>
      <c r="AA21" s="1005">
        <v>1</v>
      </c>
      <c r="AB21" s="1005">
        <v>1</v>
      </c>
      <c r="AC21" s="1005">
        <v>1</v>
      </c>
      <c r="AD21" s="1005">
        <v>0</v>
      </c>
      <c r="AE21" s="1005">
        <v>0</v>
      </c>
      <c r="AF21" s="210">
        <v>1</v>
      </c>
      <c r="AG21" s="209">
        <v>0</v>
      </c>
      <c r="AH21" s="211">
        <v>0</v>
      </c>
      <c r="AI21" s="210">
        <v>0</v>
      </c>
      <c r="AJ21" s="212">
        <v>1</v>
      </c>
      <c r="AK21" s="212">
        <v>0</v>
      </c>
      <c r="AL21" s="209">
        <v>0</v>
      </c>
      <c r="AM21" s="790">
        <v>2</v>
      </c>
      <c r="AN21" s="791">
        <v>0</v>
      </c>
      <c r="AO21" s="2124" t="s">
        <v>41</v>
      </c>
      <c r="AP21" s="2125"/>
      <c r="AQ21" s="15">
        <v>14</v>
      </c>
    </row>
    <row r="22" spans="1:43" s="15" customFormat="1" ht="12.75" customHeight="1">
      <c r="A22" s="15">
        <v>15</v>
      </c>
      <c r="B22" s="2124" t="s">
        <v>211</v>
      </c>
      <c r="C22" s="2125"/>
      <c r="D22" s="1465">
        <v>1</v>
      </c>
      <c r="E22" s="1005">
        <v>0</v>
      </c>
      <c r="F22" s="1005">
        <v>1</v>
      </c>
      <c r="G22" s="1005">
        <v>0</v>
      </c>
      <c r="H22" s="1005">
        <v>2</v>
      </c>
      <c r="I22" s="1005">
        <v>20</v>
      </c>
      <c r="J22" s="1005">
        <v>0</v>
      </c>
      <c r="K22" s="1005">
        <v>1</v>
      </c>
      <c r="L22" s="1005">
        <v>1</v>
      </c>
      <c r="M22" s="1005">
        <v>0</v>
      </c>
      <c r="N22" s="1467">
        <v>4</v>
      </c>
      <c r="O22" s="707">
        <f t="shared" si="1"/>
        <v>30</v>
      </c>
      <c r="P22" s="1461">
        <v>4</v>
      </c>
      <c r="Q22" s="1462">
        <v>0</v>
      </c>
      <c r="R22" s="1461">
        <v>1</v>
      </c>
      <c r="S22" s="1463">
        <v>0</v>
      </c>
      <c r="T22" s="1463">
        <v>0</v>
      </c>
      <c r="U22" s="1463">
        <v>0</v>
      </c>
      <c r="V22" s="1463">
        <v>1</v>
      </c>
      <c r="W22" s="1464">
        <v>0</v>
      </c>
      <c r="X22" s="707">
        <f t="shared" si="0"/>
        <v>6</v>
      </c>
      <c r="Y22" s="209">
        <v>1</v>
      </c>
      <c r="Z22" s="1005">
        <v>3</v>
      </c>
      <c r="AA22" s="1005">
        <v>1</v>
      </c>
      <c r="AB22" s="1005">
        <v>1</v>
      </c>
      <c r="AC22" s="1005">
        <v>1</v>
      </c>
      <c r="AD22" s="1005">
        <v>0</v>
      </c>
      <c r="AE22" s="1005">
        <v>0</v>
      </c>
      <c r="AF22" s="210">
        <v>1</v>
      </c>
      <c r="AG22" s="209">
        <v>0</v>
      </c>
      <c r="AH22" s="211">
        <v>0</v>
      </c>
      <c r="AI22" s="210">
        <v>0</v>
      </c>
      <c r="AJ22" s="212">
        <v>1</v>
      </c>
      <c r="AK22" s="212">
        <v>0</v>
      </c>
      <c r="AL22" s="209">
        <v>0</v>
      </c>
      <c r="AM22" s="790">
        <v>0</v>
      </c>
      <c r="AN22" s="791">
        <v>0</v>
      </c>
      <c r="AO22" s="2124" t="s">
        <v>12</v>
      </c>
      <c r="AP22" s="2125"/>
      <c r="AQ22" s="15">
        <v>15</v>
      </c>
    </row>
    <row r="23" spans="1:43" s="15" customFormat="1" ht="12.75" customHeight="1">
      <c r="A23" s="15">
        <v>16</v>
      </c>
      <c r="B23" s="40" t="s">
        <v>87</v>
      </c>
      <c r="C23" s="41" t="s">
        <v>212</v>
      </c>
      <c r="D23" s="1465">
        <v>1</v>
      </c>
      <c r="E23" s="1005">
        <v>1</v>
      </c>
      <c r="F23" s="1005">
        <v>0</v>
      </c>
      <c r="G23" s="1005">
        <v>0</v>
      </c>
      <c r="H23" s="1005">
        <v>1</v>
      </c>
      <c r="I23" s="1005">
        <v>24</v>
      </c>
      <c r="J23" s="1005">
        <v>0</v>
      </c>
      <c r="K23" s="1005">
        <v>1</v>
      </c>
      <c r="L23" s="1005">
        <v>1</v>
      </c>
      <c r="M23" s="1005">
        <v>0</v>
      </c>
      <c r="N23" s="1467">
        <v>3</v>
      </c>
      <c r="O23" s="707">
        <f t="shared" si="1"/>
        <v>32</v>
      </c>
      <c r="P23" s="1461">
        <v>4</v>
      </c>
      <c r="Q23" s="1462">
        <v>0</v>
      </c>
      <c r="R23" s="1461">
        <v>1</v>
      </c>
      <c r="S23" s="1463">
        <v>0</v>
      </c>
      <c r="T23" s="1463">
        <v>0</v>
      </c>
      <c r="U23" s="1463">
        <v>0</v>
      </c>
      <c r="V23" s="1463">
        <v>1</v>
      </c>
      <c r="W23" s="1464">
        <v>0</v>
      </c>
      <c r="X23" s="707">
        <f t="shared" si="0"/>
        <v>6</v>
      </c>
      <c r="Y23" s="209">
        <v>1</v>
      </c>
      <c r="Z23" s="1005">
        <v>3</v>
      </c>
      <c r="AA23" s="1005">
        <v>1</v>
      </c>
      <c r="AB23" s="1005">
        <v>1</v>
      </c>
      <c r="AC23" s="1005">
        <v>1</v>
      </c>
      <c r="AD23" s="1005">
        <v>0</v>
      </c>
      <c r="AE23" s="1005">
        <v>0</v>
      </c>
      <c r="AF23" s="210">
        <v>1</v>
      </c>
      <c r="AG23" s="209">
        <v>0</v>
      </c>
      <c r="AH23" s="211">
        <v>0</v>
      </c>
      <c r="AI23" s="210">
        <v>0</v>
      </c>
      <c r="AJ23" s="212">
        <v>3</v>
      </c>
      <c r="AK23" s="212">
        <v>0</v>
      </c>
      <c r="AL23" s="209">
        <v>0</v>
      </c>
      <c r="AM23" s="790">
        <v>0</v>
      </c>
      <c r="AN23" s="791">
        <v>0</v>
      </c>
      <c r="AO23" s="40" t="s">
        <v>212</v>
      </c>
      <c r="AP23" s="46" t="s">
        <v>213</v>
      </c>
      <c r="AQ23" s="15">
        <v>16</v>
      </c>
    </row>
    <row r="24" spans="1:43" s="15" customFormat="1" ht="12.75" customHeight="1">
      <c r="A24" s="15">
        <v>17</v>
      </c>
      <c r="B24" s="44"/>
      <c r="C24" s="813" t="s">
        <v>214</v>
      </c>
      <c r="D24" s="1465">
        <v>0</v>
      </c>
      <c r="E24" s="1005">
        <v>1</v>
      </c>
      <c r="F24" s="1005">
        <v>0</v>
      </c>
      <c r="G24" s="1005">
        <v>1</v>
      </c>
      <c r="H24" s="1005">
        <v>1</v>
      </c>
      <c r="I24" s="1005">
        <v>18</v>
      </c>
      <c r="J24" s="1005">
        <v>0</v>
      </c>
      <c r="K24" s="1005">
        <v>1</v>
      </c>
      <c r="L24" s="1005">
        <v>0</v>
      </c>
      <c r="M24" s="1005">
        <v>0</v>
      </c>
      <c r="N24" s="1467">
        <v>1</v>
      </c>
      <c r="O24" s="707">
        <f t="shared" si="1"/>
        <v>23</v>
      </c>
      <c r="P24" s="1461">
        <v>2</v>
      </c>
      <c r="Q24" s="1462">
        <v>0</v>
      </c>
      <c r="R24" s="1461">
        <v>2</v>
      </c>
      <c r="S24" s="1463">
        <v>0</v>
      </c>
      <c r="T24" s="1463">
        <v>0</v>
      </c>
      <c r="U24" s="1463">
        <v>0</v>
      </c>
      <c r="V24" s="1463">
        <v>1</v>
      </c>
      <c r="W24" s="1464">
        <v>0</v>
      </c>
      <c r="X24" s="707">
        <f t="shared" si="0"/>
        <v>5</v>
      </c>
      <c r="Y24" s="209">
        <v>1</v>
      </c>
      <c r="Z24" s="1005">
        <v>3</v>
      </c>
      <c r="AA24" s="1005">
        <v>1</v>
      </c>
      <c r="AB24" s="1005">
        <v>1</v>
      </c>
      <c r="AC24" s="1005">
        <v>1</v>
      </c>
      <c r="AD24" s="1005">
        <v>2</v>
      </c>
      <c r="AE24" s="1005">
        <v>0</v>
      </c>
      <c r="AF24" s="210">
        <v>0</v>
      </c>
      <c r="AG24" s="209">
        <v>0</v>
      </c>
      <c r="AH24" s="211">
        <v>1</v>
      </c>
      <c r="AI24" s="210">
        <v>0</v>
      </c>
      <c r="AJ24" s="212">
        <v>0</v>
      </c>
      <c r="AK24" s="212">
        <v>0</v>
      </c>
      <c r="AL24" s="209">
        <v>0</v>
      </c>
      <c r="AM24" s="790">
        <v>0</v>
      </c>
      <c r="AN24" s="791">
        <v>0</v>
      </c>
      <c r="AO24" s="1127" t="s">
        <v>214</v>
      </c>
      <c r="AP24" s="45"/>
      <c r="AQ24" s="15">
        <v>17</v>
      </c>
    </row>
    <row r="25" spans="1:43" s="15" customFormat="1" ht="12.75" customHeight="1">
      <c r="A25" s="15">
        <v>18</v>
      </c>
      <c r="B25" s="2124" t="s">
        <v>215</v>
      </c>
      <c r="C25" s="2125"/>
      <c r="D25" s="1465">
        <v>1</v>
      </c>
      <c r="E25" s="1005">
        <v>0</v>
      </c>
      <c r="F25" s="1005">
        <v>1</v>
      </c>
      <c r="G25" s="1005">
        <v>1</v>
      </c>
      <c r="H25" s="1005">
        <v>1</v>
      </c>
      <c r="I25" s="1005">
        <v>23</v>
      </c>
      <c r="J25" s="1005">
        <v>0</v>
      </c>
      <c r="K25" s="1005">
        <v>2</v>
      </c>
      <c r="L25" s="1005">
        <v>1</v>
      </c>
      <c r="M25" s="1005">
        <v>0</v>
      </c>
      <c r="N25" s="1467">
        <v>3</v>
      </c>
      <c r="O25" s="707">
        <f t="shared" si="1"/>
        <v>33</v>
      </c>
      <c r="P25" s="1461">
        <v>4</v>
      </c>
      <c r="Q25" s="1462">
        <v>0</v>
      </c>
      <c r="R25" s="1461">
        <v>1</v>
      </c>
      <c r="S25" s="1463">
        <v>0</v>
      </c>
      <c r="T25" s="1463">
        <v>0</v>
      </c>
      <c r="U25" s="1463">
        <v>0</v>
      </c>
      <c r="V25" s="1463">
        <v>1</v>
      </c>
      <c r="W25" s="1464">
        <v>0</v>
      </c>
      <c r="X25" s="707">
        <f t="shared" si="0"/>
        <v>6</v>
      </c>
      <c r="Y25" s="209">
        <v>1</v>
      </c>
      <c r="Z25" s="1005">
        <v>3</v>
      </c>
      <c r="AA25" s="1005">
        <v>1</v>
      </c>
      <c r="AB25" s="1005">
        <v>1</v>
      </c>
      <c r="AC25" s="1005">
        <v>1</v>
      </c>
      <c r="AD25" s="1005">
        <v>0</v>
      </c>
      <c r="AE25" s="1005">
        <v>0</v>
      </c>
      <c r="AF25" s="210">
        <v>0</v>
      </c>
      <c r="AG25" s="209">
        <v>0</v>
      </c>
      <c r="AH25" s="211">
        <v>0</v>
      </c>
      <c r="AI25" s="210">
        <v>0</v>
      </c>
      <c r="AJ25" s="212">
        <v>1</v>
      </c>
      <c r="AK25" s="212">
        <v>0</v>
      </c>
      <c r="AL25" s="209">
        <v>1</v>
      </c>
      <c r="AM25" s="790">
        <v>0</v>
      </c>
      <c r="AN25" s="791">
        <v>0</v>
      </c>
      <c r="AO25" s="2124" t="s">
        <v>91</v>
      </c>
      <c r="AP25" s="2125"/>
      <c r="AQ25" s="15">
        <v>18</v>
      </c>
    </row>
    <row r="26" spans="1:43" s="15" customFormat="1" ht="12.75" customHeight="1">
      <c r="A26" s="15">
        <v>19</v>
      </c>
      <c r="B26" s="2124" t="s">
        <v>216</v>
      </c>
      <c r="C26" s="2125"/>
      <c r="D26" s="1465">
        <v>1</v>
      </c>
      <c r="E26" s="1005">
        <v>0</v>
      </c>
      <c r="F26" s="1005">
        <v>1</v>
      </c>
      <c r="G26" s="1005">
        <v>0</v>
      </c>
      <c r="H26" s="1005">
        <v>1</v>
      </c>
      <c r="I26" s="1005">
        <v>26</v>
      </c>
      <c r="J26" s="1005">
        <v>0</v>
      </c>
      <c r="K26" s="1005">
        <v>1</v>
      </c>
      <c r="L26" s="1005">
        <v>0</v>
      </c>
      <c r="M26" s="1005">
        <v>0</v>
      </c>
      <c r="N26" s="1467">
        <v>3</v>
      </c>
      <c r="O26" s="707">
        <f t="shared" si="1"/>
        <v>33</v>
      </c>
      <c r="P26" s="1461">
        <v>4</v>
      </c>
      <c r="Q26" s="1462">
        <v>0</v>
      </c>
      <c r="R26" s="1461">
        <v>8</v>
      </c>
      <c r="S26" s="1463">
        <v>0</v>
      </c>
      <c r="T26" s="1463">
        <v>0</v>
      </c>
      <c r="U26" s="1463">
        <v>0</v>
      </c>
      <c r="V26" s="1463">
        <v>1</v>
      </c>
      <c r="W26" s="1464">
        <v>1</v>
      </c>
      <c r="X26" s="707">
        <f t="shared" si="0"/>
        <v>14</v>
      </c>
      <c r="Y26" s="209">
        <v>1</v>
      </c>
      <c r="Z26" s="1005">
        <v>3</v>
      </c>
      <c r="AA26" s="1005">
        <v>1</v>
      </c>
      <c r="AB26" s="1005">
        <v>1</v>
      </c>
      <c r="AC26" s="1005">
        <v>1</v>
      </c>
      <c r="AD26" s="1005">
        <v>3</v>
      </c>
      <c r="AE26" s="1005">
        <v>1</v>
      </c>
      <c r="AF26" s="210">
        <v>1</v>
      </c>
      <c r="AG26" s="209">
        <v>0</v>
      </c>
      <c r="AH26" s="211">
        <v>0</v>
      </c>
      <c r="AI26" s="210">
        <v>1</v>
      </c>
      <c r="AJ26" s="212">
        <v>0</v>
      </c>
      <c r="AK26" s="212">
        <v>0</v>
      </c>
      <c r="AL26" s="209">
        <v>1</v>
      </c>
      <c r="AM26" s="790">
        <v>0</v>
      </c>
      <c r="AN26" s="791">
        <v>0</v>
      </c>
      <c r="AO26" s="2124" t="s">
        <v>92</v>
      </c>
      <c r="AP26" s="2125"/>
      <c r="AQ26" s="15">
        <v>19</v>
      </c>
    </row>
    <row r="27" spans="1:43" s="15" customFormat="1" ht="12.75" customHeight="1">
      <c r="A27" s="15">
        <v>20</v>
      </c>
      <c r="B27" s="525" t="s">
        <v>341</v>
      </c>
      <c r="C27" s="41" t="s">
        <v>343</v>
      </c>
      <c r="D27" s="1465">
        <v>0</v>
      </c>
      <c r="E27" s="1005">
        <v>1</v>
      </c>
      <c r="F27" s="1005">
        <v>0</v>
      </c>
      <c r="G27" s="1005">
        <v>1</v>
      </c>
      <c r="H27" s="1005">
        <v>1</v>
      </c>
      <c r="I27" s="1005">
        <v>20</v>
      </c>
      <c r="J27" s="1005">
        <v>0</v>
      </c>
      <c r="K27" s="1005">
        <v>1</v>
      </c>
      <c r="L27" s="1005">
        <v>1</v>
      </c>
      <c r="M27" s="1005">
        <v>0</v>
      </c>
      <c r="N27" s="1467">
        <v>3</v>
      </c>
      <c r="O27" s="707">
        <f>SUM(D27:N27)</f>
        <v>28</v>
      </c>
      <c r="P27" s="1461">
        <v>3</v>
      </c>
      <c r="Q27" s="1462">
        <v>0</v>
      </c>
      <c r="R27" s="1461">
        <v>10</v>
      </c>
      <c r="S27" s="1463">
        <v>0</v>
      </c>
      <c r="T27" s="1463">
        <v>0</v>
      </c>
      <c r="U27" s="1463">
        <v>0</v>
      </c>
      <c r="V27" s="1463">
        <v>1</v>
      </c>
      <c r="W27" s="1464">
        <v>2</v>
      </c>
      <c r="X27" s="707">
        <f t="shared" si="0"/>
        <v>16</v>
      </c>
      <c r="Y27" s="209">
        <v>2</v>
      </c>
      <c r="Z27" s="1005">
        <v>3</v>
      </c>
      <c r="AA27" s="1005">
        <v>2</v>
      </c>
      <c r="AB27" s="1005">
        <v>2</v>
      </c>
      <c r="AC27" s="1005">
        <v>2</v>
      </c>
      <c r="AD27" s="1005">
        <v>5</v>
      </c>
      <c r="AE27" s="1005">
        <v>1</v>
      </c>
      <c r="AF27" s="210">
        <v>1</v>
      </c>
      <c r="AG27" s="209">
        <v>0</v>
      </c>
      <c r="AH27" s="211">
        <v>0</v>
      </c>
      <c r="AI27" s="210">
        <v>0</v>
      </c>
      <c r="AJ27" s="212">
        <v>1</v>
      </c>
      <c r="AK27" s="212">
        <v>0</v>
      </c>
      <c r="AL27" s="209">
        <v>1</v>
      </c>
      <c r="AM27" s="790">
        <v>0</v>
      </c>
      <c r="AN27" s="791">
        <v>0</v>
      </c>
      <c r="AO27" s="526" t="s">
        <v>342</v>
      </c>
      <c r="AP27" s="527" t="s">
        <v>345</v>
      </c>
      <c r="AQ27" s="15">
        <v>20</v>
      </c>
    </row>
    <row r="28" spans="1:43" s="15" customFormat="1" ht="12.75" customHeight="1">
      <c r="B28" s="44"/>
      <c r="C28" s="813" t="s">
        <v>344</v>
      </c>
      <c r="D28" s="1465">
        <v>1</v>
      </c>
      <c r="E28" s="1005">
        <v>1</v>
      </c>
      <c r="F28" s="1005">
        <v>0</v>
      </c>
      <c r="G28" s="1005">
        <v>0</v>
      </c>
      <c r="H28" s="1005">
        <v>1</v>
      </c>
      <c r="I28" s="1005">
        <v>19</v>
      </c>
      <c r="J28" s="1005">
        <v>0</v>
      </c>
      <c r="K28" s="1005">
        <v>1</v>
      </c>
      <c r="L28" s="1005">
        <v>0</v>
      </c>
      <c r="M28" s="1005">
        <v>0</v>
      </c>
      <c r="N28" s="1467">
        <v>0</v>
      </c>
      <c r="O28" s="707">
        <f>SUM(D28:N28)</f>
        <v>23</v>
      </c>
      <c r="P28" s="1461">
        <v>3</v>
      </c>
      <c r="Q28" s="1462">
        <v>0</v>
      </c>
      <c r="R28" s="1461">
        <v>3</v>
      </c>
      <c r="S28" s="1463">
        <v>0</v>
      </c>
      <c r="T28" s="1463">
        <v>0</v>
      </c>
      <c r="U28" s="1463">
        <v>0</v>
      </c>
      <c r="V28" s="1463">
        <v>1</v>
      </c>
      <c r="W28" s="1464">
        <v>0</v>
      </c>
      <c r="X28" s="707">
        <f t="shared" si="0"/>
        <v>7</v>
      </c>
      <c r="Y28" s="209">
        <v>1</v>
      </c>
      <c r="Z28" s="1005">
        <v>0</v>
      </c>
      <c r="AA28" s="1005">
        <v>0</v>
      </c>
      <c r="AB28" s="1005">
        <v>1</v>
      </c>
      <c r="AC28" s="1005">
        <v>0</v>
      </c>
      <c r="AD28" s="1005">
        <v>0</v>
      </c>
      <c r="AE28" s="1005">
        <v>0</v>
      </c>
      <c r="AF28" s="210">
        <v>0</v>
      </c>
      <c r="AG28" s="209">
        <v>0</v>
      </c>
      <c r="AH28" s="211">
        <v>0</v>
      </c>
      <c r="AI28" s="210">
        <v>0</v>
      </c>
      <c r="AJ28" s="212">
        <v>0</v>
      </c>
      <c r="AK28" s="212">
        <v>0</v>
      </c>
      <c r="AL28" s="209">
        <v>0</v>
      </c>
      <c r="AM28" s="790">
        <v>0</v>
      </c>
      <c r="AN28" s="791">
        <v>0</v>
      </c>
      <c r="AO28" s="44" t="s">
        <v>346</v>
      </c>
      <c r="AP28" s="528"/>
    </row>
    <row r="29" spans="1:43" s="15" customFormat="1" ht="12.75" customHeight="1">
      <c r="A29" s="15">
        <v>21</v>
      </c>
      <c r="B29" s="2124" t="s">
        <v>217</v>
      </c>
      <c r="C29" s="2125"/>
      <c r="D29" s="1465">
        <v>1</v>
      </c>
      <c r="E29" s="1005">
        <v>0</v>
      </c>
      <c r="F29" s="1005">
        <v>1</v>
      </c>
      <c r="G29" s="1005">
        <v>0</v>
      </c>
      <c r="H29" s="1005">
        <v>1</v>
      </c>
      <c r="I29" s="1005">
        <v>28</v>
      </c>
      <c r="J29" s="1005">
        <v>0</v>
      </c>
      <c r="K29" s="1005">
        <v>1</v>
      </c>
      <c r="L29" s="1005">
        <v>0</v>
      </c>
      <c r="M29" s="1005">
        <v>0</v>
      </c>
      <c r="N29" s="1467">
        <v>2</v>
      </c>
      <c r="O29" s="707">
        <f t="shared" si="1"/>
        <v>34</v>
      </c>
      <c r="P29" s="1461">
        <v>6</v>
      </c>
      <c r="Q29" s="1462">
        <v>0</v>
      </c>
      <c r="R29" s="1461">
        <v>10</v>
      </c>
      <c r="S29" s="1463">
        <v>0</v>
      </c>
      <c r="T29" s="1463">
        <v>0</v>
      </c>
      <c r="U29" s="1463">
        <v>0</v>
      </c>
      <c r="V29" s="1463">
        <v>1</v>
      </c>
      <c r="W29" s="1464">
        <v>2</v>
      </c>
      <c r="X29" s="707">
        <f t="shared" ref="X29:X43" si="2">SUM(P29:W29)</f>
        <v>19</v>
      </c>
      <c r="Y29" s="209">
        <v>1</v>
      </c>
      <c r="Z29" s="1005">
        <v>3</v>
      </c>
      <c r="AA29" s="1005">
        <v>1</v>
      </c>
      <c r="AB29" s="1005">
        <v>1</v>
      </c>
      <c r="AC29" s="1005">
        <v>1</v>
      </c>
      <c r="AD29" s="1005">
        <v>3</v>
      </c>
      <c r="AE29" s="1005">
        <v>1</v>
      </c>
      <c r="AF29" s="210">
        <v>0</v>
      </c>
      <c r="AG29" s="209">
        <v>0</v>
      </c>
      <c r="AH29" s="211">
        <v>0</v>
      </c>
      <c r="AI29" s="210">
        <v>0</v>
      </c>
      <c r="AJ29" s="212">
        <v>0</v>
      </c>
      <c r="AK29" s="212">
        <v>0</v>
      </c>
      <c r="AL29" s="209">
        <v>2</v>
      </c>
      <c r="AM29" s="790">
        <v>0</v>
      </c>
      <c r="AN29" s="791">
        <v>0</v>
      </c>
      <c r="AO29" s="2124" t="s">
        <v>217</v>
      </c>
      <c r="AP29" s="2125"/>
      <c r="AQ29" s="15">
        <v>21</v>
      </c>
    </row>
    <row r="30" spans="1:43" s="15" customFormat="1" ht="12.75" customHeight="1">
      <c r="A30" s="15">
        <v>22</v>
      </c>
      <c r="B30" s="2124" t="s">
        <v>218</v>
      </c>
      <c r="C30" s="2125"/>
      <c r="D30" s="1465">
        <v>1</v>
      </c>
      <c r="E30" s="1005">
        <v>0</v>
      </c>
      <c r="F30" s="1005">
        <v>1</v>
      </c>
      <c r="G30" s="1005">
        <v>0</v>
      </c>
      <c r="H30" s="1005">
        <v>2</v>
      </c>
      <c r="I30" s="1005">
        <v>25</v>
      </c>
      <c r="J30" s="1005">
        <v>0</v>
      </c>
      <c r="K30" s="1005">
        <v>1</v>
      </c>
      <c r="L30" s="1005">
        <v>1</v>
      </c>
      <c r="M30" s="1005">
        <v>0</v>
      </c>
      <c r="N30" s="1467">
        <v>4</v>
      </c>
      <c r="O30" s="707">
        <f t="shared" si="1"/>
        <v>35</v>
      </c>
      <c r="P30" s="1461">
        <v>4</v>
      </c>
      <c r="Q30" s="1462">
        <v>0</v>
      </c>
      <c r="R30" s="1461">
        <v>11</v>
      </c>
      <c r="S30" s="1463">
        <v>0</v>
      </c>
      <c r="T30" s="1463">
        <v>0</v>
      </c>
      <c r="U30" s="1463">
        <v>0</v>
      </c>
      <c r="V30" s="1463">
        <v>1</v>
      </c>
      <c r="W30" s="1464">
        <v>2</v>
      </c>
      <c r="X30" s="707">
        <f t="shared" si="2"/>
        <v>18</v>
      </c>
      <c r="Y30" s="209">
        <v>1</v>
      </c>
      <c r="Z30" s="1005">
        <v>3</v>
      </c>
      <c r="AA30" s="1005">
        <v>1</v>
      </c>
      <c r="AB30" s="1005">
        <v>1</v>
      </c>
      <c r="AC30" s="1005">
        <v>1</v>
      </c>
      <c r="AD30" s="1005">
        <v>3</v>
      </c>
      <c r="AE30" s="1005">
        <v>1</v>
      </c>
      <c r="AF30" s="210">
        <v>0</v>
      </c>
      <c r="AG30" s="209">
        <v>0</v>
      </c>
      <c r="AH30" s="211">
        <v>0</v>
      </c>
      <c r="AI30" s="210">
        <v>0</v>
      </c>
      <c r="AJ30" s="212">
        <v>2</v>
      </c>
      <c r="AK30" s="212">
        <v>0</v>
      </c>
      <c r="AL30" s="209">
        <v>0</v>
      </c>
      <c r="AM30" s="790">
        <v>1</v>
      </c>
      <c r="AN30" s="791">
        <v>0</v>
      </c>
      <c r="AO30" s="2124" t="s">
        <v>218</v>
      </c>
      <c r="AP30" s="2125"/>
      <c r="AQ30" s="15">
        <v>22</v>
      </c>
    </row>
    <row r="31" spans="1:43" s="15" customFormat="1" ht="12.75" customHeight="1">
      <c r="A31" s="15">
        <v>23</v>
      </c>
      <c r="B31" s="2124" t="s">
        <v>219</v>
      </c>
      <c r="C31" s="2125"/>
      <c r="D31" s="1465">
        <v>1</v>
      </c>
      <c r="E31" s="1005">
        <v>0</v>
      </c>
      <c r="F31" s="1005">
        <v>1</v>
      </c>
      <c r="G31" s="1005">
        <v>1</v>
      </c>
      <c r="H31" s="1005">
        <v>1</v>
      </c>
      <c r="I31" s="1005">
        <v>45</v>
      </c>
      <c r="J31" s="1005">
        <v>0</v>
      </c>
      <c r="K31" s="1005">
        <v>1</v>
      </c>
      <c r="L31" s="1005">
        <v>0</v>
      </c>
      <c r="M31" s="1005">
        <v>0</v>
      </c>
      <c r="N31" s="1467">
        <v>9</v>
      </c>
      <c r="O31" s="707">
        <f t="shared" si="1"/>
        <v>59</v>
      </c>
      <c r="P31" s="1461">
        <v>5</v>
      </c>
      <c r="Q31" s="1462">
        <v>0</v>
      </c>
      <c r="R31" s="1461">
        <v>15</v>
      </c>
      <c r="S31" s="1463">
        <v>0</v>
      </c>
      <c r="T31" s="1463">
        <v>0</v>
      </c>
      <c r="U31" s="1463">
        <v>0</v>
      </c>
      <c r="V31" s="1463">
        <v>1</v>
      </c>
      <c r="W31" s="1464">
        <v>0</v>
      </c>
      <c r="X31" s="707">
        <f t="shared" si="2"/>
        <v>21</v>
      </c>
      <c r="Y31" s="209">
        <v>0</v>
      </c>
      <c r="Z31" s="1005">
        <v>3</v>
      </c>
      <c r="AA31" s="1005">
        <v>1</v>
      </c>
      <c r="AB31" s="1005">
        <v>1</v>
      </c>
      <c r="AC31" s="1005">
        <v>1</v>
      </c>
      <c r="AD31" s="1005">
        <v>8</v>
      </c>
      <c r="AE31" s="1005">
        <v>0</v>
      </c>
      <c r="AF31" s="210">
        <v>1</v>
      </c>
      <c r="AG31" s="209">
        <v>0</v>
      </c>
      <c r="AH31" s="211">
        <v>0</v>
      </c>
      <c r="AI31" s="210">
        <v>0</v>
      </c>
      <c r="AJ31" s="212">
        <v>0</v>
      </c>
      <c r="AK31" s="212">
        <v>0</v>
      </c>
      <c r="AL31" s="209">
        <v>0</v>
      </c>
      <c r="AM31" s="790">
        <v>0</v>
      </c>
      <c r="AN31" s="791">
        <v>1</v>
      </c>
      <c r="AO31" s="2124" t="s">
        <v>104</v>
      </c>
      <c r="AP31" s="2125"/>
      <c r="AQ31" s="15">
        <v>23</v>
      </c>
    </row>
    <row r="32" spans="1:43" s="15" customFormat="1" ht="12.75" customHeight="1">
      <c r="A32" s="15">
        <v>24</v>
      </c>
      <c r="B32" s="2124" t="s">
        <v>220</v>
      </c>
      <c r="C32" s="2125"/>
      <c r="D32" s="1465">
        <v>1</v>
      </c>
      <c r="E32" s="1005">
        <v>0</v>
      </c>
      <c r="F32" s="1005">
        <v>2</v>
      </c>
      <c r="G32" s="1005">
        <v>0</v>
      </c>
      <c r="H32" s="1005">
        <v>1</v>
      </c>
      <c r="I32" s="1005">
        <v>34</v>
      </c>
      <c r="J32" s="1005">
        <v>0</v>
      </c>
      <c r="K32" s="1005">
        <v>1</v>
      </c>
      <c r="L32" s="1005">
        <v>1</v>
      </c>
      <c r="M32" s="1005">
        <v>0</v>
      </c>
      <c r="N32" s="1467">
        <v>2</v>
      </c>
      <c r="O32" s="707">
        <f t="shared" si="1"/>
        <v>42</v>
      </c>
      <c r="P32" s="1461">
        <v>4</v>
      </c>
      <c r="Q32" s="1462">
        <v>0</v>
      </c>
      <c r="R32" s="1461">
        <v>11</v>
      </c>
      <c r="S32" s="1463">
        <v>0</v>
      </c>
      <c r="T32" s="1463">
        <v>0</v>
      </c>
      <c r="U32" s="1463">
        <v>0</v>
      </c>
      <c r="V32" s="1463">
        <v>1</v>
      </c>
      <c r="W32" s="1464">
        <v>0</v>
      </c>
      <c r="X32" s="707">
        <f t="shared" si="2"/>
        <v>16</v>
      </c>
      <c r="Y32" s="209">
        <v>1</v>
      </c>
      <c r="Z32" s="1005">
        <v>3</v>
      </c>
      <c r="AA32" s="1005">
        <v>1</v>
      </c>
      <c r="AB32" s="1005">
        <v>1</v>
      </c>
      <c r="AC32" s="1005">
        <v>1</v>
      </c>
      <c r="AD32" s="1005">
        <v>4</v>
      </c>
      <c r="AE32" s="1005">
        <v>0</v>
      </c>
      <c r="AF32" s="210">
        <v>1</v>
      </c>
      <c r="AG32" s="209">
        <v>0</v>
      </c>
      <c r="AH32" s="211">
        <v>1</v>
      </c>
      <c r="AI32" s="210">
        <v>0</v>
      </c>
      <c r="AJ32" s="212">
        <v>0</v>
      </c>
      <c r="AK32" s="212">
        <v>0</v>
      </c>
      <c r="AL32" s="209">
        <v>1</v>
      </c>
      <c r="AM32" s="790">
        <v>0</v>
      </c>
      <c r="AN32" s="791">
        <v>0</v>
      </c>
      <c r="AO32" s="2124" t="s">
        <v>220</v>
      </c>
      <c r="AP32" s="2125"/>
      <c r="AQ32" s="15">
        <v>24</v>
      </c>
    </row>
    <row r="33" spans="1:43" s="15" customFormat="1" ht="12.75" customHeight="1">
      <c r="A33" s="15">
        <v>25</v>
      </c>
      <c r="B33" s="2124" t="s">
        <v>221</v>
      </c>
      <c r="C33" s="2125"/>
      <c r="D33" s="1465">
        <v>1</v>
      </c>
      <c r="E33" s="1005">
        <v>1</v>
      </c>
      <c r="F33" s="1005">
        <v>0</v>
      </c>
      <c r="G33" s="1005">
        <v>0</v>
      </c>
      <c r="H33" s="1005">
        <v>1</v>
      </c>
      <c r="I33" s="1005">
        <v>49</v>
      </c>
      <c r="J33" s="1005">
        <v>0</v>
      </c>
      <c r="K33" s="1005">
        <v>2</v>
      </c>
      <c r="L33" s="1005">
        <v>1</v>
      </c>
      <c r="M33" s="1005">
        <v>0</v>
      </c>
      <c r="N33" s="1467">
        <v>6</v>
      </c>
      <c r="O33" s="707">
        <f t="shared" si="1"/>
        <v>61</v>
      </c>
      <c r="P33" s="1461">
        <v>5</v>
      </c>
      <c r="Q33" s="1462">
        <v>0</v>
      </c>
      <c r="R33" s="1461">
        <v>15</v>
      </c>
      <c r="S33" s="1463">
        <v>0</v>
      </c>
      <c r="T33" s="1463">
        <v>0</v>
      </c>
      <c r="U33" s="1463">
        <v>0</v>
      </c>
      <c r="V33" s="1463">
        <v>1</v>
      </c>
      <c r="W33" s="1464">
        <v>0</v>
      </c>
      <c r="X33" s="707">
        <f t="shared" si="2"/>
        <v>21</v>
      </c>
      <c r="Y33" s="209">
        <v>1</v>
      </c>
      <c r="Z33" s="1005">
        <v>3</v>
      </c>
      <c r="AA33" s="1005">
        <v>1</v>
      </c>
      <c r="AB33" s="1005">
        <v>1</v>
      </c>
      <c r="AC33" s="1005">
        <v>1</v>
      </c>
      <c r="AD33" s="1005">
        <v>5</v>
      </c>
      <c r="AE33" s="1005">
        <v>0</v>
      </c>
      <c r="AF33" s="210">
        <v>1</v>
      </c>
      <c r="AG33" s="209">
        <v>0</v>
      </c>
      <c r="AH33" s="211">
        <v>0</v>
      </c>
      <c r="AI33" s="210">
        <v>2</v>
      </c>
      <c r="AJ33" s="212">
        <v>1</v>
      </c>
      <c r="AK33" s="212">
        <v>0</v>
      </c>
      <c r="AL33" s="209">
        <v>1</v>
      </c>
      <c r="AM33" s="790">
        <v>0</v>
      </c>
      <c r="AN33" s="791">
        <v>0</v>
      </c>
      <c r="AO33" s="2124" t="s">
        <v>222</v>
      </c>
      <c r="AP33" s="2125"/>
      <c r="AQ33" s="15">
        <v>25</v>
      </c>
    </row>
    <row r="34" spans="1:43" s="15" customFormat="1" ht="12.75" customHeight="1">
      <c r="A34" s="15">
        <v>26</v>
      </c>
      <c r="B34" s="2124" t="s">
        <v>223</v>
      </c>
      <c r="C34" s="2125"/>
      <c r="D34" s="1465">
        <v>1</v>
      </c>
      <c r="E34" s="1005">
        <v>0</v>
      </c>
      <c r="F34" s="1005">
        <v>1</v>
      </c>
      <c r="G34" s="1005">
        <v>1</v>
      </c>
      <c r="H34" s="1005">
        <v>1</v>
      </c>
      <c r="I34" s="1005">
        <v>34</v>
      </c>
      <c r="J34" s="1005">
        <v>0</v>
      </c>
      <c r="K34" s="1005">
        <v>1</v>
      </c>
      <c r="L34" s="1005">
        <v>0</v>
      </c>
      <c r="M34" s="1005">
        <v>0</v>
      </c>
      <c r="N34" s="1467">
        <v>3</v>
      </c>
      <c r="O34" s="707">
        <f t="shared" si="1"/>
        <v>42</v>
      </c>
      <c r="P34" s="1461">
        <v>5</v>
      </c>
      <c r="Q34" s="1462">
        <v>0</v>
      </c>
      <c r="R34" s="1461">
        <v>10</v>
      </c>
      <c r="S34" s="1463">
        <v>0</v>
      </c>
      <c r="T34" s="1463">
        <v>0</v>
      </c>
      <c r="U34" s="1463">
        <v>0</v>
      </c>
      <c r="V34" s="1463">
        <v>1</v>
      </c>
      <c r="W34" s="1464">
        <v>0</v>
      </c>
      <c r="X34" s="707">
        <f t="shared" si="2"/>
        <v>16</v>
      </c>
      <c r="Y34" s="209">
        <v>1</v>
      </c>
      <c r="Z34" s="1005">
        <v>3</v>
      </c>
      <c r="AA34" s="1005">
        <v>1</v>
      </c>
      <c r="AB34" s="1005">
        <v>1</v>
      </c>
      <c r="AC34" s="1005">
        <v>1</v>
      </c>
      <c r="AD34" s="1005">
        <v>6</v>
      </c>
      <c r="AE34" s="1005">
        <v>0</v>
      </c>
      <c r="AF34" s="210">
        <v>1</v>
      </c>
      <c r="AG34" s="209">
        <v>0</v>
      </c>
      <c r="AH34" s="211">
        <v>0</v>
      </c>
      <c r="AI34" s="210">
        <v>0</v>
      </c>
      <c r="AJ34" s="212">
        <v>0</v>
      </c>
      <c r="AK34" s="212">
        <v>0</v>
      </c>
      <c r="AL34" s="209">
        <v>0</v>
      </c>
      <c r="AM34" s="790">
        <v>0</v>
      </c>
      <c r="AN34" s="791">
        <v>0</v>
      </c>
      <c r="AO34" s="2124" t="s">
        <v>223</v>
      </c>
      <c r="AP34" s="2125"/>
      <c r="AQ34" s="15">
        <v>26</v>
      </c>
    </row>
    <row r="35" spans="1:43" s="15" customFormat="1" ht="12.75" customHeight="1">
      <c r="A35" s="15">
        <v>27</v>
      </c>
      <c r="B35" s="2124" t="s">
        <v>224</v>
      </c>
      <c r="C35" s="2125"/>
      <c r="D35" s="1465">
        <v>1</v>
      </c>
      <c r="E35" s="1005">
        <v>0</v>
      </c>
      <c r="F35" s="1005">
        <v>1</v>
      </c>
      <c r="G35" s="1005">
        <v>0</v>
      </c>
      <c r="H35" s="1005">
        <v>3</v>
      </c>
      <c r="I35" s="1005">
        <v>43</v>
      </c>
      <c r="J35" s="1005">
        <v>0</v>
      </c>
      <c r="K35" s="1005">
        <v>1</v>
      </c>
      <c r="L35" s="1005">
        <v>0</v>
      </c>
      <c r="M35" s="1005">
        <v>0</v>
      </c>
      <c r="N35" s="1467">
        <v>4</v>
      </c>
      <c r="O35" s="707">
        <f t="shared" si="1"/>
        <v>53</v>
      </c>
      <c r="P35" s="1461">
        <v>4</v>
      </c>
      <c r="Q35" s="1462">
        <v>0</v>
      </c>
      <c r="R35" s="1461">
        <v>4</v>
      </c>
      <c r="S35" s="1463">
        <v>0</v>
      </c>
      <c r="T35" s="1463">
        <v>0</v>
      </c>
      <c r="U35" s="1463">
        <v>0</v>
      </c>
      <c r="V35" s="1463">
        <v>1</v>
      </c>
      <c r="W35" s="1464">
        <v>0</v>
      </c>
      <c r="X35" s="707">
        <f t="shared" si="2"/>
        <v>9</v>
      </c>
      <c r="Y35" s="209">
        <v>1</v>
      </c>
      <c r="Z35" s="1005">
        <v>3</v>
      </c>
      <c r="AA35" s="1005">
        <v>1</v>
      </c>
      <c r="AB35" s="1005">
        <v>1</v>
      </c>
      <c r="AC35" s="1005">
        <v>1</v>
      </c>
      <c r="AD35" s="1005">
        <v>3</v>
      </c>
      <c r="AE35" s="1005">
        <v>0</v>
      </c>
      <c r="AF35" s="210">
        <v>1</v>
      </c>
      <c r="AG35" s="209">
        <v>0</v>
      </c>
      <c r="AH35" s="211">
        <v>0</v>
      </c>
      <c r="AI35" s="210">
        <v>1</v>
      </c>
      <c r="AJ35" s="212">
        <v>2</v>
      </c>
      <c r="AK35" s="212">
        <v>0</v>
      </c>
      <c r="AL35" s="209">
        <v>0</v>
      </c>
      <c r="AM35" s="790">
        <v>0</v>
      </c>
      <c r="AN35" s="791">
        <v>0</v>
      </c>
      <c r="AO35" s="2124" t="s">
        <v>116</v>
      </c>
      <c r="AP35" s="2125"/>
      <c r="AQ35" s="15">
        <v>27</v>
      </c>
    </row>
    <row r="36" spans="1:43" s="15" customFormat="1" ht="12.75" customHeight="1">
      <c r="A36" s="15">
        <v>28</v>
      </c>
      <c r="B36" s="2124" t="s">
        <v>225</v>
      </c>
      <c r="C36" s="2125"/>
      <c r="D36" s="1465">
        <v>1</v>
      </c>
      <c r="E36" s="1005">
        <v>0</v>
      </c>
      <c r="F36" s="1005">
        <v>1</v>
      </c>
      <c r="G36" s="1005">
        <v>0</v>
      </c>
      <c r="H36" s="1005">
        <v>1</v>
      </c>
      <c r="I36" s="1005">
        <v>27</v>
      </c>
      <c r="J36" s="1005">
        <v>0</v>
      </c>
      <c r="K36" s="1005">
        <v>1</v>
      </c>
      <c r="L36" s="1005">
        <v>0</v>
      </c>
      <c r="M36" s="1005">
        <v>0</v>
      </c>
      <c r="N36" s="1467">
        <v>2</v>
      </c>
      <c r="O36" s="707">
        <f t="shared" si="1"/>
        <v>33</v>
      </c>
      <c r="P36" s="1461">
        <v>4</v>
      </c>
      <c r="Q36" s="1462">
        <v>0</v>
      </c>
      <c r="R36" s="1461">
        <v>2</v>
      </c>
      <c r="S36" s="1463">
        <v>0</v>
      </c>
      <c r="T36" s="1463">
        <v>0</v>
      </c>
      <c r="U36" s="1463">
        <v>0</v>
      </c>
      <c r="V36" s="1463">
        <v>1</v>
      </c>
      <c r="W36" s="1464">
        <v>0</v>
      </c>
      <c r="X36" s="707">
        <f t="shared" si="2"/>
        <v>7</v>
      </c>
      <c r="Y36" s="209">
        <v>1</v>
      </c>
      <c r="Z36" s="1005">
        <v>3</v>
      </c>
      <c r="AA36" s="1005">
        <v>1</v>
      </c>
      <c r="AB36" s="1005">
        <v>1</v>
      </c>
      <c r="AC36" s="1005">
        <v>1</v>
      </c>
      <c r="AD36" s="1005">
        <v>1</v>
      </c>
      <c r="AE36" s="1005">
        <v>0</v>
      </c>
      <c r="AF36" s="210">
        <v>0</v>
      </c>
      <c r="AG36" s="209">
        <v>0</v>
      </c>
      <c r="AH36" s="211">
        <v>0</v>
      </c>
      <c r="AI36" s="210">
        <v>0</v>
      </c>
      <c r="AJ36" s="212">
        <v>1</v>
      </c>
      <c r="AK36" s="212">
        <v>0</v>
      </c>
      <c r="AL36" s="209">
        <v>0</v>
      </c>
      <c r="AM36" s="790">
        <v>0</v>
      </c>
      <c r="AN36" s="791">
        <v>0</v>
      </c>
      <c r="AO36" s="2124" t="s">
        <v>118</v>
      </c>
      <c r="AP36" s="2125"/>
      <c r="AQ36" s="15">
        <v>28</v>
      </c>
    </row>
    <row r="37" spans="1:43" s="15" customFormat="1" ht="12.75" customHeight="1">
      <c r="A37" s="15">
        <v>29</v>
      </c>
      <c r="B37" s="2124" t="s">
        <v>226</v>
      </c>
      <c r="C37" s="2125"/>
      <c r="D37" s="1465">
        <v>1</v>
      </c>
      <c r="E37" s="1005">
        <v>0</v>
      </c>
      <c r="F37" s="1005">
        <v>1</v>
      </c>
      <c r="G37" s="1005">
        <v>0</v>
      </c>
      <c r="H37" s="1005">
        <v>2</v>
      </c>
      <c r="I37" s="1005">
        <v>30</v>
      </c>
      <c r="J37" s="1005">
        <v>0</v>
      </c>
      <c r="K37" s="1005">
        <v>1</v>
      </c>
      <c r="L37" s="1005">
        <v>0</v>
      </c>
      <c r="M37" s="1005">
        <v>0</v>
      </c>
      <c r="N37" s="1467">
        <v>1</v>
      </c>
      <c r="O37" s="707">
        <f t="shared" si="1"/>
        <v>36</v>
      </c>
      <c r="P37" s="1461">
        <v>4</v>
      </c>
      <c r="Q37" s="1462">
        <v>0</v>
      </c>
      <c r="R37" s="1461">
        <v>3</v>
      </c>
      <c r="S37" s="1463">
        <v>0</v>
      </c>
      <c r="T37" s="1463">
        <v>0</v>
      </c>
      <c r="U37" s="1463">
        <v>0</v>
      </c>
      <c r="V37" s="1463">
        <v>1</v>
      </c>
      <c r="W37" s="1464">
        <v>0</v>
      </c>
      <c r="X37" s="707">
        <f t="shared" si="2"/>
        <v>8</v>
      </c>
      <c r="Y37" s="209">
        <v>1</v>
      </c>
      <c r="Z37" s="1005">
        <v>3</v>
      </c>
      <c r="AA37" s="1005">
        <v>1</v>
      </c>
      <c r="AB37" s="1005">
        <v>1</v>
      </c>
      <c r="AC37" s="1005">
        <v>1</v>
      </c>
      <c r="AD37" s="1005">
        <v>3</v>
      </c>
      <c r="AE37" s="1005">
        <v>0</v>
      </c>
      <c r="AF37" s="210">
        <v>1</v>
      </c>
      <c r="AG37" s="209">
        <v>0</v>
      </c>
      <c r="AH37" s="211">
        <v>0</v>
      </c>
      <c r="AI37" s="210">
        <v>0</v>
      </c>
      <c r="AJ37" s="212">
        <v>0</v>
      </c>
      <c r="AK37" s="212">
        <v>0</v>
      </c>
      <c r="AL37" s="209">
        <v>0</v>
      </c>
      <c r="AM37" s="790">
        <v>0</v>
      </c>
      <c r="AN37" s="791">
        <v>0</v>
      </c>
      <c r="AO37" s="2124" t="s">
        <v>120</v>
      </c>
      <c r="AP37" s="2125"/>
      <c r="AQ37" s="15">
        <v>29</v>
      </c>
    </row>
    <row r="38" spans="1:43" s="15" customFormat="1" ht="12.75" customHeight="1">
      <c r="A38" s="15">
        <v>30</v>
      </c>
      <c r="B38" s="2124" t="s">
        <v>227</v>
      </c>
      <c r="C38" s="2125"/>
      <c r="D38" s="1465">
        <v>1</v>
      </c>
      <c r="E38" s="1005">
        <v>0</v>
      </c>
      <c r="F38" s="1005">
        <v>1</v>
      </c>
      <c r="G38" s="1005">
        <v>1</v>
      </c>
      <c r="H38" s="1005">
        <v>2</v>
      </c>
      <c r="I38" s="1005">
        <v>27</v>
      </c>
      <c r="J38" s="1005">
        <v>0</v>
      </c>
      <c r="K38" s="1005">
        <v>1</v>
      </c>
      <c r="L38" s="1005">
        <v>0</v>
      </c>
      <c r="M38" s="1005">
        <v>0</v>
      </c>
      <c r="N38" s="1467">
        <v>4</v>
      </c>
      <c r="O38" s="707">
        <f t="shared" si="1"/>
        <v>37</v>
      </c>
      <c r="P38" s="1461">
        <v>4</v>
      </c>
      <c r="Q38" s="1462">
        <v>0</v>
      </c>
      <c r="R38" s="1461">
        <v>3</v>
      </c>
      <c r="S38" s="1463">
        <v>0</v>
      </c>
      <c r="T38" s="1463">
        <v>0</v>
      </c>
      <c r="U38" s="1463">
        <v>0</v>
      </c>
      <c r="V38" s="1463">
        <v>1</v>
      </c>
      <c r="W38" s="1464">
        <v>0</v>
      </c>
      <c r="X38" s="707">
        <f t="shared" si="2"/>
        <v>8</v>
      </c>
      <c r="Y38" s="209">
        <v>1</v>
      </c>
      <c r="Z38" s="1005">
        <v>3</v>
      </c>
      <c r="AA38" s="1005">
        <v>1</v>
      </c>
      <c r="AB38" s="1005">
        <v>1</v>
      </c>
      <c r="AC38" s="1005">
        <v>1</v>
      </c>
      <c r="AD38" s="1005">
        <v>3</v>
      </c>
      <c r="AE38" s="1005">
        <v>0</v>
      </c>
      <c r="AF38" s="210">
        <v>1</v>
      </c>
      <c r="AG38" s="209">
        <v>0</v>
      </c>
      <c r="AH38" s="211">
        <v>0</v>
      </c>
      <c r="AI38" s="210">
        <v>0</v>
      </c>
      <c r="AJ38" s="212">
        <v>2</v>
      </c>
      <c r="AK38" s="212">
        <v>0</v>
      </c>
      <c r="AL38" s="209">
        <v>1</v>
      </c>
      <c r="AM38" s="790">
        <v>0</v>
      </c>
      <c r="AN38" s="791">
        <v>0</v>
      </c>
      <c r="AO38" s="2124" t="s">
        <v>16</v>
      </c>
      <c r="AP38" s="2125"/>
      <c r="AQ38" s="15">
        <v>30</v>
      </c>
    </row>
    <row r="39" spans="1:43" s="15" customFormat="1" ht="12.75" customHeight="1">
      <c r="A39" s="15">
        <v>31</v>
      </c>
      <c r="B39" s="2124" t="s">
        <v>228</v>
      </c>
      <c r="C39" s="2125"/>
      <c r="D39" s="1465">
        <v>1</v>
      </c>
      <c r="E39" s="1005">
        <v>0</v>
      </c>
      <c r="F39" s="1005">
        <v>1</v>
      </c>
      <c r="G39" s="1005">
        <v>0</v>
      </c>
      <c r="H39" s="1005">
        <v>0</v>
      </c>
      <c r="I39" s="1005">
        <v>40</v>
      </c>
      <c r="J39" s="1005">
        <v>0</v>
      </c>
      <c r="K39" s="1005">
        <v>1</v>
      </c>
      <c r="L39" s="1005">
        <v>1</v>
      </c>
      <c r="M39" s="1005">
        <v>0</v>
      </c>
      <c r="N39" s="1467">
        <v>3</v>
      </c>
      <c r="O39" s="707">
        <f t="shared" si="1"/>
        <v>47</v>
      </c>
      <c r="P39" s="1461">
        <v>5</v>
      </c>
      <c r="Q39" s="1462">
        <v>0</v>
      </c>
      <c r="R39" s="1461">
        <v>5</v>
      </c>
      <c r="S39" s="1463">
        <v>0</v>
      </c>
      <c r="T39" s="1463">
        <v>0</v>
      </c>
      <c r="U39" s="1463">
        <v>0</v>
      </c>
      <c r="V39" s="1463">
        <v>1</v>
      </c>
      <c r="W39" s="1464">
        <v>1</v>
      </c>
      <c r="X39" s="707">
        <f t="shared" si="2"/>
        <v>12</v>
      </c>
      <c r="Y39" s="209">
        <v>1</v>
      </c>
      <c r="Z39" s="1005">
        <v>3</v>
      </c>
      <c r="AA39" s="1005">
        <v>1</v>
      </c>
      <c r="AB39" s="1005">
        <v>1</v>
      </c>
      <c r="AC39" s="1005">
        <v>1</v>
      </c>
      <c r="AD39" s="1005">
        <v>0</v>
      </c>
      <c r="AE39" s="1005">
        <v>0</v>
      </c>
      <c r="AF39" s="210">
        <v>1</v>
      </c>
      <c r="AG39" s="209">
        <v>0</v>
      </c>
      <c r="AH39" s="211">
        <v>0</v>
      </c>
      <c r="AI39" s="210">
        <v>0</v>
      </c>
      <c r="AJ39" s="212">
        <v>0</v>
      </c>
      <c r="AK39" s="212">
        <v>0</v>
      </c>
      <c r="AL39" s="209">
        <v>1</v>
      </c>
      <c r="AM39" s="790">
        <v>1</v>
      </c>
      <c r="AN39" s="791">
        <v>0</v>
      </c>
      <c r="AO39" s="2124" t="s">
        <v>228</v>
      </c>
      <c r="AP39" s="2125"/>
      <c r="AQ39" s="15">
        <v>31</v>
      </c>
    </row>
    <row r="40" spans="1:43" s="15" customFormat="1" ht="12.75" customHeight="1">
      <c r="A40" s="15">
        <v>32</v>
      </c>
      <c r="B40" s="2124" t="s">
        <v>229</v>
      </c>
      <c r="C40" s="2125"/>
      <c r="D40" s="1465">
        <v>1</v>
      </c>
      <c r="E40" s="1005">
        <v>0</v>
      </c>
      <c r="F40" s="1005">
        <v>2</v>
      </c>
      <c r="G40" s="1005">
        <v>0</v>
      </c>
      <c r="H40" s="1005">
        <v>1</v>
      </c>
      <c r="I40" s="1005">
        <v>28</v>
      </c>
      <c r="J40" s="1005">
        <v>0</v>
      </c>
      <c r="K40" s="1005">
        <v>1</v>
      </c>
      <c r="L40" s="1005">
        <v>0</v>
      </c>
      <c r="M40" s="1005">
        <v>0</v>
      </c>
      <c r="N40" s="1467">
        <v>4</v>
      </c>
      <c r="O40" s="707">
        <f t="shared" si="1"/>
        <v>37</v>
      </c>
      <c r="P40" s="1461">
        <v>4</v>
      </c>
      <c r="Q40" s="1462">
        <v>0</v>
      </c>
      <c r="R40" s="1461">
        <v>4</v>
      </c>
      <c r="S40" s="1463">
        <v>0</v>
      </c>
      <c r="T40" s="1463">
        <v>0</v>
      </c>
      <c r="U40" s="1463">
        <v>0</v>
      </c>
      <c r="V40" s="1463">
        <v>1</v>
      </c>
      <c r="W40" s="1464">
        <v>0</v>
      </c>
      <c r="X40" s="707">
        <f t="shared" si="2"/>
        <v>9</v>
      </c>
      <c r="Y40" s="209">
        <v>1</v>
      </c>
      <c r="Z40" s="1005">
        <v>3</v>
      </c>
      <c r="AA40" s="1005">
        <v>1</v>
      </c>
      <c r="AB40" s="1005">
        <v>1</v>
      </c>
      <c r="AC40" s="1005">
        <v>1</v>
      </c>
      <c r="AD40" s="1005">
        <v>0</v>
      </c>
      <c r="AE40" s="1005">
        <v>0</v>
      </c>
      <c r="AF40" s="210">
        <v>1</v>
      </c>
      <c r="AG40" s="209">
        <v>0</v>
      </c>
      <c r="AH40" s="211">
        <v>0</v>
      </c>
      <c r="AI40" s="210">
        <v>0</v>
      </c>
      <c r="AJ40" s="212">
        <v>0</v>
      </c>
      <c r="AK40" s="212">
        <v>0</v>
      </c>
      <c r="AL40" s="209">
        <v>0</v>
      </c>
      <c r="AM40" s="790">
        <v>1</v>
      </c>
      <c r="AN40" s="791">
        <v>0</v>
      </c>
      <c r="AO40" s="2124" t="s">
        <v>229</v>
      </c>
      <c r="AP40" s="2125"/>
      <c r="AQ40" s="15">
        <v>32</v>
      </c>
    </row>
    <row r="41" spans="1:43" s="15" customFormat="1" ht="12.75" customHeight="1">
      <c r="A41" s="15">
        <v>33</v>
      </c>
      <c r="B41" s="40" t="s">
        <v>230</v>
      </c>
      <c r="C41" s="41" t="s">
        <v>231</v>
      </c>
      <c r="D41" s="1465">
        <v>1</v>
      </c>
      <c r="E41" s="1005">
        <v>1</v>
      </c>
      <c r="F41" s="1005">
        <v>0</v>
      </c>
      <c r="G41" s="1005">
        <v>0</v>
      </c>
      <c r="H41" s="1005">
        <v>1</v>
      </c>
      <c r="I41" s="1005">
        <v>20</v>
      </c>
      <c r="J41" s="1005">
        <v>0</v>
      </c>
      <c r="K41" s="1005">
        <v>1</v>
      </c>
      <c r="L41" s="1005">
        <v>0</v>
      </c>
      <c r="M41" s="1005">
        <v>0</v>
      </c>
      <c r="N41" s="1467">
        <v>3</v>
      </c>
      <c r="O41" s="707">
        <f t="shared" si="1"/>
        <v>27</v>
      </c>
      <c r="P41" s="1461">
        <v>4</v>
      </c>
      <c r="Q41" s="1462">
        <v>0</v>
      </c>
      <c r="R41" s="1461">
        <v>9</v>
      </c>
      <c r="S41" s="1463">
        <v>0</v>
      </c>
      <c r="T41" s="1463">
        <v>0</v>
      </c>
      <c r="U41" s="1463">
        <v>0</v>
      </c>
      <c r="V41" s="1463">
        <v>1</v>
      </c>
      <c r="W41" s="1464">
        <v>0</v>
      </c>
      <c r="X41" s="707">
        <f t="shared" si="2"/>
        <v>14</v>
      </c>
      <c r="Y41" s="209">
        <v>1</v>
      </c>
      <c r="Z41" s="1005">
        <v>3</v>
      </c>
      <c r="AA41" s="1005">
        <v>1</v>
      </c>
      <c r="AB41" s="1005">
        <v>1</v>
      </c>
      <c r="AC41" s="1005">
        <v>1</v>
      </c>
      <c r="AD41" s="1005">
        <v>3</v>
      </c>
      <c r="AE41" s="1005">
        <v>0</v>
      </c>
      <c r="AF41" s="210">
        <v>0</v>
      </c>
      <c r="AG41" s="209">
        <v>0</v>
      </c>
      <c r="AH41" s="211">
        <v>0</v>
      </c>
      <c r="AI41" s="210">
        <v>1</v>
      </c>
      <c r="AJ41" s="212">
        <v>0</v>
      </c>
      <c r="AK41" s="212">
        <v>0</v>
      </c>
      <c r="AL41" s="209">
        <v>0</v>
      </c>
      <c r="AM41" s="790">
        <v>0</v>
      </c>
      <c r="AN41" s="791">
        <v>0</v>
      </c>
      <c r="AO41" s="40" t="s">
        <v>231</v>
      </c>
      <c r="AP41" s="46" t="s">
        <v>232</v>
      </c>
      <c r="AQ41" s="15">
        <v>33</v>
      </c>
    </row>
    <row r="42" spans="1:43" s="15" customFormat="1" ht="12.75" customHeight="1">
      <c r="A42" s="15">
        <v>34</v>
      </c>
      <c r="B42" s="44"/>
      <c r="C42" s="813" t="s">
        <v>233</v>
      </c>
      <c r="D42" s="1465">
        <v>0</v>
      </c>
      <c r="E42" s="1005">
        <v>1</v>
      </c>
      <c r="F42" s="1005">
        <v>0</v>
      </c>
      <c r="G42" s="1005">
        <v>1</v>
      </c>
      <c r="H42" s="1005">
        <v>1</v>
      </c>
      <c r="I42" s="1005">
        <v>16</v>
      </c>
      <c r="J42" s="1005">
        <v>0</v>
      </c>
      <c r="K42" s="1005">
        <v>1</v>
      </c>
      <c r="L42" s="1005">
        <v>0</v>
      </c>
      <c r="M42" s="1005">
        <v>0</v>
      </c>
      <c r="N42" s="1467">
        <v>2</v>
      </c>
      <c r="O42" s="707">
        <f t="shared" si="1"/>
        <v>22</v>
      </c>
      <c r="P42" s="1461">
        <v>2</v>
      </c>
      <c r="Q42" s="1462">
        <v>0</v>
      </c>
      <c r="R42" s="1461">
        <v>3</v>
      </c>
      <c r="S42" s="1463">
        <v>0</v>
      </c>
      <c r="T42" s="1463">
        <v>0</v>
      </c>
      <c r="U42" s="1463">
        <v>0</v>
      </c>
      <c r="V42" s="1463">
        <v>1</v>
      </c>
      <c r="W42" s="1464">
        <v>0</v>
      </c>
      <c r="X42" s="707">
        <f t="shared" si="2"/>
        <v>6</v>
      </c>
      <c r="Y42" s="209">
        <v>1</v>
      </c>
      <c r="Z42" s="1005">
        <v>3</v>
      </c>
      <c r="AA42" s="1005">
        <v>1</v>
      </c>
      <c r="AB42" s="1005">
        <v>1</v>
      </c>
      <c r="AC42" s="1005">
        <v>1</v>
      </c>
      <c r="AD42" s="1005">
        <v>0</v>
      </c>
      <c r="AE42" s="1005">
        <v>0</v>
      </c>
      <c r="AF42" s="210">
        <v>1</v>
      </c>
      <c r="AG42" s="209">
        <v>0</v>
      </c>
      <c r="AH42" s="211">
        <v>0</v>
      </c>
      <c r="AI42" s="210">
        <v>0</v>
      </c>
      <c r="AJ42" s="212">
        <v>0</v>
      </c>
      <c r="AK42" s="212">
        <v>0</v>
      </c>
      <c r="AL42" s="209">
        <v>0</v>
      </c>
      <c r="AM42" s="790">
        <v>0</v>
      </c>
      <c r="AN42" s="791">
        <v>0</v>
      </c>
      <c r="AO42" s="1127" t="s">
        <v>233</v>
      </c>
      <c r="AP42" s="45"/>
      <c r="AQ42" s="15">
        <v>34</v>
      </c>
    </row>
    <row r="43" spans="1:43" s="15" customFormat="1" ht="12.75" customHeight="1">
      <c r="A43" s="15">
        <v>35</v>
      </c>
      <c r="B43" s="2132" t="s">
        <v>234</v>
      </c>
      <c r="C43" s="2133"/>
      <c r="D43" s="1468">
        <v>1</v>
      </c>
      <c r="E43" s="1469">
        <v>0</v>
      </c>
      <c r="F43" s="1469">
        <v>1</v>
      </c>
      <c r="G43" s="1469">
        <v>1</v>
      </c>
      <c r="H43" s="1469">
        <v>1</v>
      </c>
      <c r="I43" s="1469">
        <v>20</v>
      </c>
      <c r="J43" s="1469">
        <v>0</v>
      </c>
      <c r="K43" s="1469">
        <v>1</v>
      </c>
      <c r="L43" s="1469">
        <v>1</v>
      </c>
      <c r="M43" s="1469">
        <v>0</v>
      </c>
      <c r="N43" s="1470">
        <v>3</v>
      </c>
      <c r="O43" s="708">
        <f t="shared" si="1"/>
        <v>29</v>
      </c>
      <c r="P43" s="1471">
        <v>4</v>
      </c>
      <c r="Q43" s="1472">
        <v>0</v>
      </c>
      <c r="R43" s="1471">
        <v>1</v>
      </c>
      <c r="S43" s="1473">
        <v>0</v>
      </c>
      <c r="T43" s="1473">
        <v>0</v>
      </c>
      <c r="U43" s="1473">
        <v>0</v>
      </c>
      <c r="V43" s="1473">
        <v>1</v>
      </c>
      <c r="W43" s="1474">
        <v>0</v>
      </c>
      <c r="X43" s="710">
        <f t="shared" si="2"/>
        <v>6</v>
      </c>
      <c r="Y43" s="1475">
        <v>1</v>
      </c>
      <c r="Z43" s="1476">
        <v>3</v>
      </c>
      <c r="AA43" s="1476">
        <v>1</v>
      </c>
      <c r="AB43" s="1476">
        <v>1</v>
      </c>
      <c r="AC43" s="1476">
        <v>1</v>
      </c>
      <c r="AD43" s="1476">
        <v>0</v>
      </c>
      <c r="AE43" s="1476">
        <v>0</v>
      </c>
      <c r="AF43" s="1477">
        <v>1</v>
      </c>
      <c r="AG43" s="1475">
        <v>0</v>
      </c>
      <c r="AH43" s="1478">
        <v>0</v>
      </c>
      <c r="AI43" s="1477">
        <v>0</v>
      </c>
      <c r="AJ43" s="1479">
        <v>0</v>
      </c>
      <c r="AK43" s="1479">
        <v>0</v>
      </c>
      <c r="AL43" s="1475">
        <v>0</v>
      </c>
      <c r="AM43" s="1480">
        <v>0</v>
      </c>
      <c r="AN43" s="1481">
        <v>0</v>
      </c>
      <c r="AO43" s="2132" t="s">
        <v>138</v>
      </c>
      <c r="AP43" s="2133"/>
      <c r="AQ43" s="15">
        <v>35</v>
      </c>
    </row>
    <row r="44" spans="1:43" s="51" customFormat="1" ht="12.75" customHeight="1" thickBot="1">
      <c r="B44" s="2136" t="s">
        <v>47</v>
      </c>
      <c r="C44" s="2137"/>
      <c r="D44" s="711">
        <f t="shared" ref="D44:N44" si="3">SUM(D8:D43)</f>
        <v>32</v>
      </c>
      <c r="E44" s="712">
        <f t="shared" si="3"/>
        <v>12</v>
      </c>
      <c r="F44" s="712">
        <f t="shared" si="3"/>
        <v>26</v>
      </c>
      <c r="G44" s="712">
        <f t="shared" si="3"/>
        <v>13</v>
      </c>
      <c r="H44" s="712">
        <f t="shared" si="3"/>
        <v>50</v>
      </c>
      <c r="I44" s="712">
        <f t="shared" si="3"/>
        <v>1141</v>
      </c>
      <c r="J44" s="712">
        <f t="shared" si="3"/>
        <v>0</v>
      </c>
      <c r="K44" s="712">
        <f t="shared" si="3"/>
        <v>39</v>
      </c>
      <c r="L44" s="712">
        <f t="shared" si="3"/>
        <v>19</v>
      </c>
      <c r="M44" s="712">
        <f t="shared" si="3"/>
        <v>0</v>
      </c>
      <c r="N44" s="713">
        <f t="shared" si="3"/>
        <v>103</v>
      </c>
      <c r="O44" s="709">
        <f t="shared" si="1"/>
        <v>1435</v>
      </c>
      <c r="P44" s="714">
        <f t="shared" ref="P44:W44" si="4">SUM(P8:P43)</f>
        <v>149</v>
      </c>
      <c r="Q44" s="715">
        <f t="shared" si="4"/>
        <v>0</v>
      </c>
      <c r="R44" s="711">
        <f t="shared" si="4"/>
        <v>151</v>
      </c>
      <c r="S44" s="712">
        <f t="shared" si="4"/>
        <v>0</v>
      </c>
      <c r="T44" s="712">
        <f t="shared" si="4"/>
        <v>0</v>
      </c>
      <c r="U44" s="712">
        <f t="shared" si="4"/>
        <v>0</v>
      </c>
      <c r="V44" s="712">
        <f t="shared" si="4"/>
        <v>38</v>
      </c>
      <c r="W44" s="713">
        <f t="shared" si="4"/>
        <v>8</v>
      </c>
      <c r="X44" s="709">
        <f>SUM(P44:W44)</f>
        <v>346</v>
      </c>
      <c r="Y44" s="714">
        <f t="shared" ref="Y44:AN44" si="5">SUM(Y8:Y43)</f>
        <v>35</v>
      </c>
      <c r="Z44" s="712">
        <f t="shared" si="5"/>
        <v>102</v>
      </c>
      <c r="AA44" s="712">
        <f t="shared" si="5"/>
        <v>35</v>
      </c>
      <c r="AB44" s="712">
        <f t="shared" si="5"/>
        <v>36</v>
      </c>
      <c r="AC44" s="712">
        <f t="shared" si="5"/>
        <v>35</v>
      </c>
      <c r="AD44" s="712">
        <f t="shared" si="5"/>
        <v>56</v>
      </c>
      <c r="AE44" s="712">
        <f t="shared" si="5"/>
        <v>4</v>
      </c>
      <c r="AF44" s="715">
        <f t="shared" si="5"/>
        <v>28</v>
      </c>
      <c r="AG44" s="714">
        <f t="shared" si="5"/>
        <v>0</v>
      </c>
      <c r="AH44" s="711">
        <f t="shared" si="5"/>
        <v>2</v>
      </c>
      <c r="AI44" s="715">
        <f t="shared" si="5"/>
        <v>6</v>
      </c>
      <c r="AJ44" s="716">
        <f t="shared" si="5"/>
        <v>23</v>
      </c>
      <c r="AK44" s="716">
        <f t="shared" si="5"/>
        <v>0</v>
      </c>
      <c r="AL44" s="714">
        <f t="shared" si="5"/>
        <v>10</v>
      </c>
      <c r="AM44" s="717">
        <f t="shared" si="5"/>
        <v>8</v>
      </c>
      <c r="AN44" s="718">
        <f t="shared" si="5"/>
        <v>4</v>
      </c>
      <c r="AO44" s="2136" t="s">
        <v>47</v>
      </c>
      <c r="AP44" s="2137"/>
    </row>
    <row r="45" spans="1:43" s="15" customFormat="1" ht="12.75" customHeight="1">
      <c r="B45" s="2022" t="s">
        <v>235</v>
      </c>
      <c r="C45" s="2140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4"/>
      <c r="P45" s="213"/>
      <c r="Q45" s="213"/>
      <c r="R45" s="213"/>
      <c r="S45" s="213"/>
      <c r="T45" s="213"/>
      <c r="U45" s="213"/>
      <c r="V45" s="213"/>
      <c r="W45" s="213"/>
      <c r="X45" s="214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5"/>
      <c r="AO45" s="2141" t="s">
        <v>235</v>
      </c>
      <c r="AP45" s="2142"/>
    </row>
    <row r="46" spans="1:43" s="15" customFormat="1" ht="12.75" customHeight="1">
      <c r="A46" s="15">
        <v>23</v>
      </c>
      <c r="B46" s="2126" t="s">
        <v>104</v>
      </c>
      <c r="C46" s="2127"/>
      <c r="D46" s="1482">
        <v>0</v>
      </c>
      <c r="E46" s="1483">
        <v>0</v>
      </c>
      <c r="F46" s="1483">
        <v>1</v>
      </c>
      <c r="G46" s="1483">
        <v>0</v>
      </c>
      <c r="H46" s="1483">
        <v>0</v>
      </c>
      <c r="I46" s="1483">
        <v>7</v>
      </c>
      <c r="J46" s="1483">
        <v>0</v>
      </c>
      <c r="K46" s="1483">
        <v>1</v>
      </c>
      <c r="L46" s="1483">
        <v>0</v>
      </c>
      <c r="M46" s="1483">
        <v>0</v>
      </c>
      <c r="N46" s="1484">
        <v>4</v>
      </c>
      <c r="O46" s="216">
        <f>SUM(D46:N46)</f>
        <v>13</v>
      </c>
      <c r="P46" s="217">
        <v>1</v>
      </c>
      <c r="Q46" s="218">
        <v>0</v>
      </c>
      <c r="R46" s="217">
        <v>4</v>
      </c>
      <c r="S46" s="1485">
        <v>0</v>
      </c>
      <c r="T46" s="1485">
        <v>0</v>
      </c>
      <c r="U46" s="1485">
        <v>0</v>
      </c>
      <c r="V46" s="1485">
        <v>1</v>
      </c>
      <c r="W46" s="218">
        <v>0</v>
      </c>
      <c r="X46" s="216">
        <f>SUM(P46:W46)</f>
        <v>6</v>
      </c>
      <c r="Y46" s="1006">
        <v>1</v>
      </c>
      <c r="Z46" s="1007"/>
      <c r="AA46" s="1008">
        <v>1</v>
      </c>
      <c r="AB46" s="1008">
        <v>1</v>
      </c>
      <c r="AC46" s="1008">
        <v>1</v>
      </c>
      <c r="AD46" s="1007"/>
      <c r="AE46" s="1007"/>
      <c r="AF46" s="1009"/>
      <c r="AG46" s="217">
        <v>0</v>
      </c>
      <c r="AH46" s="219">
        <v>0</v>
      </c>
      <c r="AI46" s="218">
        <v>0</v>
      </c>
      <c r="AJ46" s="220">
        <v>0</v>
      </c>
      <c r="AK46" s="220">
        <v>0</v>
      </c>
      <c r="AL46" s="1006">
        <v>0</v>
      </c>
      <c r="AM46" s="1010">
        <v>0</v>
      </c>
      <c r="AN46" s="1011">
        <v>0</v>
      </c>
      <c r="AO46" s="2126" t="s">
        <v>104</v>
      </c>
      <c r="AP46" s="2127"/>
      <c r="AQ46" s="15">
        <v>23</v>
      </c>
    </row>
    <row r="47" spans="1:43" s="15" customFormat="1" ht="12.75" customHeight="1">
      <c r="A47" s="15">
        <v>25</v>
      </c>
      <c r="B47" s="2124" t="s">
        <v>111</v>
      </c>
      <c r="C47" s="2125"/>
      <c r="D47" s="1486">
        <v>0</v>
      </c>
      <c r="E47" s="1487">
        <v>0</v>
      </c>
      <c r="F47" s="1487">
        <v>1</v>
      </c>
      <c r="G47" s="1487">
        <v>0</v>
      </c>
      <c r="H47" s="1487">
        <v>0</v>
      </c>
      <c r="I47" s="1487">
        <v>16</v>
      </c>
      <c r="J47" s="1487">
        <v>0</v>
      </c>
      <c r="K47" s="1487">
        <v>1</v>
      </c>
      <c r="L47" s="1487">
        <v>0</v>
      </c>
      <c r="M47" s="1487">
        <v>0</v>
      </c>
      <c r="N47" s="1488">
        <v>4</v>
      </c>
      <c r="O47" s="221">
        <f t="shared" ref="O47:O51" si="6">SUM(D47:N47)</f>
        <v>22</v>
      </c>
      <c r="P47" s="209">
        <v>2</v>
      </c>
      <c r="Q47" s="210">
        <v>0</v>
      </c>
      <c r="R47" s="209">
        <v>6</v>
      </c>
      <c r="S47" s="1005">
        <v>0</v>
      </c>
      <c r="T47" s="1005">
        <v>1</v>
      </c>
      <c r="U47" s="1005">
        <v>0</v>
      </c>
      <c r="V47" s="1005">
        <v>1</v>
      </c>
      <c r="W47" s="210">
        <v>0</v>
      </c>
      <c r="X47" s="221">
        <f t="shared" ref="X47:X51" si="7">SUM(P47:W47)</f>
        <v>10</v>
      </c>
      <c r="Y47" s="209">
        <v>1</v>
      </c>
      <c r="Z47" s="1012"/>
      <c r="AA47" s="1005">
        <v>1</v>
      </c>
      <c r="AB47" s="1005">
        <v>1</v>
      </c>
      <c r="AC47" s="1005">
        <v>1</v>
      </c>
      <c r="AD47" s="1012"/>
      <c r="AE47" s="1012"/>
      <c r="AF47" s="1013"/>
      <c r="AG47" s="209">
        <v>0</v>
      </c>
      <c r="AH47" s="211">
        <v>0</v>
      </c>
      <c r="AI47" s="210">
        <v>0</v>
      </c>
      <c r="AJ47" s="212">
        <v>0</v>
      </c>
      <c r="AK47" s="212">
        <v>0</v>
      </c>
      <c r="AL47" s="209">
        <v>0</v>
      </c>
      <c r="AM47" s="790">
        <v>0</v>
      </c>
      <c r="AN47" s="791">
        <v>0</v>
      </c>
      <c r="AO47" s="2124" t="s">
        <v>111</v>
      </c>
      <c r="AP47" s="2125"/>
      <c r="AQ47" s="15">
        <v>25</v>
      </c>
    </row>
    <row r="48" spans="1:43" s="15" customFormat="1" ht="12.75" customHeight="1">
      <c r="A48" s="15">
        <v>26</v>
      </c>
      <c r="B48" s="2124" t="s">
        <v>113</v>
      </c>
      <c r="C48" s="2125"/>
      <c r="D48" s="1486">
        <v>0</v>
      </c>
      <c r="E48" s="1487">
        <v>0</v>
      </c>
      <c r="F48" s="1487">
        <v>1</v>
      </c>
      <c r="G48" s="1487">
        <v>0</v>
      </c>
      <c r="H48" s="1487">
        <v>0</v>
      </c>
      <c r="I48" s="1487">
        <v>12</v>
      </c>
      <c r="J48" s="1487">
        <v>0</v>
      </c>
      <c r="K48" s="1487">
        <v>1</v>
      </c>
      <c r="L48" s="1487">
        <v>0</v>
      </c>
      <c r="M48" s="1487">
        <v>0</v>
      </c>
      <c r="N48" s="1488">
        <v>1</v>
      </c>
      <c r="O48" s="221">
        <f t="shared" si="6"/>
        <v>15</v>
      </c>
      <c r="P48" s="209">
        <v>1</v>
      </c>
      <c r="Q48" s="210">
        <v>0</v>
      </c>
      <c r="R48" s="209">
        <v>5</v>
      </c>
      <c r="S48" s="1005">
        <v>0</v>
      </c>
      <c r="T48" s="1005">
        <v>1</v>
      </c>
      <c r="U48" s="1005">
        <v>0</v>
      </c>
      <c r="V48" s="1005">
        <v>1</v>
      </c>
      <c r="W48" s="210">
        <v>0</v>
      </c>
      <c r="X48" s="221">
        <f t="shared" si="7"/>
        <v>8</v>
      </c>
      <c r="Y48" s="209">
        <v>1</v>
      </c>
      <c r="Z48" s="1012"/>
      <c r="AA48" s="1005">
        <v>1</v>
      </c>
      <c r="AB48" s="1005">
        <v>1</v>
      </c>
      <c r="AC48" s="1005">
        <v>1</v>
      </c>
      <c r="AD48" s="1012"/>
      <c r="AE48" s="1012"/>
      <c r="AF48" s="1013"/>
      <c r="AG48" s="209">
        <v>0</v>
      </c>
      <c r="AH48" s="211">
        <v>0</v>
      </c>
      <c r="AI48" s="210">
        <v>0</v>
      </c>
      <c r="AJ48" s="212">
        <v>0</v>
      </c>
      <c r="AK48" s="212">
        <v>0</v>
      </c>
      <c r="AL48" s="209">
        <v>0</v>
      </c>
      <c r="AM48" s="790">
        <v>0</v>
      </c>
      <c r="AN48" s="791">
        <v>0</v>
      </c>
      <c r="AO48" s="2124" t="s">
        <v>113</v>
      </c>
      <c r="AP48" s="2125"/>
      <c r="AQ48" s="15">
        <v>26</v>
      </c>
    </row>
    <row r="49" spans="1:43" s="15" customFormat="1" ht="12.75" customHeight="1">
      <c r="A49" s="15">
        <v>27</v>
      </c>
      <c r="B49" s="2124" t="s">
        <v>116</v>
      </c>
      <c r="C49" s="2125"/>
      <c r="D49" s="1486">
        <v>0</v>
      </c>
      <c r="E49" s="1487">
        <v>0</v>
      </c>
      <c r="F49" s="1487">
        <v>1</v>
      </c>
      <c r="G49" s="1487">
        <v>0</v>
      </c>
      <c r="H49" s="1487">
        <v>0</v>
      </c>
      <c r="I49" s="1487">
        <v>9</v>
      </c>
      <c r="J49" s="1487">
        <v>0</v>
      </c>
      <c r="K49" s="1487">
        <v>1</v>
      </c>
      <c r="L49" s="1487">
        <v>0</v>
      </c>
      <c r="M49" s="1487">
        <v>0</v>
      </c>
      <c r="N49" s="1488">
        <v>1</v>
      </c>
      <c r="O49" s="221">
        <f t="shared" si="6"/>
        <v>12</v>
      </c>
      <c r="P49" s="209">
        <v>1</v>
      </c>
      <c r="Q49" s="210">
        <v>0</v>
      </c>
      <c r="R49" s="209">
        <v>0</v>
      </c>
      <c r="S49" s="1005">
        <v>0</v>
      </c>
      <c r="T49" s="1005">
        <v>1</v>
      </c>
      <c r="U49" s="1005">
        <v>0</v>
      </c>
      <c r="V49" s="1005">
        <v>1</v>
      </c>
      <c r="W49" s="210">
        <v>0</v>
      </c>
      <c r="X49" s="221">
        <f t="shared" si="7"/>
        <v>3</v>
      </c>
      <c r="Y49" s="209">
        <v>1</v>
      </c>
      <c r="Z49" s="1012"/>
      <c r="AA49" s="1005">
        <v>1</v>
      </c>
      <c r="AB49" s="1005">
        <v>1</v>
      </c>
      <c r="AC49" s="1005">
        <v>1</v>
      </c>
      <c r="AD49" s="1012"/>
      <c r="AE49" s="1012"/>
      <c r="AF49" s="1013"/>
      <c r="AG49" s="209">
        <v>0</v>
      </c>
      <c r="AH49" s="211">
        <v>0</v>
      </c>
      <c r="AI49" s="210">
        <v>0</v>
      </c>
      <c r="AJ49" s="212">
        <v>0</v>
      </c>
      <c r="AK49" s="212">
        <v>0</v>
      </c>
      <c r="AL49" s="209">
        <v>0</v>
      </c>
      <c r="AM49" s="790">
        <v>0</v>
      </c>
      <c r="AN49" s="791">
        <v>0</v>
      </c>
      <c r="AO49" s="2124" t="s">
        <v>116</v>
      </c>
      <c r="AP49" s="2125"/>
      <c r="AQ49" s="15">
        <v>27</v>
      </c>
    </row>
    <row r="50" spans="1:43" s="15" customFormat="1" ht="12.75" customHeight="1">
      <c r="A50" s="15">
        <v>28</v>
      </c>
      <c r="B50" s="2124" t="s">
        <v>225</v>
      </c>
      <c r="C50" s="2125"/>
      <c r="D50" s="1486">
        <v>0</v>
      </c>
      <c r="E50" s="1487">
        <v>0</v>
      </c>
      <c r="F50" s="1487">
        <v>1</v>
      </c>
      <c r="G50" s="1487">
        <v>0</v>
      </c>
      <c r="H50" s="1487">
        <v>0</v>
      </c>
      <c r="I50" s="1487">
        <v>9</v>
      </c>
      <c r="J50" s="1487">
        <v>0</v>
      </c>
      <c r="K50" s="1487">
        <v>1</v>
      </c>
      <c r="L50" s="1487">
        <v>0</v>
      </c>
      <c r="M50" s="1487">
        <v>0</v>
      </c>
      <c r="N50" s="1488">
        <v>0</v>
      </c>
      <c r="O50" s="221">
        <f t="shared" si="6"/>
        <v>11</v>
      </c>
      <c r="P50" s="209">
        <v>1</v>
      </c>
      <c r="Q50" s="210">
        <v>0</v>
      </c>
      <c r="R50" s="209">
        <v>0</v>
      </c>
      <c r="S50" s="1005">
        <v>0</v>
      </c>
      <c r="T50" s="1005">
        <v>1</v>
      </c>
      <c r="U50" s="1005">
        <v>0</v>
      </c>
      <c r="V50" s="1005">
        <v>1</v>
      </c>
      <c r="W50" s="210">
        <v>0</v>
      </c>
      <c r="X50" s="221">
        <f t="shared" si="7"/>
        <v>3</v>
      </c>
      <c r="Y50" s="209">
        <v>1</v>
      </c>
      <c r="Z50" s="1012"/>
      <c r="AA50" s="1005">
        <v>1</v>
      </c>
      <c r="AB50" s="1005">
        <v>1</v>
      </c>
      <c r="AC50" s="1005">
        <v>1</v>
      </c>
      <c r="AD50" s="1012"/>
      <c r="AE50" s="1012"/>
      <c r="AF50" s="1013"/>
      <c r="AG50" s="209">
        <v>0</v>
      </c>
      <c r="AH50" s="211">
        <v>0</v>
      </c>
      <c r="AI50" s="210">
        <v>1</v>
      </c>
      <c r="AJ50" s="212">
        <v>0</v>
      </c>
      <c r="AK50" s="212">
        <v>0</v>
      </c>
      <c r="AL50" s="209">
        <v>0</v>
      </c>
      <c r="AM50" s="790">
        <v>0</v>
      </c>
      <c r="AN50" s="791">
        <v>0</v>
      </c>
      <c r="AO50" s="2124" t="s">
        <v>118</v>
      </c>
      <c r="AP50" s="2125"/>
      <c r="AQ50" s="15">
        <v>28</v>
      </c>
    </row>
    <row r="51" spans="1:43" s="15" customFormat="1" ht="12.75" customHeight="1">
      <c r="A51" s="15">
        <v>20</v>
      </c>
      <c r="B51" s="49" t="s">
        <v>341</v>
      </c>
      <c r="C51" s="812" t="s">
        <v>344</v>
      </c>
      <c r="D51" s="1489">
        <v>0</v>
      </c>
      <c r="E51" s="1490">
        <v>0</v>
      </c>
      <c r="F51" s="1490">
        <v>1</v>
      </c>
      <c r="G51" s="1490">
        <v>0</v>
      </c>
      <c r="H51" s="1490">
        <v>0</v>
      </c>
      <c r="I51" s="1490">
        <v>9</v>
      </c>
      <c r="J51" s="1490">
        <v>0</v>
      </c>
      <c r="K51" s="1490">
        <v>1</v>
      </c>
      <c r="L51" s="1490">
        <v>0</v>
      </c>
      <c r="M51" s="1490">
        <v>0</v>
      </c>
      <c r="N51" s="1491">
        <v>0</v>
      </c>
      <c r="O51" s="216">
        <f t="shared" si="6"/>
        <v>11</v>
      </c>
      <c r="P51" s="217">
        <v>1</v>
      </c>
      <c r="Q51" s="218">
        <v>0</v>
      </c>
      <c r="R51" s="217">
        <v>0</v>
      </c>
      <c r="S51" s="1485">
        <v>0</v>
      </c>
      <c r="T51" s="1485">
        <v>1</v>
      </c>
      <c r="U51" s="1485">
        <v>0</v>
      </c>
      <c r="V51" s="1485">
        <v>1</v>
      </c>
      <c r="W51" s="218">
        <v>0</v>
      </c>
      <c r="X51" s="216">
        <f t="shared" si="7"/>
        <v>3</v>
      </c>
      <c r="Y51" s="1014">
        <v>1</v>
      </c>
      <c r="Z51" s="1015"/>
      <c r="AA51" s="1016">
        <v>1</v>
      </c>
      <c r="AB51" s="1016">
        <v>1</v>
      </c>
      <c r="AC51" s="1016">
        <v>1</v>
      </c>
      <c r="AD51" s="1015"/>
      <c r="AE51" s="1015"/>
      <c r="AF51" s="1017"/>
      <c r="AG51" s="217">
        <v>0</v>
      </c>
      <c r="AH51" s="219">
        <v>0</v>
      </c>
      <c r="AI51" s="218">
        <v>0</v>
      </c>
      <c r="AJ51" s="220">
        <v>0</v>
      </c>
      <c r="AK51" s="220">
        <v>0</v>
      </c>
      <c r="AL51" s="217">
        <v>0</v>
      </c>
      <c r="AM51" s="1018">
        <v>0</v>
      </c>
      <c r="AN51" s="1019">
        <v>0</v>
      </c>
      <c r="AO51" s="1126" t="s">
        <v>346</v>
      </c>
      <c r="AP51" s="50" t="s">
        <v>345</v>
      </c>
      <c r="AQ51" s="15">
        <v>20</v>
      </c>
    </row>
    <row r="52" spans="1:43" s="51" customFormat="1" ht="12.75" customHeight="1" thickBot="1">
      <c r="B52" s="2136" t="s">
        <v>47</v>
      </c>
      <c r="C52" s="2137"/>
      <c r="D52" s="719">
        <f t="shared" ref="D52:N52" si="8">SUM(D46:D51)</f>
        <v>0</v>
      </c>
      <c r="E52" s="712">
        <f t="shared" si="8"/>
        <v>0</v>
      </c>
      <c r="F52" s="712">
        <f t="shared" si="8"/>
        <v>6</v>
      </c>
      <c r="G52" s="712">
        <f t="shared" si="8"/>
        <v>0</v>
      </c>
      <c r="H52" s="712">
        <f t="shared" si="8"/>
        <v>0</v>
      </c>
      <c r="I52" s="712">
        <f t="shared" si="8"/>
        <v>62</v>
      </c>
      <c r="J52" s="712">
        <f t="shared" si="8"/>
        <v>0</v>
      </c>
      <c r="K52" s="712">
        <f t="shared" si="8"/>
        <v>6</v>
      </c>
      <c r="L52" s="712">
        <f t="shared" si="8"/>
        <v>0</v>
      </c>
      <c r="M52" s="712">
        <f t="shared" si="8"/>
        <v>0</v>
      </c>
      <c r="N52" s="715">
        <f t="shared" si="8"/>
        <v>10</v>
      </c>
      <c r="O52" s="716">
        <f>SUM(D52:N52)</f>
        <v>84</v>
      </c>
      <c r="P52" s="714">
        <f t="shared" ref="P52:W52" si="9">SUM(P46:P51)</f>
        <v>7</v>
      </c>
      <c r="Q52" s="715">
        <f t="shared" si="9"/>
        <v>0</v>
      </c>
      <c r="R52" s="714">
        <f t="shared" si="9"/>
        <v>15</v>
      </c>
      <c r="S52" s="712">
        <f t="shared" si="9"/>
        <v>0</v>
      </c>
      <c r="T52" s="712">
        <f t="shared" si="9"/>
        <v>5</v>
      </c>
      <c r="U52" s="712">
        <f t="shared" si="9"/>
        <v>0</v>
      </c>
      <c r="V52" s="712">
        <f t="shared" si="9"/>
        <v>6</v>
      </c>
      <c r="W52" s="715">
        <f t="shared" si="9"/>
        <v>0</v>
      </c>
      <c r="X52" s="716">
        <f>SUM(P52:W52)</f>
        <v>33</v>
      </c>
      <c r="Y52" s="714">
        <f t="shared" ref="Y52:AI52" si="10">SUM(Y46:Y51)</f>
        <v>6</v>
      </c>
      <c r="Z52" s="712">
        <f t="shared" si="10"/>
        <v>0</v>
      </c>
      <c r="AA52" s="712">
        <f t="shared" si="10"/>
        <v>6</v>
      </c>
      <c r="AB52" s="712">
        <f t="shared" si="10"/>
        <v>6</v>
      </c>
      <c r="AC52" s="712">
        <f t="shared" si="10"/>
        <v>6</v>
      </c>
      <c r="AD52" s="712">
        <f t="shared" si="10"/>
        <v>0</v>
      </c>
      <c r="AE52" s="712">
        <f t="shared" si="10"/>
        <v>0</v>
      </c>
      <c r="AF52" s="715">
        <f t="shared" si="10"/>
        <v>0</v>
      </c>
      <c r="AG52" s="714">
        <f t="shared" si="10"/>
        <v>0</v>
      </c>
      <c r="AH52" s="711">
        <f t="shared" si="10"/>
        <v>0</v>
      </c>
      <c r="AI52" s="715">
        <f t="shared" si="10"/>
        <v>1</v>
      </c>
      <c r="AJ52" s="716">
        <v>0</v>
      </c>
      <c r="AK52" s="716">
        <f>SUM(AK46:AK51)</f>
        <v>0</v>
      </c>
      <c r="AL52" s="714">
        <f>SUM(AL46:AL51)</f>
        <v>0</v>
      </c>
      <c r="AM52" s="717">
        <f>SUM(AM46:AM51)</f>
        <v>0</v>
      </c>
      <c r="AN52" s="718">
        <f>SUM(AN46:AN51)</f>
        <v>0</v>
      </c>
      <c r="AO52" s="2138" t="s">
        <v>47</v>
      </c>
      <c r="AP52" s="2139"/>
    </row>
    <row r="53" spans="1:43" s="15" customFormat="1" ht="12.75" customHeight="1" thickBot="1">
      <c r="B53" s="2134" t="s">
        <v>236</v>
      </c>
      <c r="C53" s="2143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3"/>
      <c r="P53" s="222"/>
      <c r="Q53" s="222"/>
      <c r="R53" s="222"/>
      <c r="S53" s="222"/>
      <c r="T53" s="222"/>
      <c r="U53" s="222"/>
      <c r="V53" s="222"/>
      <c r="W53" s="222"/>
      <c r="X53" s="223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144" t="s">
        <v>236</v>
      </c>
      <c r="AP53" s="2145"/>
    </row>
    <row r="54" spans="1:43" s="15" customFormat="1" ht="12.75" customHeight="1" thickBot="1">
      <c r="B54" s="2134" t="s">
        <v>74</v>
      </c>
      <c r="C54" s="2135"/>
      <c r="D54" s="1020">
        <v>0</v>
      </c>
      <c r="E54" s="1021">
        <v>1</v>
      </c>
      <c r="F54" s="1021">
        <v>0</v>
      </c>
      <c r="G54" s="1021">
        <v>0</v>
      </c>
      <c r="H54" s="1021">
        <v>0</v>
      </c>
      <c r="I54" s="1021">
        <v>22</v>
      </c>
      <c r="J54" s="1021">
        <v>0</v>
      </c>
      <c r="K54" s="1021">
        <v>0</v>
      </c>
      <c r="L54" s="1021">
        <v>0</v>
      </c>
      <c r="M54" s="1021"/>
      <c r="N54" s="1022">
        <v>0</v>
      </c>
      <c r="O54" s="1023">
        <f>SUM(D54:N54)</f>
        <v>23</v>
      </c>
      <c r="P54" s="1024">
        <v>3</v>
      </c>
      <c r="Q54" s="1022">
        <v>0</v>
      </c>
      <c r="R54" s="1024">
        <v>0</v>
      </c>
      <c r="S54" s="1021">
        <v>0</v>
      </c>
      <c r="T54" s="1021">
        <v>0</v>
      </c>
      <c r="U54" s="1021">
        <v>0</v>
      </c>
      <c r="V54" s="1021">
        <v>1</v>
      </c>
      <c r="W54" s="1022">
        <v>0</v>
      </c>
      <c r="X54" s="1023">
        <f>SUM(P54:W54)</f>
        <v>4</v>
      </c>
      <c r="Y54" s="1024">
        <v>1</v>
      </c>
      <c r="Z54" s="1021">
        <v>0</v>
      </c>
      <c r="AA54" s="1021">
        <v>0</v>
      </c>
      <c r="AB54" s="1021">
        <v>1</v>
      </c>
      <c r="AC54" s="1021">
        <v>1</v>
      </c>
      <c r="AD54" s="1021">
        <v>0</v>
      </c>
      <c r="AE54" s="1021">
        <v>0</v>
      </c>
      <c r="AF54" s="1022">
        <v>0</v>
      </c>
      <c r="AG54" s="1024">
        <v>0</v>
      </c>
      <c r="AH54" s="1025">
        <v>0</v>
      </c>
      <c r="AI54" s="1022">
        <v>0</v>
      </c>
      <c r="AJ54" s="1026">
        <v>1</v>
      </c>
      <c r="AK54" s="1026">
        <v>0</v>
      </c>
      <c r="AL54" s="1024">
        <v>0</v>
      </c>
      <c r="AM54" s="222">
        <v>0</v>
      </c>
      <c r="AN54" s="1027">
        <v>0</v>
      </c>
      <c r="AO54" s="2134" t="s">
        <v>74</v>
      </c>
      <c r="AP54" s="2135"/>
    </row>
    <row r="55" spans="1:43" s="15" customFormat="1" ht="12.75" customHeight="1">
      <c r="B55" s="47"/>
      <c r="C55" s="47"/>
      <c r="AO55" s="47"/>
    </row>
    <row r="56" spans="1:43" s="15" customFormat="1" ht="12.75" customHeight="1">
      <c r="B56" s="47"/>
      <c r="C56" s="47"/>
      <c r="AO56" s="47"/>
    </row>
    <row r="57" spans="1:43" s="15" customFormat="1" ht="12.75" customHeight="1">
      <c r="B57" s="47"/>
      <c r="C57" s="47"/>
      <c r="AO57" s="47"/>
    </row>
    <row r="58" spans="1:43" s="15" customFormat="1" ht="12.75" customHeight="1">
      <c r="B58" s="47"/>
      <c r="C58" s="47"/>
      <c r="AO58" s="47"/>
    </row>
    <row r="59" spans="1:43" s="15" customFormat="1" ht="12.75" customHeight="1">
      <c r="B59" s="47"/>
      <c r="C59" s="47"/>
      <c r="AO59" s="47"/>
    </row>
    <row r="60" spans="1:43" s="15" customFormat="1" ht="12.75" customHeight="1">
      <c r="B60" s="47"/>
      <c r="C60" s="47"/>
      <c r="AO60" s="47"/>
    </row>
    <row r="61" spans="1:43" s="15" customFormat="1" ht="12.75" customHeight="1">
      <c r="B61" s="47"/>
      <c r="C61" s="47"/>
      <c r="AO61" s="47"/>
    </row>
    <row r="62" spans="1:43" s="15" customFormat="1" ht="12.75" customHeight="1">
      <c r="B62" s="47"/>
      <c r="C62" s="47"/>
      <c r="AO62" s="47"/>
    </row>
    <row r="63" spans="1:43" s="15" customFormat="1" ht="12.75" customHeight="1">
      <c r="B63" s="47"/>
      <c r="C63" s="47"/>
      <c r="AO63" s="47"/>
    </row>
    <row r="64" spans="1:43" s="15" customFormat="1" ht="12.75" customHeight="1">
      <c r="B64" s="47"/>
      <c r="C64" s="47"/>
      <c r="AO64" s="47"/>
    </row>
    <row r="65" spans="2:41" s="15" customFormat="1" ht="12.75" customHeight="1">
      <c r="B65" s="47"/>
      <c r="C65" s="47"/>
      <c r="AO65" s="47"/>
    </row>
    <row r="66" spans="2:41" s="15" customFormat="1" ht="12.75" customHeight="1">
      <c r="B66" s="47"/>
      <c r="C66" s="47"/>
      <c r="AO66" s="47"/>
    </row>
    <row r="67" spans="2:41" s="15" customFormat="1" ht="12.75" customHeight="1">
      <c r="B67" s="47"/>
      <c r="C67" s="47"/>
      <c r="AO67" s="47"/>
    </row>
    <row r="68" spans="2:41" s="15" customFormat="1" ht="12.75" customHeight="1">
      <c r="B68" s="47"/>
      <c r="C68" s="47"/>
      <c r="AO68" s="47"/>
    </row>
    <row r="69" spans="2:41" s="15" customFormat="1" ht="12.75" customHeight="1">
      <c r="B69" s="47"/>
      <c r="C69" s="47"/>
      <c r="AO69" s="47"/>
    </row>
    <row r="70" spans="2:41" s="15" customFormat="1" ht="12.75" customHeight="1">
      <c r="B70" s="47"/>
      <c r="C70" s="47"/>
      <c r="AO70" s="47"/>
    </row>
    <row r="71" spans="2:41" s="15" customFormat="1" ht="12.75" customHeight="1">
      <c r="B71" s="47"/>
      <c r="C71" s="47"/>
      <c r="AO71" s="47"/>
    </row>
    <row r="72" spans="2:41" s="15" customFormat="1" ht="12.75" customHeight="1">
      <c r="B72" s="47"/>
      <c r="C72" s="47"/>
      <c r="AO72" s="47"/>
    </row>
    <row r="73" spans="2:41" s="15" customFormat="1" ht="12.75" customHeight="1">
      <c r="B73" s="47"/>
      <c r="C73" s="47"/>
      <c r="AO73" s="47"/>
    </row>
    <row r="74" spans="2:41" s="15" customFormat="1" ht="12.75" customHeight="1">
      <c r="B74" s="47"/>
      <c r="C74" s="47"/>
      <c r="AO74" s="47"/>
    </row>
    <row r="75" spans="2:41" s="15" customFormat="1" ht="12.75" customHeight="1">
      <c r="B75" s="47"/>
      <c r="C75" s="47"/>
      <c r="AO75" s="47"/>
    </row>
    <row r="76" spans="2:41" s="15" customFormat="1" ht="12.75" customHeight="1">
      <c r="B76" s="47"/>
      <c r="C76" s="47"/>
      <c r="AO76" s="47"/>
    </row>
    <row r="77" spans="2:41" s="15" customFormat="1" ht="12.75" customHeight="1">
      <c r="B77" s="47"/>
      <c r="C77" s="47"/>
      <c r="AO77" s="47"/>
    </row>
    <row r="78" spans="2:41" s="15" customFormat="1" ht="12.75" customHeight="1">
      <c r="B78" s="47"/>
      <c r="C78" s="47"/>
      <c r="AO78" s="47"/>
    </row>
    <row r="79" spans="2:41" s="15" customFormat="1" ht="12.75" customHeight="1">
      <c r="B79" s="47"/>
      <c r="C79" s="47"/>
      <c r="AO79" s="47"/>
    </row>
    <row r="80" spans="2:41" s="15" customFormat="1" ht="12.75" customHeight="1">
      <c r="B80" s="47"/>
      <c r="C80" s="47"/>
      <c r="AO80" s="47"/>
    </row>
    <row r="81" spans="2:41" s="15" customFormat="1" ht="12.75" customHeight="1">
      <c r="B81" s="47"/>
      <c r="C81" s="47"/>
      <c r="AO81" s="47"/>
    </row>
    <row r="82" spans="2:41" s="15" customFormat="1" ht="12.75" customHeight="1">
      <c r="B82" s="47"/>
      <c r="C82" s="47"/>
      <c r="AO82" s="47"/>
    </row>
    <row r="83" spans="2:41" s="15" customFormat="1" ht="12.75" customHeight="1">
      <c r="B83" s="47"/>
      <c r="C83" s="47"/>
      <c r="AO83" s="47"/>
    </row>
    <row r="84" spans="2:41" s="15" customFormat="1" ht="12.75" customHeight="1">
      <c r="B84" s="47"/>
      <c r="C84" s="47"/>
      <c r="AO84" s="47"/>
    </row>
    <row r="85" spans="2:41" s="15" customFormat="1" ht="12.75" customHeight="1">
      <c r="B85" s="47"/>
      <c r="C85" s="47"/>
      <c r="AO85" s="47"/>
    </row>
    <row r="86" spans="2:41" s="15" customFormat="1" ht="12.75" customHeight="1">
      <c r="B86" s="47"/>
      <c r="C86" s="47"/>
      <c r="AO86" s="47"/>
    </row>
    <row r="87" spans="2:41" s="15" customFormat="1" ht="12.75" customHeight="1">
      <c r="B87" s="47"/>
      <c r="C87" s="47"/>
      <c r="AO87" s="47"/>
    </row>
    <row r="88" spans="2:41" s="15" customFormat="1" ht="12.75" customHeight="1">
      <c r="B88" s="47"/>
      <c r="C88" s="47"/>
      <c r="AO88" s="47"/>
    </row>
    <row r="89" spans="2:41" s="15" customFormat="1" ht="12.75" customHeight="1">
      <c r="B89" s="47"/>
      <c r="C89" s="47"/>
      <c r="AO89" s="47"/>
    </row>
    <row r="90" spans="2:41" s="15" customFormat="1" ht="12.75" customHeight="1">
      <c r="B90" s="47"/>
      <c r="C90" s="47"/>
      <c r="AO90" s="47"/>
    </row>
    <row r="91" spans="2:41" s="15" customFormat="1" ht="12.75" customHeight="1">
      <c r="B91" s="47"/>
      <c r="C91" s="47"/>
      <c r="AO91" s="47"/>
    </row>
    <row r="92" spans="2:41" s="15" customFormat="1" ht="12.75" customHeight="1">
      <c r="B92" s="47"/>
      <c r="C92" s="47"/>
      <c r="AO92" s="47"/>
    </row>
    <row r="93" spans="2:41" s="15" customFormat="1" ht="12.75" customHeight="1">
      <c r="B93" s="47"/>
      <c r="C93" s="47"/>
      <c r="AO93" s="47"/>
    </row>
    <row r="94" spans="2:41" s="15" customFormat="1" ht="12.75" customHeight="1">
      <c r="B94" s="47"/>
      <c r="C94" s="47"/>
      <c r="AO94" s="47"/>
    </row>
    <row r="95" spans="2:41" s="15" customFormat="1" ht="12.75" customHeight="1">
      <c r="B95" s="47"/>
      <c r="C95" s="47"/>
      <c r="AO95" s="47"/>
    </row>
    <row r="96" spans="2:41" s="15" customFormat="1" ht="12.75" customHeight="1">
      <c r="B96" s="47"/>
      <c r="C96" s="47"/>
      <c r="AO96" s="47"/>
    </row>
    <row r="97" spans="31:32">
      <c r="AE97" s="786"/>
      <c r="AF97" s="786"/>
    </row>
    <row r="121" spans="21:32">
      <c r="V121" s="27">
        <v>16</v>
      </c>
      <c r="W121" s="27">
        <v>15</v>
      </c>
      <c r="AE121" s="27">
        <f>SUM(M121,P121,S121,V121,Y121,AB121)</f>
        <v>16</v>
      </c>
    </row>
    <row r="122" spans="21:32">
      <c r="AF122" s="27">
        <f>SUM(N122,Q122,T122,W122,Z122,AC122)</f>
        <v>0</v>
      </c>
    </row>
    <row r="125" spans="21:32">
      <c r="U125" s="27">
        <f>SUM(S125,T125)</f>
        <v>0</v>
      </c>
    </row>
    <row r="168" spans="11:29">
      <c r="V168" s="27">
        <v>28</v>
      </c>
      <c r="W168" s="27">
        <v>21</v>
      </c>
      <c r="Y168" s="27">
        <v>24</v>
      </c>
      <c r="Z168" s="27">
        <v>34</v>
      </c>
      <c r="AC168" s="27">
        <v>21</v>
      </c>
    </row>
    <row r="170" spans="11:29">
      <c r="K170" s="2"/>
    </row>
  </sheetData>
  <autoFilter ref="A7:AQ54" xr:uid="{00000000-0009-0000-0000-000007000000}">
    <filterColumn colId="1" showButton="0"/>
    <filterColumn colId="40" showButton="0"/>
  </autoFilter>
  <mergeCells count="117">
    <mergeCell ref="B54:C54"/>
    <mergeCell ref="AO54:AP54"/>
    <mergeCell ref="B50:C50"/>
    <mergeCell ref="AO50:AP50"/>
    <mergeCell ref="B52:C52"/>
    <mergeCell ref="AO52:AP52"/>
    <mergeCell ref="B49:C49"/>
    <mergeCell ref="AO49:AP49"/>
    <mergeCell ref="B44:C44"/>
    <mergeCell ref="AO44:AP44"/>
    <mergeCell ref="B45:C45"/>
    <mergeCell ref="AO45:AP45"/>
    <mergeCell ref="B46:C46"/>
    <mergeCell ref="AO46:AP46"/>
    <mergeCell ref="B53:C53"/>
    <mergeCell ref="AO53:AP53"/>
    <mergeCell ref="B43:C43"/>
    <mergeCell ref="AO43:AP43"/>
    <mergeCell ref="B47:C47"/>
    <mergeCell ref="AO47:AP47"/>
    <mergeCell ref="B48:C48"/>
    <mergeCell ref="AO48:AP48"/>
    <mergeCell ref="B35:C35"/>
    <mergeCell ref="AO35:AP35"/>
    <mergeCell ref="B36:C36"/>
    <mergeCell ref="AO36:AP36"/>
    <mergeCell ref="B40:C40"/>
    <mergeCell ref="AO40:AP40"/>
    <mergeCell ref="B32:C32"/>
    <mergeCell ref="AO32:AP32"/>
    <mergeCell ref="B33:C33"/>
    <mergeCell ref="AO33:AP33"/>
    <mergeCell ref="B34:C34"/>
    <mergeCell ref="AO34:AP34"/>
    <mergeCell ref="B38:C38"/>
    <mergeCell ref="AO38:AP38"/>
    <mergeCell ref="B39:C39"/>
    <mergeCell ref="AO39:AP39"/>
    <mergeCell ref="B37:C37"/>
    <mergeCell ref="AO37:AP37"/>
    <mergeCell ref="B29:C29"/>
    <mergeCell ref="AO29:AP29"/>
    <mergeCell ref="B30:C30"/>
    <mergeCell ref="AO30:AP30"/>
    <mergeCell ref="B31:C31"/>
    <mergeCell ref="AO31:AP31"/>
    <mergeCell ref="B25:C25"/>
    <mergeCell ref="AO25:AP25"/>
    <mergeCell ref="B26:C26"/>
    <mergeCell ref="AO26:AP26"/>
    <mergeCell ref="B21:C21"/>
    <mergeCell ref="AO21:AP21"/>
    <mergeCell ref="B22:C22"/>
    <mergeCell ref="AO22:AP22"/>
    <mergeCell ref="B19:C19"/>
    <mergeCell ref="AO19:AP19"/>
    <mergeCell ref="B20:C20"/>
    <mergeCell ref="AO20:AP20"/>
    <mergeCell ref="B14:C14"/>
    <mergeCell ref="AO14:AP14"/>
    <mergeCell ref="B15:C15"/>
    <mergeCell ref="AO15:AP15"/>
    <mergeCell ref="B16:C16"/>
    <mergeCell ref="AO16:AP16"/>
    <mergeCell ref="B11:C11"/>
    <mergeCell ref="AO11:AP11"/>
    <mergeCell ref="B12:C12"/>
    <mergeCell ref="AO12:AP12"/>
    <mergeCell ref="B13:C13"/>
    <mergeCell ref="AO13:AP13"/>
    <mergeCell ref="B8:C8"/>
    <mergeCell ref="AO8:AP8"/>
    <mergeCell ref="B9:C9"/>
    <mergeCell ref="AO9:AP9"/>
    <mergeCell ref="B10:C10"/>
    <mergeCell ref="AO10:AP10"/>
    <mergeCell ref="B7:C7"/>
    <mergeCell ref="AO7:AP7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N5:N6"/>
    <mergeCell ref="O5:O6"/>
    <mergeCell ref="P5:Q5"/>
    <mergeCell ref="R5:R6"/>
    <mergeCell ref="S5:S6"/>
    <mergeCell ref="T5:T6"/>
    <mergeCell ref="H5:H6"/>
    <mergeCell ref="I5:I6"/>
    <mergeCell ref="J5:J6"/>
    <mergeCell ref="K5:K6"/>
    <mergeCell ref="L5:L6"/>
    <mergeCell ref="M5:M6"/>
    <mergeCell ref="AO1:AP1"/>
    <mergeCell ref="B3:C6"/>
    <mergeCell ref="D3:O4"/>
    <mergeCell ref="P3:X4"/>
    <mergeCell ref="AL3:AN4"/>
    <mergeCell ref="AO3:AP6"/>
    <mergeCell ref="D5:D6"/>
    <mergeCell ref="E5:E6"/>
    <mergeCell ref="F5:F6"/>
    <mergeCell ref="G5:G6"/>
    <mergeCell ref="AK5:AK6"/>
    <mergeCell ref="AL5:AL6"/>
    <mergeCell ref="AM5:AM6"/>
    <mergeCell ref="AN5:AN6"/>
    <mergeCell ref="AJ5:AJ6"/>
  </mergeCells>
  <phoneticPr fontId="4"/>
  <conditionalFormatting sqref="AV13:AW20">
    <cfRule type="duplicateValues" dxfId="0" priority="1"/>
  </conditionalFormatting>
  <printOptions horizontalCentered="1"/>
  <pageMargins left="0.70866141732283472" right="0.70866141732283472" top="0.47244094488188981" bottom="0.47244094488188981" header="0.31496062992125984" footer="0.31496062992125984"/>
  <pageSetup paperSize="9" scale="95" fitToWidth="2" pageOrder="overThenDown" orientation="portrait" r:id="rId1"/>
  <headerFooter alignWithMargins="0"/>
  <colBreaks count="1" manualBreakCount="1">
    <brk id="22" max="56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170"/>
  <sheetViews>
    <sheetView view="pageBreakPreview" zoomScale="91" zoomScaleNormal="75" zoomScaleSheetLayoutView="91" workbookViewId="0">
      <pane xSplit="2" ySplit="4" topLeftCell="F5" activePane="bottomRight" state="frozen"/>
      <selection activeCell="H24" sqref="H24"/>
      <selection pane="topRight" activeCell="H24" sqref="H24"/>
      <selection pane="bottomLeft" activeCell="H24" sqref="H24"/>
      <selection pane="bottomRight" activeCell="AE7" sqref="AE7"/>
    </sheetView>
  </sheetViews>
  <sheetFormatPr defaultColWidth="9" defaultRowHeight="13.2"/>
  <cols>
    <col min="1" max="1" width="10.33203125" style="5" customWidth="1"/>
    <col min="2" max="2" width="11.6640625" style="5" customWidth="1"/>
    <col min="3" max="23" width="4.77734375" style="5" customWidth="1"/>
    <col min="24" max="25" width="5.21875" style="5" customWidth="1"/>
    <col min="26" max="26" width="5.33203125" style="5" customWidth="1"/>
    <col min="27" max="27" width="10" style="5" customWidth="1"/>
    <col min="28" max="28" width="7.109375" style="5" customWidth="1"/>
    <col min="29" max="29" width="11.6640625" style="5" customWidth="1"/>
    <col min="30" max="30" width="10.33203125" style="5" customWidth="1"/>
    <col min="31" max="16384" width="9" style="5"/>
  </cols>
  <sheetData>
    <row r="1" spans="1:33" ht="16.2">
      <c r="A1" s="14" t="s">
        <v>237</v>
      </c>
      <c r="AD1" s="90"/>
    </row>
    <row r="2" spans="1:33" ht="18" customHeight="1" thickBot="1">
      <c r="A2" s="5" t="s">
        <v>326</v>
      </c>
      <c r="AC2" s="2"/>
      <c r="AD2" s="91" t="s">
        <v>19</v>
      </c>
    </row>
    <row r="3" spans="1:33" s="2" customFormat="1" ht="21" customHeight="1">
      <c r="A3" s="2146" t="s">
        <v>43</v>
      </c>
      <c r="B3" s="2147"/>
      <c r="C3" s="22" t="s">
        <v>238</v>
      </c>
      <c r="D3" s="22"/>
      <c r="E3" s="22"/>
      <c r="F3" s="92" t="s">
        <v>3</v>
      </c>
      <c r="G3" s="22"/>
      <c r="H3" s="22"/>
      <c r="I3" s="92" t="s">
        <v>4</v>
      </c>
      <c r="J3" s="22"/>
      <c r="K3" s="22"/>
      <c r="L3" s="92" t="s">
        <v>5</v>
      </c>
      <c r="M3" s="22"/>
      <c r="N3" s="22"/>
      <c r="O3" s="92" t="s">
        <v>6</v>
      </c>
      <c r="P3" s="22"/>
      <c r="Q3" s="22"/>
      <c r="R3" s="92" t="s">
        <v>7</v>
      </c>
      <c r="S3" s="22"/>
      <c r="T3" s="22"/>
      <c r="U3" s="92" t="s">
        <v>8</v>
      </c>
      <c r="V3" s="22"/>
      <c r="W3" s="22"/>
      <c r="X3" s="92" t="s">
        <v>2</v>
      </c>
      <c r="Y3" s="22"/>
      <c r="Z3" s="22"/>
      <c r="AA3" s="146" t="s">
        <v>239</v>
      </c>
      <c r="AB3" s="818" t="s">
        <v>240</v>
      </c>
      <c r="AC3" s="2146" t="s">
        <v>43</v>
      </c>
      <c r="AD3" s="2147"/>
    </row>
    <row r="4" spans="1:33" s="2" customFormat="1" ht="21" customHeight="1">
      <c r="A4" s="2148"/>
      <c r="B4" s="2149"/>
      <c r="C4" s="793" t="s">
        <v>9</v>
      </c>
      <c r="D4" s="93" t="s">
        <v>10</v>
      </c>
      <c r="E4" s="793" t="s">
        <v>11</v>
      </c>
      <c r="F4" s="794" t="s">
        <v>9</v>
      </c>
      <c r="G4" s="93" t="s">
        <v>10</v>
      </c>
      <c r="H4" s="793" t="s">
        <v>11</v>
      </c>
      <c r="I4" s="794" t="s">
        <v>9</v>
      </c>
      <c r="J4" s="93" t="s">
        <v>10</v>
      </c>
      <c r="K4" s="793" t="s">
        <v>11</v>
      </c>
      <c r="L4" s="794" t="s">
        <v>9</v>
      </c>
      <c r="M4" s="93" t="s">
        <v>10</v>
      </c>
      <c r="N4" s="793" t="s">
        <v>11</v>
      </c>
      <c r="O4" s="794" t="s">
        <v>9</v>
      </c>
      <c r="P4" s="93" t="s">
        <v>10</v>
      </c>
      <c r="Q4" s="94" t="s">
        <v>11</v>
      </c>
      <c r="R4" s="794" t="s">
        <v>9</v>
      </c>
      <c r="S4" s="93" t="s">
        <v>10</v>
      </c>
      <c r="T4" s="793" t="s">
        <v>11</v>
      </c>
      <c r="U4" s="794" t="s">
        <v>9</v>
      </c>
      <c r="V4" s="93" t="s">
        <v>10</v>
      </c>
      <c r="W4" s="793" t="s">
        <v>11</v>
      </c>
      <c r="X4" s="794" t="s">
        <v>9</v>
      </c>
      <c r="Y4" s="93" t="s">
        <v>10</v>
      </c>
      <c r="Z4" s="793" t="s">
        <v>11</v>
      </c>
      <c r="AA4" s="147" t="s">
        <v>241</v>
      </c>
      <c r="AB4" s="798" t="s">
        <v>242</v>
      </c>
      <c r="AC4" s="2148"/>
      <c r="AD4" s="2149"/>
      <c r="AF4" s="1111"/>
    </row>
    <row r="5" spans="1:33" s="6" customFormat="1" ht="16.5" customHeight="1">
      <c r="A5" s="2093" t="s">
        <v>243</v>
      </c>
      <c r="B5" s="95" t="s">
        <v>244</v>
      </c>
      <c r="C5" s="1492">
        <v>1</v>
      </c>
      <c r="D5" s="1493">
        <v>0</v>
      </c>
      <c r="E5" s="1494">
        <f>SUM(C5:D5)</f>
        <v>1</v>
      </c>
      <c r="F5" s="1495">
        <v>0</v>
      </c>
      <c r="G5" s="1496">
        <v>0</v>
      </c>
      <c r="H5" s="1494">
        <f>SUM(F5:G5)</f>
        <v>0</v>
      </c>
      <c r="I5" s="1495">
        <v>0</v>
      </c>
      <c r="J5" s="1496">
        <v>0</v>
      </c>
      <c r="K5" s="1494">
        <f>SUM(I5:J5)</f>
        <v>0</v>
      </c>
      <c r="L5" s="1495">
        <v>0</v>
      </c>
      <c r="M5" s="1496">
        <v>0</v>
      </c>
      <c r="N5" s="1494">
        <f>SUM(L5:M5)</f>
        <v>0</v>
      </c>
      <c r="O5" s="1495">
        <v>0</v>
      </c>
      <c r="P5" s="1496">
        <v>0</v>
      </c>
      <c r="Q5" s="1497">
        <f>SUM(O5:P5)</f>
        <v>0</v>
      </c>
      <c r="R5" s="1495">
        <v>0</v>
      </c>
      <c r="S5" s="1496">
        <v>0</v>
      </c>
      <c r="T5" s="1494">
        <f>SUM(R5:S5)</f>
        <v>0</v>
      </c>
      <c r="U5" s="1495">
        <v>0</v>
      </c>
      <c r="V5" s="1496">
        <v>0</v>
      </c>
      <c r="W5" s="1494">
        <f>SUM(U5:V5)</f>
        <v>0</v>
      </c>
      <c r="X5" s="1498">
        <f>SUM(C5,F5,I5,L5,O5,R5,U5)</f>
        <v>1</v>
      </c>
      <c r="Y5" s="1496">
        <f>SUM(D5,G5,J5,M5,P5,S5,V5)</f>
        <v>0</v>
      </c>
      <c r="Z5" s="1499">
        <f>SUM(X5:Y5)</f>
        <v>1</v>
      </c>
      <c r="AA5" s="1500">
        <v>0</v>
      </c>
      <c r="AB5" s="1501">
        <v>0</v>
      </c>
      <c r="AC5" s="821" t="s">
        <v>244</v>
      </c>
      <c r="AD5" s="2150" t="s">
        <v>243</v>
      </c>
    </row>
    <row r="6" spans="1:33" s="6" customFormat="1" ht="16.5" customHeight="1">
      <c r="A6" s="2035"/>
      <c r="B6" s="96" t="s">
        <v>56</v>
      </c>
      <c r="C6" s="1498">
        <v>0</v>
      </c>
      <c r="D6" s="1496">
        <v>0</v>
      </c>
      <c r="E6" s="1494">
        <f>SUM(C6:D6)</f>
        <v>0</v>
      </c>
      <c r="F6" s="1502">
        <v>0</v>
      </c>
      <c r="G6" s="1503">
        <v>0</v>
      </c>
      <c r="H6" s="1494">
        <f t="shared" ref="H6:H9" si="0">SUM(F6:G6)</f>
        <v>0</v>
      </c>
      <c r="I6" s="1502">
        <v>0</v>
      </c>
      <c r="J6" s="1493">
        <v>0</v>
      </c>
      <c r="K6" s="1494">
        <f t="shared" ref="K6:K51" si="1">SUM(I6:J6)</f>
        <v>0</v>
      </c>
      <c r="L6" s="1504">
        <v>0</v>
      </c>
      <c r="M6" s="1503">
        <v>0</v>
      </c>
      <c r="N6" s="1494">
        <f t="shared" ref="N6:N51" si="2">SUM(L6:M6)</f>
        <v>0</v>
      </c>
      <c r="O6" s="1504">
        <v>0</v>
      </c>
      <c r="P6" s="1503">
        <v>0</v>
      </c>
      <c r="Q6" s="1505">
        <f t="shared" ref="Q6:Q9" si="3">SUM(O6:P6)</f>
        <v>0</v>
      </c>
      <c r="R6" s="1502">
        <v>1</v>
      </c>
      <c r="S6" s="1493">
        <v>0</v>
      </c>
      <c r="T6" s="1494">
        <f t="shared" ref="T6:T51" si="4">SUM(R6:S6)</f>
        <v>1</v>
      </c>
      <c r="U6" s="1502">
        <v>1</v>
      </c>
      <c r="V6" s="1493">
        <v>1</v>
      </c>
      <c r="W6" s="1494">
        <f t="shared" ref="W6:W51" si="5">SUM(U6:V6)</f>
        <v>2</v>
      </c>
      <c r="X6" s="1498">
        <f t="shared" ref="X6:Y21" si="6">SUM(C6,F6,I6,L6,O6,R6,U6)</f>
        <v>2</v>
      </c>
      <c r="Y6" s="1496">
        <f t="shared" si="6"/>
        <v>1</v>
      </c>
      <c r="Z6" s="1499">
        <f t="shared" ref="Z6:Z51" si="7">SUM(X6:Y6)</f>
        <v>3</v>
      </c>
      <c r="AA6" s="1500">
        <v>0</v>
      </c>
      <c r="AB6" s="1506">
        <v>1</v>
      </c>
      <c r="AC6" s="821" t="s">
        <v>56</v>
      </c>
      <c r="AD6" s="2151"/>
    </row>
    <row r="7" spans="1:33" s="6" customFormat="1" ht="16.5" customHeight="1">
      <c r="A7" s="2035"/>
      <c r="B7" s="96" t="s">
        <v>57</v>
      </c>
      <c r="C7" s="1498">
        <v>0</v>
      </c>
      <c r="D7" s="1496">
        <v>0</v>
      </c>
      <c r="E7" s="1494">
        <f t="shared" ref="E7:E51" si="8">SUM(C7:D7)</f>
        <v>0</v>
      </c>
      <c r="F7" s="1502">
        <v>1</v>
      </c>
      <c r="G7" s="1493">
        <v>0</v>
      </c>
      <c r="H7" s="1494">
        <f t="shared" si="0"/>
        <v>1</v>
      </c>
      <c r="I7" s="1502">
        <v>2</v>
      </c>
      <c r="J7" s="1493">
        <v>0</v>
      </c>
      <c r="K7" s="1494">
        <f t="shared" si="1"/>
        <v>2</v>
      </c>
      <c r="L7" s="1502">
        <v>0</v>
      </c>
      <c r="M7" s="1493">
        <v>0</v>
      </c>
      <c r="N7" s="1494">
        <f t="shared" si="2"/>
        <v>0</v>
      </c>
      <c r="O7" s="1495">
        <v>0</v>
      </c>
      <c r="P7" s="1496">
        <v>0</v>
      </c>
      <c r="Q7" s="1505">
        <f t="shared" si="3"/>
        <v>0</v>
      </c>
      <c r="R7" s="1495">
        <v>0</v>
      </c>
      <c r="S7" s="1496">
        <v>0</v>
      </c>
      <c r="T7" s="1494">
        <f t="shared" si="4"/>
        <v>0</v>
      </c>
      <c r="U7" s="1495">
        <v>0</v>
      </c>
      <c r="V7" s="1496">
        <v>0</v>
      </c>
      <c r="W7" s="1494">
        <f t="shared" si="5"/>
        <v>0</v>
      </c>
      <c r="X7" s="1498">
        <f t="shared" si="6"/>
        <v>3</v>
      </c>
      <c r="Y7" s="1496">
        <f t="shared" si="6"/>
        <v>0</v>
      </c>
      <c r="Z7" s="1499">
        <f t="shared" si="7"/>
        <v>3</v>
      </c>
      <c r="AA7" s="1500">
        <v>0</v>
      </c>
      <c r="AB7" s="1500">
        <v>1</v>
      </c>
      <c r="AC7" s="821" t="s">
        <v>57</v>
      </c>
      <c r="AD7" s="2151"/>
    </row>
    <row r="8" spans="1:33" s="6" customFormat="1" ht="16.5" customHeight="1">
      <c r="A8" s="2035"/>
      <c r="B8" s="96" t="s">
        <v>58</v>
      </c>
      <c r="C8" s="1498">
        <v>0</v>
      </c>
      <c r="D8" s="1496">
        <v>0</v>
      </c>
      <c r="E8" s="1494">
        <f t="shared" si="8"/>
        <v>0</v>
      </c>
      <c r="F8" s="1502">
        <v>1</v>
      </c>
      <c r="G8" s="1493">
        <v>1</v>
      </c>
      <c r="H8" s="1494">
        <f t="shared" si="0"/>
        <v>2</v>
      </c>
      <c r="I8" s="1502">
        <v>1</v>
      </c>
      <c r="J8" s="1493">
        <v>2</v>
      </c>
      <c r="K8" s="1494">
        <f t="shared" si="1"/>
        <v>3</v>
      </c>
      <c r="L8" s="1502">
        <v>1</v>
      </c>
      <c r="M8" s="1493">
        <v>0</v>
      </c>
      <c r="N8" s="1494">
        <f t="shared" si="2"/>
        <v>1</v>
      </c>
      <c r="O8" s="1495">
        <v>0</v>
      </c>
      <c r="P8" s="1496">
        <v>0</v>
      </c>
      <c r="Q8" s="1505">
        <f t="shared" si="3"/>
        <v>0</v>
      </c>
      <c r="R8" s="1495">
        <v>0</v>
      </c>
      <c r="S8" s="1496">
        <v>0</v>
      </c>
      <c r="T8" s="1494">
        <f t="shared" si="4"/>
        <v>0</v>
      </c>
      <c r="U8" s="1495">
        <v>0</v>
      </c>
      <c r="V8" s="1496">
        <v>0</v>
      </c>
      <c r="W8" s="1494">
        <f t="shared" si="5"/>
        <v>0</v>
      </c>
      <c r="X8" s="1498">
        <f t="shared" si="6"/>
        <v>3</v>
      </c>
      <c r="Y8" s="1496">
        <f t="shared" si="6"/>
        <v>3</v>
      </c>
      <c r="Z8" s="1499">
        <f t="shared" si="7"/>
        <v>6</v>
      </c>
      <c r="AA8" s="1500">
        <v>0</v>
      </c>
      <c r="AB8" s="1500">
        <v>5</v>
      </c>
      <c r="AC8" s="821" t="s">
        <v>58</v>
      </c>
      <c r="AD8" s="2151"/>
    </row>
    <row r="9" spans="1:33" s="6" customFormat="1" ht="16.5" customHeight="1">
      <c r="A9" s="2035"/>
      <c r="B9" s="97" t="s">
        <v>245</v>
      </c>
      <c r="C9" s="1507">
        <v>0</v>
      </c>
      <c r="D9" s="1508">
        <v>0</v>
      </c>
      <c r="E9" s="1509">
        <f>SUM(C9:D9)</f>
        <v>0</v>
      </c>
      <c r="F9" s="1510">
        <v>2</v>
      </c>
      <c r="G9" s="1511">
        <v>0</v>
      </c>
      <c r="H9" s="1512">
        <f t="shared" si="0"/>
        <v>2</v>
      </c>
      <c r="I9" s="1510">
        <v>1</v>
      </c>
      <c r="J9" s="1511">
        <v>0</v>
      </c>
      <c r="K9" s="1494">
        <f t="shared" si="1"/>
        <v>1</v>
      </c>
      <c r="L9" s="1510">
        <v>2</v>
      </c>
      <c r="M9" s="1511">
        <v>0</v>
      </c>
      <c r="N9" s="1494">
        <f t="shared" si="2"/>
        <v>2</v>
      </c>
      <c r="O9" s="1513">
        <v>0</v>
      </c>
      <c r="P9" s="1508">
        <v>0</v>
      </c>
      <c r="Q9" s="1512">
        <f t="shared" si="3"/>
        <v>0</v>
      </c>
      <c r="R9" s="1513">
        <v>0</v>
      </c>
      <c r="S9" s="1508">
        <v>0</v>
      </c>
      <c r="T9" s="1494">
        <f t="shared" si="4"/>
        <v>0</v>
      </c>
      <c r="U9" s="1513">
        <v>0</v>
      </c>
      <c r="V9" s="1508">
        <v>0</v>
      </c>
      <c r="W9" s="1494">
        <f t="shared" si="5"/>
        <v>0</v>
      </c>
      <c r="X9" s="1507">
        <f t="shared" si="6"/>
        <v>5</v>
      </c>
      <c r="Y9" s="1508">
        <f t="shared" si="6"/>
        <v>0</v>
      </c>
      <c r="Z9" s="1514">
        <f t="shared" si="7"/>
        <v>5</v>
      </c>
      <c r="AA9" s="1515">
        <v>0</v>
      </c>
      <c r="AB9" s="1515">
        <v>2</v>
      </c>
      <c r="AC9" s="98" t="s">
        <v>245</v>
      </c>
      <c r="AD9" s="2151"/>
      <c r="AG9" s="776"/>
    </row>
    <row r="10" spans="1:33" s="6" customFormat="1" ht="16.5" customHeight="1">
      <c r="A10" s="1923"/>
      <c r="B10" s="720" t="s">
        <v>11</v>
      </c>
      <c r="C10" s="1507">
        <f>SUM(C5:C9)</f>
        <v>1</v>
      </c>
      <c r="D10" s="1508">
        <f t="shared" ref="D10:V10" si="9">SUM(D5:D9)</f>
        <v>0</v>
      </c>
      <c r="E10" s="1509">
        <f>SUM(C10:D10)</f>
        <v>1</v>
      </c>
      <c r="F10" s="1513">
        <f t="shared" si="9"/>
        <v>4</v>
      </c>
      <c r="G10" s="1508">
        <f t="shared" si="9"/>
        <v>1</v>
      </c>
      <c r="H10" s="1512">
        <f>SUM(F10:G10)</f>
        <v>5</v>
      </c>
      <c r="I10" s="1513">
        <f t="shared" si="9"/>
        <v>4</v>
      </c>
      <c r="J10" s="1508">
        <f t="shared" si="9"/>
        <v>2</v>
      </c>
      <c r="K10" s="1516">
        <f t="shared" si="1"/>
        <v>6</v>
      </c>
      <c r="L10" s="1513">
        <f t="shared" si="9"/>
        <v>3</v>
      </c>
      <c r="M10" s="1508">
        <f t="shared" si="9"/>
        <v>0</v>
      </c>
      <c r="N10" s="1516">
        <f t="shared" si="2"/>
        <v>3</v>
      </c>
      <c r="O10" s="1513">
        <f t="shared" si="9"/>
        <v>0</v>
      </c>
      <c r="P10" s="1508">
        <f t="shared" si="9"/>
        <v>0</v>
      </c>
      <c r="Q10" s="1516">
        <f>SUM(O10:P10)</f>
        <v>0</v>
      </c>
      <c r="R10" s="1513">
        <f t="shared" si="9"/>
        <v>1</v>
      </c>
      <c r="S10" s="1508">
        <f t="shared" si="9"/>
        <v>0</v>
      </c>
      <c r="T10" s="1516">
        <f t="shared" si="4"/>
        <v>1</v>
      </c>
      <c r="U10" s="1513">
        <f t="shared" si="9"/>
        <v>1</v>
      </c>
      <c r="V10" s="1508">
        <f t="shared" si="9"/>
        <v>1</v>
      </c>
      <c r="W10" s="1516">
        <f t="shared" si="5"/>
        <v>2</v>
      </c>
      <c r="X10" s="1507">
        <f t="shared" si="6"/>
        <v>14</v>
      </c>
      <c r="Y10" s="1508">
        <f t="shared" si="6"/>
        <v>4</v>
      </c>
      <c r="Z10" s="1514">
        <f>SUM(X10:Y10)</f>
        <v>18</v>
      </c>
      <c r="AA10" s="1517">
        <v>0</v>
      </c>
      <c r="AB10" s="1517">
        <v>9</v>
      </c>
      <c r="AC10" s="105" t="s">
        <v>11</v>
      </c>
      <c r="AD10" s="2152"/>
    </row>
    <row r="11" spans="1:33" s="6" customFormat="1" ht="16.5" customHeight="1">
      <c r="A11" s="2093" t="s">
        <v>246</v>
      </c>
      <c r="B11" s="96" t="s">
        <v>244</v>
      </c>
      <c r="C11" s="1492">
        <v>3</v>
      </c>
      <c r="D11" s="1493">
        <v>1</v>
      </c>
      <c r="E11" s="1494">
        <f t="shared" si="8"/>
        <v>4</v>
      </c>
      <c r="F11" s="1495">
        <v>0</v>
      </c>
      <c r="G11" s="1496">
        <v>0</v>
      </c>
      <c r="H11" s="1494">
        <f>SUM(F11:G11)</f>
        <v>0</v>
      </c>
      <c r="I11" s="1495">
        <v>0</v>
      </c>
      <c r="J11" s="1496">
        <v>0</v>
      </c>
      <c r="K11" s="1494">
        <f>SUM(I11:J11)</f>
        <v>0</v>
      </c>
      <c r="L11" s="1495">
        <v>0</v>
      </c>
      <c r="M11" s="1496">
        <v>0</v>
      </c>
      <c r="N11" s="1494">
        <f>SUM(L11:M11)</f>
        <v>0</v>
      </c>
      <c r="O11" s="1495">
        <v>0</v>
      </c>
      <c r="P11" s="1496">
        <v>0</v>
      </c>
      <c r="Q11" s="1505">
        <f>SUM(O11:P11)</f>
        <v>0</v>
      </c>
      <c r="R11" s="1495">
        <v>0</v>
      </c>
      <c r="S11" s="1496">
        <v>0</v>
      </c>
      <c r="T11" s="1494">
        <f>SUM(R11:S11)</f>
        <v>0</v>
      </c>
      <c r="U11" s="1495">
        <v>0</v>
      </c>
      <c r="V11" s="1496">
        <v>0</v>
      </c>
      <c r="W11" s="1494">
        <f>SUM(U11:V11)</f>
        <v>0</v>
      </c>
      <c r="X11" s="1498">
        <f>SUM(C11,F11,I11,L11,O11,R11,U11)</f>
        <v>3</v>
      </c>
      <c r="Y11" s="1496">
        <f>SUM(D11,G11,J11,M11,P11,S11,V11)</f>
        <v>1</v>
      </c>
      <c r="Z11" s="1499">
        <f>SUM(X11:Y11)</f>
        <v>4</v>
      </c>
      <c r="AA11" s="1500">
        <v>0</v>
      </c>
      <c r="AB11" s="1500">
        <v>0</v>
      </c>
      <c r="AC11" s="821" t="s">
        <v>244</v>
      </c>
      <c r="AD11" s="2150" t="s">
        <v>246</v>
      </c>
    </row>
    <row r="12" spans="1:33" s="6" customFormat="1" ht="16.5" customHeight="1">
      <c r="A12" s="2035"/>
      <c r="B12" s="96" t="s">
        <v>56</v>
      </c>
      <c r="C12" s="1498">
        <v>0</v>
      </c>
      <c r="D12" s="1496">
        <v>0</v>
      </c>
      <c r="E12" s="1494">
        <f t="shared" si="8"/>
        <v>0</v>
      </c>
      <c r="F12" s="1502">
        <v>1</v>
      </c>
      <c r="G12" s="1493">
        <v>0</v>
      </c>
      <c r="H12" s="1494">
        <f t="shared" ref="H12:H51" si="10">SUM(F12:G12)</f>
        <v>1</v>
      </c>
      <c r="I12" s="1502">
        <v>0</v>
      </c>
      <c r="J12" s="1493">
        <v>0</v>
      </c>
      <c r="K12" s="1494">
        <f t="shared" ref="K12:K14" si="11">SUM(I12:J12)</f>
        <v>0</v>
      </c>
      <c r="L12" s="1502">
        <v>0</v>
      </c>
      <c r="M12" s="1493">
        <v>1</v>
      </c>
      <c r="N12" s="1494">
        <f t="shared" ref="N12:N13" si="12">SUM(L12:M12)</f>
        <v>1</v>
      </c>
      <c r="O12" s="1502">
        <v>0</v>
      </c>
      <c r="P12" s="1493">
        <v>1</v>
      </c>
      <c r="Q12" s="1505">
        <f t="shared" ref="Q12:Q51" si="13">SUM(O12:P12)</f>
        <v>1</v>
      </c>
      <c r="R12" s="1502">
        <v>0</v>
      </c>
      <c r="S12" s="1493">
        <v>0</v>
      </c>
      <c r="T12" s="1494">
        <f t="shared" ref="T12:T14" si="14">SUM(R12:S12)</f>
        <v>0</v>
      </c>
      <c r="U12" s="1502">
        <v>0</v>
      </c>
      <c r="V12" s="1493">
        <v>0</v>
      </c>
      <c r="W12" s="1494">
        <f t="shared" ref="W12:W14" si="15">SUM(U12:V12)</f>
        <v>0</v>
      </c>
      <c r="X12" s="1498">
        <f t="shared" ref="X12:Y14" si="16">SUM(C12,F12,I12,L12,O12,R12,U12)</f>
        <v>1</v>
      </c>
      <c r="Y12" s="1496">
        <f t="shared" si="16"/>
        <v>2</v>
      </c>
      <c r="Z12" s="1499">
        <f>SUM(X12:Y12)</f>
        <v>3</v>
      </c>
      <c r="AA12" s="1500">
        <v>0</v>
      </c>
      <c r="AB12" s="1500">
        <v>0</v>
      </c>
      <c r="AC12" s="821" t="s">
        <v>56</v>
      </c>
      <c r="AD12" s="2151"/>
    </row>
    <row r="13" spans="1:33" s="6" customFormat="1" ht="16.5" customHeight="1">
      <c r="A13" s="2035"/>
      <c r="B13" s="96" t="s">
        <v>57</v>
      </c>
      <c r="C13" s="1498">
        <v>0</v>
      </c>
      <c r="D13" s="1496">
        <v>0</v>
      </c>
      <c r="E13" s="1494">
        <f t="shared" si="8"/>
        <v>0</v>
      </c>
      <c r="F13" s="1502">
        <v>0</v>
      </c>
      <c r="G13" s="1493">
        <v>0</v>
      </c>
      <c r="H13" s="1494">
        <f t="shared" si="10"/>
        <v>0</v>
      </c>
      <c r="I13" s="1502">
        <v>0</v>
      </c>
      <c r="J13" s="1493">
        <v>1</v>
      </c>
      <c r="K13" s="1494">
        <f t="shared" si="11"/>
        <v>1</v>
      </c>
      <c r="L13" s="1502">
        <v>1</v>
      </c>
      <c r="M13" s="1493">
        <v>0</v>
      </c>
      <c r="N13" s="1494">
        <f t="shared" si="12"/>
        <v>1</v>
      </c>
      <c r="O13" s="1495">
        <v>0</v>
      </c>
      <c r="P13" s="1496">
        <v>0</v>
      </c>
      <c r="Q13" s="1505">
        <f t="shared" si="13"/>
        <v>0</v>
      </c>
      <c r="R13" s="1495">
        <v>0</v>
      </c>
      <c r="S13" s="1496">
        <v>0</v>
      </c>
      <c r="T13" s="1494">
        <f t="shared" si="14"/>
        <v>0</v>
      </c>
      <c r="U13" s="1495">
        <v>0</v>
      </c>
      <c r="V13" s="1496">
        <v>0</v>
      </c>
      <c r="W13" s="1494">
        <f t="shared" si="15"/>
        <v>0</v>
      </c>
      <c r="X13" s="1498">
        <f t="shared" si="16"/>
        <v>1</v>
      </c>
      <c r="Y13" s="1496">
        <f t="shared" si="16"/>
        <v>1</v>
      </c>
      <c r="Z13" s="1499">
        <f t="shared" si="7"/>
        <v>2</v>
      </c>
      <c r="AA13" s="1500">
        <v>0</v>
      </c>
      <c r="AB13" s="1500">
        <v>2</v>
      </c>
      <c r="AC13" s="821" t="s">
        <v>57</v>
      </c>
      <c r="AD13" s="2151"/>
      <c r="AG13" s="776"/>
    </row>
    <row r="14" spans="1:33" s="6" customFormat="1" ht="16.5" customHeight="1">
      <c r="A14" s="2035"/>
      <c r="B14" s="97" t="s">
        <v>58</v>
      </c>
      <c r="C14" s="1507">
        <v>0</v>
      </c>
      <c r="D14" s="1508">
        <v>0</v>
      </c>
      <c r="E14" s="1509">
        <f t="shared" si="8"/>
        <v>0</v>
      </c>
      <c r="F14" s="1510">
        <v>1</v>
      </c>
      <c r="G14" s="1511">
        <v>0</v>
      </c>
      <c r="H14" s="1494">
        <f t="shared" si="10"/>
        <v>1</v>
      </c>
      <c r="I14" s="1510">
        <v>2</v>
      </c>
      <c r="J14" s="1511">
        <v>3</v>
      </c>
      <c r="K14" s="1512">
        <f t="shared" si="11"/>
        <v>5</v>
      </c>
      <c r="L14" s="1510">
        <v>0</v>
      </c>
      <c r="M14" s="1511">
        <v>0</v>
      </c>
      <c r="N14" s="1494">
        <f>SUM(L14:M14)</f>
        <v>0</v>
      </c>
      <c r="O14" s="1513">
        <v>0</v>
      </c>
      <c r="P14" s="1508">
        <v>0</v>
      </c>
      <c r="Q14" s="1512">
        <f t="shared" si="13"/>
        <v>0</v>
      </c>
      <c r="R14" s="1513">
        <v>0</v>
      </c>
      <c r="S14" s="1508">
        <v>0</v>
      </c>
      <c r="T14" s="1512">
        <f t="shared" si="14"/>
        <v>0</v>
      </c>
      <c r="U14" s="1513">
        <v>0</v>
      </c>
      <c r="V14" s="1508">
        <v>0</v>
      </c>
      <c r="W14" s="1494">
        <f t="shared" si="15"/>
        <v>0</v>
      </c>
      <c r="X14" s="1507">
        <f t="shared" si="16"/>
        <v>3</v>
      </c>
      <c r="Y14" s="1508">
        <f t="shared" si="16"/>
        <v>3</v>
      </c>
      <c r="Z14" s="1514">
        <f t="shared" si="7"/>
        <v>6</v>
      </c>
      <c r="AA14" s="1515">
        <v>0</v>
      </c>
      <c r="AB14" s="1515">
        <v>5</v>
      </c>
      <c r="AC14" s="98" t="s">
        <v>58</v>
      </c>
      <c r="AD14" s="2151"/>
    </row>
    <row r="15" spans="1:33" s="6" customFormat="1" ht="16.5" customHeight="1">
      <c r="A15" s="1923"/>
      <c r="B15" s="720" t="s">
        <v>11</v>
      </c>
      <c r="C15" s="1507">
        <f>SUM(C11:C14)</f>
        <v>3</v>
      </c>
      <c r="D15" s="1508">
        <f t="shared" ref="D15:V15" si="17">SUM(D11:D14)</f>
        <v>1</v>
      </c>
      <c r="E15" s="1509">
        <f t="shared" si="8"/>
        <v>4</v>
      </c>
      <c r="F15" s="1507">
        <f t="shared" si="17"/>
        <v>2</v>
      </c>
      <c r="G15" s="1508">
        <f t="shared" si="17"/>
        <v>0</v>
      </c>
      <c r="H15" s="1516">
        <f t="shared" si="10"/>
        <v>2</v>
      </c>
      <c r="I15" s="1507">
        <f t="shared" si="17"/>
        <v>2</v>
      </c>
      <c r="J15" s="1508">
        <f t="shared" si="17"/>
        <v>4</v>
      </c>
      <c r="K15" s="1509">
        <f t="shared" si="1"/>
        <v>6</v>
      </c>
      <c r="L15" s="1507">
        <f t="shared" si="17"/>
        <v>1</v>
      </c>
      <c r="M15" s="1508">
        <f t="shared" si="17"/>
        <v>1</v>
      </c>
      <c r="N15" s="1516">
        <f t="shared" si="2"/>
        <v>2</v>
      </c>
      <c r="O15" s="1507">
        <f t="shared" si="17"/>
        <v>0</v>
      </c>
      <c r="P15" s="1508">
        <f t="shared" si="17"/>
        <v>1</v>
      </c>
      <c r="Q15" s="1512">
        <f t="shared" si="13"/>
        <v>1</v>
      </c>
      <c r="R15" s="1507">
        <f t="shared" si="17"/>
        <v>0</v>
      </c>
      <c r="S15" s="1508">
        <f t="shared" si="17"/>
        <v>0</v>
      </c>
      <c r="T15" s="1509">
        <f t="shared" si="4"/>
        <v>0</v>
      </c>
      <c r="U15" s="1507">
        <f t="shared" si="17"/>
        <v>0</v>
      </c>
      <c r="V15" s="1508">
        <f t="shared" si="17"/>
        <v>0</v>
      </c>
      <c r="W15" s="1516">
        <f t="shared" si="5"/>
        <v>0</v>
      </c>
      <c r="X15" s="1507">
        <f t="shared" si="6"/>
        <v>8</v>
      </c>
      <c r="Y15" s="1508">
        <f t="shared" si="6"/>
        <v>7</v>
      </c>
      <c r="Z15" s="1514">
        <f t="shared" si="7"/>
        <v>15</v>
      </c>
      <c r="AA15" s="1517">
        <v>0</v>
      </c>
      <c r="AB15" s="1517">
        <v>7</v>
      </c>
      <c r="AC15" s="105" t="s">
        <v>11</v>
      </c>
      <c r="AD15" s="2152"/>
    </row>
    <row r="16" spans="1:33" s="6" customFormat="1" ht="16.5" customHeight="1">
      <c r="A16" s="2093" t="s">
        <v>247</v>
      </c>
      <c r="B16" s="96" t="s">
        <v>56</v>
      </c>
      <c r="C16" s="1498">
        <v>0</v>
      </c>
      <c r="D16" s="1496">
        <v>0</v>
      </c>
      <c r="E16" s="1494">
        <f>SUM(C16:D16)</f>
        <v>0</v>
      </c>
      <c r="F16" s="1502">
        <v>1</v>
      </c>
      <c r="G16" s="1493">
        <v>7</v>
      </c>
      <c r="H16" s="1494">
        <f>SUM(F16:G16)</f>
        <v>8</v>
      </c>
      <c r="I16" s="1502">
        <v>5</v>
      </c>
      <c r="J16" s="1493">
        <v>2</v>
      </c>
      <c r="K16" s="1494">
        <f>SUM(I16:J16)</f>
        <v>7</v>
      </c>
      <c r="L16" s="1502">
        <v>2</v>
      </c>
      <c r="M16" s="1493">
        <v>1</v>
      </c>
      <c r="N16" s="1494">
        <f>SUM(L16:M16)</f>
        <v>3</v>
      </c>
      <c r="O16" s="1502">
        <v>2</v>
      </c>
      <c r="P16" s="1493">
        <v>2</v>
      </c>
      <c r="Q16" s="1494">
        <f>SUM(O16:P16)</f>
        <v>4</v>
      </c>
      <c r="R16" s="1502">
        <v>4</v>
      </c>
      <c r="S16" s="1493">
        <v>5</v>
      </c>
      <c r="T16" s="1494">
        <f>SUM(R16:S16)</f>
        <v>9</v>
      </c>
      <c r="U16" s="1502">
        <v>3</v>
      </c>
      <c r="V16" s="1493">
        <v>1</v>
      </c>
      <c r="W16" s="1494">
        <f>SUM(U16:V16)</f>
        <v>4</v>
      </c>
      <c r="X16" s="1498">
        <f t="shared" si="6"/>
        <v>17</v>
      </c>
      <c r="Y16" s="1496">
        <f t="shared" si="6"/>
        <v>18</v>
      </c>
      <c r="Z16" s="1499">
        <f>SUM(X16:Y16)</f>
        <v>35</v>
      </c>
      <c r="AA16" s="1500">
        <v>3</v>
      </c>
      <c r="AB16" s="1500">
        <v>2</v>
      </c>
      <c r="AC16" s="821" t="s">
        <v>56</v>
      </c>
      <c r="AD16" s="2150" t="s">
        <v>247</v>
      </c>
    </row>
    <row r="17" spans="1:30" s="6" customFormat="1" ht="16.5" customHeight="1">
      <c r="A17" s="2035"/>
      <c r="B17" s="96" t="s">
        <v>57</v>
      </c>
      <c r="C17" s="1498">
        <v>0</v>
      </c>
      <c r="D17" s="1496">
        <v>0</v>
      </c>
      <c r="E17" s="1494">
        <f>SUM(C17:D17)</f>
        <v>0</v>
      </c>
      <c r="F17" s="1502">
        <v>8</v>
      </c>
      <c r="G17" s="1493">
        <v>2</v>
      </c>
      <c r="H17" s="1494">
        <f t="shared" ref="H17:H18" si="18">SUM(F17:G17)</f>
        <v>10</v>
      </c>
      <c r="I17" s="1502">
        <v>4</v>
      </c>
      <c r="J17" s="1493">
        <v>4</v>
      </c>
      <c r="K17" s="1494">
        <f t="shared" ref="K17:K18" si="19">SUM(I17:J17)</f>
        <v>8</v>
      </c>
      <c r="L17" s="1502">
        <v>3</v>
      </c>
      <c r="M17" s="1493">
        <v>4</v>
      </c>
      <c r="N17" s="1494">
        <f t="shared" ref="N17:N18" si="20">SUM(L17:M17)</f>
        <v>7</v>
      </c>
      <c r="O17" s="1495">
        <v>0</v>
      </c>
      <c r="P17" s="1496">
        <v>0</v>
      </c>
      <c r="Q17" s="1494">
        <f>SUM(O17:P17)</f>
        <v>0</v>
      </c>
      <c r="R17" s="1495">
        <v>0</v>
      </c>
      <c r="S17" s="1496">
        <v>0</v>
      </c>
      <c r="T17" s="1494">
        <f t="shared" ref="T17:T18" si="21">SUM(R17:S17)</f>
        <v>0</v>
      </c>
      <c r="U17" s="1495">
        <v>0</v>
      </c>
      <c r="V17" s="1496">
        <v>0</v>
      </c>
      <c r="W17" s="1494">
        <f t="shared" ref="W17:W18" si="22">SUM(U17:V17)</f>
        <v>0</v>
      </c>
      <c r="X17" s="1498">
        <f t="shared" si="6"/>
        <v>15</v>
      </c>
      <c r="Y17" s="1496">
        <f t="shared" si="6"/>
        <v>10</v>
      </c>
      <c r="Z17" s="1499">
        <f t="shared" si="7"/>
        <v>25</v>
      </c>
      <c r="AA17" s="1500">
        <v>1</v>
      </c>
      <c r="AB17" s="1500">
        <v>5</v>
      </c>
      <c r="AC17" s="821" t="s">
        <v>57</v>
      </c>
      <c r="AD17" s="2151"/>
    </row>
    <row r="18" spans="1:30" s="6" customFormat="1" ht="16.5" customHeight="1">
      <c r="A18" s="2035"/>
      <c r="B18" s="97" t="s">
        <v>58</v>
      </c>
      <c r="C18" s="1507">
        <v>0</v>
      </c>
      <c r="D18" s="1508">
        <v>0</v>
      </c>
      <c r="E18" s="1509">
        <f>SUM(C18:D18)</f>
        <v>0</v>
      </c>
      <c r="F18" s="1510">
        <v>7</v>
      </c>
      <c r="G18" s="1511">
        <v>3</v>
      </c>
      <c r="H18" s="1494">
        <f t="shared" si="18"/>
        <v>10</v>
      </c>
      <c r="I18" s="1510">
        <v>4</v>
      </c>
      <c r="J18" s="1511">
        <v>4</v>
      </c>
      <c r="K18" s="1512">
        <f t="shared" si="19"/>
        <v>8</v>
      </c>
      <c r="L18" s="1510">
        <v>5</v>
      </c>
      <c r="M18" s="1511">
        <v>4</v>
      </c>
      <c r="N18" s="1494">
        <f t="shared" si="20"/>
        <v>9</v>
      </c>
      <c r="O18" s="1513">
        <v>0</v>
      </c>
      <c r="P18" s="1508">
        <v>0</v>
      </c>
      <c r="Q18" s="1512">
        <v>0</v>
      </c>
      <c r="R18" s="1513">
        <v>0</v>
      </c>
      <c r="S18" s="1508">
        <v>0</v>
      </c>
      <c r="T18" s="1494">
        <f t="shared" si="21"/>
        <v>0</v>
      </c>
      <c r="U18" s="1513">
        <v>0</v>
      </c>
      <c r="V18" s="1508">
        <v>0</v>
      </c>
      <c r="W18" s="1494">
        <f t="shared" si="22"/>
        <v>0</v>
      </c>
      <c r="X18" s="1507">
        <f t="shared" si="6"/>
        <v>16</v>
      </c>
      <c r="Y18" s="1508">
        <f t="shared" si="6"/>
        <v>11</v>
      </c>
      <c r="Z18" s="1514">
        <f t="shared" si="7"/>
        <v>27</v>
      </c>
      <c r="AA18" s="1515">
        <v>5</v>
      </c>
      <c r="AB18" s="1515">
        <v>6</v>
      </c>
      <c r="AC18" s="98" t="s">
        <v>58</v>
      </c>
      <c r="AD18" s="2151"/>
    </row>
    <row r="19" spans="1:30" s="6" customFormat="1" ht="16.5" customHeight="1">
      <c r="A19" s="1923"/>
      <c r="B19" s="720" t="s">
        <v>11</v>
      </c>
      <c r="C19" s="1507">
        <f>SUM(C16:C18)</f>
        <v>0</v>
      </c>
      <c r="D19" s="1508">
        <f t="shared" ref="D19:V19" si="23">SUM(D16:D18)</f>
        <v>0</v>
      </c>
      <c r="E19" s="1509">
        <f t="shared" si="8"/>
        <v>0</v>
      </c>
      <c r="F19" s="1507">
        <f t="shared" si="23"/>
        <v>16</v>
      </c>
      <c r="G19" s="1508">
        <f t="shared" si="23"/>
        <v>12</v>
      </c>
      <c r="H19" s="1516">
        <f t="shared" si="10"/>
        <v>28</v>
      </c>
      <c r="I19" s="1507">
        <f>SUM(I16:I18)</f>
        <v>13</v>
      </c>
      <c r="J19" s="1508">
        <f t="shared" si="23"/>
        <v>10</v>
      </c>
      <c r="K19" s="1509">
        <f t="shared" si="1"/>
        <v>23</v>
      </c>
      <c r="L19" s="1507">
        <f t="shared" si="23"/>
        <v>10</v>
      </c>
      <c r="M19" s="1508">
        <f t="shared" si="23"/>
        <v>9</v>
      </c>
      <c r="N19" s="1516">
        <f t="shared" si="2"/>
        <v>19</v>
      </c>
      <c r="O19" s="1507">
        <f t="shared" si="23"/>
        <v>2</v>
      </c>
      <c r="P19" s="1508">
        <f t="shared" si="23"/>
        <v>2</v>
      </c>
      <c r="Q19" s="1512">
        <f t="shared" si="13"/>
        <v>4</v>
      </c>
      <c r="R19" s="1507">
        <f t="shared" si="23"/>
        <v>4</v>
      </c>
      <c r="S19" s="1508">
        <f t="shared" si="23"/>
        <v>5</v>
      </c>
      <c r="T19" s="1516">
        <f t="shared" si="4"/>
        <v>9</v>
      </c>
      <c r="U19" s="1507">
        <f t="shared" si="23"/>
        <v>3</v>
      </c>
      <c r="V19" s="1508">
        <f t="shared" si="23"/>
        <v>1</v>
      </c>
      <c r="W19" s="1516">
        <f t="shared" si="5"/>
        <v>4</v>
      </c>
      <c r="X19" s="1507">
        <f t="shared" si="6"/>
        <v>48</v>
      </c>
      <c r="Y19" s="1508">
        <f t="shared" si="6"/>
        <v>39</v>
      </c>
      <c r="Z19" s="1514">
        <f t="shared" si="7"/>
        <v>87</v>
      </c>
      <c r="AA19" s="1517">
        <v>9</v>
      </c>
      <c r="AB19" s="1517">
        <v>13</v>
      </c>
      <c r="AC19" s="105" t="s">
        <v>11</v>
      </c>
      <c r="AD19" s="2152"/>
    </row>
    <row r="20" spans="1:30" s="6" customFormat="1" ht="16.5" customHeight="1">
      <c r="A20" s="2093" t="s">
        <v>248</v>
      </c>
      <c r="B20" s="96" t="s">
        <v>56</v>
      </c>
      <c r="C20" s="1498">
        <v>0</v>
      </c>
      <c r="D20" s="1496">
        <v>0</v>
      </c>
      <c r="E20" s="1494">
        <f>SUM(C20:D20)</f>
        <v>0</v>
      </c>
      <c r="F20" s="1502">
        <v>23</v>
      </c>
      <c r="G20" s="1493">
        <v>6</v>
      </c>
      <c r="H20" s="1494">
        <f>SUM(F20:G20)</f>
        <v>29</v>
      </c>
      <c r="I20" s="1502">
        <v>18</v>
      </c>
      <c r="J20" s="1493">
        <v>7</v>
      </c>
      <c r="K20" s="1494">
        <f>SUM(I20:J20)</f>
        <v>25</v>
      </c>
      <c r="L20" s="1502">
        <v>10</v>
      </c>
      <c r="M20" s="1493">
        <v>2</v>
      </c>
      <c r="N20" s="1494">
        <f>SUM(L20:M20)</f>
        <v>12</v>
      </c>
      <c r="O20" s="1502">
        <v>16</v>
      </c>
      <c r="P20" s="1493">
        <v>3</v>
      </c>
      <c r="Q20" s="1494">
        <f>SUM(O20:P20)</f>
        <v>19</v>
      </c>
      <c r="R20" s="1502">
        <v>9</v>
      </c>
      <c r="S20" s="1493">
        <v>6</v>
      </c>
      <c r="T20" s="1505">
        <f>SUM(R20:S20)</f>
        <v>15</v>
      </c>
      <c r="U20" s="1502">
        <v>12</v>
      </c>
      <c r="V20" s="1493">
        <v>2</v>
      </c>
      <c r="W20" s="1494">
        <f>SUM(U20:V20)</f>
        <v>14</v>
      </c>
      <c r="X20" s="1498">
        <f t="shared" si="6"/>
        <v>88</v>
      </c>
      <c r="Y20" s="1496">
        <f t="shared" si="6"/>
        <v>26</v>
      </c>
      <c r="Z20" s="1499">
        <f t="shared" si="7"/>
        <v>114</v>
      </c>
      <c r="AA20" s="1500">
        <v>0</v>
      </c>
      <c r="AB20" s="1500">
        <v>0</v>
      </c>
      <c r="AC20" s="821" t="s">
        <v>56</v>
      </c>
      <c r="AD20" s="2150" t="s">
        <v>248</v>
      </c>
    </row>
    <row r="21" spans="1:30" s="6" customFormat="1" ht="16.5" customHeight="1">
      <c r="A21" s="2035"/>
      <c r="B21" s="96" t="s">
        <v>57</v>
      </c>
      <c r="C21" s="1498">
        <v>0</v>
      </c>
      <c r="D21" s="1496">
        <v>0</v>
      </c>
      <c r="E21" s="1494">
        <f>SUM(C21:D21)</f>
        <v>0</v>
      </c>
      <c r="F21" s="1502">
        <v>24</v>
      </c>
      <c r="G21" s="1493">
        <v>20</v>
      </c>
      <c r="H21" s="1494">
        <f>SUM(F21:G21)</f>
        <v>44</v>
      </c>
      <c r="I21" s="1502">
        <v>30</v>
      </c>
      <c r="J21" s="1493">
        <v>8</v>
      </c>
      <c r="K21" s="1494">
        <f>SUM(I21:J21)</f>
        <v>38</v>
      </c>
      <c r="L21" s="1502">
        <v>30</v>
      </c>
      <c r="M21" s="1493">
        <v>9</v>
      </c>
      <c r="N21" s="1494">
        <f>SUM(L21:M21)</f>
        <v>39</v>
      </c>
      <c r="O21" s="1495">
        <v>0</v>
      </c>
      <c r="P21" s="1496">
        <v>0</v>
      </c>
      <c r="Q21" s="1505">
        <f>SUM(O21:P21)</f>
        <v>0</v>
      </c>
      <c r="R21" s="1495">
        <v>0</v>
      </c>
      <c r="S21" s="1496">
        <v>0</v>
      </c>
      <c r="T21" s="1494">
        <f>SUM(R21:S21)</f>
        <v>0</v>
      </c>
      <c r="U21" s="1495">
        <v>0</v>
      </c>
      <c r="V21" s="1496">
        <v>0</v>
      </c>
      <c r="W21" s="1494">
        <f>SUM(U21:V21)</f>
        <v>0</v>
      </c>
      <c r="X21" s="1498">
        <f t="shared" si="6"/>
        <v>84</v>
      </c>
      <c r="Y21" s="1496">
        <f t="shared" si="6"/>
        <v>37</v>
      </c>
      <c r="Z21" s="1499">
        <f t="shared" si="7"/>
        <v>121</v>
      </c>
      <c r="AA21" s="1500">
        <v>0</v>
      </c>
      <c r="AB21" s="1500">
        <v>17</v>
      </c>
      <c r="AC21" s="821" t="s">
        <v>57</v>
      </c>
      <c r="AD21" s="2151"/>
    </row>
    <row r="22" spans="1:30" s="6" customFormat="1" ht="16.5" customHeight="1">
      <c r="A22" s="2035"/>
      <c r="B22" s="97" t="s">
        <v>58</v>
      </c>
      <c r="C22" s="1507">
        <v>0</v>
      </c>
      <c r="D22" s="1508">
        <v>0</v>
      </c>
      <c r="E22" s="1509">
        <f>SUM(C22:D22)</f>
        <v>0</v>
      </c>
      <c r="F22" s="1510">
        <v>26</v>
      </c>
      <c r="G22" s="1511">
        <v>16</v>
      </c>
      <c r="H22" s="1509">
        <f>SUM(F22:G22)</f>
        <v>42</v>
      </c>
      <c r="I22" s="1510">
        <v>27</v>
      </c>
      <c r="J22" s="1511">
        <v>19</v>
      </c>
      <c r="K22" s="1509">
        <f>SUM(I22:J22)</f>
        <v>46</v>
      </c>
      <c r="L22" s="1510">
        <v>27</v>
      </c>
      <c r="M22" s="1511">
        <v>15</v>
      </c>
      <c r="N22" s="1509">
        <f>SUM(L22:M22)</f>
        <v>42</v>
      </c>
      <c r="O22" s="1513">
        <v>0</v>
      </c>
      <c r="P22" s="1508">
        <v>0</v>
      </c>
      <c r="Q22" s="1512">
        <f>SUM(O22:P22)</f>
        <v>0</v>
      </c>
      <c r="R22" s="1513">
        <v>0</v>
      </c>
      <c r="S22" s="1508">
        <v>0</v>
      </c>
      <c r="T22" s="1509">
        <f>SUM(R22:S22)</f>
        <v>0</v>
      </c>
      <c r="U22" s="1513">
        <v>0</v>
      </c>
      <c r="V22" s="1508">
        <v>0</v>
      </c>
      <c r="W22" s="1509">
        <f>SUM(U22:V22)</f>
        <v>0</v>
      </c>
      <c r="X22" s="1507">
        <f t="shared" ref="X22:Y51" si="24">SUM(C22,F22,I22,L22,O22,R22,U22)</f>
        <v>80</v>
      </c>
      <c r="Y22" s="1508">
        <f t="shared" si="24"/>
        <v>50</v>
      </c>
      <c r="Z22" s="1514">
        <f t="shared" si="7"/>
        <v>130</v>
      </c>
      <c r="AA22" s="1515">
        <v>0</v>
      </c>
      <c r="AB22" s="1515">
        <v>28</v>
      </c>
      <c r="AC22" s="98" t="s">
        <v>58</v>
      </c>
      <c r="AD22" s="2151"/>
    </row>
    <row r="23" spans="1:30" s="6" customFormat="1" ht="16.5" customHeight="1">
      <c r="A23" s="1923"/>
      <c r="B23" s="720" t="s">
        <v>11</v>
      </c>
      <c r="C23" s="1507">
        <f>SUM(C20:C22)</f>
        <v>0</v>
      </c>
      <c r="D23" s="1508">
        <f t="shared" ref="D23" si="25">SUM(D20:D22)</f>
        <v>0</v>
      </c>
      <c r="E23" s="1509">
        <f t="shared" ref="E23" si="26">SUM(C23:D23)</f>
        <v>0</v>
      </c>
      <c r="F23" s="1518">
        <f>SUM(F20:F22)</f>
        <v>73</v>
      </c>
      <c r="G23" s="1508">
        <f t="shared" ref="G23" si="27">SUM(G20:G22)</f>
        <v>42</v>
      </c>
      <c r="H23" s="1509">
        <f t="shared" ref="H23" si="28">SUM(F23:G23)</f>
        <v>115</v>
      </c>
      <c r="I23" s="1507">
        <f>SUM(I20:I22)</f>
        <v>75</v>
      </c>
      <c r="J23" s="1508">
        <f t="shared" ref="J23" si="29">SUM(J20:J22)</f>
        <v>34</v>
      </c>
      <c r="K23" s="1509">
        <f t="shared" ref="K23" si="30">SUM(I23:J23)</f>
        <v>109</v>
      </c>
      <c r="L23" s="1507">
        <f>SUM(L20:L22)</f>
        <v>67</v>
      </c>
      <c r="M23" s="1508">
        <f t="shared" ref="M23" si="31">SUM(M20:M22)</f>
        <v>26</v>
      </c>
      <c r="N23" s="1509">
        <f t="shared" ref="N23" si="32">SUM(L23:M23)</f>
        <v>93</v>
      </c>
      <c r="O23" s="1507">
        <f>SUM(O20:O22)</f>
        <v>16</v>
      </c>
      <c r="P23" s="1508">
        <f t="shared" ref="P23" si="33">SUM(P20:P22)</f>
        <v>3</v>
      </c>
      <c r="Q23" s="1512">
        <f t="shared" ref="Q23" si="34">SUM(O23:P23)</f>
        <v>19</v>
      </c>
      <c r="R23" s="1507">
        <f>SUM(R20:R22)</f>
        <v>9</v>
      </c>
      <c r="S23" s="1508">
        <f t="shared" ref="S23" si="35">SUM(S20:S22)</f>
        <v>6</v>
      </c>
      <c r="T23" s="1509">
        <f t="shared" ref="T23" si="36">SUM(R23:S23)</f>
        <v>15</v>
      </c>
      <c r="U23" s="1507">
        <f>SUM(U20:U22)</f>
        <v>12</v>
      </c>
      <c r="V23" s="1508">
        <f t="shared" ref="V23" si="37">SUM(V20:V22)</f>
        <v>2</v>
      </c>
      <c r="W23" s="1509">
        <f t="shared" ref="W23" si="38">SUM(U23:V23)</f>
        <v>14</v>
      </c>
      <c r="X23" s="1507">
        <f t="shared" si="24"/>
        <v>252</v>
      </c>
      <c r="Y23" s="1508">
        <f t="shared" si="24"/>
        <v>113</v>
      </c>
      <c r="Z23" s="1514">
        <f t="shared" si="7"/>
        <v>365</v>
      </c>
      <c r="AA23" s="1517">
        <v>0</v>
      </c>
      <c r="AB23" s="1517">
        <v>45</v>
      </c>
      <c r="AC23" s="105" t="s">
        <v>11</v>
      </c>
      <c r="AD23" s="2152"/>
    </row>
    <row r="24" spans="1:30" s="6" customFormat="1" ht="16.5" customHeight="1">
      <c r="A24" s="2093" t="s">
        <v>249</v>
      </c>
      <c r="B24" s="96" t="s">
        <v>56</v>
      </c>
      <c r="C24" s="1498">
        <v>0</v>
      </c>
      <c r="D24" s="1496">
        <v>0</v>
      </c>
      <c r="E24" s="1494">
        <f>SUM(C24:D24)</f>
        <v>0</v>
      </c>
      <c r="F24" s="1502">
        <v>7</v>
      </c>
      <c r="G24" s="1493">
        <v>4</v>
      </c>
      <c r="H24" s="1494">
        <f>SUM(F24:G24)</f>
        <v>11</v>
      </c>
      <c r="I24" s="1502">
        <v>9</v>
      </c>
      <c r="J24" s="1493">
        <v>0</v>
      </c>
      <c r="K24" s="1494">
        <f>SUM(I24:J24)</f>
        <v>9</v>
      </c>
      <c r="L24" s="1502">
        <v>3</v>
      </c>
      <c r="M24" s="1493">
        <v>2</v>
      </c>
      <c r="N24" s="1494">
        <f>SUM(L24:M24)</f>
        <v>5</v>
      </c>
      <c r="O24" s="1502">
        <v>8</v>
      </c>
      <c r="P24" s="1493">
        <v>0</v>
      </c>
      <c r="Q24" s="1505">
        <f>SUM(O24:P24)</f>
        <v>8</v>
      </c>
      <c r="R24" s="1502">
        <v>9</v>
      </c>
      <c r="S24" s="1493">
        <v>3</v>
      </c>
      <c r="T24" s="1494">
        <f>SUM(R24:S24)</f>
        <v>12</v>
      </c>
      <c r="U24" s="1502">
        <v>4</v>
      </c>
      <c r="V24" s="1493">
        <v>2</v>
      </c>
      <c r="W24" s="1494">
        <f>SUM(U24:V24)</f>
        <v>6</v>
      </c>
      <c r="X24" s="1498">
        <f t="shared" si="24"/>
        <v>40</v>
      </c>
      <c r="Y24" s="1496">
        <f t="shared" si="24"/>
        <v>11</v>
      </c>
      <c r="Z24" s="1499">
        <f t="shared" si="7"/>
        <v>51</v>
      </c>
      <c r="AA24" s="1500">
        <v>14</v>
      </c>
      <c r="AB24" s="1500">
        <v>0</v>
      </c>
      <c r="AC24" s="821" t="s">
        <v>56</v>
      </c>
      <c r="AD24" s="2150" t="s">
        <v>249</v>
      </c>
    </row>
    <row r="25" spans="1:30" s="6" customFormat="1" ht="16.5" customHeight="1">
      <c r="A25" s="2035"/>
      <c r="B25" s="96" t="s">
        <v>57</v>
      </c>
      <c r="C25" s="1498">
        <v>0</v>
      </c>
      <c r="D25" s="1496">
        <v>0</v>
      </c>
      <c r="E25" s="1494">
        <f>SUM(C25:D25)</f>
        <v>0</v>
      </c>
      <c r="F25" s="1502">
        <v>11</v>
      </c>
      <c r="G25" s="1493">
        <v>8</v>
      </c>
      <c r="H25" s="1494">
        <f>SUM(F25:G25)</f>
        <v>19</v>
      </c>
      <c r="I25" s="1502">
        <v>15</v>
      </c>
      <c r="J25" s="1493">
        <v>12</v>
      </c>
      <c r="K25" s="1494">
        <f>SUM(I25:J25)</f>
        <v>27</v>
      </c>
      <c r="L25" s="1502">
        <v>18</v>
      </c>
      <c r="M25" s="1493">
        <v>4</v>
      </c>
      <c r="N25" s="1494">
        <f>SUM(L25:M25)</f>
        <v>22</v>
      </c>
      <c r="O25" s="1495">
        <v>0</v>
      </c>
      <c r="P25" s="1496">
        <v>0</v>
      </c>
      <c r="Q25" s="1505">
        <f>SUM(O25:P25)</f>
        <v>0</v>
      </c>
      <c r="R25" s="1495">
        <v>0</v>
      </c>
      <c r="S25" s="1496">
        <v>0</v>
      </c>
      <c r="T25" s="1494">
        <f>SUM(R25:S25)</f>
        <v>0</v>
      </c>
      <c r="U25" s="1495">
        <v>0</v>
      </c>
      <c r="V25" s="1496">
        <v>0</v>
      </c>
      <c r="W25" s="1494">
        <f>SUM(U25:V25)</f>
        <v>0</v>
      </c>
      <c r="X25" s="1498">
        <f t="shared" si="24"/>
        <v>44</v>
      </c>
      <c r="Y25" s="1496">
        <f t="shared" si="24"/>
        <v>24</v>
      </c>
      <c r="Z25" s="1499">
        <f t="shared" si="7"/>
        <v>68</v>
      </c>
      <c r="AA25" s="1500">
        <v>8</v>
      </c>
      <c r="AB25" s="1500">
        <v>0</v>
      </c>
      <c r="AC25" s="821" t="s">
        <v>57</v>
      </c>
      <c r="AD25" s="2151"/>
    </row>
    <row r="26" spans="1:30" s="6" customFormat="1" ht="16.5" customHeight="1">
      <c r="A26" s="2035"/>
      <c r="B26" s="97" t="s">
        <v>250</v>
      </c>
      <c r="C26" s="1507">
        <v>0</v>
      </c>
      <c r="D26" s="1508">
        <v>0</v>
      </c>
      <c r="E26" s="1509">
        <f>SUM(C26:D26)</f>
        <v>0</v>
      </c>
      <c r="F26" s="1510">
        <v>33</v>
      </c>
      <c r="G26" s="1511">
        <v>18</v>
      </c>
      <c r="H26" s="1509">
        <f>SUM(F26:G26)</f>
        <v>51</v>
      </c>
      <c r="I26" s="1510">
        <v>22</v>
      </c>
      <c r="J26" s="1511">
        <v>12</v>
      </c>
      <c r="K26" s="1509">
        <f>SUM(I26:J26)</f>
        <v>34</v>
      </c>
      <c r="L26" s="1510">
        <v>17</v>
      </c>
      <c r="M26" s="1511">
        <v>13</v>
      </c>
      <c r="N26" s="1509">
        <f>SUM(L26:M26)</f>
        <v>30</v>
      </c>
      <c r="O26" s="1513">
        <v>0</v>
      </c>
      <c r="P26" s="1508">
        <v>0</v>
      </c>
      <c r="Q26" s="1512">
        <f>SUM(O26:P26)</f>
        <v>0</v>
      </c>
      <c r="R26" s="1513">
        <v>0</v>
      </c>
      <c r="S26" s="1508">
        <v>0</v>
      </c>
      <c r="T26" s="1509">
        <f>SUM(R26:S26)</f>
        <v>0</v>
      </c>
      <c r="U26" s="1513">
        <v>0</v>
      </c>
      <c r="V26" s="1508">
        <v>0</v>
      </c>
      <c r="W26" s="1509">
        <f>SUM(U26:V26)</f>
        <v>0</v>
      </c>
      <c r="X26" s="1507">
        <f t="shared" si="24"/>
        <v>72</v>
      </c>
      <c r="Y26" s="1508">
        <f t="shared" si="24"/>
        <v>43</v>
      </c>
      <c r="Z26" s="1514">
        <f t="shared" si="7"/>
        <v>115</v>
      </c>
      <c r="AA26" s="1515">
        <v>9</v>
      </c>
      <c r="AB26" s="1515">
        <v>0</v>
      </c>
      <c r="AC26" s="99" t="s">
        <v>251</v>
      </c>
      <c r="AD26" s="2151"/>
    </row>
    <row r="27" spans="1:30" s="6" customFormat="1" ht="16.5" customHeight="1">
      <c r="A27" s="1923"/>
      <c r="B27" s="720" t="s">
        <v>11</v>
      </c>
      <c r="C27" s="1507">
        <f>SUM(C24:C26)</f>
        <v>0</v>
      </c>
      <c r="D27" s="1508">
        <f t="shared" ref="D27" si="39">SUM(D24:D26)</f>
        <v>0</v>
      </c>
      <c r="E27" s="1509">
        <f t="shared" ref="E27" si="40">SUM(C27:D27)</f>
        <v>0</v>
      </c>
      <c r="F27" s="1507">
        <f>SUM(F24:F26)</f>
        <v>51</v>
      </c>
      <c r="G27" s="1508">
        <f t="shared" ref="G27" si="41">SUM(G24:G26)</f>
        <v>30</v>
      </c>
      <c r="H27" s="1509">
        <f t="shared" ref="H27" si="42">SUM(F27:G27)</f>
        <v>81</v>
      </c>
      <c r="I27" s="1507">
        <f>SUM(I24:I26)</f>
        <v>46</v>
      </c>
      <c r="J27" s="1508">
        <f t="shared" ref="J27" si="43">SUM(J24:J26)</f>
        <v>24</v>
      </c>
      <c r="K27" s="1509">
        <f t="shared" ref="K27" si="44">SUM(I27:J27)</f>
        <v>70</v>
      </c>
      <c r="L27" s="1507">
        <f>SUM(L24:L26)</f>
        <v>38</v>
      </c>
      <c r="M27" s="1508">
        <f t="shared" ref="M27" si="45">SUM(M24:M26)</f>
        <v>19</v>
      </c>
      <c r="N27" s="1509">
        <f t="shared" ref="N27" si="46">SUM(L27:M27)</f>
        <v>57</v>
      </c>
      <c r="O27" s="1507">
        <f>SUM(O24:O26)</f>
        <v>8</v>
      </c>
      <c r="P27" s="1508">
        <f t="shared" ref="P27" si="47">SUM(P24:P26)</f>
        <v>0</v>
      </c>
      <c r="Q27" s="1512">
        <f t="shared" ref="Q27" si="48">SUM(O27:P27)</f>
        <v>8</v>
      </c>
      <c r="R27" s="1507">
        <f>SUM(R24:R26)</f>
        <v>9</v>
      </c>
      <c r="S27" s="1508">
        <f t="shared" ref="S27" si="49">SUM(S24:S26)</f>
        <v>3</v>
      </c>
      <c r="T27" s="1509">
        <f t="shared" ref="T27" si="50">SUM(R27:S27)</f>
        <v>12</v>
      </c>
      <c r="U27" s="1507">
        <f>SUM(U24:U26)</f>
        <v>4</v>
      </c>
      <c r="V27" s="1508">
        <f t="shared" ref="V27" si="51">SUM(V24:V26)</f>
        <v>2</v>
      </c>
      <c r="W27" s="1509">
        <f t="shared" ref="W27" si="52">SUM(U27:V27)</f>
        <v>6</v>
      </c>
      <c r="X27" s="1507">
        <f t="shared" si="24"/>
        <v>156</v>
      </c>
      <c r="Y27" s="1508">
        <f t="shared" si="24"/>
        <v>78</v>
      </c>
      <c r="Z27" s="1514">
        <f t="shared" si="7"/>
        <v>234</v>
      </c>
      <c r="AA27" s="1517">
        <v>31</v>
      </c>
      <c r="AB27" s="1517">
        <v>0</v>
      </c>
      <c r="AC27" s="105" t="s">
        <v>11</v>
      </c>
      <c r="AD27" s="2152"/>
    </row>
    <row r="28" spans="1:30" s="101" customFormat="1" ht="16.5" customHeight="1">
      <c r="A28" s="2153" t="s">
        <v>252</v>
      </c>
      <c r="B28" s="100" t="s">
        <v>56</v>
      </c>
      <c r="C28" s="1519">
        <v>0</v>
      </c>
      <c r="D28" s="1520">
        <v>0</v>
      </c>
      <c r="E28" s="1521">
        <f>SUM(C28:D28)</f>
        <v>0</v>
      </c>
      <c r="F28" s="1522">
        <v>8</v>
      </c>
      <c r="G28" s="1523">
        <v>2</v>
      </c>
      <c r="H28" s="1521">
        <f>SUM(F28:G28)</f>
        <v>10</v>
      </c>
      <c r="I28" s="1522">
        <v>3</v>
      </c>
      <c r="J28" s="1523">
        <v>2</v>
      </c>
      <c r="K28" s="1521">
        <f>SUM(I28:J28)</f>
        <v>5</v>
      </c>
      <c r="L28" s="1522">
        <v>5</v>
      </c>
      <c r="M28" s="1523">
        <v>1</v>
      </c>
      <c r="N28" s="1521">
        <f>SUM(L28:M28)</f>
        <v>6</v>
      </c>
      <c r="O28" s="1522">
        <v>2</v>
      </c>
      <c r="P28" s="1523">
        <v>1</v>
      </c>
      <c r="Q28" s="1524">
        <f>SUM(O28:P28)</f>
        <v>3</v>
      </c>
      <c r="R28" s="1522">
        <v>3</v>
      </c>
      <c r="S28" s="1523">
        <v>4</v>
      </c>
      <c r="T28" s="1521">
        <f>SUM(R28:S28)</f>
        <v>7</v>
      </c>
      <c r="U28" s="1522">
        <v>8</v>
      </c>
      <c r="V28" s="1523">
        <v>2</v>
      </c>
      <c r="W28" s="1521">
        <f>SUM(U28:V28)</f>
        <v>10</v>
      </c>
      <c r="X28" s="1519">
        <f t="shared" si="24"/>
        <v>29</v>
      </c>
      <c r="Y28" s="1520">
        <f t="shared" si="24"/>
        <v>12</v>
      </c>
      <c r="Z28" s="1525">
        <f t="shared" si="7"/>
        <v>41</v>
      </c>
      <c r="AA28" s="1526">
        <v>0</v>
      </c>
      <c r="AB28" s="1526">
        <v>0</v>
      </c>
      <c r="AC28" s="823" t="s">
        <v>56</v>
      </c>
      <c r="AD28" s="2156" t="s">
        <v>252</v>
      </c>
    </row>
    <row r="29" spans="1:30" s="101" customFormat="1" ht="16.5" customHeight="1">
      <c r="A29" s="2154"/>
      <c r="B29" s="102" t="s">
        <v>57</v>
      </c>
      <c r="C29" s="1527">
        <v>0</v>
      </c>
      <c r="D29" s="1528">
        <v>0</v>
      </c>
      <c r="E29" s="1529">
        <f>SUM(C29:D29)</f>
        <v>0</v>
      </c>
      <c r="F29" s="1530">
        <v>7</v>
      </c>
      <c r="G29" s="1531">
        <v>1</v>
      </c>
      <c r="H29" s="1529">
        <f>SUM(F29:G29)</f>
        <v>8</v>
      </c>
      <c r="I29" s="1530">
        <v>5</v>
      </c>
      <c r="J29" s="1531">
        <v>2</v>
      </c>
      <c r="K29" s="1529">
        <f>SUM(I29:J29)</f>
        <v>7</v>
      </c>
      <c r="L29" s="1530">
        <v>6</v>
      </c>
      <c r="M29" s="1531">
        <v>3</v>
      </c>
      <c r="N29" s="1529">
        <f>SUM(L29:M29)</f>
        <v>9</v>
      </c>
      <c r="O29" s="1532">
        <v>0</v>
      </c>
      <c r="P29" s="1528">
        <v>0</v>
      </c>
      <c r="Q29" s="1533">
        <f>SUM(O29:P29)</f>
        <v>0</v>
      </c>
      <c r="R29" s="1532">
        <v>0</v>
      </c>
      <c r="S29" s="1528">
        <v>0</v>
      </c>
      <c r="T29" s="1529">
        <f>SUM(R29:S29)</f>
        <v>0</v>
      </c>
      <c r="U29" s="1532">
        <v>0</v>
      </c>
      <c r="V29" s="1528">
        <v>0</v>
      </c>
      <c r="W29" s="1529">
        <f>SUM(U29:V29)</f>
        <v>0</v>
      </c>
      <c r="X29" s="1527">
        <f t="shared" si="24"/>
        <v>18</v>
      </c>
      <c r="Y29" s="1528">
        <f t="shared" si="24"/>
        <v>6</v>
      </c>
      <c r="Z29" s="1534">
        <f t="shared" si="7"/>
        <v>24</v>
      </c>
      <c r="AA29" s="1535">
        <v>0</v>
      </c>
      <c r="AB29" s="1535">
        <v>0</v>
      </c>
      <c r="AC29" s="103" t="s">
        <v>57</v>
      </c>
      <c r="AD29" s="2157"/>
    </row>
    <row r="30" spans="1:30" s="6" customFormat="1" ht="16.5" customHeight="1">
      <c r="A30" s="2155"/>
      <c r="B30" s="721" t="s">
        <v>11</v>
      </c>
      <c r="C30" s="1527">
        <f>SUM(C28,C29)</f>
        <v>0</v>
      </c>
      <c r="D30" s="1528">
        <f t="shared" ref="D30" si="53">SUM(D28,D29)</f>
        <v>0</v>
      </c>
      <c r="E30" s="1529">
        <f t="shared" ref="E30" si="54">SUM(C30:D30)</f>
        <v>0</v>
      </c>
      <c r="F30" s="1527">
        <f>SUM(F28,F29)</f>
        <v>15</v>
      </c>
      <c r="G30" s="1528">
        <f t="shared" ref="G30" si="55">SUM(G28,G29)</f>
        <v>3</v>
      </c>
      <c r="H30" s="1529">
        <f t="shared" ref="H30" si="56">SUM(F30:G30)</f>
        <v>18</v>
      </c>
      <c r="I30" s="1527">
        <f>SUM(I28,I29)</f>
        <v>8</v>
      </c>
      <c r="J30" s="1528">
        <f t="shared" ref="J30" si="57">SUM(J28,J29)</f>
        <v>4</v>
      </c>
      <c r="K30" s="1529">
        <f t="shared" ref="K30" si="58">SUM(I30:J30)</f>
        <v>12</v>
      </c>
      <c r="L30" s="1527">
        <f>SUM(L28,L29)</f>
        <v>11</v>
      </c>
      <c r="M30" s="1528">
        <f t="shared" ref="M30" si="59">SUM(M28,M29)</f>
        <v>4</v>
      </c>
      <c r="N30" s="1529">
        <f t="shared" ref="N30" si="60">SUM(L30:M30)</f>
        <v>15</v>
      </c>
      <c r="O30" s="1527">
        <f>SUM(O28,O29)</f>
        <v>2</v>
      </c>
      <c r="P30" s="1528">
        <f t="shared" ref="P30" si="61">SUM(P28,P29)</f>
        <v>1</v>
      </c>
      <c r="Q30" s="1533">
        <f t="shared" ref="Q30" si="62">SUM(O30:P30)</f>
        <v>3</v>
      </c>
      <c r="R30" s="1527">
        <f>SUM(R28,R29)</f>
        <v>3</v>
      </c>
      <c r="S30" s="1528">
        <f t="shared" ref="S30" si="63">SUM(S28,S29)</f>
        <v>4</v>
      </c>
      <c r="T30" s="1529">
        <f t="shared" ref="T30" si="64">SUM(R30:S30)</f>
        <v>7</v>
      </c>
      <c r="U30" s="1527">
        <f>SUM(U28,U29)</f>
        <v>8</v>
      </c>
      <c r="V30" s="1528">
        <f t="shared" ref="V30" si="65">SUM(V28,V29)</f>
        <v>2</v>
      </c>
      <c r="W30" s="1529">
        <f t="shared" ref="W30" si="66">SUM(U30:V30)</f>
        <v>10</v>
      </c>
      <c r="X30" s="1527">
        <f t="shared" si="24"/>
        <v>47</v>
      </c>
      <c r="Y30" s="1528">
        <f t="shared" si="24"/>
        <v>18</v>
      </c>
      <c r="Z30" s="1534">
        <f t="shared" si="7"/>
        <v>65</v>
      </c>
      <c r="AA30" s="1536">
        <v>0</v>
      </c>
      <c r="AB30" s="1536">
        <v>0</v>
      </c>
      <c r="AC30" s="106" t="s">
        <v>11</v>
      </c>
      <c r="AD30" s="2158"/>
    </row>
    <row r="31" spans="1:30" s="6" customFormat="1" ht="16.5" customHeight="1">
      <c r="A31" s="2159" t="s">
        <v>253</v>
      </c>
      <c r="B31" s="96" t="s">
        <v>56</v>
      </c>
      <c r="C31" s="1498">
        <v>0</v>
      </c>
      <c r="D31" s="1496">
        <v>0</v>
      </c>
      <c r="E31" s="1494">
        <f>SUM(C31:D31)</f>
        <v>0</v>
      </c>
      <c r="F31" s="1502">
        <v>2</v>
      </c>
      <c r="G31" s="1493">
        <v>0</v>
      </c>
      <c r="H31" s="1494">
        <f>SUM(F31:G31)</f>
        <v>2</v>
      </c>
      <c r="I31" s="1502">
        <v>7</v>
      </c>
      <c r="J31" s="1493">
        <v>3</v>
      </c>
      <c r="K31" s="1494">
        <f>SUM(I31:J31)</f>
        <v>10</v>
      </c>
      <c r="L31" s="1502">
        <v>5</v>
      </c>
      <c r="M31" s="1493">
        <v>2</v>
      </c>
      <c r="N31" s="1494">
        <f>SUM(L31:M31)</f>
        <v>7</v>
      </c>
      <c r="O31" s="1502">
        <v>7</v>
      </c>
      <c r="P31" s="1493">
        <v>3</v>
      </c>
      <c r="Q31" s="1505">
        <f>SUM(O31:P31)</f>
        <v>10</v>
      </c>
      <c r="R31" s="1502">
        <v>4</v>
      </c>
      <c r="S31" s="1503">
        <v>1</v>
      </c>
      <c r="T31" s="1494">
        <f>SUM(R31:S31)</f>
        <v>5</v>
      </c>
      <c r="U31" s="1502">
        <v>4</v>
      </c>
      <c r="V31" s="1493">
        <v>1</v>
      </c>
      <c r="W31" s="1494">
        <f>SUM(U31:V31)</f>
        <v>5</v>
      </c>
      <c r="X31" s="1498">
        <f t="shared" si="24"/>
        <v>29</v>
      </c>
      <c r="Y31" s="1496">
        <f t="shared" si="24"/>
        <v>10</v>
      </c>
      <c r="Z31" s="1499">
        <f t="shared" si="7"/>
        <v>39</v>
      </c>
      <c r="AA31" s="1500">
        <v>0</v>
      </c>
      <c r="AB31" s="1537">
        <v>0</v>
      </c>
      <c r="AC31" s="821" t="s">
        <v>56</v>
      </c>
      <c r="AD31" s="2160" t="s">
        <v>254</v>
      </c>
    </row>
    <row r="32" spans="1:30" s="6" customFormat="1" ht="16.5" customHeight="1">
      <c r="A32" s="2035"/>
      <c r="B32" s="96" t="s">
        <v>57</v>
      </c>
      <c r="C32" s="1498">
        <v>0</v>
      </c>
      <c r="D32" s="1496">
        <v>0</v>
      </c>
      <c r="E32" s="1494">
        <f>SUM(C32:D32)</f>
        <v>0</v>
      </c>
      <c r="F32" s="1502">
        <v>4</v>
      </c>
      <c r="G32" s="1493">
        <v>6</v>
      </c>
      <c r="H32" s="1494">
        <f>SUM(F32:G32)</f>
        <v>10</v>
      </c>
      <c r="I32" s="1502">
        <v>7</v>
      </c>
      <c r="J32" s="1493">
        <v>2</v>
      </c>
      <c r="K32" s="1494">
        <f>SUM(I32:J32)</f>
        <v>9</v>
      </c>
      <c r="L32" s="1502">
        <v>3</v>
      </c>
      <c r="M32" s="1493">
        <v>6</v>
      </c>
      <c r="N32" s="1494">
        <f>SUM(L32:M32)</f>
        <v>9</v>
      </c>
      <c r="O32" s="1495">
        <v>0</v>
      </c>
      <c r="P32" s="1496">
        <v>0</v>
      </c>
      <c r="Q32" s="1505">
        <f>SUM(O32:P32)</f>
        <v>0</v>
      </c>
      <c r="R32" s="1495">
        <v>0</v>
      </c>
      <c r="S32" s="1496">
        <v>0</v>
      </c>
      <c r="T32" s="1494">
        <f>SUM(R32:S32)</f>
        <v>0</v>
      </c>
      <c r="U32" s="1495">
        <v>0</v>
      </c>
      <c r="V32" s="1496">
        <v>0</v>
      </c>
      <c r="W32" s="1494">
        <f>SUM(U32:V32)</f>
        <v>0</v>
      </c>
      <c r="X32" s="1498">
        <f t="shared" si="24"/>
        <v>14</v>
      </c>
      <c r="Y32" s="1496">
        <f t="shared" si="24"/>
        <v>14</v>
      </c>
      <c r="Z32" s="1499">
        <f t="shared" si="7"/>
        <v>28</v>
      </c>
      <c r="AA32" s="1500">
        <v>0</v>
      </c>
      <c r="AB32" s="1500">
        <v>10</v>
      </c>
      <c r="AC32" s="821" t="s">
        <v>57</v>
      </c>
      <c r="AD32" s="2151"/>
    </row>
    <row r="33" spans="1:30" s="6" customFormat="1" ht="16.5" customHeight="1">
      <c r="A33" s="2035"/>
      <c r="B33" s="97" t="s">
        <v>58</v>
      </c>
      <c r="C33" s="1507">
        <v>0</v>
      </c>
      <c r="D33" s="1508">
        <v>0</v>
      </c>
      <c r="E33" s="1509">
        <f>SUM(C33:D33)</f>
        <v>0</v>
      </c>
      <c r="F33" s="1510">
        <v>12</v>
      </c>
      <c r="G33" s="1511">
        <v>10</v>
      </c>
      <c r="H33" s="1509">
        <f>SUM(F33:G33)</f>
        <v>22</v>
      </c>
      <c r="I33" s="1510">
        <v>16</v>
      </c>
      <c r="J33" s="1511">
        <v>7</v>
      </c>
      <c r="K33" s="1509">
        <f>SUM(I33:J33)</f>
        <v>23</v>
      </c>
      <c r="L33" s="1510">
        <v>8</v>
      </c>
      <c r="M33" s="1511">
        <v>6</v>
      </c>
      <c r="N33" s="1509">
        <f>SUM(L33:M33)</f>
        <v>14</v>
      </c>
      <c r="O33" s="1513">
        <v>0</v>
      </c>
      <c r="P33" s="1508">
        <v>0</v>
      </c>
      <c r="Q33" s="1512">
        <f>SUM(O33:P33)</f>
        <v>0</v>
      </c>
      <c r="R33" s="1513">
        <v>0</v>
      </c>
      <c r="S33" s="1508">
        <v>0</v>
      </c>
      <c r="T33" s="1509">
        <f>SUM(R33:S33)</f>
        <v>0</v>
      </c>
      <c r="U33" s="1513">
        <v>0</v>
      </c>
      <c r="V33" s="1508">
        <v>0</v>
      </c>
      <c r="W33" s="1509">
        <f>SUM(U33:V33)</f>
        <v>0</v>
      </c>
      <c r="X33" s="1507">
        <f t="shared" si="24"/>
        <v>36</v>
      </c>
      <c r="Y33" s="1508">
        <f t="shared" si="24"/>
        <v>23</v>
      </c>
      <c r="Z33" s="1514">
        <f t="shared" si="7"/>
        <v>59</v>
      </c>
      <c r="AA33" s="1515">
        <v>0</v>
      </c>
      <c r="AB33" s="1515">
        <v>18</v>
      </c>
      <c r="AC33" s="98" t="s">
        <v>58</v>
      </c>
      <c r="AD33" s="2151"/>
    </row>
    <row r="34" spans="1:30" s="6" customFormat="1" ht="16.5" customHeight="1">
      <c r="A34" s="1923"/>
      <c r="B34" s="720" t="s">
        <v>11</v>
      </c>
      <c r="C34" s="1507">
        <f>SUM(C31:C33)</f>
        <v>0</v>
      </c>
      <c r="D34" s="1508">
        <f t="shared" ref="D34" si="67">SUM(D31:D33)</f>
        <v>0</v>
      </c>
      <c r="E34" s="1509">
        <f t="shared" ref="E34" si="68">SUM(C34:D34)</f>
        <v>0</v>
      </c>
      <c r="F34" s="1507">
        <f>SUM(F31:F33)</f>
        <v>18</v>
      </c>
      <c r="G34" s="1508">
        <f t="shared" ref="G34" si="69">SUM(G31:G33)</f>
        <v>16</v>
      </c>
      <c r="H34" s="1509">
        <f t="shared" ref="H34" si="70">SUM(F34:G34)</f>
        <v>34</v>
      </c>
      <c r="I34" s="1507">
        <f>SUM(I31:I33)</f>
        <v>30</v>
      </c>
      <c r="J34" s="1508">
        <f t="shared" ref="J34" si="71">SUM(J31:J33)</f>
        <v>12</v>
      </c>
      <c r="K34" s="1509">
        <f t="shared" ref="K34" si="72">SUM(I34:J34)</f>
        <v>42</v>
      </c>
      <c r="L34" s="1507">
        <f>SUM(L31:L33)</f>
        <v>16</v>
      </c>
      <c r="M34" s="1508">
        <f t="shared" ref="M34" si="73">SUM(M31:M33)</f>
        <v>14</v>
      </c>
      <c r="N34" s="1509">
        <f t="shared" ref="N34" si="74">SUM(L34:M34)</f>
        <v>30</v>
      </c>
      <c r="O34" s="1507">
        <f>SUM(O31:O33)</f>
        <v>7</v>
      </c>
      <c r="P34" s="1508">
        <f t="shared" ref="P34" si="75">SUM(P31:P33)</f>
        <v>3</v>
      </c>
      <c r="Q34" s="1512">
        <f t="shared" ref="Q34" si="76">SUM(O34:P34)</f>
        <v>10</v>
      </c>
      <c r="R34" s="1507">
        <f>SUM(R31:R33)</f>
        <v>4</v>
      </c>
      <c r="S34" s="1508">
        <f t="shared" ref="S34" si="77">SUM(S31:S33)</f>
        <v>1</v>
      </c>
      <c r="T34" s="1509">
        <f t="shared" ref="T34" si="78">SUM(R34:S34)</f>
        <v>5</v>
      </c>
      <c r="U34" s="1507">
        <f>SUM(U31:U33)</f>
        <v>4</v>
      </c>
      <c r="V34" s="1508">
        <f t="shared" ref="V34" si="79">SUM(V31:V33)</f>
        <v>1</v>
      </c>
      <c r="W34" s="1509">
        <f t="shared" ref="W34" si="80">SUM(U34:V34)</f>
        <v>5</v>
      </c>
      <c r="X34" s="1507">
        <f t="shared" si="24"/>
        <v>79</v>
      </c>
      <c r="Y34" s="1508">
        <f t="shared" si="24"/>
        <v>47</v>
      </c>
      <c r="Z34" s="1514">
        <f t="shared" si="7"/>
        <v>126</v>
      </c>
      <c r="AA34" s="1517">
        <v>0</v>
      </c>
      <c r="AB34" s="1517">
        <v>28</v>
      </c>
      <c r="AC34" s="105" t="s">
        <v>11</v>
      </c>
      <c r="AD34" s="2152"/>
    </row>
    <row r="35" spans="1:30" s="6" customFormat="1" ht="16.5" customHeight="1">
      <c r="A35" s="2093" t="s">
        <v>255</v>
      </c>
      <c r="B35" s="96" t="s">
        <v>56</v>
      </c>
      <c r="C35" s="1498">
        <v>0</v>
      </c>
      <c r="D35" s="1496">
        <v>0</v>
      </c>
      <c r="E35" s="1494">
        <f>SUM(C35:D35)</f>
        <v>0</v>
      </c>
      <c r="F35" s="1502">
        <v>6</v>
      </c>
      <c r="G35" s="1493">
        <v>3</v>
      </c>
      <c r="H35" s="1494">
        <f>SUM(F35:G35)</f>
        <v>9</v>
      </c>
      <c r="I35" s="1502">
        <v>5</v>
      </c>
      <c r="J35" s="1493">
        <v>3</v>
      </c>
      <c r="K35" s="1494">
        <f>SUM(I35:J35)</f>
        <v>8</v>
      </c>
      <c r="L35" s="1502">
        <v>4</v>
      </c>
      <c r="M35" s="1493">
        <v>1</v>
      </c>
      <c r="N35" s="1494">
        <f>SUM(L35:M35)</f>
        <v>5</v>
      </c>
      <c r="O35" s="1502">
        <v>6</v>
      </c>
      <c r="P35" s="1493">
        <v>2</v>
      </c>
      <c r="Q35" s="1505">
        <f>SUM(O35:P35)</f>
        <v>8</v>
      </c>
      <c r="R35" s="1502">
        <v>1</v>
      </c>
      <c r="S35" s="1493">
        <v>1</v>
      </c>
      <c r="T35" s="1494">
        <f>SUM(R35:S35)</f>
        <v>2</v>
      </c>
      <c r="U35" s="1502">
        <v>11</v>
      </c>
      <c r="V35" s="1493">
        <v>3</v>
      </c>
      <c r="W35" s="1494">
        <f>SUM(U35:V35)</f>
        <v>14</v>
      </c>
      <c r="X35" s="1498">
        <f t="shared" si="24"/>
        <v>33</v>
      </c>
      <c r="Y35" s="1496">
        <f t="shared" si="24"/>
        <v>13</v>
      </c>
      <c r="Z35" s="1499">
        <f>SUM(X35:Y35)</f>
        <v>46</v>
      </c>
      <c r="AA35" s="1500">
        <v>0</v>
      </c>
      <c r="AB35" s="1500">
        <v>1</v>
      </c>
      <c r="AC35" s="821" t="s">
        <v>56</v>
      </c>
      <c r="AD35" s="2150" t="s">
        <v>255</v>
      </c>
    </row>
    <row r="36" spans="1:30" s="6" customFormat="1" ht="16.5" customHeight="1">
      <c r="A36" s="2035"/>
      <c r="B36" s="96" t="s">
        <v>57</v>
      </c>
      <c r="C36" s="1498">
        <v>0</v>
      </c>
      <c r="D36" s="1496">
        <v>0</v>
      </c>
      <c r="E36" s="1494">
        <f t="shared" ref="E36:E37" si="81">SUM(C36:D36)</f>
        <v>0</v>
      </c>
      <c r="F36" s="1502">
        <v>9</v>
      </c>
      <c r="G36" s="1493">
        <v>4</v>
      </c>
      <c r="H36" s="1494">
        <f t="shared" ref="H36:H37" si="82">SUM(F36:G36)</f>
        <v>13</v>
      </c>
      <c r="I36" s="1502">
        <v>8</v>
      </c>
      <c r="J36" s="1493">
        <v>3</v>
      </c>
      <c r="K36" s="1494">
        <f t="shared" ref="K36:K37" si="83">SUM(I36:J36)</f>
        <v>11</v>
      </c>
      <c r="L36" s="1502">
        <v>11</v>
      </c>
      <c r="M36" s="1493">
        <v>5</v>
      </c>
      <c r="N36" s="1494">
        <f t="shared" ref="N36:N37" si="84">SUM(L36:M36)</f>
        <v>16</v>
      </c>
      <c r="O36" s="1495">
        <v>0</v>
      </c>
      <c r="P36" s="1496">
        <v>0</v>
      </c>
      <c r="Q36" s="1505">
        <f t="shared" ref="Q36:Q37" si="85">SUM(O36:P36)</f>
        <v>0</v>
      </c>
      <c r="R36" s="1495">
        <v>0</v>
      </c>
      <c r="S36" s="1496">
        <v>0</v>
      </c>
      <c r="T36" s="1494">
        <f t="shared" ref="T36:T37" si="86">SUM(R36:S36)</f>
        <v>0</v>
      </c>
      <c r="U36" s="1495">
        <v>0</v>
      </c>
      <c r="V36" s="1496">
        <v>0</v>
      </c>
      <c r="W36" s="1494">
        <f t="shared" ref="W36:W37" si="87">SUM(U36:V36)</f>
        <v>0</v>
      </c>
      <c r="X36" s="1498">
        <f t="shared" si="24"/>
        <v>28</v>
      </c>
      <c r="Y36" s="1496">
        <f t="shared" si="24"/>
        <v>12</v>
      </c>
      <c r="Z36" s="1499">
        <f t="shared" si="7"/>
        <v>40</v>
      </c>
      <c r="AA36" s="1500">
        <v>0</v>
      </c>
      <c r="AB36" s="1500">
        <v>7</v>
      </c>
      <c r="AC36" s="821" t="s">
        <v>57</v>
      </c>
      <c r="AD36" s="2151"/>
    </row>
    <row r="37" spans="1:30" s="6" customFormat="1" ht="16.5" customHeight="1">
      <c r="A37" s="2035"/>
      <c r="B37" s="97" t="s">
        <v>58</v>
      </c>
      <c r="C37" s="1507">
        <v>0</v>
      </c>
      <c r="D37" s="1508">
        <v>0</v>
      </c>
      <c r="E37" s="1494">
        <f t="shared" si="81"/>
        <v>0</v>
      </c>
      <c r="F37" s="1510">
        <v>13</v>
      </c>
      <c r="G37" s="1511">
        <v>8</v>
      </c>
      <c r="H37" s="1494">
        <f t="shared" si="82"/>
        <v>21</v>
      </c>
      <c r="I37" s="1510">
        <v>17</v>
      </c>
      <c r="J37" s="1511">
        <v>8</v>
      </c>
      <c r="K37" s="1505">
        <f t="shared" si="83"/>
        <v>25</v>
      </c>
      <c r="L37" s="1510">
        <v>10</v>
      </c>
      <c r="M37" s="1511">
        <v>6</v>
      </c>
      <c r="N37" s="1494">
        <f t="shared" si="84"/>
        <v>16</v>
      </c>
      <c r="O37" s="1513">
        <v>0</v>
      </c>
      <c r="P37" s="1508">
        <v>0</v>
      </c>
      <c r="Q37" s="1512">
        <f t="shared" si="85"/>
        <v>0</v>
      </c>
      <c r="R37" s="1513">
        <v>0</v>
      </c>
      <c r="S37" s="1508">
        <v>0</v>
      </c>
      <c r="T37" s="1494">
        <f t="shared" si="86"/>
        <v>0</v>
      </c>
      <c r="U37" s="1513">
        <v>0</v>
      </c>
      <c r="V37" s="1508">
        <v>0</v>
      </c>
      <c r="W37" s="1494">
        <f t="shared" si="87"/>
        <v>0</v>
      </c>
      <c r="X37" s="1507">
        <f t="shared" si="24"/>
        <v>40</v>
      </c>
      <c r="Y37" s="1508">
        <f t="shared" si="24"/>
        <v>22</v>
      </c>
      <c r="Z37" s="1514">
        <f t="shared" si="7"/>
        <v>62</v>
      </c>
      <c r="AA37" s="1515">
        <v>2</v>
      </c>
      <c r="AB37" s="1515">
        <v>18</v>
      </c>
      <c r="AC37" s="98" t="s">
        <v>58</v>
      </c>
      <c r="AD37" s="2151"/>
    </row>
    <row r="38" spans="1:30" s="6" customFormat="1" ht="16.5" customHeight="1">
      <c r="A38" s="1923"/>
      <c r="B38" s="720" t="s">
        <v>11</v>
      </c>
      <c r="C38" s="1507">
        <f>SUM(C35:C37)</f>
        <v>0</v>
      </c>
      <c r="D38" s="1508">
        <f t="shared" ref="D38" si="88">SUM(D35:D37)</f>
        <v>0</v>
      </c>
      <c r="E38" s="1516">
        <f t="shared" ref="E38" si="89">SUM(C38:D38)</f>
        <v>0</v>
      </c>
      <c r="F38" s="1507">
        <f>SUM(F35:F37)</f>
        <v>28</v>
      </c>
      <c r="G38" s="1508">
        <f t="shared" ref="G38" si="90">SUM(G35:G37)</f>
        <v>15</v>
      </c>
      <c r="H38" s="1516">
        <f t="shared" ref="H38" si="91">SUM(F38:G38)</f>
        <v>43</v>
      </c>
      <c r="I38" s="1507">
        <f>SUM(I35:I37)</f>
        <v>30</v>
      </c>
      <c r="J38" s="1508">
        <f t="shared" ref="J38" si="92">SUM(J35:J37)</f>
        <v>14</v>
      </c>
      <c r="K38" s="1516">
        <f t="shared" ref="K38" si="93">SUM(I38:J38)</f>
        <v>44</v>
      </c>
      <c r="L38" s="1507">
        <f>SUM(L35:L37)</f>
        <v>25</v>
      </c>
      <c r="M38" s="1508">
        <f t="shared" ref="M38" si="94">SUM(M35:M37)</f>
        <v>12</v>
      </c>
      <c r="N38" s="1516">
        <f t="shared" ref="N38" si="95">SUM(L38:M38)</f>
        <v>37</v>
      </c>
      <c r="O38" s="1507">
        <f>SUM(O35:O37)</f>
        <v>6</v>
      </c>
      <c r="P38" s="1508">
        <f t="shared" ref="P38" si="96">SUM(P35:P37)</f>
        <v>2</v>
      </c>
      <c r="Q38" s="1512">
        <f t="shared" ref="Q38" si="97">SUM(O38:P38)</f>
        <v>8</v>
      </c>
      <c r="R38" s="1507">
        <f>SUM(R35:R37)</f>
        <v>1</v>
      </c>
      <c r="S38" s="1508">
        <f t="shared" ref="S38" si="98">SUM(S35:S37)</f>
        <v>1</v>
      </c>
      <c r="T38" s="1516">
        <f t="shared" ref="T38" si="99">SUM(R38:S38)</f>
        <v>2</v>
      </c>
      <c r="U38" s="1507">
        <f>SUM(U35:U37)</f>
        <v>11</v>
      </c>
      <c r="V38" s="1508">
        <f t="shared" ref="V38" si="100">SUM(V35:V37)</f>
        <v>3</v>
      </c>
      <c r="W38" s="1516">
        <f t="shared" ref="W38" si="101">SUM(U38:V38)</f>
        <v>14</v>
      </c>
      <c r="X38" s="1507">
        <f>SUM(C38,F38,I38,L38,O38,R38,U38)</f>
        <v>101</v>
      </c>
      <c r="Y38" s="1508">
        <f t="shared" si="24"/>
        <v>47</v>
      </c>
      <c r="Z38" s="1514">
        <f t="shared" si="7"/>
        <v>148</v>
      </c>
      <c r="AA38" s="1517">
        <v>2</v>
      </c>
      <c r="AB38" s="1517">
        <v>26</v>
      </c>
      <c r="AC38" s="105" t="s">
        <v>11</v>
      </c>
      <c r="AD38" s="2152"/>
    </row>
    <row r="39" spans="1:30" s="101" customFormat="1" ht="16.5" customHeight="1">
      <c r="A39" s="2161" t="s">
        <v>256</v>
      </c>
      <c r="B39" s="100" t="s">
        <v>56</v>
      </c>
      <c r="C39" s="1519">
        <v>0</v>
      </c>
      <c r="D39" s="1520">
        <v>0</v>
      </c>
      <c r="E39" s="1521">
        <f>SUM(C39:D39)</f>
        <v>0</v>
      </c>
      <c r="F39" s="1522">
        <v>0</v>
      </c>
      <c r="G39" s="1523">
        <v>0</v>
      </c>
      <c r="H39" s="1521">
        <f>SUM(F39:G39)</f>
        <v>0</v>
      </c>
      <c r="I39" s="1522">
        <v>1</v>
      </c>
      <c r="J39" s="1523">
        <v>0</v>
      </c>
      <c r="K39" s="1521">
        <f>SUM(I39:J39)</f>
        <v>1</v>
      </c>
      <c r="L39" s="1522">
        <v>1</v>
      </c>
      <c r="M39" s="1523">
        <v>0</v>
      </c>
      <c r="N39" s="1521">
        <f>SUM(L39:M39)</f>
        <v>1</v>
      </c>
      <c r="O39" s="1522">
        <v>1</v>
      </c>
      <c r="P39" s="1523">
        <v>0</v>
      </c>
      <c r="Q39" s="1524">
        <f>SUM(O39:P39)</f>
        <v>1</v>
      </c>
      <c r="R39" s="1522">
        <v>0</v>
      </c>
      <c r="S39" s="1523">
        <v>1</v>
      </c>
      <c r="T39" s="1521">
        <f>SUM(R39:S39)</f>
        <v>1</v>
      </c>
      <c r="U39" s="1522">
        <v>3</v>
      </c>
      <c r="V39" s="1523">
        <v>1</v>
      </c>
      <c r="W39" s="1521">
        <f>SUM(U39:V39)</f>
        <v>4</v>
      </c>
      <c r="X39" s="1519">
        <f>SUM(C39,F39,I39,L39,O39,R39,U39)</f>
        <v>6</v>
      </c>
      <c r="Y39" s="1520">
        <f t="shared" si="24"/>
        <v>2</v>
      </c>
      <c r="Z39" s="1525">
        <f t="shared" si="7"/>
        <v>8</v>
      </c>
      <c r="AA39" s="1526">
        <v>0</v>
      </c>
      <c r="AB39" s="1526">
        <v>0</v>
      </c>
      <c r="AC39" s="823" t="s">
        <v>56</v>
      </c>
      <c r="AD39" s="2164" t="s">
        <v>256</v>
      </c>
    </row>
    <row r="40" spans="1:30" s="101" customFormat="1" ht="16.5" customHeight="1">
      <c r="A40" s="2162"/>
      <c r="B40" s="102" t="s">
        <v>57</v>
      </c>
      <c r="C40" s="1527">
        <v>0</v>
      </c>
      <c r="D40" s="1528">
        <v>0</v>
      </c>
      <c r="E40" s="1529">
        <f>SUM(C40:D40)</f>
        <v>0</v>
      </c>
      <c r="F40" s="1530">
        <v>3</v>
      </c>
      <c r="G40" s="1531">
        <v>2</v>
      </c>
      <c r="H40" s="1521">
        <f>SUM(F40:G40)</f>
        <v>5</v>
      </c>
      <c r="I40" s="1530">
        <v>1</v>
      </c>
      <c r="J40" s="1531">
        <v>2</v>
      </c>
      <c r="K40" s="1521">
        <f>SUM(I40:J40)</f>
        <v>3</v>
      </c>
      <c r="L40" s="1530">
        <v>3</v>
      </c>
      <c r="M40" s="1531">
        <v>1</v>
      </c>
      <c r="N40" s="1521">
        <f>SUM(L40:M40)</f>
        <v>4</v>
      </c>
      <c r="O40" s="1532">
        <v>0</v>
      </c>
      <c r="P40" s="1528">
        <v>0</v>
      </c>
      <c r="Q40" s="1524">
        <f>SUM(O40:P40)</f>
        <v>0</v>
      </c>
      <c r="R40" s="1532">
        <v>0</v>
      </c>
      <c r="S40" s="1528">
        <v>0</v>
      </c>
      <c r="T40" s="1529">
        <f>SUM(R40:S40)</f>
        <v>0</v>
      </c>
      <c r="U40" s="1532">
        <v>0</v>
      </c>
      <c r="V40" s="1528">
        <v>0</v>
      </c>
      <c r="W40" s="1529">
        <f>SUM(U40:V40)</f>
        <v>0</v>
      </c>
      <c r="X40" s="1527">
        <f t="shared" si="24"/>
        <v>7</v>
      </c>
      <c r="Y40" s="1528">
        <f t="shared" si="24"/>
        <v>5</v>
      </c>
      <c r="Z40" s="1534">
        <f t="shared" si="7"/>
        <v>12</v>
      </c>
      <c r="AA40" s="1535">
        <v>0</v>
      </c>
      <c r="AB40" s="1535">
        <v>0</v>
      </c>
      <c r="AC40" s="103" t="s">
        <v>57</v>
      </c>
      <c r="AD40" s="2165"/>
    </row>
    <row r="41" spans="1:30" s="6" customFormat="1" ht="16.5" customHeight="1">
      <c r="A41" s="2163"/>
      <c r="B41" s="721" t="s">
        <v>11</v>
      </c>
      <c r="C41" s="1527">
        <f>SUM(C39,C40)</f>
        <v>0</v>
      </c>
      <c r="D41" s="1528">
        <f t="shared" ref="D41" si="102">SUM(D39,D40)</f>
        <v>0</v>
      </c>
      <c r="E41" s="1529">
        <f t="shared" si="8"/>
        <v>0</v>
      </c>
      <c r="F41" s="1527">
        <f t="shared" ref="F41:G41" si="103">SUM(F39,F40)</f>
        <v>3</v>
      </c>
      <c r="G41" s="1528">
        <f t="shared" si="103"/>
        <v>2</v>
      </c>
      <c r="H41" s="1538">
        <f t="shared" si="10"/>
        <v>5</v>
      </c>
      <c r="I41" s="1527">
        <f t="shared" ref="I41:J41" si="104">SUM(I39,I40)</f>
        <v>2</v>
      </c>
      <c r="J41" s="1528">
        <f t="shared" si="104"/>
        <v>2</v>
      </c>
      <c r="K41" s="1538">
        <f t="shared" ref="K41" si="105">SUM(I41:J41)</f>
        <v>4</v>
      </c>
      <c r="L41" s="1527">
        <f t="shared" ref="L41:M41" si="106">SUM(L39,L40)</f>
        <v>4</v>
      </c>
      <c r="M41" s="1528">
        <f t="shared" si="106"/>
        <v>1</v>
      </c>
      <c r="N41" s="1538">
        <f t="shared" si="2"/>
        <v>5</v>
      </c>
      <c r="O41" s="1527">
        <f t="shared" ref="O41:P41" si="107">SUM(O39,O40)</f>
        <v>1</v>
      </c>
      <c r="P41" s="1528">
        <f t="shared" si="107"/>
        <v>0</v>
      </c>
      <c r="Q41" s="1538">
        <f t="shared" si="13"/>
        <v>1</v>
      </c>
      <c r="R41" s="1527">
        <f>SUM(R39,R40)</f>
        <v>0</v>
      </c>
      <c r="S41" s="1528">
        <f t="shared" ref="S41" si="108">SUM(S39,S40)</f>
        <v>1</v>
      </c>
      <c r="T41" s="1529">
        <f t="shared" ref="T41" si="109">SUM(R41:S41)</f>
        <v>1</v>
      </c>
      <c r="U41" s="1539">
        <f>SUM(U39,U40)</f>
        <v>3</v>
      </c>
      <c r="V41" s="1528">
        <f t="shared" ref="V41" si="110">SUM(V39,V40)</f>
        <v>1</v>
      </c>
      <c r="W41" s="1529">
        <f t="shared" ref="W41" si="111">SUM(U41:V41)</f>
        <v>4</v>
      </c>
      <c r="X41" s="1527">
        <f t="shared" si="24"/>
        <v>13</v>
      </c>
      <c r="Y41" s="1528">
        <f t="shared" si="24"/>
        <v>7</v>
      </c>
      <c r="Z41" s="1534">
        <f t="shared" si="7"/>
        <v>20</v>
      </c>
      <c r="AA41" s="1536">
        <v>0</v>
      </c>
      <c r="AB41" s="1536">
        <v>0</v>
      </c>
      <c r="AC41" s="106" t="s">
        <v>11</v>
      </c>
      <c r="AD41" s="2166"/>
    </row>
    <row r="42" spans="1:30" s="6" customFormat="1" ht="16.5" customHeight="1">
      <c r="A42" s="2159" t="s">
        <v>257</v>
      </c>
      <c r="B42" s="96" t="s">
        <v>56</v>
      </c>
      <c r="C42" s="1498">
        <v>0</v>
      </c>
      <c r="D42" s="1496">
        <v>0</v>
      </c>
      <c r="E42" s="1494">
        <f>SUM(C42:D42)</f>
        <v>0</v>
      </c>
      <c r="F42" s="1502">
        <v>9</v>
      </c>
      <c r="G42" s="1493">
        <v>1</v>
      </c>
      <c r="H42" s="1494">
        <f>SUM(F42:G42)</f>
        <v>10</v>
      </c>
      <c r="I42" s="1502">
        <v>8</v>
      </c>
      <c r="J42" s="1493">
        <v>4</v>
      </c>
      <c r="K42" s="1494">
        <f>SUM(I42:J42)</f>
        <v>12</v>
      </c>
      <c r="L42" s="1502">
        <v>2</v>
      </c>
      <c r="M42" s="1493">
        <v>1</v>
      </c>
      <c r="N42" s="1494">
        <f>SUM(L42:M42)</f>
        <v>3</v>
      </c>
      <c r="O42" s="1502">
        <v>8</v>
      </c>
      <c r="P42" s="1493">
        <v>3</v>
      </c>
      <c r="Q42" s="1505">
        <f>SUM(O42:P42)</f>
        <v>11</v>
      </c>
      <c r="R42" s="1502">
        <v>10</v>
      </c>
      <c r="S42" s="1493">
        <v>3</v>
      </c>
      <c r="T42" s="1494">
        <f>SUM(R42:S42)</f>
        <v>13</v>
      </c>
      <c r="U42" s="1502">
        <v>3</v>
      </c>
      <c r="V42" s="1493">
        <v>5</v>
      </c>
      <c r="W42" s="1494">
        <f>SUM(U42:V42)</f>
        <v>8</v>
      </c>
      <c r="X42" s="1498">
        <f t="shared" si="24"/>
        <v>40</v>
      </c>
      <c r="Y42" s="1496">
        <f t="shared" si="24"/>
        <v>17</v>
      </c>
      <c r="Z42" s="1499">
        <f t="shared" si="7"/>
        <v>57</v>
      </c>
      <c r="AA42" s="1500">
        <v>0</v>
      </c>
      <c r="AB42" s="1500">
        <v>1</v>
      </c>
      <c r="AC42" s="821" t="s">
        <v>56</v>
      </c>
      <c r="AD42" s="2160" t="s">
        <v>258</v>
      </c>
    </row>
    <row r="43" spans="1:30" s="6" customFormat="1" ht="16.5" customHeight="1">
      <c r="A43" s="2167"/>
      <c r="B43" s="96" t="s">
        <v>57</v>
      </c>
      <c r="C43" s="1498">
        <v>0</v>
      </c>
      <c r="D43" s="1496">
        <v>0</v>
      </c>
      <c r="E43" s="1494">
        <f>SUM(C43:D43)</f>
        <v>0</v>
      </c>
      <c r="F43" s="1502">
        <v>11</v>
      </c>
      <c r="G43" s="1493">
        <v>6</v>
      </c>
      <c r="H43" s="1494">
        <f>SUM(F43:G43)</f>
        <v>17</v>
      </c>
      <c r="I43" s="1502">
        <v>10</v>
      </c>
      <c r="J43" s="1493">
        <v>6</v>
      </c>
      <c r="K43" s="1494">
        <f>SUM(I43:J43)</f>
        <v>16</v>
      </c>
      <c r="L43" s="1502">
        <v>14</v>
      </c>
      <c r="M43" s="1493">
        <v>2</v>
      </c>
      <c r="N43" s="1494">
        <f>SUM(L43:M43)</f>
        <v>16</v>
      </c>
      <c r="O43" s="1495">
        <v>0</v>
      </c>
      <c r="P43" s="1496">
        <v>0</v>
      </c>
      <c r="Q43" s="1505">
        <f>SUM(O43:P43)</f>
        <v>0</v>
      </c>
      <c r="R43" s="1495">
        <v>0</v>
      </c>
      <c r="S43" s="1496">
        <v>0</v>
      </c>
      <c r="T43" s="1494">
        <f>SUM(R43:S43)</f>
        <v>0</v>
      </c>
      <c r="U43" s="1495">
        <v>0</v>
      </c>
      <c r="V43" s="1496">
        <v>0</v>
      </c>
      <c r="W43" s="1494">
        <f>SUM(U43:V43)</f>
        <v>0</v>
      </c>
      <c r="X43" s="1498">
        <f t="shared" si="24"/>
        <v>35</v>
      </c>
      <c r="Y43" s="1496">
        <f t="shared" si="24"/>
        <v>14</v>
      </c>
      <c r="Z43" s="1499">
        <f t="shared" si="7"/>
        <v>49</v>
      </c>
      <c r="AA43" s="1500">
        <v>0</v>
      </c>
      <c r="AB43" s="1500">
        <v>7</v>
      </c>
      <c r="AC43" s="821" t="s">
        <v>57</v>
      </c>
      <c r="AD43" s="2169"/>
    </row>
    <row r="44" spans="1:30" s="6" customFormat="1" ht="16.5" customHeight="1">
      <c r="A44" s="2167"/>
      <c r="B44" s="97" t="s">
        <v>58</v>
      </c>
      <c r="C44" s="1507">
        <v>0</v>
      </c>
      <c r="D44" s="1508">
        <v>0</v>
      </c>
      <c r="E44" s="1509">
        <f>SUM(C44:D44)</f>
        <v>0</v>
      </c>
      <c r="F44" s="1510">
        <v>16</v>
      </c>
      <c r="G44" s="1511">
        <v>14</v>
      </c>
      <c r="H44" s="1509">
        <f>SUM(F44:G44)</f>
        <v>30</v>
      </c>
      <c r="I44" s="1510">
        <v>22</v>
      </c>
      <c r="J44" s="1511">
        <v>8</v>
      </c>
      <c r="K44" s="1509">
        <f>SUM(I44:J44)</f>
        <v>30</v>
      </c>
      <c r="L44" s="1510">
        <v>19</v>
      </c>
      <c r="M44" s="1511">
        <v>9</v>
      </c>
      <c r="N44" s="1509">
        <f>SUM(L44:M44)</f>
        <v>28</v>
      </c>
      <c r="O44" s="1513">
        <v>0</v>
      </c>
      <c r="P44" s="1508">
        <v>0</v>
      </c>
      <c r="Q44" s="1512">
        <f>SUM(O44:P44)</f>
        <v>0</v>
      </c>
      <c r="R44" s="1513">
        <v>0</v>
      </c>
      <c r="S44" s="1508">
        <v>0</v>
      </c>
      <c r="T44" s="1509">
        <f>SUM(R44:S44)</f>
        <v>0</v>
      </c>
      <c r="U44" s="1513">
        <v>0</v>
      </c>
      <c r="V44" s="1508">
        <v>0</v>
      </c>
      <c r="W44" s="1509">
        <f>SUM(U44:V44)</f>
        <v>0</v>
      </c>
      <c r="X44" s="1507">
        <f t="shared" si="24"/>
        <v>57</v>
      </c>
      <c r="Y44" s="1508">
        <f t="shared" si="24"/>
        <v>31</v>
      </c>
      <c r="Z44" s="1514">
        <f t="shared" si="7"/>
        <v>88</v>
      </c>
      <c r="AA44" s="1515">
        <v>2</v>
      </c>
      <c r="AB44" s="1515">
        <v>28</v>
      </c>
      <c r="AC44" s="98" t="s">
        <v>58</v>
      </c>
      <c r="AD44" s="2169"/>
    </row>
    <row r="45" spans="1:30" s="6" customFormat="1" ht="16.5" customHeight="1" thickBot="1">
      <c r="A45" s="2168"/>
      <c r="B45" s="722" t="s">
        <v>11</v>
      </c>
      <c r="C45" s="1540">
        <f>SUM(C42:C44)</f>
        <v>0</v>
      </c>
      <c r="D45" s="1541">
        <f t="shared" ref="D45" si="112">SUM(D42:D44)</f>
        <v>0</v>
      </c>
      <c r="E45" s="1542">
        <f t="shared" ref="E45" si="113">SUM(C45:D45)</f>
        <v>0</v>
      </c>
      <c r="F45" s="1540">
        <f>SUM(F42:F44)</f>
        <v>36</v>
      </c>
      <c r="G45" s="1541">
        <f t="shared" ref="G45" si="114">SUM(G42:G44)</f>
        <v>21</v>
      </c>
      <c r="H45" s="1542">
        <f t="shared" ref="H45" si="115">SUM(F45:G45)</f>
        <v>57</v>
      </c>
      <c r="I45" s="1540">
        <f>SUM(I42:I44)</f>
        <v>40</v>
      </c>
      <c r="J45" s="1541">
        <f t="shared" ref="J45" si="116">SUM(J42:J44)</f>
        <v>18</v>
      </c>
      <c r="K45" s="1542">
        <f t="shared" ref="K45" si="117">SUM(I45:J45)</f>
        <v>58</v>
      </c>
      <c r="L45" s="1540">
        <f>SUM(L42:L44)</f>
        <v>35</v>
      </c>
      <c r="M45" s="1541">
        <f t="shared" ref="M45" si="118">SUM(M42:M44)</f>
        <v>12</v>
      </c>
      <c r="N45" s="1542">
        <f t="shared" ref="N45" si="119">SUM(L45:M45)</f>
        <v>47</v>
      </c>
      <c r="O45" s="1540">
        <f>SUM(O42:O44)</f>
        <v>8</v>
      </c>
      <c r="P45" s="1541">
        <f t="shared" ref="P45" si="120">SUM(P42:P44)</f>
        <v>3</v>
      </c>
      <c r="Q45" s="1543">
        <f t="shared" ref="Q45" si="121">SUM(O45:P45)</f>
        <v>11</v>
      </c>
      <c r="R45" s="1540">
        <f>SUM(R42:R44)</f>
        <v>10</v>
      </c>
      <c r="S45" s="1541">
        <f t="shared" ref="S45" si="122">SUM(S42:S44)</f>
        <v>3</v>
      </c>
      <c r="T45" s="1542">
        <f t="shared" ref="T45" si="123">SUM(R45:S45)</f>
        <v>13</v>
      </c>
      <c r="U45" s="1540">
        <f>SUM(U42:U44)</f>
        <v>3</v>
      </c>
      <c r="V45" s="1541">
        <f t="shared" ref="V45" si="124">SUM(V42:V44)</f>
        <v>5</v>
      </c>
      <c r="W45" s="1542">
        <f t="shared" ref="W45" si="125">SUM(U45:V45)</f>
        <v>8</v>
      </c>
      <c r="X45" s="1540">
        <f t="shared" si="24"/>
        <v>132</v>
      </c>
      <c r="Y45" s="1541">
        <f t="shared" si="24"/>
        <v>62</v>
      </c>
      <c r="Z45" s="1544">
        <f t="shared" si="7"/>
        <v>194</v>
      </c>
      <c r="AA45" s="1545">
        <v>2</v>
      </c>
      <c r="AB45" s="1545">
        <v>36</v>
      </c>
      <c r="AC45" s="107" t="s">
        <v>11</v>
      </c>
      <c r="AD45" s="2170"/>
    </row>
    <row r="46" spans="1:30" s="6" customFormat="1" ht="16.5" customHeight="1" thickTop="1">
      <c r="A46" s="2171" t="s">
        <v>259</v>
      </c>
      <c r="B46" s="723" t="s">
        <v>260</v>
      </c>
      <c r="C46" s="1498">
        <f>SUM(C5,C11)</f>
        <v>4</v>
      </c>
      <c r="D46" s="1496">
        <f>SUM(D5,D11)</f>
        <v>1</v>
      </c>
      <c r="E46" s="1494">
        <f t="shared" si="8"/>
        <v>5</v>
      </c>
      <c r="F46" s="1498">
        <f>SUM(F5,F11)</f>
        <v>0</v>
      </c>
      <c r="G46" s="1496">
        <f>SUM(G5,G11)</f>
        <v>0</v>
      </c>
      <c r="H46" s="1494">
        <f t="shared" si="10"/>
        <v>0</v>
      </c>
      <c r="I46" s="1498">
        <f>SUM(I5,I11)</f>
        <v>0</v>
      </c>
      <c r="J46" s="1496">
        <f>SUM(J5,J11)</f>
        <v>0</v>
      </c>
      <c r="K46" s="1494">
        <f t="shared" si="1"/>
        <v>0</v>
      </c>
      <c r="L46" s="1498">
        <f>SUM(L5,L11)</f>
        <v>0</v>
      </c>
      <c r="M46" s="1496">
        <f>SUM(M5,M11)</f>
        <v>0</v>
      </c>
      <c r="N46" s="1494">
        <f t="shared" si="2"/>
        <v>0</v>
      </c>
      <c r="O46" s="1498">
        <f>SUM(O5,O11)</f>
        <v>0</v>
      </c>
      <c r="P46" s="1496">
        <f>SUM(P5,P11)</f>
        <v>0</v>
      </c>
      <c r="Q46" s="1505">
        <f t="shared" si="13"/>
        <v>0</v>
      </c>
      <c r="R46" s="1498">
        <f>SUM(R5,R11)</f>
        <v>0</v>
      </c>
      <c r="S46" s="1496">
        <f>SUM(S5,S11)</f>
        <v>0</v>
      </c>
      <c r="T46" s="1494">
        <f t="shared" si="4"/>
        <v>0</v>
      </c>
      <c r="U46" s="1498">
        <f>SUM(U5,U11)</f>
        <v>0</v>
      </c>
      <c r="V46" s="1496">
        <f>SUM(V5,V11)</f>
        <v>0</v>
      </c>
      <c r="W46" s="1494">
        <f t="shared" si="5"/>
        <v>0</v>
      </c>
      <c r="X46" s="1498">
        <f>SUM(X5,X11)</f>
        <v>4</v>
      </c>
      <c r="Y46" s="1496">
        <f>SUM(Y5,Y11)</f>
        <v>1</v>
      </c>
      <c r="Z46" s="1499">
        <f t="shared" si="7"/>
        <v>5</v>
      </c>
      <c r="AA46" s="1546">
        <v>0</v>
      </c>
      <c r="AB46" s="1546">
        <v>0</v>
      </c>
      <c r="AC46" s="108" t="s">
        <v>244</v>
      </c>
      <c r="AD46" s="2172" t="s">
        <v>259</v>
      </c>
    </row>
    <row r="47" spans="1:30" s="6" customFormat="1" ht="16.5" customHeight="1">
      <c r="A47" s="2035"/>
      <c r="B47" s="723" t="s">
        <v>261</v>
      </c>
      <c r="C47" s="1498">
        <f>SUM(C6,C12,C16,C20,C24,C28,C31,C35,C39,C42)</f>
        <v>0</v>
      </c>
      <c r="D47" s="1496">
        <f>SUM(D6,D12,D16,D20,D24,D28,D31,D35,D39,D42)</f>
        <v>0</v>
      </c>
      <c r="E47" s="1494">
        <f t="shared" si="8"/>
        <v>0</v>
      </c>
      <c r="F47" s="1498">
        <f>SUM(F6,F12,F16,F20,F24,F28,F31,F35,F39,F42)</f>
        <v>57</v>
      </c>
      <c r="G47" s="1496">
        <f>SUM(G6,G12,G16,G20,G24,G28,G31,G35,G39,G42)</f>
        <v>23</v>
      </c>
      <c r="H47" s="1494">
        <f t="shared" si="10"/>
        <v>80</v>
      </c>
      <c r="I47" s="1498">
        <f>SUM(I6,I12,I16,I20,I24,I28,I31,I35,I39,I42)</f>
        <v>56</v>
      </c>
      <c r="J47" s="1496">
        <f>SUM(J6,J12,J16,J20,J24,J28,J31,J35,J39,J42)</f>
        <v>21</v>
      </c>
      <c r="K47" s="1494">
        <f t="shared" si="1"/>
        <v>77</v>
      </c>
      <c r="L47" s="1498">
        <f>SUM(L6,L12,L16,L20,L24,L28,L31,L35,L39,L42)</f>
        <v>32</v>
      </c>
      <c r="M47" s="1496">
        <f>SUM(M6,M12,M16,M20,M24,M28,M31,M35,M39,M42)</f>
        <v>11</v>
      </c>
      <c r="N47" s="1494">
        <f t="shared" si="2"/>
        <v>43</v>
      </c>
      <c r="O47" s="1498">
        <f>SUM(O6,O12,O16,O20,O24,O28,O31,O35,O39,O42)</f>
        <v>50</v>
      </c>
      <c r="P47" s="1496">
        <f>SUM(P6,P12,P16,P20,P24,P28,P31,P35,P39,P42)</f>
        <v>15</v>
      </c>
      <c r="Q47" s="1505">
        <f t="shared" si="13"/>
        <v>65</v>
      </c>
      <c r="R47" s="1498">
        <f>SUM(R6,R12,R16,R20,R24,R28,R31,R35,R39,R42)</f>
        <v>41</v>
      </c>
      <c r="S47" s="1496">
        <f>SUM(S6,S12,S16,S20,S24,S28,S31,S35,S39,S42)</f>
        <v>24</v>
      </c>
      <c r="T47" s="1494">
        <f t="shared" si="4"/>
        <v>65</v>
      </c>
      <c r="U47" s="1498">
        <f>SUM(U6,U12,U16,U20,U24,U28,U31,U35,U39,U42)</f>
        <v>49</v>
      </c>
      <c r="V47" s="1496">
        <f>SUM(V6,V12,V16,V20,V24,V28,V31,V35,V39,V42)</f>
        <v>18</v>
      </c>
      <c r="W47" s="1494">
        <f t="shared" si="5"/>
        <v>67</v>
      </c>
      <c r="X47" s="1498">
        <f>SUM(X6,X12,X16,X20,X24,X28,X31,X35,X39,X42)</f>
        <v>285</v>
      </c>
      <c r="Y47" s="1496">
        <f>SUM(Y6,Y12,Y16,Y20,Y24,Y28,Y31,Y35,Y39,Y42)</f>
        <v>112</v>
      </c>
      <c r="Z47" s="1499">
        <f t="shared" si="7"/>
        <v>397</v>
      </c>
      <c r="AA47" s="1546">
        <v>17</v>
      </c>
      <c r="AB47" s="1546">
        <v>5</v>
      </c>
      <c r="AC47" s="108" t="s">
        <v>56</v>
      </c>
      <c r="AD47" s="2151"/>
    </row>
    <row r="48" spans="1:30" s="6" customFormat="1" ht="16.5" customHeight="1">
      <c r="A48" s="2035"/>
      <c r="B48" s="723" t="s">
        <v>57</v>
      </c>
      <c r="C48" s="1498">
        <f>SUM(C7,C13,C17,C21,C25,C29,C32,C36,C40,C43)</f>
        <v>0</v>
      </c>
      <c r="D48" s="1496">
        <f t="shared" ref="D48" si="126">SUM(D7,D13,D17,D21,D25,D29,D32,D36,D40,D43)</f>
        <v>0</v>
      </c>
      <c r="E48" s="1494">
        <f t="shared" si="8"/>
        <v>0</v>
      </c>
      <c r="F48" s="1498">
        <f>SUM(F7,F13,F17,F21,F25,F29,F32,F36,F40,F43)</f>
        <v>78</v>
      </c>
      <c r="G48" s="1496">
        <f t="shared" ref="G48" si="127">SUM(G7,G13,G17,G21,G25,G29,G32,G36,G40,G43)</f>
        <v>49</v>
      </c>
      <c r="H48" s="1494">
        <f t="shared" si="10"/>
        <v>127</v>
      </c>
      <c r="I48" s="1498">
        <f>SUM(I7,I13,I17,I21,I25,I29,I32,I36,I40,I43)</f>
        <v>82</v>
      </c>
      <c r="J48" s="1496">
        <f t="shared" ref="J48" si="128">SUM(J7,J13,J17,J21,J25,J29,J32,J36,J40,J43)</f>
        <v>40</v>
      </c>
      <c r="K48" s="1494">
        <f t="shared" si="1"/>
        <v>122</v>
      </c>
      <c r="L48" s="1498">
        <f>SUM(L7,L13,L17,L21,L25,L29,L32,L36,L40,L43)</f>
        <v>89</v>
      </c>
      <c r="M48" s="1496">
        <f t="shared" ref="M48" si="129">SUM(M7,M13,M17,M21,M25,M29,M32,M36,M40,M43)</f>
        <v>34</v>
      </c>
      <c r="N48" s="1494">
        <f t="shared" si="2"/>
        <v>123</v>
      </c>
      <c r="O48" s="1498">
        <f>SUM(O7,O13,O17,O21,O25,O29,O32,O36,O40,O43)</f>
        <v>0</v>
      </c>
      <c r="P48" s="1496">
        <f t="shared" ref="P48" si="130">SUM(P7,P13,P17,P21,P25,P29,P32,P36,P40,P43)</f>
        <v>0</v>
      </c>
      <c r="Q48" s="1505">
        <f t="shared" si="13"/>
        <v>0</v>
      </c>
      <c r="R48" s="1498">
        <f>SUM(R7,R13,R17,R21,R25,R29,R32,R36,R40,R43)</f>
        <v>0</v>
      </c>
      <c r="S48" s="1496">
        <f t="shared" ref="S48" si="131">SUM(S7,S13,S17,S21,S25,S29,S32,S36,S40,S43)</f>
        <v>0</v>
      </c>
      <c r="T48" s="1494">
        <f t="shared" si="4"/>
        <v>0</v>
      </c>
      <c r="U48" s="1498">
        <f>SUM(U7,U13,U17,U21,U25,U29,U32,U36,U40,U43)</f>
        <v>0</v>
      </c>
      <c r="V48" s="1496">
        <f t="shared" ref="V48" si="132">SUM(V7,V13,V17,V21,V25,V29,V32,V36,V40,V43)</f>
        <v>0</v>
      </c>
      <c r="W48" s="1494">
        <f t="shared" si="5"/>
        <v>0</v>
      </c>
      <c r="X48" s="1498">
        <f>SUM(X7,X13,X17,X21,X25,X29,X32,X36,X40,X43)</f>
        <v>249</v>
      </c>
      <c r="Y48" s="1496">
        <f t="shared" ref="Y48" si="133">SUM(Y7,Y13,Y17,Y21,Y25,Y29,Y32,Y36,Y40,Y43)</f>
        <v>123</v>
      </c>
      <c r="Z48" s="1499">
        <f t="shared" si="7"/>
        <v>372</v>
      </c>
      <c r="AA48" s="1546">
        <v>9</v>
      </c>
      <c r="AB48" s="1546">
        <v>49</v>
      </c>
      <c r="AC48" s="108" t="s">
        <v>57</v>
      </c>
      <c r="AD48" s="2151"/>
    </row>
    <row r="49" spans="1:30" s="6" customFormat="1" ht="16.5" customHeight="1">
      <c r="A49" s="2035"/>
      <c r="B49" s="723" t="s">
        <v>262</v>
      </c>
      <c r="C49" s="1498">
        <f>SUM(C8,C14,C18,C22,C26,C33,C37,C44)</f>
        <v>0</v>
      </c>
      <c r="D49" s="1496">
        <f>SUM(D8,D14,D18,D22,D26,D33,D37,D44)</f>
        <v>0</v>
      </c>
      <c r="E49" s="1494">
        <f t="shared" si="8"/>
        <v>0</v>
      </c>
      <c r="F49" s="1498">
        <f>SUM(F8,F14,F18,F22,F26,F33,F37,F44)</f>
        <v>109</v>
      </c>
      <c r="G49" s="1496">
        <f>SUM(G8,G14,G18,G22,G26,G33,G37,G44)</f>
        <v>70</v>
      </c>
      <c r="H49" s="1494">
        <f t="shared" si="10"/>
        <v>179</v>
      </c>
      <c r="I49" s="1498">
        <f>SUM(I8,I14,I18,I22,I26,I33,I37,I44)</f>
        <v>111</v>
      </c>
      <c r="J49" s="1496">
        <f>SUM(J8,J14,J18,J22,J26,J33,J37,J44)</f>
        <v>63</v>
      </c>
      <c r="K49" s="1494">
        <f t="shared" si="1"/>
        <v>174</v>
      </c>
      <c r="L49" s="1498">
        <f>SUM(L8,L14,L18,L22,L26,L33,L37,L44)</f>
        <v>87</v>
      </c>
      <c r="M49" s="1496">
        <f>SUM(M8,M14,M18,M22,M26,M33,M37,M44)</f>
        <v>53</v>
      </c>
      <c r="N49" s="1494">
        <f t="shared" si="2"/>
        <v>140</v>
      </c>
      <c r="O49" s="1498">
        <f>SUM(O8,O14,O18,O22,O26,O33,O37,O44)</f>
        <v>0</v>
      </c>
      <c r="P49" s="1496">
        <f>SUM(P8,P14,P18,P22,P26,P33,P37,P44)</f>
        <v>0</v>
      </c>
      <c r="Q49" s="1505">
        <f t="shared" si="13"/>
        <v>0</v>
      </c>
      <c r="R49" s="1498">
        <f>SUM(R8,R14,R18,R22,R26,R33,R37,R44)</f>
        <v>0</v>
      </c>
      <c r="S49" s="1496">
        <f>SUM(S8,S14,S18,S22,S26,S33,S37,S44)</f>
        <v>0</v>
      </c>
      <c r="T49" s="1494">
        <f t="shared" si="4"/>
        <v>0</v>
      </c>
      <c r="U49" s="1498">
        <f>SUM(U8,U14,U18,U22,U26,U33,U37,U44)</f>
        <v>0</v>
      </c>
      <c r="V49" s="1496">
        <f>SUM(V8,V14,V18,V22,V26,V33,V37,V44)</f>
        <v>0</v>
      </c>
      <c r="W49" s="1494">
        <f t="shared" si="5"/>
        <v>0</v>
      </c>
      <c r="X49" s="1498">
        <f>SUM(X8,X14,X18,X22,X26,X33,X37,X44)</f>
        <v>307</v>
      </c>
      <c r="Y49" s="1496">
        <f>SUM(Y8,Y14,Y18,Y22,Y26,Y33,Y37,Y44)</f>
        <v>186</v>
      </c>
      <c r="Z49" s="1499">
        <f t="shared" si="7"/>
        <v>493</v>
      </c>
      <c r="AA49" s="1546">
        <v>18</v>
      </c>
      <c r="AB49" s="1546">
        <v>108</v>
      </c>
      <c r="AC49" s="108" t="s">
        <v>262</v>
      </c>
      <c r="AD49" s="2151"/>
    </row>
    <row r="50" spans="1:30" s="6" customFormat="1" ht="16.5" customHeight="1">
      <c r="A50" s="2035"/>
      <c r="B50" s="720" t="s">
        <v>263</v>
      </c>
      <c r="C50" s="1507">
        <f>C9</f>
        <v>0</v>
      </c>
      <c r="D50" s="1508">
        <f t="shared" ref="D50" si="134">D9</f>
        <v>0</v>
      </c>
      <c r="E50" s="1509">
        <f t="shared" si="8"/>
        <v>0</v>
      </c>
      <c r="F50" s="1513">
        <f>F9</f>
        <v>2</v>
      </c>
      <c r="G50" s="1508">
        <f t="shared" ref="G50" si="135">G9</f>
        <v>0</v>
      </c>
      <c r="H50" s="1509">
        <f t="shared" si="10"/>
        <v>2</v>
      </c>
      <c r="I50" s="1513">
        <f>I9</f>
        <v>1</v>
      </c>
      <c r="J50" s="1508">
        <f t="shared" ref="J50" si="136">J9</f>
        <v>0</v>
      </c>
      <c r="K50" s="1509">
        <f t="shared" si="1"/>
        <v>1</v>
      </c>
      <c r="L50" s="1513">
        <f>L9</f>
        <v>2</v>
      </c>
      <c r="M50" s="1508">
        <f t="shared" ref="M50" si="137">M9</f>
        <v>0</v>
      </c>
      <c r="N50" s="1509">
        <f t="shared" si="2"/>
        <v>2</v>
      </c>
      <c r="O50" s="1507">
        <f>O9</f>
        <v>0</v>
      </c>
      <c r="P50" s="1508">
        <f t="shared" ref="P50" si="138">P9</f>
        <v>0</v>
      </c>
      <c r="Q50" s="1512">
        <f t="shared" si="13"/>
        <v>0</v>
      </c>
      <c r="R50" s="1507">
        <f>R9</f>
        <v>0</v>
      </c>
      <c r="S50" s="1508">
        <f t="shared" ref="S50" si="139">S9</f>
        <v>0</v>
      </c>
      <c r="T50" s="1509">
        <f t="shared" si="4"/>
        <v>0</v>
      </c>
      <c r="U50" s="1507">
        <f>U9</f>
        <v>0</v>
      </c>
      <c r="V50" s="1508">
        <f t="shared" ref="V50" si="140">V9</f>
        <v>0</v>
      </c>
      <c r="W50" s="1509">
        <f t="shared" si="5"/>
        <v>0</v>
      </c>
      <c r="X50" s="1507">
        <f>X9</f>
        <v>5</v>
      </c>
      <c r="Y50" s="1508">
        <f t="shared" ref="Y50" si="141">Y9</f>
        <v>0</v>
      </c>
      <c r="Z50" s="1514">
        <f t="shared" si="7"/>
        <v>5</v>
      </c>
      <c r="AA50" s="1517">
        <v>0</v>
      </c>
      <c r="AB50" s="1517">
        <v>2</v>
      </c>
      <c r="AC50" s="105" t="s">
        <v>263</v>
      </c>
      <c r="AD50" s="2151"/>
    </row>
    <row r="51" spans="1:30" s="145" customFormat="1" ht="16.5" customHeight="1" thickBot="1">
      <c r="A51" s="2095"/>
      <c r="B51" s="724" t="s">
        <v>11</v>
      </c>
      <c r="C51" s="1547">
        <f>SUM(C46:C50)</f>
        <v>4</v>
      </c>
      <c r="D51" s="1548">
        <f t="shared" ref="D51:V51" si="142">SUM(D46:D50)</f>
        <v>1</v>
      </c>
      <c r="E51" s="1549">
        <f t="shared" si="8"/>
        <v>5</v>
      </c>
      <c r="F51" s="1547">
        <f t="shared" si="142"/>
        <v>246</v>
      </c>
      <c r="G51" s="1548">
        <f t="shared" si="142"/>
        <v>142</v>
      </c>
      <c r="H51" s="1549">
        <f t="shared" si="10"/>
        <v>388</v>
      </c>
      <c r="I51" s="1547">
        <f t="shared" si="142"/>
        <v>250</v>
      </c>
      <c r="J51" s="1548">
        <f t="shared" si="142"/>
        <v>124</v>
      </c>
      <c r="K51" s="1549">
        <f t="shared" si="1"/>
        <v>374</v>
      </c>
      <c r="L51" s="1547">
        <f t="shared" si="142"/>
        <v>210</v>
      </c>
      <c r="M51" s="1548">
        <f t="shared" si="142"/>
        <v>98</v>
      </c>
      <c r="N51" s="1549">
        <f t="shared" si="2"/>
        <v>308</v>
      </c>
      <c r="O51" s="1547">
        <f t="shared" si="142"/>
        <v>50</v>
      </c>
      <c r="P51" s="1548">
        <f t="shared" si="142"/>
        <v>15</v>
      </c>
      <c r="Q51" s="1550">
        <f t="shared" si="13"/>
        <v>65</v>
      </c>
      <c r="R51" s="1547">
        <f t="shared" si="142"/>
        <v>41</v>
      </c>
      <c r="S51" s="1548">
        <f t="shared" si="142"/>
        <v>24</v>
      </c>
      <c r="T51" s="1549">
        <f t="shared" si="4"/>
        <v>65</v>
      </c>
      <c r="U51" s="1547">
        <f t="shared" si="142"/>
        <v>49</v>
      </c>
      <c r="V51" s="1548">
        <f t="shared" si="142"/>
        <v>18</v>
      </c>
      <c r="W51" s="1549">
        <f t="shared" si="5"/>
        <v>67</v>
      </c>
      <c r="X51" s="1547">
        <f t="shared" si="24"/>
        <v>850</v>
      </c>
      <c r="Y51" s="1548">
        <f t="shared" si="24"/>
        <v>422</v>
      </c>
      <c r="Z51" s="1551">
        <f t="shared" si="7"/>
        <v>1272</v>
      </c>
      <c r="AA51" s="1552">
        <v>44</v>
      </c>
      <c r="AB51" s="1552">
        <v>164</v>
      </c>
      <c r="AC51" s="144" t="s">
        <v>11</v>
      </c>
      <c r="AD51" s="2173"/>
    </row>
    <row r="52" spans="1:30" s="6" customFormat="1" ht="13.5" customHeight="1">
      <c r="A52" s="104"/>
      <c r="B52" s="104"/>
      <c r="AC52" s="104"/>
      <c r="AD52" s="104"/>
    </row>
    <row r="53" spans="1:30" s="6" customFormat="1" ht="13.5" customHeight="1">
      <c r="A53" s="104"/>
      <c r="B53" s="104"/>
      <c r="AC53" s="104"/>
      <c r="AD53" s="104"/>
    </row>
    <row r="54" spans="1:30" s="6" customFormat="1" ht="13.5" customHeight="1">
      <c r="A54" s="104"/>
      <c r="B54" s="104"/>
      <c r="AC54" s="104"/>
      <c r="AD54" s="104"/>
    </row>
    <row r="55" spans="1:30" s="6" customFormat="1" ht="13.5" customHeight="1">
      <c r="A55" s="104"/>
      <c r="B55" s="104"/>
      <c r="AC55" s="104"/>
      <c r="AD55" s="104"/>
    </row>
    <row r="56" spans="1:30" s="6" customFormat="1" ht="13.5" customHeight="1">
      <c r="A56" s="104"/>
      <c r="B56" s="104"/>
      <c r="AC56" s="104"/>
      <c r="AD56" s="104"/>
    </row>
    <row r="57" spans="1:30" s="6" customFormat="1" ht="13.5" customHeight="1">
      <c r="A57" s="104"/>
      <c r="B57" s="104"/>
      <c r="AB57" s="6">
        <v>3</v>
      </c>
      <c r="AC57" s="104"/>
      <c r="AD57" s="104"/>
    </row>
    <row r="58" spans="1:30" s="6" customFormat="1" ht="13.5" customHeight="1">
      <c r="A58" s="104"/>
      <c r="B58" s="104"/>
      <c r="AC58" s="104"/>
      <c r="AD58" s="104"/>
    </row>
    <row r="59" spans="1:30" s="6" customFormat="1" ht="13.5" customHeight="1">
      <c r="A59" s="104"/>
      <c r="B59" s="104"/>
      <c r="AC59" s="104"/>
      <c r="AD59" s="104"/>
    </row>
    <row r="60" spans="1:30" s="6" customFormat="1" ht="13.5" customHeight="1">
      <c r="A60" s="104"/>
      <c r="B60" s="104"/>
      <c r="AC60" s="104"/>
      <c r="AD60" s="104"/>
    </row>
    <row r="61" spans="1:30" s="6" customFormat="1" ht="13.5" customHeight="1">
      <c r="A61" s="104"/>
      <c r="B61" s="104"/>
      <c r="AC61" s="104"/>
      <c r="AD61" s="104"/>
    </row>
    <row r="62" spans="1:30" s="6" customFormat="1" ht="13.5" customHeight="1">
      <c r="A62" s="104"/>
      <c r="B62" s="104"/>
      <c r="AC62" s="104"/>
      <c r="AD62" s="104"/>
    </row>
    <row r="63" spans="1:30" s="6" customFormat="1" ht="13.5" customHeight="1">
      <c r="A63" s="104"/>
      <c r="B63" s="104"/>
      <c r="AC63" s="104"/>
      <c r="AD63" s="104"/>
    </row>
    <row r="64" spans="1:30" s="6" customFormat="1" ht="13.5" customHeight="1">
      <c r="A64" s="104"/>
      <c r="B64" s="104"/>
      <c r="AC64" s="104"/>
      <c r="AD64" s="104"/>
    </row>
    <row r="65" spans="1:30" s="6" customFormat="1" ht="13.5" customHeight="1">
      <c r="A65" s="104"/>
      <c r="B65" s="104"/>
      <c r="AC65" s="104"/>
      <c r="AD65" s="104"/>
    </row>
    <row r="66" spans="1:30" s="6" customFormat="1" ht="13.5" customHeight="1">
      <c r="A66" s="104"/>
      <c r="B66" s="104"/>
      <c r="AC66" s="104"/>
      <c r="AD66" s="104"/>
    </row>
    <row r="67" spans="1:30" s="6" customFormat="1" ht="13.5" customHeight="1">
      <c r="A67" s="104"/>
      <c r="B67" s="104"/>
      <c r="AC67" s="104"/>
      <c r="AD67" s="104"/>
    </row>
    <row r="68" spans="1:30" s="6" customFormat="1" ht="13.5" customHeight="1">
      <c r="A68" s="104"/>
      <c r="B68" s="104"/>
      <c r="AC68" s="104"/>
      <c r="AD68" s="104"/>
    </row>
    <row r="69" spans="1:30" s="6" customFormat="1" ht="13.5" customHeight="1">
      <c r="A69" s="104"/>
      <c r="B69" s="104"/>
      <c r="AC69" s="104"/>
      <c r="AD69" s="104"/>
    </row>
    <row r="70" spans="1:30" s="6" customFormat="1" ht="13.5" customHeight="1">
      <c r="A70" s="104"/>
      <c r="B70" s="104"/>
      <c r="AC70" s="104"/>
      <c r="AD70" s="104"/>
    </row>
    <row r="71" spans="1:30" s="6" customFormat="1" ht="13.5" customHeight="1">
      <c r="A71" s="104"/>
      <c r="B71" s="104"/>
      <c r="AC71" s="104"/>
      <c r="AD71" s="104"/>
    </row>
    <row r="72" spans="1:30" s="6" customFormat="1" ht="13.5" customHeight="1">
      <c r="A72" s="104"/>
      <c r="B72" s="104"/>
      <c r="AC72" s="104"/>
      <c r="AD72" s="104"/>
    </row>
    <row r="73" spans="1:30" s="6" customFormat="1" ht="13.5" customHeight="1">
      <c r="A73" s="104"/>
      <c r="B73" s="104"/>
      <c r="AC73" s="104"/>
      <c r="AD73" s="104"/>
    </row>
    <row r="74" spans="1:30" s="6" customFormat="1" ht="13.5" customHeight="1">
      <c r="A74" s="104"/>
      <c r="B74" s="104"/>
      <c r="AC74" s="104"/>
      <c r="AD74" s="104"/>
    </row>
    <row r="75" spans="1:30" s="6" customFormat="1" ht="13.5" customHeight="1">
      <c r="A75" s="104"/>
      <c r="B75" s="104"/>
      <c r="AC75" s="104"/>
      <c r="AD75" s="104"/>
    </row>
    <row r="76" spans="1:30" s="6" customFormat="1" ht="13.5" customHeight="1">
      <c r="A76" s="104"/>
      <c r="B76" s="104"/>
      <c r="AC76" s="104"/>
      <c r="AD76" s="104"/>
    </row>
    <row r="77" spans="1:30" s="6" customFormat="1" ht="13.5" customHeight="1">
      <c r="A77" s="104"/>
      <c r="B77" s="104"/>
      <c r="AC77" s="104"/>
      <c r="AD77" s="104"/>
    </row>
    <row r="78" spans="1:30" s="6" customFormat="1" ht="13.5" customHeight="1">
      <c r="A78" s="104"/>
      <c r="B78" s="104"/>
      <c r="AC78" s="104"/>
      <c r="AD78" s="104"/>
    </row>
    <row r="79" spans="1:30" s="6" customFormat="1" ht="13.5" customHeight="1">
      <c r="A79" s="104"/>
      <c r="B79" s="104"/>
      <c r="AC79" s="104"/>
      <c r="AD79" s="104"/>
    </row>
    <row r="80" spans="1:30" s="6" customFormat="1" ht="13.5" customHeight="1">
      <c r="A80" s="104"/>
      <c r="B80" s="104"/>
      <c r="AC80" s="104"/>
      <c r="AD80" s="104"/>
    </row>
    <row r="81" spans="1:30" s="6" customFormat="1" ht="13.5" customHeight="1">
      <c r="A81" s="104"/>
      <c r="B81" s="104"/>
      <c r="AC81" s="104"/>
      <c r="AD81" s="104"/>
    </row>
    <row r="82" spans="1:30" s="6" customFormat="1" ht="13.5" customHeight="1">
      <c r="A82" s="104"/>
      <c r="B82" s="104"/>
      <c r="AC82" s="104"/>
      <c r="AD82" s="104"/>
    </row>
    <row r="83" spans="1:30" s="6" customFormat="1" ht="13.5" customHeight="1">
      <c r="A83" s="104"/>
      <c r="B83" s="104"/>
      <c r="AC83" s="104"/>
      <c r="AD83" s="104"/>
    </row>
    <row r="84" spans="1:30" s="6" customFormat="1" ht="13.5" customHeight="1">
      <c r="A84" s="104"/>
      <c r="B84" s="104"/>
      <c r="AC84" s="104"/>
      <c r="AD84" s="104"/>
    </row>
    <row r="85" spans="1:30" s="6" customFormat="1" ht="13.5" customHeight="1">
      <c r="A85" s="104"/>
      <c r="B85" s="104"/>
      <c r="AC85" s="104"/>
      <c r="AD85" s="104"/>
    </row>
    <row r="86" spans="1:30" s="6" customFormat="1" ht="13.5" customHeight="1">
      <c r="A86" s="104"/>
      <c r="B86" s="104"/>
      <c r="AC86" s="104"/>
      <c r="AD86" s="104"/>
    </row>
    <row r="87" spans="1:30" s="6" customFormat="1" ht="13.5" customHeight="1">
      <c r="A87" s="104"/>
      <c r="B87" s="104"/>
      <c r="AC87" s="104"/>
      <c r="AD87" s="104"/>
    </row>
    <row r="88" spans="1:30" s="6" customFormat="1" ht="13.5" customHeight="1">
      <c r="A88" s="104"/>
      <c r="B88" s="104"/>
      <c r="AC88" s="104"/>
      <c r="AD88" s="104"/>
    </row>
    <row r="89" spans="1:30" s="6" customFormat="1" ht="13.5" customHeight="1">
      <c r="A89" s="104"/>
      <c r="B89" s="104"/>
      <c r="AC89" s="104"/>
      <c r="AD89" s="104"/>
    </row>
    <row r="90" spans="1:30" s="6" customFormat="1" ht="13.5" customHeight="1">
      <c r="A90" s="104"/>
      <c r="B90" s="104"/>
      <c r="AC90" s="104"/>
      <c r="AD90" s="104"/>
    </row>
    <row r="91" spans="1:30" s="6" customFormat="1" ht="13.5" customHeight="1">
      <c r="A91" s="104"/>
      <c r="B91" s="104"/>
      <c r="AC91" s="104"/>
      <c r="AD91" s="104"/>
    </row>
    <row r="92" spans="1:30" s="6" customFormat="1" ht="13.5" customHeight="1">
      <c r="A92" s="104"/>
      <c r="B92" s="104"/>
      <c r="AC92" s="104"/>
      <c r="AD92" s="104"/>
    </row>
    <row r="93" spans="1:30" s="6" customFormat="1" ht="13.5" customHeight="1">
      <c r="A93" s="104"/>
      <c r="B93" s="104"/>
      <c r="AC93" s="104"/>
      <c r="AD93" s="104"/>
    </row>
    <row r="94" spans="1:30" s="6" customFormat="1" ht="13.5" customHeight="1">
      <c r="A94" s="104"/>
      <c r="B94" s="104"/>
      <c r="AC94" s="104"/>
      <c r="AD94" s="104"/>
    </row>
    <row r="95" spans="1:30" s="6" customFormat="1" ht="13.5" customHeight="1">
      <c r="A95" s="104"/>
      <c r="B95" s="104"/>
      <c r="AC95" s="104"/>
      <c r="AD95" s="104"/>
    </row>
    <row r="96" spans="1:30" s="6" customFormat="1" ht="13.5" customHeight="1">
      <c r="A96" s="104"/>
      <c r="B96" s="104"/>
      <c r="AC96" s="104"/>
      <c r="AD96" s="104"/>
    </row>
    <row r="97" spans="1:32" s="6" customFormat="1" ht="13.5" customHeight="1">
      <c r="A97" s="104"/>
      <c r="B97" s="104"/>
      <c r="AC97" s="104"/>
      <c r="AD97" s="104"/>
      <c r="AE97" s="785"/>
      <c r="AF97" s="785"/>
    </row>
    <row r="98" spans="1:32" s="6" customFormat="1" ht="13.5" customHeight="1">
      <c r="A98" s="104"/>
      <c r="B98" s="104"/>
      <c r="AC98" s="104"/>
      <c r="AD98" s="104"/>
    </row>
    <row r="99" spans="1:32" s="6" customFormat="1" ht="13.5" customHeight="1">
      <c r="A99" s="104"/>
      <c r="B99" s="104"/>
      <c r="AC99" s="104"/>
      <c r="AD99" s="104"/>
    </row>
    <row r="100" spans="1:32" s="6" customFormat="1" ht="13.5" customHeight="1">
      <c r="A100" s="104"/>
      <c r="B100" s="104"/>
      <c r="AC100" s="104"/>
      <c r="AD100" s="104"/>
    </row>
    <row r="101" spans="1:32" s="6" customFormat="1" ht="13.5" customHeight="1">
      <c r="A101" s="104"/>
      <c r="B101" s="104"/>
      <c r="AC101" s="104"/>
      <c r="AD101" s="104"/>
    </row>
    <row r="102" spans="1:32" s="6" customFormat="1" ht="13.5" customHeight="1">
      <c r="A102" s="104"/>
      <c r="B102" s="104"/>
      <c r="AC102" s="104"/>
      <c r="AD102" s="104"/>
    </row>
    <row r="121" spans="21:32">
      <c r="V121" s="5">
        <v>16</v>
      </c>
      <c r="W121" s="5">
        <v>15</v>
      </c>
      <c r="AE121" s="5">
        <f>SUM(M121,P121,S121,V121,Y121,AB121)</f>
        <v>16</v>
      </c>
    </row>
    <row r="122" spans="21:32">
      <c r="AF122" s="5">
        <f>SUM(N122,Q122,T122,W122,Z122,AC122)</f>
        <v>0</v>
      </c>
    </row>
    <row r="125" spans="21:32">
      <c r="U125" s="5">
        <f>SUM(S125,T125)</f>
        <v>0</v>
      </c>
    </row>
    <row r="168" spans="11:29">
      <c r="V168" s="5">
        <v>28</v>
      </c>
      <c r="W168" s="5">
        <v>21</v>
      </c>
      <c r="Y168" s="5">
        <v>24</v>
      </c>
      <c r="Z168" s="5">
        <v>34</v>
      </c>
      <c r="AC168" s="5">
        <v>21</v>
      </c>
    </row>
    <row r="170" spans="11:29">
      <c r="K170" s="2"/>
    </row>
  </sheetData>
  <mergeCells count="24">
    <mergeCell ref="A39:A41"/>
    <mergeCell ref="AD39:AD41"/>
    <mergeCell ref="A42:A45"/>
    <mergeCell ref="AD42:AD45"/>
    <mergeCell ref="A46:A51"/>
    <mergeCell ref="AD46:AD51"/>
    <mergeCell ref="A28:A30"/>
    <mergeCell ref="AD28:AD30"/>
    <mergeCell ref="A31:A34"/>
    <mergeCell ref="AD31:AD34"/>
    <mergeCell ref="A35:A38"/>
    <mergeCell ref="AD35:AD38"/>
    <mergeCell ref="A16:A19"/>
    <mergeCell ref="AD16:AD19"/>
    <mergeCell ref="A20:A23"/>
    <mergeCell ref="AD20:AD23"/>
    <mergeCell ref="A24:A27"/>
    <mergeCell ref="AD24:AD27"/>
    <mergeCell ref="A3:B4"/>
    <mergeCell ref="AC3:AD4"/>
    <mergeCell ref="A5:A10"/>
    <mergeCell ref="AD5:AD10"/>
    <mergeCell ref="A11:A15"/>
    <mergeCell ref="AD11:AD15"/>
  </mergeCells>
  <phoneticPr fontId="4"/>
  <pageMargins left="0.70866141732283472" right="0.70866141732283472" top="0.37" bottom="0.35" header="0.26" footer="0.23"/>
  <pageSetup paperSize="9" fitToWidth="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17</vt:i4>
      </vt:variant>
    </vt:vector>
  </HeadingPairs>
  <TitlesOfParts>
    <vt:vector size="29" baseType="lpstr">
      <vt:lpstr>●(3)①公立小児童</vt:lpstr>
      <vt:lpstr>●(3)②公立小職員数</vt:lpstr>
      <vt:lpstr>●(4)①公立中生徒数</vt:lpstr>
      <vt:lpstr>●(4)②公立中職員</vt:lpstr>
      <vt:lpstr>(5)①②公立義務教育学校児童生徒数</vt:lpstr>
      <vt:lpstr>●(6)①県立高校生徒数</vt:lpstr>
      <vt:lpstr>●(6)②③県立高校生徒数</vt:lpstr>
      <vt:lpstr>●(6)④県立高校教職員</vt:lpstr>
      <vt:lpstr>(7)①特　児童生徒数</vt:lpstr>
      <vt:lpstr>●(7)②③特　学級数教職員数</vt:lpstr>
      <vt:lpstr>●(8)(9)(10)国立学校</vt:lpstr>
      <vt:lpstr>(11)私立学校</vt:lpstr>
      <vt:lpstr>'(11)私立学校'!Print_Area</vt:lpstr>
      <vt:lpstr>'(5)①②公立義務教育学校児童生徒数'!Print_Area</vt:lpstr>
      <vt:lpstr>'(7)①特　児童生徒数'!Print_Area</vt:lpstr>
      <vt:lpstr>'●(3)①公立小児童'!Print_Area</vt:lpstr>
      <vt:lpstr>'●(3)②公立小職員数'!Print_Area</vt:lpstr>
      <vt:lpstr>'●(4)①公立中生徒数'!Print_Area</vt:lpstr>
      <vt:lpstr>'●(4)②公立中職員'!Print_Area</vt:lpstr>
      <vt:lpstr>'●(6)①県立高校生徒数'!Print_Area</vt:lpstr>
      <vt:lpstr>'●(6)②③県立高校生徒数'!Print_Area</vt:lpstr>
      <vt:lpstr>'●(6)④県立高校教職員'!Print_Area</vt:lpstr>
      <vt:lpstr>'●(7)②③特　学級数教職員数'!Print_Area</vt:lpstr>
      <vt:lpstr>'●(8)(9)(10)国立学校'!Print_Area</vt:lpstr>
      <vt:lpstr>'●(3)①公立小児童'!Print_Titles</vt:lpstr>
      <vt:lpstr>'●(3)②公立小職員数'!Print_Titles</vt:lpstr>
      <vt:lpstr>'●(4)①公立中生徒数'!Print_Titles</vt:lpstr>
      <vt:lpstr>'●(4)②公立中職員'!Print_Titles</vt:lpstr>
      <vt:lpstr>'●(6)①県立高校生徒数'!Print_Titles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Administrator</dc:creator>
  <cp:lastModifiedBy>小野　絵里香（教育総務課）</cp:lastModifiedBy>
  <cp:lastPrinted>2024-03-14T09:14:07Z</cp:lastPrinted>
  <dcterms:created xsi:type="dcterms:W3CDTF">2018-10-02T04:00:48Z</dcterms:created>
  <dcterms:modified xsi:type="dcterms:W3CDTF">2024-05-30T07:23:53Z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