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0AE13E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00100建設・技術課\00 建設業担当\07 建設業基盤強化事業(旧：再生支援事業)\R5\04_技術力強化支援\01要綱改正、記載例、Q&amp;A\★完成バージョン\"/>
    </mc:Choice>
  </mc:AlternateContent>
  <xr:revisionPtr revIDLastSave="0" documentId="13_ncr:101_{229EE754-E6F7-4AF0-8553-7378674CBA94}" xr6:coauthVersionLast="47" xr6:coauthVersionMax="47" xr10:uidLastSave="{00000000-0000-0000-0000-000000000000}"/>
  <bookViews>
    <workbookView xWindow="-16200" yWindow="-225" windowWidth="17265" windowHeight="15600" xr2:uid="{19C60728-0EC8-454D-AC61-BCBFA96DC48B}"/>
  </bookViews>
  <sheets>
    <sheet name="基盤強化要綱様式１別紙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O11" i="1"/>
  <c r="O12" i="1"/>
  <c r="O13" i="1"/>
  <c r="O14" i="1"/>
  <c r="O15" i="1"/>
  <c r="O16" i="1"/>
  <c r="O17" i="1"/>
  <c r="O18" i="1"/>
  <c r="O10" i="1"/>
  <c r="L11" i="1"/>
  <c r="L12" i="1"/>
  <c r="L13" i="1"/>
  <c r="L14" i="1"/>
  <c r="L15" i="1"/>
  <c r="L16" i="1"/>
  <c r="L17" i="1"/>
  <c r="L18" i="1"/>
  <c r="L10" i="1"/>
  <c r="E11" i="1"/>
  <c r="P9" i="1"/>
  <c r="E13" i="1"/>
  <c r="O8" i="1"/>
  <c r="L8" i="1"/>
  <c r="E9" i="1"/>
  <c r="E12" i="1"/>
  <c r="E14" i="1"/>
  <c r="E15" i="1"/>
  <c r="E16" i="1"/>
  <c r="E17" i="1"/>
  <c r="E18" i="1"/>
  <c r="E8" i="1"/>
  <c r="P12" i="1" l="1"/>
  <c r="P8" i="1"/>
  <c r="P18" i="1"/>
  <c r="P10" i="1"/>
  <c r="P17" i="1"/>
  <c r="P13" i="1"/>
  <c r="P14" i="1"/>
  <c r="P15" i="1"/>
  <c r="P16" i="1"/>
  <c r="P11" i="1"/>
  <c r="P19" i="1" l="1"/>
  <c r="P20" i="1" s="1"/>
  <c r="P24" i="1" s="1"/>
</calcChain>
</file>

<file path=xl/sharedStrings.xml><?xml version="1.0" encoding="utf-8"?>
<sst xmlns="http://schemas.openxmlformats.org/spreadsheetml/2006/main" count="81" uniqueCount="75">
  <si>
    <t>試験日</t>
    <rPh sb="0" eb="3">
      <t>シケンビ</t>
    </rPh>
    <phoneticPr fontId="2"/>
  </si>
  <si>
    <t>受験料</t>
    <rPh sb="0" eb="3">
      <t>ジュケンリョウ</t>
    </rPh>
    <phoneticPr fontId="2"/>
  </si>
  <si>
    <t>税抜き</t>
  </si>
  <si>
    <t>税抜き</t>
    <rPh sb="0" eb="2">
      <t>ゼイヌ</t>
    </rPh>
    <phoneticPr fontId="2"/>
  </si>
  <si>
    <t>講習</t>
    <rPh sb="0" eb="2">
      <t>コウシュウ</t>
    </rPh>
    <phoneticPr fontId="2"/>
  </si>
  <si>
    <t>教材</t>
    <rPh sb="0" eb="2">
      <t>キョウザイ</t>
    </rPh>
    <phoneticPr fontId="2"/>
  </si>
  <si>
    <t>講習名</t>
    <rPh sb="0" eb="2">
      <t>コウシュウ</t>
    </rPh>
    <rPh sb="2" eb="3">
      <t>メイ</t>
    </rPh>
    <phoneticPr fontId="2"/>
  </si>
  <si>
    <t>教材名</t>
    <rPh sb="0" eb="2">
      <t>キョウザイ</t>
    </rPh>
    <rPh sb="2" eb="3">
      <t>メイ</t>
    </rPh>
    <phoneticPr fontId="2"/>
  </si>
  <si>
    <t>価格</t>
    <rPh sb="0" eb="2">
      <t>カカク</t>
    </rPh>
    <phoneticPr fontId="2"/>
  </si>
  <si>
    <t>講習日</t>
    <rPh sb="0" eb="3">
      <t>コウシュウビ</t>
    </rPh>
    <phoneticPr fontId="2"/>
  </si>
  <si>
    <t>受講料</t>
    <rPh sb="0" eb="3">
      <t>ジュコウリョウ</t>
    </rPh>
    <phoneticPr fontId="2"/>
  </si>
  <si>
    <t>別紙１（建設業者及び建設業関連業者用）</t>
    <rPh sb="0" eb="2">
      <t>ベッシ</t>
    </rPh>
    <rPh sb="4" eb="8">
      <t>ケンセツギョウシャ</t>
    </rPh>
    <rPh sb="8" eb="9">
      <t>オヨ</t>
    </rPh>
    <rPh sb="10" eb="18">
      <t>ケンセツギョウカンレンギョウシャヨウ</t>
    </rPh>
    <phoneticPr fontId="2"/>
  </si>
  <si>
    <t>商号又は名称</t>
    <rPh sb="0" eb="3">
      <t>ショウゴウマタ</t>
    </rPh>
    <rPh sb="4" eb="6">
      <t>メイショウ</t>
    </rPh>
    <phoneticPr fontId="2"/>
  </si>
  <si>
    <t>２級建設機械施工技士</t>
  </si>
  <si>
    <t>１級土木施工管理技士</t>
  </si>
  <si>
    <t>２級土木施工管理技士（土木、鋼構造物塗装、薬液注入）</t>
  </si>
  <si>
    <t>１級建築施工管理技士</t>
  </si>
  <si>
    <t>２級建築施工管理技士（建築、躯体、仕上げ）</t>
  </si>
  <si>
    <t>１級電気工事施工管理技士</t>
  </si>
  <si>
    <t>２級電気工事施工管理技士</t>
  </si>
  <si>
    <t>１級管工事施工管理技士</t>
  </si>
  <si>
    <t>２級管工事施工管理技士</t>
  </si>
  <si>
    <t>１級造園施工管理技士</t>
  </si>
  <si>
    <t>２級造園施工管理技士</t>
  </si>
  <si>
    <t>１級電気通信工事施工管理技士</t>
  </si>
  <si>
    <t>２級電気通信工事施工管理技士</t>
  </si>
  <si>
    <t>１級建築士</t>
  </si>
  <si>
    <t>２級建築士</t>
  </si>
  <si>
    <t>木造建築士</t>
  </si>
  <si>
    <t>第一種電気工事士</t>
  </si>
  <si>
    <t>第二種電気工事士</t>
  </si>
  <si>
    <t>電気主任技術者（第１種～第３種）</t>
  </si>
  <si>
    <t>給水装置工事主任技術者</t>
  </si>
  <si>
    <t>消防設備士</t>
  </si>
  <si>
    <t>測量士</t>
  </si>
  <si>
    <t>地質調査技士</t>
  </si>
  <si>
    <t>ＲＣＣＭ</t>
  </si>
  <si>
    <t>試験</t>
    <rPh sb="0" eb="2">
      <t>シケン</t>
    </rPh>
    <phoneticPr fontId="2"/>
  </si>
  <si>
    <t>生年月日</t>
    <rPh sb="0" eb="4">
      <t>セイネンガッピ</t>
    </rPh>
    <phoneticPr fontId="2"/>
  </si>
  <si>
    <r>
      <t xml:space="preserve">女性
</t>
    </r>
    <r>
      <rPr>
        <sz val="8"/>
        <color theme="1"/>
        <rFont val="游ゴシック"/>
        <family val="3"/>
        <charset val="128"/>
        <scheme val="minor"/>
      </rPr>
      <t>（○を選択）</t>
    </r>
    <rPh sb="0" eb="2">
      <t>ジョセイ</t>
    </rPh>
    <rPh sb="6" eb="8">
      <t>センタク</t>
    </rPh>
    <phoneticPr fontId="2"/>
  </si>
  <si>
    <t>○</t>
  </si>
  <si>
    <t>資格番号</t>
    <rPh sb="0" eb="4">
      <t>シカクバンゴウ</t>
    </rPh>
    <phoneticPr fontId="2"/>
  </si>
  <si>
    <t>資格名</t>
    <rPh sb="0" eb="3">
      <t>シカクメイ</t>
    </rPh>
    <phoneticPr fontId="2"/>
  </si>
  <si>
    <r>
      <t xml:space="preserve">資格番号
</t>
    </r>
    <r>
      <rPr>
        <sz val="9"/>
        <color theme="1"/>
        <rFont val="游ゴシック"/>
        <family val="3"/>
        <charset val="128"/>
        <scheme val="minor"/>
      </rPr>
      <t>（下記参照）</t>
    </r>
    <rPh sb="0" eb="2">
      <t>シカク</t>
    </rPh>
    <rPh sb="2" eb="4">
      <t>バンゴウ</t>
    </rPh>
    <rPh sb="6" eb="10">
      <t>カキサンショウ</t>
    </rPh>
    <phoneticPr fontId="2"/>
  </si>
  <si>
    <r>
      <t>資格名</t>
    </r>
    <r>
      <rPr>
        <sz val="9"/>
        <color theme="4"/>
        <rFont val="游ゴシック"/>
        <family val="3"/>
        <charset val="128"/>
        <scheme val="minor"/>
      </rPr>
      <t>（自動入力）</t>
    </r>
    <rPh sb="0" eb="3">
      <t>シカクメイ</t>
    </rPh>
    <rPh sb="4" eb="8">
      <t>ジドウニュウリョク</t>
    </rPh>
    <phoneticPr fontId="2"/>
  </si>
  <si>
    <t>講習実施機関</t>
    <rPh sb="0" eb="4">
      <t>コウシュウジッシ</t>
    </rPh>
    <rPh sb="4" eb="6">
      <t>キカン</t>
    </rPh>
    <phoneticPr fontId="2"/>
  </si>
  <si>
    <t>実務演習</t>
    <rPh sb="0" eb="4">
      <t>ジツムエンシュウ</t>
    </rPh>
    <phoneticPr fontId="2"/>
  </si>
  <si>
    <t>建設センター</t>
    <rPh sb="0" eb="2">
      <t>ケンセツ</t>
    </rPh>
    <phoneticPr fontId="2"/>
  </si>
  <si>
    <t>技能検定（資格名：　　　　　　　　　　　　）</t>
    <phoneticPr fontId="2"/>
  </si>
  <si>
    <t>その他（資格名：　　　　　　　　　　　　　）</t>
    <phoneticPr fontId="2"/>
  </si>
  <si>
    <t>登録基幹技能者講習（資格名：　　　　　　　）</t>
    <phoneticPr fontId="2"/>
  </si>
  <si>
    <t>技術士（部門：　　　　　　　　　　　　　　）</t>
    <phoneticPr fontId="2"/>
  </si>
  <si>
    <t>よくわかる1級施工技士</t>
    <rPh sb="6" eb="11">
      <t>キュウセコウギシ</t>
    </rPh>
    <phoneticPr fontId="2"/>
  </si>
  <si>
    <r>
      <t xml:space="preserve">合計
</t>
    </r>
    <r>
      <rPr>
        <sz val="9"/>
        <color theme="1"/>
        <rFont val="游ゴシック"/>
        <family val="3"/>
        <charset val="128"/>
        <scheme val="minor"/>
      </rPr>
      <t>（補助対象経費）</t>
    </r>
    <rPh sb="0" eb="2">
      <t>ゴウケイ</t>
    </rPh>
    <rPh sb="4" eb="10">
      <t>ホジョタイショウケイヒ</t>
    </rPh>
    <phoneticPr fontId="2"/>
  </si>
  <si>
    <t>例：山田　姫子</t>
    <rPh sb="0" eb="1">
      <t>レイ</t>
    </rPh>
    <rPh sb="2" eb="4">
      <t>ヤマダ</t>
    </rPh>
    <rPh sb="5" eb="7">
      <t>ヒメコ</t>
    </rPh>
    <phoneticPr fontId="2"/>
  </si>
  <si>
    <t>氏名</t>
    <rPh sb="0" eb="2">
      <t>シメイ</t>
    </rPh>
    <phoneticPr fontId="2"/>
  </si>
  <si>
    <t>総計</t>
    <rPh sb="0" eb="2">
      <t>ソウケイ</t>
    </rPh>
    <phoneticPr fontId="2"/>
  </si>
  <si>
    <t>例：山田　姫子</t>
    <phoneticPr fontId="2"/>
  </si>
  <si>
    <t>１級建設機械施工技士</t>
    <phoneticPr fontId="2"/>
  </si>
  <si>
    <t>根拠</t>
  </si>
  <si>
    <t>建設業者</t>
  </si>
  <si>
    <t>建設業法施行規則第７条の３</t>
  </si>
  <si>
    <t>規則第18条の３第２項第２号</t>
  </si>
  <si>
    <t>建設業関連業者</t>
  </si>
  <si>
    <t>技術士法</t>
  </si>
  <si>
    <t>測量法</t>
  </si>
  <si>
    <t>建築士法</t>
  </si>
  <si>
    <t>補助対象者</t>
    <rPh sb="0" eb="5">
      <t>ホジョタイショウシャ</t>
    </rPh>
    <phoneticPr fontId="2"/>
  </si>
  <si>
    <t>※商号又は名称は省略せず、正確に記載ください。</t>
    <rPh sb="1" eb="3">
      <t>ショウゴウ</t>
    </rPh>
    <rPh sb="3" eb="4">
      <t>マタ</t>
    </rPh>
    <rPh sb="5" eb="7">
      <t>メイショウ</t>
    </rPh>
    <rPh sb="8" eb="10">
      <t>ショウリャク</t>
    </rPh>
    <rPh sb="13" eb="15">
      <t>セイカク</t>
    </rPh>
    <rPh sb="16" eb="18">
      <t>キサイ</t>
    </rPh>
    <phoneticPr fontId="2"/>
  </si>
  <si>
    <t>※色がついたエクセルには入力しないでください。自動計算されます。</t>
    <rPh sb="1" eb="2">
      <t>イロ</t>
    </rPh>
    <rPh sb="12" eb="14">
      <t>ニュウリョク</t>
    </rPh>
    <rPh sb="23" eb="27">
      <t>ジドウケイサン</t>
    </rPh>
    <phoneticPr fontId="2"/>
  </si>
  <si>
    <t>補助上限額</t>
    <rPh sb="0" eb="5">
      <t>ホジョジョウゲンガク</t>
    </rPh>
    <phoneticPr fontId="2"/>
  </si>
  <si>
    <t>補助申請額</t>
    <rPh sb="0" eb="5">
      <t>ホジョシンセイガク</t>
    </rPh>
    <phoneticPr fontId="2"/>
  </si>
  <si>
    <t>総計の2分の１（千円未満切捨て）</t>
    <rPh sb="0" eb="2">
      <t>ソウケイ</t>
    </rPh>
    <rPh sb="4" eb="5">
      <t>ブン</t>
    </rPh>
    <rPh sb="8" eb="12">
      <t>センエンミマン</t>
    </rPh>
    <rPh sb="12" eb="14">
      <t>キリス</t>
    </rPh>
    <phoneticPr fontId="2"/>
  </si>
  <si>
    <t>R5.3.1～R5.6.30</t>
    <phoneticPr fontId="2"/>
  </si>
  <si>
    <t>注意事項</t>
    <rPh sb="0" eb="4">
      <t>チュウイジコウ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</si>
</sst>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4"/>
      <name val="游ゴシック"/>
      <family val="2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0" fillId="0" borderId="3" xfId="1" applyFont="1" applyBorder="1" applyAlignment="1">
      <alignment vertical="center"/>
    </xf>
    <xf numFmtId="0" fontId="0" fillId="0" borderId="3" xfId="0" applyBorder="1" applyAlignment="1">
      <alignment vertical="center" shrinkToFit="1"/>
    </xf>
    <xf numFmtId="176" fontId="0" fillId="0" borderId="3" xfId="0" applyNumberFormat="1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176" fontId="0" fillId="0" borderId="10" xfId="0" applyNumberFormat="1" applyFill="1" applyBorder="1" applyAlignment="1">
      <alignment horizontal="center" vertical="center"/>
    </xf>
    <xf numFmtId="38" fontId="0" fillId="0" borderId="11" xfId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38" fontId="0" fillId="0" borderId="10" xfId="1" applyFont="1" applyBorder="1" applyAlignment="1">
      <alignment vertical="center"/>
    </xf>
    <xf numFmtId="0" fontId="0" fillId="2" borderId="4" xfId="0" applyFill="1" applyBorder="1" applyAlignment="1">
      <alignment vertical="center"/>
    </xf>
    <xf numFmtId="176" fontId="0" fillId="2" borderId="5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shrinkToFit="1"/>
    </xf>
    <xf numFmtId="38" fontId="0" fillId="2" borderId="6" xfId="1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38" fontId="0" fillId="2" borderId="5" xfId="1" applyFont="1" applyFill="1" applyBorder="1" applyAlignment="1">
      <alignment vertical="center"/>
    </xf>
    <xf numFmtId="38" fontId="0" fillId="2" borderId="13" xfId="1" applyFont="1" applyFill="1" applyBorder="1">
      <alignment vertical="center"/>
    </xf>
    <xf numFmtId="0" fontId="4" fillId="2" borderId="7" xfId="0" applyFont="1" applyFill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38" fontId="0" fillId="2" borderId="8" xfId="1" applyFont="1" applyFill="1" applyBorder="1" applyAlignment="1">
      <alignment vertical="center"/>
    </xf>
    <xf numFmtId="38" fontId="0" fillId="2" borderId="14" xfId="1" applyFont="1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38" fontId="0" fillId="2" borderId="15" xfId="1" applyFont="1" applyFill="1" applyBorder="1">
      <alignment vertical="center"/>
    </xf>
    <xf numFmtId="38" fontId="0" fillId="2" borderId="19" xfId="1" applyFont="1" applyFill="1" applyBorder="1" applyAlignment="1">
      <alignment vertical="center"/>
    </xf>
    <xf numFmtId="38" fontId="0" fillId="2" borderId="1" xfId="1" applyFont="1" applyFill="1" applyBorder="1">
      <alignment vertical="center"/>
    </xf>
    <xf numFmtId="0" fontId="4" fillId="2" borderId="9" xfId="0" applyFont="1" applyFill="1" applyBorder="1" applyAlignment="1">
      <alignment vertical="center" shrinkToFi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0" fillId="2" borderId="2" xfId="1" applyFont="1" applyFill="1" applyBorder="1">
      <alignment vertical="center"/>
    </xf>
    <xf numFmtId="3" fontId="0" fillId="0" borderId="0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38" fontId="0" fillId="4" borderId="1" xfId="0" applyNumberFormat="1" applyFill="1" applyBorder="1">
      <alignment vertical="center"/>
    </xf>
    <xf numFmtId="0" fontId="0" fillId="0" borderId="22" xfId="0" applyBorder="1" applyAlignment="1">
      <alignment vertical="center"/>
    </xf>
    <xf numFmtId="176" fontId="0" fillId="0" borderId="23" xfId="0" applyNumberForma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 shrinkToFit="1"/>
    </xf>
    <xf numFmtId="176" fontId="0" fillId="0" borderId="23" xfId="0" applyNumberFormat="1" applyFill="1" applyBorder="1" applyAlignment="1">
      <alignment horizontal="center" vertical="center"/>
    </xf>
    <xf numFmtId="38" fontId="0" fillId="0" borderId="24" xfId="1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2" borderId="24" xfId="1" applyFont="1" applyFill="1" applyBorder="1" applyAlignment="1">
      <alignment vertical="center"/>
    </xf>
    <xf numFmtId="38" fontId="0" fillId="2" borderId="25" xfId="1" applyFont="1" applyFill="1" applyBorder="1">
      <alignment vertical="center"/>
    </xf>
    <xf numFmtId="0" fontId="0" fillId="2" borderId="9" xfId="0" applyFill="1" applyBorder="1" applyAlignment="1">
      <alignment vertical="center"/>
    </xf>
    <xf numFmtId="176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8" fontId="0" fillId="2" borderId="11" xfId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38" fontId="0" fillId="2" borderId="10" xfId="1" applyFont="1" applyFill="1" applyBorder="1" applyAlignment="1">
      <alignment vertical="center"/>
    </xf>
    <xf numFmtId="0" fontId="0" fillId="0" borderId="3" xfId="0" applyFill="1" applyBorder="1">
      <alignment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512B3-C79F-4C2B-8B80-6DBE873080E7}">
  <sheetPr>
    <tabColor theme="7" tint="0.79998168889431442"/>
    <pageSetUpPr fitToPage="1"/>
  </sheetPr>
  <dimension ref="A1:Q53"/>
  <sheetViews>
    <sheetView tabSelected="1" zoomScale="60" zoomScaleNormal="60" workbookViewId="0">
      <selection activeCell="C60" sqref="C60"/>
    </sheetView>
  </sheetViews>
  <sheetFormatPr defaultRowHeight="18.75" x14ac:dyDescent="0.4"/>
  <cols>
    <col min="1" max="1" width="15.25" customWidth="1"/>
    <col min="2" max="2" width="10.125" customWidth="1"/>
    <col min="3" max="3" width="9.25" customWidth="1"/>
    <col min="4" max="4" width="10.625" customWidth="1"/>
    <col min="5" max="5" width="38.125" customWidth="1"/>
    <col min="6" max="6" width="10.375" customWidth="1"/>
    <col min="7" max="7" width="10.125" customWidth="1"/>
    <col min="8" max="9" width="12.5" customWidth="1"/>
    <col min="10" max="10" width="16.625" bestFit="1" customWidth="1"/>
    <col min="11" max="12" width="10.125" customWidth="1"/>
    <col min="13" max="13" width="12.625" customWidth="1"/>
    <col min="14" max="15" width="10.125" customWidth="1"/>
    <col min="16" max="16" width="14.625" customWidth="1"/>
  </cols>
  <sheetData>
    <row r="1" spans="1:16" x14ac:dyDescent="0.4">
      <c r="A1" t="s">
        <v>11</v>
      </c>
    </row>
    <row r="2" spans="1:16" ht="19.5" thickBot="1" x14ac:dyDescent="0.45"/>
    <row r="3" spans="1:16" ht="19.5" thickBot="1" x14ac:dyDescent="0.45">
      <c r="A3" t="s">
        <v>12</v>
      </c>
      <c r="B3" s="70"/>
      <c r="C3" s="71"/>
    </row>
    <row r="4" spans="1:16" x14ac:dyDescent="0.4">
      <c r="D4" s="5"/>
      <c r="E4" s="5"/>
    </row>
    <row r="5" spans="1:16" ht="19.5" thickBot="1" x14ac:dyDescent="0.45"/>
    <row r="6" spans="1:16" x14ac:dyDescent="0.4">
      <c r="A6" s="75" t="s">
        <v>55</v>
      </c>
      <c r="B6" s="79" t="s">
        <v>38</v>
      </c>
      <c r="C6" s="81" t="s">
        <v>39</v>
      </c>
      <c r="D6" s="77" t="s">
        <v>43</v>
      </c>
      <c r="E6" s="72" t="s">
        <v>37</v>
      </c>
      <c r="F6" s="73"/>
      <c r="G6" s="74"/>
      <c r="H6" s="72" t="s">
        <v>4</v>
      </c>
      <c r="I6" s="73"/>
      <c r="J6" s="73"/>
      <c r="K6" s="73"/>
      <c r="L6" s="74"/>
      <c r="M6" s="72" t="s">
        <v>5</v>
      </c>
      <c r="N6" s="73"/>
      <c r="O6" s="74"/>
      <c r="P6" s="67" t="s">
        <v>53</v>
      </c>
    </row>
    <row r="7" spans="1:16" ht="19.5" thickBot="1" x14ac:dyDescent="0.45">
      <c r="A7" s="76"/>
      <c r="B7" s="80"/>
      <c r="C7" s="82"/>
      <c r="D7" s="78"/>
      <c r="E7" s="33" t="s">
        <v>44</v>
      </c>
      <c r="F7" s="28" t="s">
        <v>0</v>
      </c>
      <c r="G7" s="29" t="s">
        <v>1</v>
      </c>
      <c r="H7" s="30" t="s">
        <v>6</v>
      </c>
      <c r="I7" s="28" t="s">
        <v>45</v>
      </c>
      <c r="J7" s="28" t="s">
        <v>9</v>
      </c>
      <c r="K7" s="28" t="s">
        <v>10</v>
      </c>
      <c r="L7" s="29" t="s">
        <v>2</v>
      </c>
      <c r="M7" s="30" t="s">
        <v>7</v>
      </c>
      <c r="N7" s="28" t="s">
        <v>8</v>
      </c>
      <c r="O7" s="29" t="s">
        <v>3</v>
      </c>
      <c r="P7" s="68"/>
    </row>
    <row r="8" spans="1:16" x14ac:dyDescent="0.4">
      <c r="A8" s="19" t="s">
        <v>54</v>
      </c>
      <c r="B8" s="20">
        <v>32509</v>
      </c>
      <c r="C8" s="20" t="s">
        <v>40</v>
      </c>
      <c r="D8" s="21">
        <v>1</v>
      </c>
      <c r="E8" s="22" t="str">
        <f>IF(D8="","",VLOOKUP(D8,$D$22:$E$53,2,FALSE))</f>
        <v>１級建設機械施工技士</v>
      </c>
      <c r="F8" s="20">
        <v>45095</v>
      </c>
      <c r="G8" s="23">
        <v>5250</v>
      </c>
      <c r="H8" s="19" t="s">
        <v>46</v>
      </c>
      <c r="I8" s="24" t="s">
        <v>47</v>
      </c>
      <c r="J8" s="20" t="s">
        <v>73</v>
      </c>
      <c r="K8" s="25">
        <v>275000</v>
      </c>
      <c r="L8" s="23">
        <f>K8/1.1</f>
        <v>249999.99999999997</v>
      </c>
      <c r="M8" s="19" t="s">
        <v>52</v>
      </c>
      <c r="N8" s="25">
        <v>3300</v>
      </c>
      <c r="O8" s="23">
        <f>N8/1.1</f>
        <v>2999.9999999999995</v>
      </c>
      <c r="P8" s="26">
        <f>SUM(G8+L8+O8)</f>
        <v>258249.99999999997</v>
      </c>
    </row>
    <row r="9" spans="1:16" ht="19.5" thickBot="1" x14ac:dyDescent="0.45">
      <c r="A9" s="60" t="s">
        <v>57</v>
      </c>
      <c r="B9" s="61">
        <v>32509</v>
      </c>
      <c r="C9" s="61" t="s">
        <v>40</v>
      </c>
      <c r="D9" s="62">
        <v>1</v>
      </c>
      <c r="E9" s="39" t="str">
        <f>IF(D9="","",VLOOKUP(D9,$D$22:$E$53,2,FALSE))</f>
        <v>１級建設機械施工技士</v>
      </c>
      <c r="F9" s="61">
        <v>45168</v>
      </c>
      <c r="G9" s="63">
        <v>5250</v>
      </c>
      <c r="H9" s="60"/>
      <c r="I9" s="64"/>
      <c r="J9" s="61"/>
      <c r="K9" s="65"/>
      <c r="L9" s="63"/>
      <c r="M9" s="60"/>
      <c r="N9" s="65"/>
      <c r="O9" s="63"/>
      <c r="P9" s="36">
        <f t="shared" ref="P9:P18" si="0">SUM(G9+L9+O9)</f>
        <v>5250</v>
      </c>
    </row>
    <row r="10" spans="1:16" x14ac:dyDescent="0.4">
      <c r="A10" s="50"/>
      <c r="B10" s="51"/>
      <c r="C10" s="51"/>
      <c r="D10" s="52"/>
      <c r="E10" s="53" t="str">
        <f>IF(D10="","",VLOOKUP(D10,$D$22:$E$53,2,FALSE))</f>
        <v/>
      </c>
      <c r="F10" s="54"/>
      <c r="G10" s="55"/>
      <c r="H10" s="50"/>
      <c r="I10" s="56"/>
      <c r="J10" s="51"/>
      <c r="K10" s="57"/>
      <c r="L10" s="58">
        <f>K10/1.1</f>
        <v>0</v>
      </c>
      <c r="M10" s="50"/>
      <c r="N10" s="57"/>
      <c r="O10" s="58">
        <f>N10/1.1</f>
        <v>0</v>
      </c>
      <c r="P10" s="59">
        <f t="shared" si="0"/>
        <v>0</v>
      </c>
    </row>
    <row r="11" spans="1:16" x14ac:dyDescent="0.4">
      <c r="A11" s="15"/>
      <c r="B11" s="4"/>
      <c r="C11" s="4"/>
      <c r="D11" s="11"/>
      <c r="E11" s="27" t="str">
        <f>IF(D11="","",VLOOKUP(D11,$D$22:$E$53,2,FALSE))</f>
        <v/>
      </c>
      <c r="F11" s="8"/>
      <c r="G11" s="12"/>
      <c r="H11" s="15"/>
      <c r="I11" s="3"/>
      <c r="J11" s="4"/>
      <c r="K11" s="6"/>
      <c r="L11" s="31">
        <f t="shared" ref="L11:L18" si="1">K11/1.1</f>
        <v>0</v>
      </c>
      <c r="M11" s="15"/>
      <c r="N11" s="6"/>
      <c r="O11" s="31">
        <f t="shared" ref="O11:O18" si="2">N11/1.1</f>
        <v>0</v>
      </c>
      <c r="P11" s="32">
        <f t="shared" si="0"/>
        <v>0</v>
      </c>
    </row>
    <row r="12" spans="1:16" x14ac:dyDescent="0.4">
      <c r="A12" s="15"/>
      <c r="B12" s="4"/>
      <c r="C12" s="4"/>
      <c r="D12" s="11"/>
      <c r="E12" s="27" t="str">
        <f>IF(D12="","",VLOOKUP(D12,$D$22:$E$53,2,FALSE))</f>
        <v/>
      </c>
      <c r="F12" s="8"/>
      <c r="G12" s="12"/>
      <c r="H12" s="15"/>
      <c r="I12" s="3"/>
      <c r="J12" s="4"/>
      <c r="K12" s="6"/>
      <c r="L12" s="31">
        <f t="shared" si="1"/>
        <v>0</v>
      </c>
      <c r="M12" s="15"/>
      <c r="N12" s="6"/>
      <c r="O12" s="31">
        <f t="shared" si="2"/>
        <v>0</v>
      </c>
      <c r="P12" s="32">
        <f t="shared" si="0"/>
        <v>0</v>
      </c>
    </row>
    <row r="13" spans="1:16" x14ac:dyDescent="0.4">
      <c r="A13" s="15"/>
      <c r="B13" s="4"/>
      <c r="C13" s="4"/>
      <c r="D13" s="11"/>
      <c r="E13" s="27" t="str">
        <f>IF(D13="","",VLOOKUP(D13,$D$22:$E$53,2,FALSE))</f>
        <v/>
      </c>
      <c r="F13" s="8"/>
      <c r="G13" s="12"/>
      <c r="H13" s="15"/>
      <c r="I13" s="3"/>
      <c r="J13" s="4"/>
      <c r="K13" s="6"/>
      <c r="L13" s="31">
        <f t="shared" si="1"/>
        <v>0</v>
      </c>
      <c r="M13" s="15"/>
      <c r="N13" s="6"/>
      <c r="O13" s="31">
        <f t="shared" si="2"/>
        <v>0</v>
      </c>
      <c r="P13" s="32">
        <f t="shared" si="0"/>
        <v>0</v>
      </c>
    </row>
    <row r="14" spans="1:16" x14ac:dyDescent="0.4">
      <c r="A14" s="15"/>
      <c r="B14" s="4"/>
      <c r="C14" s="4"/>
      <c r="D14" s="11"/>
      <c r="E14" s="27" t="str">
        <f>IF(D14="","",VLOOKUP(D14,$D$22:$E$53,2,FALSE))</f>
        <v/>
      </c>
      <c r="F14" s="8"/>
      <c r="G14" s="12"/>
      <c r="H14" s="15"/>
      <c r="I14" s="3"/>
      <c r="J14" s="4"/>
      <c r="K14" s="6"/>
      <c r="L14" s="31">
        <f t="shared" si="1"/>
        <v>0</v>
      </c>
      <c r="M14" s="15"/>
      <c r="N14" s="6"/>
      <c r="O14" s="31">
        <f t="shared" si="2"/>
        <v>0</v>
      </c>
      <c r="P14" s="32">
        <f t="shared" si="0"/>
        <v>0</v>
      </c>
    </row>
    <row r="15" spans="1:16" x14ac:dyDescent="0.4">
      <c r="A15" s="15"/>
      <c r="B15" s="4"/>
      <c r="C15" s="4"/>
      <c r="D15" s="11"/>
      <c r="E15" s="27" t="str">
        <f>IF(D15="","",VLOOKUP(D15,$D$22:$E$53,2,FALSE))</f>
        <v/>
      </c>
      <c r="F15" s="8"/>
      <c r="G15" s="12"/>
      <c r="H15" s="15"/>
      <c r="I15" s="3"/>
      <c r="J15" s="4"/>
      <c r="K15" s="6"/>
      <c r="L15" s="31">
        <f t="shared" si="1"/>
        <v>0</v>
      </c>
      <c r="M15" s="15"/>
      <c r="N15" s="6"/>
      <c r="O15" s="31">
        <f t="shared" si="2"/>
        <v>0</v>
      </c>
      <c r="P15" s="32">
        <f t="shared" si="0"/>
        <v>0</v>
      </c>
    </row>
    <row r="16" spans="1:16" x14ac:dyDescent="0.4">
      <c r="A16" s="15"/>
      <c r="B16" s="4"/>
      <c r="C16" s="4"/>
      <c r="D16" s="11"/>
      <c r="E16" s="27" t="str">
        <f>IF(D16="","",VLOOKUP(D16,$D$22:$E$53,2,FALSE))</f>
        <v/>
      </c>
      <c r="F16" s="8"/>
      <c r="G16" s="12"/>
      <c r="H16" s="15"/>
      <c r="I16" s="3"/>
      <c r="J16" s="4"/>
      <c r="K16" s="6"/>
      <c r="L16" s="31">
        <f t="shared" si="1"/>
        <v>0</v>
      </c>
      <c r="M16" s="15"/>
      <c r="N16" s="6"/>
      <c r="O16" s="31">
        <f t="shared" si="2"/>
        <v>0</v>
      </c>
      <c r="P16" s="32">
        <f t="shared" si="0"/>
        <v>0</v>
      </c>
    </row>
    <row r="17" spans="1:17" x14ac:dyDescent="0.4">
      <c r="A17" s="15"/>
      <c r="B17" s="4"/>
      <c r="C17" s="4"/>
      <c r="D17" s="11"/>
      <c r="E17" s="27" t="str">
        <f>IF(D17="","",VLOOKUP(D17,$D$22:$E$53,2,FALSE))</f>
        <v/>
      </c>
      <c r="F17" s="8"/>
      <c r="G17" s="12"/>
      <c r="H17" s="15"/>
      <c r="I17" s="3"/>
      <c r="J17" s="4"/>
      <c r="K17" s="6"/>
      <c r="L17" s="31">
        <f t="shared" si="1"/>
        <v>0</v>
      </c>
      <c r="M17" s="15"/>
      <c r="N17" s="6"/>
      <c r="O17" s="31">
        <f t="shared" si="2"/>
        <v>0</v>
      </c>
      <c r="P17" s="32">
        <f t="shared" si="0"/>
        <v>0</v>
      </c>
    </row>
    <row r="18" spans="1:17" ht="19.5" thickBot="1" x14ac:dyDescent="0.45">
      <c r="A18" s="16"/>
      <c r="B18" s="9"/>
      <c r="C18" s="9"/>
      <c r="D18" s="10"/>
      <c r="E18" s="39" t="str">
        <f>IF(D18="","",VLOOKUP(D18,$D$22:$E$53,2,FALSE))</f>
        <v/>
      </c>
      <c r="F18" s="13"/>
      <c r="G18" s="14"/>
      <c r="H18" s="16"/>
      <c r="I18" s="17"/>
      <c r="J18" s="9"/>
      <c r="K18" s="18"/>
      <c r="L18" s="37">
        <f t="shared" si="1"/>
        <v>0</v>
      </c>
      <c r="M18" s="16"/>
      <c r="N18" s="18"/>
      <c r="O18" s="31">
        <f t="shared" si="2"/>
        <v>0</v>
      </c>
      <c r="P18" s="36">
        <f t="shared" si="0"/>
        <v>0</v>
      </c>
    </row>
    <row r="19" spans="1:17" ht="19.5" thickBot="1" x14ac:dyDescent="0.45">
      <c r="L19" s="35"/>
      <c r="O19" s="2" t="s">
        <v>56</v>
      </c>
      <c r="P19" s="38">
        <f>SUM(P10:P18)</f>
        <v>0</v>
      </c>
    </row>
    <row r="20" spans="1:17" ht="75.75" thickBot="1" x14ac:dyDescent="0.45">
      <c r="O20" s="47" t="s">
        <v>72</v>
      </c>
      <c r="P20" s="45">
        <f>ROUNDDOWN(P19/2,-3)</f>
        <v>0</v>
      </c>
    </row>
    <row r="21" spans="1:17" ht="19.5" thickBot="1" x14ac:dyDescent="0.45">
      <c r="B21" s="42" t="s">
        <v>67</v>
      </c>
      <c r="C21" s="42" t="s">
        <v>59</v>
      </c>
      <c r="D21" s="1" t="s">
        <v>41</v>
      </c>
      <c r="E21" s="1" t="s">
        <v>42</v>
      </c>
      <c r="H21" t="s">
        <v>74</v>
      </c>
      <c r="P21" s="43"/>
    </row>
    <row r="22" spans="1:17" ht="19.5" thickBot="1" x14ac:dyDescent="0.45">
      <c r="B22" s="69" t="s">
        <v>60</v>
      </c>
      <c r="C22" s="69" t="s">
        <v>61</v>
      </c>
      <c r="D22" s="1">
        <v>1</v>
      </c>
      <c r="E22" s="7" t="s">
        <v>58</v>
      </c>
      <c r="H22" t="s">
        <v>68</v>
      </c>
      <c r="O22" s="34" t="s">
        <v>70</v>
      </c>
      <c r="P22" s="46"/>
      <c r="Q22" s="44"/>
    </row>
    <row r="23" spans="1:17" ht="18.75" customHeight="1" thickBot="1" x14ac:dyDescent="0.45">
      <c r="B23" s="69"/>
      <c r="C23" s="69"/>
      <c r="D23" s="1">
        <v>2</v>
      </c>
      <c r="E23" s="7" t="s">
        <v>13</v>
      </c>
      <c r="H23" t="s">
        <v>69</v>
      </c>
      <c r="O23" s="35"/>
      <c r="P23" s="35"/>
    </row>
    <row r="24" spans="1:17" ht="19.5" thickBot="1" x14ac:dyDescent="0.45">
      <c r="B24" s="69"/>
      <c r="C24" s="69"/>
      <c r="D24" s="1">
        <v>3</v>
      </c>
      <c r="E24" s="7" t="s">
        <v>14</v>
      </c>
      <c r="O24" s="48" t="s">
        <v>71</v>
      </c>
      <c r="P24" s="49">
        <f>MIN(P20,P22)</f>
        <v>0</v>
      </c>
    </row>
    <row r="25" spans="1:17" x14ac:dyDescent="0.4">
      <c r="B25" s="69"/>
      <c r="C25" s="69"/>
      <c r="D25" s="1">
        <v>4</v>
      </c>
      <c r="E25" s="7" t="s">
        <v>15</v>
      </c>
    </row>
    <row r="26" spans="1:17" x14ac:dyDescent="0.4">
      <c r="B26" s="69"/>
      <c r="C26" s="69"/>
      <c r="D26" s="1">
        <v>5</v>
      </c>
      <c r="E26" s="7" t="s">
        <v>16</v>
      </c>
    </row>
    <row r="27" spans="1:17" x14ac:dyDescent="0.4">
      <c r="B27" s="69"/>
      <c r="C27" s="69"/>
      <c r="D27" s="1">
        <v>6</v>
      </c>
      <c r="E27" s="7" t="s">
        <v>17</v>
      </c>
    </row>
    <row r="28" spans="1:17" x14ac:dyDescent="0.4">
      <c r="B28" s="69"/>
      <c r="C28" s="69"/>
      <c r="D28" s="1">
        <v>7</v>
      </c>
      <c r="E28" s="7" t="s">
        <v>18</v>
      </c>
    </row>
    <row r="29" spans="1:17" x14ac:dyDescent="0.4">
      <c r="B29" s="69"/>
      <c r="C29" s="69"/>
      <c r="D29" s="1">
        <v>8</v>
      </c>
      <c r="E29" s="7" t="s">
        <v>19</v>
      </c>
    </row>
    <row r="30" spans="1:17" x14ac:dyDescent="0.4">
      <c r="B30" s="69"/>
      <c r="C30" s="69"/>
      <c r="D30" s="1">
        <v>9</v>
      </c>
      <c r="E30" s="7" t="s">
        <v>20</v>
      </c>
    </row>
    <row r="31" spans="1:17" x14ac:dyDescent="0.4">
      <c r="B31" s="69"/>
      <c r="C31" s="69"/>
      <c r="D31" s="1">
        <v>10</v>
      </c>
      <c r="E31" s="7" t="s">
        <v>21</v>
      </c>
    </row>
    <row r="32" spans="1:17" x14ac:dyDescent="0.4">
      <c r="B32" s="69"/>
      <c r="C32" s="69"/>
      <c r="D32" s="1">
        <v>11</v>
      </c>
      <c r="E32" s="7" t="s">
        <v>22</v>
      </c>
    </row>
    <row r="33" spans="2:5" x14ac:dyDescent="0.4">
      <c r="B33" s="69"/>
      <c r="C33" s="69"/>
      <c r="D33" s="1">
        <v>12</v>
      </c>
      <c r="E33" s="7" t="s">
        <v>23</v>
      </c>
    </row>
    <row r="34" spans="2:5" x14ac:dyDescent="0.4">
      <c r="B34" s="69"/>
      <c r="C34" s="69"/>
      <c r="D34" s="1">
        <v>13</v>
      </c>
      <c r="E34" s="7" t="s">
        <v>24</v>
      </c>
    </row>
    <row r="35" spans="2:5" x14ac:dyDescent="0.4">
      <c r="B35" s="69"/>
      <c r="C35" s="69"/>
      <c r="D35" s="1">
        <v>14</v>
      </c>
      <c r="E35" s="7" t="s">
        <v>25</v>
      </c>
    </row>
    <row r="36" spans="2:5" x14ac:dyDescent="0.4">
      <c r="B36" s="69"/>
      <c r="C36" s="69"/>
      <c r="D36" s="1">
        <v>15</v>
      </c>
      <c r="E36" s="7" t="s">
        <v>26</v>
      </c>
    </row>
    <row r="37" spans="2:5" x14ac:dyDescent="0.4">
      <c r="B37" s="69"/>
      <c r="C37" s="69"/>
      <c r="D37" s="1">
        <v>16</v>
      </c>
      <c r="E37" s="7" t="s">
        <v>27</v>
      </c>
    </row>
    <row r="38" spans="2:5" x14ac:dyDescent="0.4">
      <c r="B38" s="69"/>
      <c r="C38" s="69"/>
      <c r="D38" s="1">
        <v>17</v>
      </c>
      <c r="E38" s="7" t="s">
        <v>28</v>
      </c>
    </row>
    <row r="39" spans="2:5" x14ac:dyDescent="0.4">
      <c r="B39" s="69"/>
      <c r="C39" s="69"/>
      <c r="D39" s="1">
        <v>18</v>
      </c>
      <c r="E39" s="7" t="s">
        <v>29</v>
      </c>
    </row>
    <row r="40" spans="2:5" x14ac:dyDescent="0.4">
      <c r="B40" s="69"/>
      <c r="C40" s="69"/>
      <c r="D40" s="1">
        <v>19</v>
      </c>
      <c r="E40" s="7" t="s">
        <v>30</v>
      </c>
    </row>
    <row r="41" spans="2:5" x14ac:dyDescent="0.4">
      <c r="B41" s="69"/>
      <c r="C41" s="69"/>
      <c r="D41" s="1">
        <v>20</v>
      </c>
      <c r="E41" s="7" t="s">
        <v>31</v>
      </c>
    </row>
    <row r="42" spans="2:5" x14ac:dyDescent="0.4">
      <c r="B42" s="69"/>
      <c r="C42" s="69"/>
      <c r="D42" s="1">
        <v>21</v>
      </c>
      <c r="E42" s="7" t="s">
        <v>32</v>
      </c>
    </row>
    <row r="43" spans="2:5" x14ac:dyDescent="0.4">
      <c r="B43" s="69"/>
      <c r="C43" s="69"/>
      <c r="D43" s="1">
        <v>22</v>
      </c>
      <c r="E43" s="7" t="s">
        <v>33</v>
      </c>
    </row>
    <row r="44" spans="2:5" x14ac:dyDescent="0.4">
      <c r="B44" s="69"/>
      <c r="C44" s="69"/>
      <c r="D44" s="1">
        <v>23</v>
      </c>
      <c r="E44" s="7" t="s">
        <v>48</v>
      </c>
    </row>
    <row r="45" spans="2:5" x14ac:dyDescent="0.4">
      <c r="B45" s="69"/>
      <c r="C45" s="69"/>
      <c r="D45" s="1">
        <v>24</v>
      </c>
      <c r="E45" s="7" t="s">
        <v>49</v>
      </c>
    </row>
    <row r="46" spans="2:5" ht="75" x14ac:dyDescent="0.4">
      <c r="B46" s="69"/>
      <c r="C46" s="41" t="s">
        <v>62</v>
      </c>
      <c r="D46" s="1">
        <v>25</v>
      </c>
      <c r="E46" s="7" t="s">
        <v>50</v>
      </c>
    </row>
    <row r="47" spans="2:5" x14ac:dyDescent="0.4">
      <c r="B47" s="69" t="s">
        <v>63</v>
      </c>
      <c r="C47" s="40" t="s">
        <v>64</v>
      </c>
      <c r="D47" s="1">
        <v>26</v>
      </c>
      <c r="E47" s="7" t="s">
        <v>51</v>
      </c>
    </row>
    <row r="48" spans="2:5" x14ac:dyDescent="0.4">
      <c r="B48" s="69"/>
      <c r="C48" s="40" t="s">
        <v>65</v>
      </c>
      <c r="D48" s="1">
        <v>27</v>
      </c>
      <c r="E48" s="7" t="s">
        <v>34</v>
      </c>
    </row>
    <row r="49" spans="2:5" x14ac:dyDescent="0.4">
      <c r="B49" s="69"/>
      <c r="C49" s="66" t="s">
        <v>66</v>
      </c>
      <c r="D49" s="1">
        <v>28</v>
      </c>
      <c r="E49" s="7" t="s">
        <v>26</v>
      </c>
    </row>
    <row r="50" spans="2:5" x14ac:dyDescent="0.4">
      <c r="B50" s="69"/>
      <c r="C50" s="66"/>
      <c r="D50" s="1">
        <v>29</v>
      </c>
      <c r="E50" s="7" t="s">
        <v>27</v>
      </c>
    </row>
    <row r="51" spans="2:5" x14ac:dyDescent="0.4">
      <c r="B51" s="69"/>
      <c r="C51" s="66"/>
      <c r="D51" s="1">
        <v>30</v>
      </c>
      <c r="E51" s="7" t="s">
        <v>28</v>
      </c>
    </row>
    <row r="52" spans="2:5" ht="37.5" x14ac:dyDescent="0.4">
      <c r="B52" s="69"/>
      <c r="C52" s="41" t="s">
        <v>35</v>
      </c>
      <c r="D52" s="1">
        <v>31</v>
      </c>
      <c r="E52" s="7" t="s">
        <v>35</v>
      </c>
    </row>
    <row r="53" spans="2:5" x14ac:dyDescent="0.4">
      <c r="B53" s="69"/>
      <c r="C53" s="40" t="s">
        <v>36</v>
      </c>
      <c r="D53" s="1">
        <v>32</v>
      </c>
      <c r="E53" s="7" t="s">
        <v>36</v>
      </c>
    </row>
  </sheetData>
  <mergeCells count="13">
    <mergeCell ref="B3:C3"/>
    <mergeCell ref="H6:L6"/>
    <mergeCell ref="M6:O6"/>
    <mergeCell ref="E6:G6"/>
    <mergeCell ref="A6:A7"/>
    <mergeCell ref="D6:D7"/>
    <mergeCell ref="B6:B7"/>
    <mergeCell ref="C6:C7"/>
    <mergeCell ref="P6:P7"/>
    <mergeCell ref="B22:B46"/>
    <mergeCell ref="C22:C45"/>
    <mergeCell ref="B47:B53"/>
    <mergeCell ref="C49:C51"/>
  </mergeCells>
  <phoneticPr fontId="2"/>
  <dataValidations count="2">
    <dataValidation type="list" allowBlank="1" showInputMessage="1" showErrorMessage="1" sqref="C8:C18" xr:uid="{53ED9D37-35FC-4EEB-93A5-5946048D0D24}">
      <formula1>"○"</formula1>
    </dataValidation>
    <dataValidation type="list" allowBlank="1" showInputMessage="1" showErrorMessage="1" sqref="P22" xr:uid="{429E2BC6-B6E7-4901-BA1E-CF9FEB53010B}">
      <formula1>"100000,150000,200000"</formula1>
    </dataValidation>
  </dataValidation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基盤強化要綱様式１別紙１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山本　哲也（建設・技術課）</dc:creator>
  <cp:lastModifiedBy>髙栁　仁志（建設・技術課）</cp:lastModifiedBy>
  <cp:lastPrinted>2023-03-28T01:45:55Z</cp:lastPrinted>
  <dcterms:created xsi:type="dcterms:W3CDTF">2023-02-17T05:36:29Z</dcterms:created>
  <dcterms:modified xsi:type="dcterms:W3CDTF">2023-03-29T06:15:44Z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