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omments1.xml" ContentType="application/vnd.openxmlformats-officedocument.spreadsheetml.comments+xml"/>
  <Override PartName="/xl/charts/chart2.xml" ContentType="application/vnd.openxmlformats-officedocument.drawingml.chart+xml"/>
  <Override PartName="/xl/charts/chart6.xml" ContentType="application/vnd.openxmlformats-officedocument.drawingml.chart+xml"/>
  <Default Extension="vml" ContentType="application/vnd.openxmlformats-officedocument.vmlDrawing"/>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D2D177C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s102\Personal-01\Private\0001924\財政課\05 決算統計\ホームページ公表用(決算の状況）\03 財政状況資料集　２～３月下旬up\R01決算　財政状況資料集・基金積立状況等一覧\○財政状況資料集\06　HP掲載\"/>
    </mc:Choice>
  </mc:AlternateContent>
  <xr:revisionPtr revIDLastSave="0" documentId="13_ncr:101_{A2C26518-F76F-463E-BA3D-B30B3E8306CB}"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2" i="10" l="1"/>
  <c r="BG31"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AM32" i="10"/>
  <c r="U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l="1"/>
  <c r="C35" i="10" l="1"/>
  <c r="C36" i="10" l="1"/>
  <c r="C37" i="10" l="1"/>
  <c r="C38" i="10" l="1"/>
  <c r="C39" i="10" l="1"/>
  <c r="C40" i="10" s="1"/>
  <c r="U31" i="10" l="1"/>
  <c r="AM31" i="10" s="1"/>
  <c r="BE31" i="10" l="1"/>
  <c r="BE32" i="10" s="1"/>
  <c r="CO31" i="10" l="1"/>
  <c r="CO32" i="10" s="1"/>
  <c r="CO33" i="10" s="1"/>
  <c r="CO34" i="10" s="1"/>
  <c r="CO35" i="10" s="1"/>
  <c r="CO36" i="10" s="1"/>
  <c r="CO37" i="10" s="1"/>
  <c r="CO38" i="10" s="1"/>
  <c r="CO39" i="10" s="1"/>
  <c r="CO4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水田　亘（財政課）</author>
  </authors>
  <commentList>
    <comment ref="BS23" authorId="0" shapeId="0" xr:uid="{00000000-0006-0000-0200-000001000000}">
      <text>
        <r>
          <rPr>
            <b/>
            <sz val="9"/>
            <color indexed="81"/>
            <rFont val="MS P ゴシック"/>
            <family val="3"/>
            <charset val="128"/>
          </rPr>
          <t>H30決算</t>
        </r>
      </text>
    </comment>
  </commentList>
</comments>
</file>

<file path=xl/sharedStrings.xml><?xml version="1.0" encoding="utf-8"?>
<sst xmlns="http://schemas.openxmlformats.org/spreadsheetml/2006/main" count="1188" uniqueCount="596">
  <si>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</si>
  <si>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</si>
  <si>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</si>
  <si>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</si>
  <si>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</si>
  <si>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</si>
  <si>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</si>
  <si>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</si>
  <si>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</si>
  <si>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</si>
  <si>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</si>
  <si>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</si>
  <si>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</si>
  <si>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</si>
  <si>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</si>
  <si>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</si>
  <si>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</si>
  <si>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</si>
  <si>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</si>
  <si>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</si>
  <si>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</si>
  <si>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</si>
  <si>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</si>
  <si>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</si>
  <si>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</si>
  <si>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</si>
  <si>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</si>
  <si>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</si>
  <si>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</si>
  <si>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</si>
  <si>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</si>
  <si>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</si>
  <si>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</si>
  <si>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</si>
  <si>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</si>
  <si>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</si>
  <si>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</si>
  <si>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</si>
  <si>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</si>
  <si>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</si>
  <si>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</si>
  <si>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</si>
  <si>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</si>
  <si>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</si>
  <si>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</si>
  <si>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</si>
  <si>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</si>
  <si>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</si>
  <si>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</si>
  <si>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</si>
  <si>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</si>
  <si>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</si>
  <si>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</si>
  <si>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</si>
  <si>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</si>
  <si>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</si>
  <si>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</si>
  <si>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</si>
  <si>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</si>
  <si>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</si>
  <si>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</si>
  <si>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</si>
  <si>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</si>
  <si>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</si>
  <si>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</si>
  <si>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</si>
  <si>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</si>
  <si>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</si>
  <si>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</si>
  <si>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</si>
  <si>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</si>
  <si>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</si>
  <si>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</si>
  <si>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</si>
  <si>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</si>
  <si>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</si>
  <si>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</si>
  <si>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</si>
  <si>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</si>
  <si>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</si>
  <si>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</si>
  <si>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</si>
  <si>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</si>
  <si>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</si>
  <si>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</si>
  <si>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</si>
  <si>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</si>
  <si>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</si>
  <si>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</si>
  <si>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</si>
  <si>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</si>
  <si>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</si>
  <si>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</si>
  <si>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</si>
  <si>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</si>
  <si>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</si>
  <si>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</si>
  <si>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</si>
  <si>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</si>
  <si>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</si>
  <si>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</si>
  <si>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</si>
  <si>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</si>
  <si>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</si>
  <si>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</si>
  <si>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</si>
  <si>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</si>
  <si>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</si>
  <si>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</si>
  <si>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</si>
  <si>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</si>
  <si>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</si>
  <si>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</si>
  <si>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</si>
  <si>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</si>
  <si>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</si>
  <si>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</si>
  <si>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</si>
  <si>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</si>
  <si>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</si>
  <si>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</si>
  <si>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</si>
  <si>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</si>
  <si>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</si>
  <si>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</si>
  <si>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</si>
  <si>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</si>
  <si>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</si>
  <si>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</si>
  <si>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</si>
  <si>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</si>
  <si>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</si>
  <si>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</si>
  <si>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</si>
  <si>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</si>
  <si>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</si>
  <si>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</si>
  <si>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</si>
  <si>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</si>
  <si>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</si>
  <si>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</si>
  <si>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</si>
  <si>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</si>
  <si>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</si>
  <si>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</si>
  <si>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</si>
  <si>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</si>
  <si>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</si>
  <si>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</si>
  <si>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</si>
  <si>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</si>
  <si>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</si>
  <si>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</si>
  <si>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</si>
  <si>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</si>
  <si>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</si>
  <si>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</si>
  <si>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</si>
  <si>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</si>
  <si>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</si>
  <si>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</si>
  <si>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</si>
  <si>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</si>
  <si>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</si>
  <si>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</si>
  <si>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</si>
  <si>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</si>
  <si>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</si>
  <si>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</si>
  <si>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</si>
  <si>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</si>
  <si>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</si>
  <si>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</si>
  <si>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</si>
  <si>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</si>
  <si>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</si>
  <si>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</si>
  <si>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</si>
  <si>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</si>
  <si>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</si>
  <si>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</si>
  <si>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</si>
  <si>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佐賀県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</si>
  <si>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</si>
  <si>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</si>
  <si>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</si>
  <si>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</si>
  <si>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</si>
  <si>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</si>
  <si>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</si>
  <si>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</si>
  <si>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</si>
  <si>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</si>
  <si>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</si>
  <si>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</si>
  <si>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</si>
  <si>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</si>
  <si>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</si>
  <si>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</si>
  <si>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</si>
  <si>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</si>
  <si>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</si>
  <si>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</si>
  <si>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</si>
  <si>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</si>
  <si>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</si>
  <si>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</si>
  <si>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</si>
  <si>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</si>
  <si>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</si>
  <si>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</si>
  <si>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</si>
  <si>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</si>
  <si>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</si>
  <si>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</si>
  <si>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</si>
  <si>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</si>
  <si>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</si>
  <si>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</si>
  <si>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</si>
  <si>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</si>
  <si>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</si>
  <si>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</si>
  <si>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</si>
  <si>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</si>
  <si>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</si>
  <si>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</si>
  <si>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</si>
  <si>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</si>
  <si>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</si>
  <si>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</si>
  <si>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</si>
  <si>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</si>
  <si>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</si>
  <si>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</si>
  <si>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</si>
  <si>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</si>
  <si>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</si>
  <si>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</si>
  <si>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</si>
  <si>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</si>
  <si>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</si>
  <si>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</si>
  <si>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</si>
  <si>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</si>
  <si>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</si>
  <si>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</si>
  <si>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</si>
  <si>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</si>
  <si>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</si>
  <si>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</si>
  <si>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</si>
  <si>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</si>
  <si>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</si>
  <si>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</si>
  <si>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</si>
  <si>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</si>
  <si>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</si>
  <si>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</si>
  <si>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</si>
  <si>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</si>
  <si>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</si>
  <si>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</si>
  <si>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</si>
  <si>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</si>
  <si>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</si>
  <si>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</si>
  <si>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</si>
  <si>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</si>
  <si>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</si>
  <si>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</si>
  <si>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</si>
  <si>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</si>
  <si>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</si>
  <si>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</si>
  <si>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</si>
  <si>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</si>
  <si>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</si>
  <si>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</si>
  <si>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</si>
  <si>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</si>
  <si>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</si>
  <si>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</si>
  <si>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</si>
  <si>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</si>
  <si>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</si>
  <si>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</si>
  <si>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</si>
  <si>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</si>
  <si>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</si>
  <si>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</si>
  <si>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</si>
  <si>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</si>
  <si>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</si>
  <si>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</si>
  <si>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</si>
  <si>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</si>
  <si>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</si>
  <si>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</si>
  <si>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</si>
  <si>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</si>
  <si>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</si>
  <si>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</si>
  <si>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</si>
  <si>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</si>
  <si>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</si>
  <si>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</si>
  <si>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</si>
  <si>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</si>
  <si>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</si>
  <si>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</si>
  <si>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</si>
  <si>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</si>
  <si>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</si>
  <si>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</si>
  <si>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</si>
  <si>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</si>
  <si>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</si>
  <si>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</si>
  <si>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</si>
  <si>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</si>
  <si>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</si>
  <si>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</si>
  <si>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</si>
  <si>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</si>
  <si>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</si>
  <si>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</si>
  <si>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</si>
  <si>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</si>
  <si>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</si>
  <si>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</si>
  <si>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</si>
  <si>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</si>
  <si>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</si>
  <si>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</si>
  <si>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</si>
  <si>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</si>
  <si>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</si>
  <si>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佐賀県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</si>
  <si>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</si>
  <si>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</si>
  <si>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</si>
  <si>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</si>
  <si>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</si>
  <si>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</si>
  <si>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</si>
  <si>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</si>
  <si>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</si>
  <si>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</si>
  <si>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</si>
  <si>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</si>
  <si>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</si>
  <si>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</si>
  <si>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</si>
  <si>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</si>
  <si>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</si>
  <si>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</si>
  <si>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</si>
  <si>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</si>
  <si>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</si>
  <si>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</si>
  <si>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</si>
  <si>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</si>
  <si>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</si>
  <si>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</si>
  <si>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</si>
  <si>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</si>
  <si>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</si>
  <si>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</si>
  <si>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</si>
  <si>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</si>
  <si>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</si>
  <si>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</si>
  <si>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</si>
  <si>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</si>
  <si>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</si>
  <si>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</si>
  <si>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</si>
  <si>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</si>
  <si>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</si>
  <si>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</si>
  <si>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</si>
  <si>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</si>
  <si>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</si>
  <si>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</si>
  <si>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</si>
  <si>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</si>
  <si>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</si>
  <si>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</si>
  <si>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</si>
  <si>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</si>
  <si>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</si>
  <si>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</si>
  <si>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</si>
  <si>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</si>
  <si>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</si>
  <si>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</si>
  <si>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</si>
  <si>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</si>
  <si>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</si>
  <si>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</si>
  <si>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</si>
  <si>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</si>
  <si>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</si>
  <si>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</si>
  <si>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</si>
  <si>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</si>
  <si>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</si>
  <si>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</si>
  <si>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</si>
  <si>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</si>
  <si>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</si>
  <si>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</si>
  <si>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</si>
  <si>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</si>
  <si>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</si>
  <si>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</si>
  <si>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</si>
  <si>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</si>
  <si>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</si>
  <si>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</si>
  <si>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</si>
  <si>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</si>
  <si>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</si>
  <si>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t>
    <phoneticPr fontId="5"/>
  </si>
  <si>
    <t>-</t>
    <phoneticPr fontId="5"/>
  </si>
  <si>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</si>
  <si>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</si>
  <si>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</si>
  <si>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</si>
  <si>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</si>
  <si>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</si>
  <si>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</si>
  <si>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</si>
  <si>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</si>
  <si>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</si>
  <si>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</si>
  <si>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</si>
  <si>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</si>
  <si>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</si>
  <si>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</si>
  <si>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</si>
  <si>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</si>
  <si>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</si>
  <si>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</si>
  <si>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</si>
  <si>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</si>
  <si>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</si>
  <si>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</si>
  <si>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</si>
  <si>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</si>
  <si>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佐賀県工業用水道事業会計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</si>
  <si>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</si>
  <si>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</si>
  <si>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</si>
  <si>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佐賀県港湾整備事業特別会計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</si>
  <si>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</si>
  <si>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佐賀県産業用地造成事業特別会計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</si>
  <si>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</si>
  <si>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</si>
  <si>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</si>
  <si>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</si>
  <si>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</si>
  <si>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</si>
  <si>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</si>
  <si>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</si>
  <si>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</si>
  <si>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</si>
  <si>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</si>
  <si>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</si>
  <si>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</si>
  <si>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</si>
  <si>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</si>
  <si>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</si>
  <si>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</si>
  <si>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</si>
  <si>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</si>
  <si>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</si>
  <si>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</si>
  <si>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</si>
  <si>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</si>
  <si>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</si>
  <si>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</si>
  <si>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</si>
  <si>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</si>
  <si>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</si>
  <si>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</si>
  <si>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</si>
  <si>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</si>
  <si>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</si>
  <si>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</si>
  <si>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</si>
  <si>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</si>
  <si>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</si>
  <si>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</si>
  <si>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</si>
  <si>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</si>
  <si>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</si>
  <si>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</si>
  <si>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</si>
  <si>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</si>
  <si>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</si>
  <si>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</si>
  <si>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</si>
  <si>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</si>
  <si>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</si>
  <si>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</si>
  <si>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</si>
  <si>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</si>
  <si>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</si>
  <si>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</si>
  <si>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</si>
  <si>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</si>
  <si>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</si>
  <si>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</si>
  <si>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</si>
  <si>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</si>
  <si>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</si>
  <si>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</si>
  <si>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</si>
  <si>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</si>
  <si>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</si>
  <si>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</si>
  <si>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</si>
  <si>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</si>
  <si>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</si>
  <si>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</si>
  <si>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</si>
  <si>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</si>
  <si>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</si>
  <si>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</si>
  <si>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</si>
  <si>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</si>
  <si>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</si>
  <si>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</si>
  <si>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</si>
  <si>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</si>
  <si>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</si>
  <si>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</si>
  <si>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</si>
  <si>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</si>
  <si>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</si>
  <si>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0.59</t>
  </si>
  <si>
    <t>▲ 0.73</t>
  </si>
  <si>
    <t>一般会計</t>
  </si>
  <si>
    <t>佐賀県工業用水道事業会計</t>
  </si>
  <si>
    <t>国民健康保険事業特別会計</t>
  </si>
  <si>
    <t>佐賀県産業用地造成事業特別会計</t>
  </si>
  <si>
    <t>佐賀県港湾整備事業特別会計</t>
  </si>
  <si>
    <t>証紙特別会計</t>
  </si>
  <si>
    <t>災害救助基金特別会計</t>
  </si>
  <si>
    <t>母子父子寡婦福祉資金特別会計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</si>
  <si>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</si>
  <si>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</si>
  <si>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</si>
  <si>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</si>
  <si>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</si>
  <si>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</si>
  <si>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</si>
  <si>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</si>
  <si>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</si>
  <si>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佐賀県国際交流協会</t>
    <phoneticPr fontId="2"/>
  </si>
  <si>
    <t>佐賀県女性と生涯学習財団</t>
    <phoneticPr fontId="2"/>
  </si>
  <si>
    <t>佐賀県地域福祉振興基金</t>
    <phoneticPr fontId="2"/>
  </si>
  <si>
    <t>佐賀県長寿社会振興財団</t>
  </si>
  <si>
    <t>佐賀県臓器バンク</t>
  </si>
  <si>
    <t>佐賀県食鳥肉衛生協会</t>
  </si>
  <si>
    <t>佐賀県芸術文化協会</t>
  </si>
  <si>
    <t>▲1</t>
  </si>
  <si>
    <t>佐賀県地域産業支援センター</t>
  </si>
  <si>
    <t>佐賀県農業公社</t>
  </si>
  <si>
    <t>佐賀県森林整備担い手育成基金</t>
    <phoneticPr fontId="2"/>
  </si>
  <si>
    <t>嘉瀬川水辺環境整備センター</t>
  </si>
  <si>
    <t>佐賀県教育文化振興財団</t>
    <rPh sb="10" eb="11">
      <t>ダン</t>
    </rPh>
    <phoneticPr fontId="2"/>
  </si>
  <si>
    <t>佐賀県アイバンク協会</t>
  </si>
  <si>
    <t>佐賀県健康づくり財団</t>
    <rPh sb="3" eb="5">
      <t>ケンコウ</t>
    </rPh>
    <rPh sb="8" eb="10">
      <t>ザイダン</t>
    </rPh>
    <phoneticPr fontId="2"/>
  </si>
  <si>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</si>
  <si>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</si>
  <si>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</si>
  <si>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</si>
  <si>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</si>
  <si>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</si>
  <si>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</si>
  <si>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</si>
  <si>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佐賀ターミナルビル</t>
  </si>
  <si>
    <t>佐賀県土地開発公社</t>
  </si>
  <si>
    <t>佐賀県道路公社</t>
  </si>
  <si>
    <t>佐賀県スポーツ協会</t>
    <phoneticPr fontId="2"/>
  </si>
  <si>
    <t>佐賀県医療センター好生館</t>
  </si>
  <si>
    <t>大規模施設整備基金</t>
  </si>
  <si>
    <t>佐賀県国民スポーツ大会・全国障害者スポーツ大会運営基金</t>
  </si>
  <si>
    <t>後期高齢者医療財政安定化基金</t>
  </si>
  <si>
    <t>○</t>
    <phoneticPr fontId="2"/>
  </si>
  <si>
    <t>-</t>
    <phoneticPr fontId="2"/>
  </si>
  <si>
    <t>地域づくり基金</t>
    <phoneticPr fontId="2"/>
  </si>
  <si>
    <t>地域医療介護総合確保基金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</si>
</sst>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947F-423D-8AEA-64A60EF2CF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106978</c:v>
                </c:pt>
                <c:pt idx="1">
                  <c:v>102663</c:v>
                </c:pt>
                <c:pt idx="2">
                  <c:v>107334</c:v>
                </c:pt>
                <c:pt idx="3">
                  <c:v>102824</c:v>
                </c:pt>
                <c:pt idx="4">
                  <c:v>113858</c:v>
                </c:pt>
              </c:numCache>
            </c:numRef>
          </c:val>
          <c:smooth val="0"/>
          <c:extLst>
            <c:ext xmlns:c16="http://schemas.microsoft.com/office/drawing/2014/chart" uri="{C3380CC4-5D6E-409C-BE32-E72D297353CC}">
              <c16:uniqueId val="{00000001-947F-423D-8AEA-64A60EF2CF7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25000"/>
          <c:min val="85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2.14</c:v>
                </c:pt>
                <c:pt idx="1">
                  <c:v>1.55</c:v>
                </c:pt>
                <c:pt idx="2">
                  <c:v>1.84</c:v>
                </c:pt>
                <c:pt idx="3">
                  <c:v>2.1</c:v>
                </c:pt>
                <c:pt idx="4">
                  <c:v>2.14</c:v>
                </c:pt>
              </c:numCache>
            </c:numRef>
          </c:val>
          <c:extLst>
            <c:ext xmlns:c16="http://schemas.microsoft.com/office/drawing/2014/chart" uri="{C3380CC4-5D6E-409C-BE32-E72D297353CC}">
              <c16:uniqueId val="{00000000-0075-4B28-B3A2-65C9DFE410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5.58</c:v>
                </c:pt>
                <c:pt idx="1">
                  <c:v>6.72</c:v>
                </c:pt>
                <c:pt idx="2">
                  <c:v>5.76</c:v>
                </c:pt>
                <c:pt idx="3">
                  <c:v>5.79</c:v>
                </c:pt>
                <c:pt idx="4">
                  <c:v>6.65</c:v>
                </c:pt>
              </c:numCache>
            </c:numRef>
          </c:val>
          <c:extLst>
            <c:ext xmlns:c16="http://schemas.microsoft.com/office/drawing/2014/chart" uri="{C3380CC4-5D6E-409C-BE32-E72D297353CC}">
              <c16:uniqueId val="{00000001-0075-4B28-B3A2-65C9DFE4105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-0.59</c:v>
                </c:pt>
                <c:pt idx="1">
                  <c:v>0.45</c:v>
                </c:pt>
                <c:pt idx="2">
                  <c:v>-0.73</c:v>
                </c:pt>
                <c:pt idx="3">
                  <c:v>0.26</c:v>
                </c:pt>
                <c:pt idx="4">
                  <c:v>0.87</c:v>
                </c:pt>
              </c:numCache>
            </c:numRef>
          </c:val>
          <c:smooth val="0"/>
          <c:extLst>
            <c:ext xmlns:c16="http://schemas.microsoft.com/office/drawing/2014/chart" uri="{C3380CC4-5D6E-409C-BE32-E72D297353CC}">
              <c16:uniqueId val="{00000002-0075-4B28-B3A2-65C9DFE4105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C51-46A0-8127-0F74E98440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51-46A0-8127-0F74E98440E5}"/>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C51-46A0-8127-0F74E98440E5}"/>
            </c:ext>
          </c:extLst>
        </c:ser>
        <c:ser>
          <c:idx val="3"/>
          <c:order val="3"/>
          <c:tx>
            <c:strRef>
              <c:f>データシート!$A$30</c:f>
              <c:strCache>
                <c:ptCount val="1"/>
                <c:pt idx="0">
                  <c:v>災害救助基金特別会計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C51-46A0-8127-0F74E98440E5}"/>
            </c:ext>
          </c:extLst>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CC51-46A0-8127-0F74E98440E5}"/>
            </c:ext>
          </c:extLst>
        </c:ser>
        <c:ser>
          <c:idx val="5"/>
          <c:order val="5"/>
          <c:tx>
            <c:strRef>
              <c:f>データシート!$A$32</c:f>
              <c:strCache>
                <c:ptCount val="1"/>
                <c:pt idx="0">
                  <c:v>佐賀県港湾整備事業特別会計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0.28999999999999998</c:v>
                </c:pt>
                <c:pt idx="4">
                  <c:v>#N/A</c:v>
                </c:pt>
                <c:pt idx="5">
                  <c:v>0.25</c:v>
                </c:pt>
                <c:pt idx="6">
                  <c:v>#N/A</c:v>
                </c:pt>
                <c:pt idx="7">
                  <c:v>0.25</c:v>
                </c:pt>
                <c:pt idx="8">
                  <c:v>#N/A</c:v>
                </c:pt>
                <c:pt idx="9">
                  <c:v>0.21</c:v>
                </c:pt>
              </c:numCache>
            </c:numRef>
          </c:val>
          <c:extLst>
            <c:ext xmlns:c16="http://schemas.microsoft.com/office/drawing/2014/chart" uri="{C3380CC4-5D6E-409C-BE32-E72D297353CC}">
              <c16:uniqueId val="{00000005-CC51-46A0-8127-0F74E98440E5}"/>
            </c:ext>
          </c:extLst>
        </c:ser>
        <c:ser>
          <c:idx val="6"/>
          <c:order val="6"/>
          <c:tx>
            <c:strRef>
              <c:f>データシート!$A$33</c:f>
              <c:strCache>
                <c:ptCount val="1"/>
                <c:pt idx="0">
                  <c:v>佐賀県産業用地造成事業特別会計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0.23</c:v>
                </c:pt>
                <c:pt idx="4">
                  <c:v>#N/A</c:v>
                </c:pt>
                <c:pt idx="5">
                  <c:v>0.21</c:v>
                </c:pt>
                <c:pt idx="6">
                  <c:v>#N/A</c:v>
                </c:pt>
                <c:pt idx="7">
                  <c:v>0.22</c:v>
                </c:pt>
                <c:pt idx="8">
                  <c:v>#N/A</c:v>
                </c:pt>
                <c:pt idx="9">
                  <c:v>0.65</c:v>
                </c:pt>
              </c:numCache>
            </c:numRef>
          </c:val>
          <c:extLst>
            <c:ext xmlns:c16="http://schemas.microsoft.com/office/drawing/2014/chart" uri="{C3380CC4-5D6E-409C-BE32-E72D297353CC}">
              <c16:uniqueId val="{00000006-CC51-46A0-8127-0F74E98440E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0.53</c:v>
                </c:pt>
                <c:pt idx="8">
                  <c:v>#N/A</c:v>
                </c:pt>
                <c:pt idx="9">
                  <c:v>0.67</c:v>
                </c:pt>
              </c:numCache>
            </c:numRef>
          </c:val>
          <c:extLst>
            <c:ext xmlns:c16="http://schemas.microsoft.com/office/drawing/2014/chart" uri="{C3380CC4-5D6E-409C-BE32-E72D297353CC}">
              <c16:uniqueId val="{00000007-CC51-46A0-8127-0F74E98440E5}"/>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0.71</c:v>
                </c:pt>
                <c:pt idx="2">
                  <c:v>#N/A</c:v>
                </c:pt>
                <c:pt idx="3">
                  <c:v>0.77</c:v>
                </c:pt>
                <c:pt idx="4">
                  <c:v>#N/A</c:v>
                </c:pt>
                <c:pt idx="5">
                  <c:v>0.81</c:v>
                </c:pt>
                <c:pt idx="6">
                  <c:v>#N/A</c:v>
                </c:pt>
                <c:pt idx="7">
                  <c:v>0.84</c:v>
                </c:pt>
                <c:pt idx="8">
                  <c:v>#N/A</c:v>
                </c:pt>
                <c:pt idx="9">
                  <c:v>0.8</c:v>
                </c:pt>
              </c:numCache>
            </c:numRef>
          </c:val>
          <c:extLst>
            <c:ext xmlns:c16="http://schemas.microsoft.com/office/drawing/2014/chart" uri="{C3380CC4-5D6E-409C-BE32-E72D297353CC}">
              <c16:uniqueId val="{00000008-CC51-46A0-8127-0F74E98440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2.11</c:v>
                </c:pt>
                <c:pt idx="2">
                  <c:v>#N/A</c:v>
                </c:pt>
                <c:pt idx="3">
                  <c:v>1.52</c:v>
                </c:pt>
                <c:pt idx="4">
                  <c:v>#N/A</c:v>
                </c:pt>
                <c:pt idx="5">
                  <c:v>1.81</c:v>
                </c:pt>
                <c:pt idx="6">
                  <c:v>#N/A</c:v>
                </c:pt>
                <c:pt idx="7">
                  <c:v>2.0699999999999998</c:v>
                </c:pt>
                <c:pt idx="8">
                  <c:v>#N/A</c:v>
                </c:pt>
                <c:pt idx="9">
                  <c:v>2.1</c:v>
                </c:pt>
              </c:numCache>
            </c:numRef>
          </c:val>
          <c:extLst>
            <c:ext xmlns:c16="http://schemas.microsoft.com/office/drawing/2014/chart" uri="{C3380CC4-5D6E-409C-BE32-E72D297353CC}">
              <c16:uniqueId val="{00000009-CC51-46A0-8127-0F74E98440E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46749</c:v>
                </c:pt>
                <c:pt idx="5">
                  <c:v>47350</c:v>
                </c:pt>
                <c:pt idx="8">
                  <c:v>47094</c:v>
                </c:pt>
                <c:pt idx="11">
                  <c:v>47002</c:v>
                </c:pt>
                <c:pt idx="14">
                  <c:v>47369</c:v>
                </c:pt>
              </c:numCache>
            </c:numRef>
          </c:val>
          <c:extLst>
            <c:ext xmlns:c16="http://schemas.microsoft.com/office/drawing/2014/chart" uri="{C3380CC4-5D6E-409C-BE32-E72D297353CC}">
              <c16:uniqueId val="{00000000-B468-4679-B956-5E51B74328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9</c:v>
                </c:pt>
                <c:pt idx="3">
                  <c:v>4</c:v>
                </c:pt>
                <c:pt idx="6">
                  <c:v>1</c:v>
                </c:pt>
                <c:pt idx="9">
                  <c:v>0</c:v>
                </c:pt>
                <c:pt idx="12">
                  <c:v>0</c:v>
                </c:pt>
              </c:numCache>
            </c:numRef>
          </c:val>
          <c:extLst>
            <c:ext xmlns:c16="http://schemas.microsoft.com/office/drawing/2014/chart" uri="{C3380CC4-5D6E-409C-BE32-E72D297353CC}">
              <c16:uniqueId val="{00000001-B468-4679-B956-5E51B74328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2108</c:v>
                </c:pt>
                <c:pt idx="3">
                  <c:v>1788</c:v>
                </c:pt>
                <c:pt idx="6">
                  <c:v>1507</c:v>
                </c:pt>
                <c:pt idx="9">
                  <c:v>1249</c:v>
                </c:pt>
                <c:pt idx="12">
                  <c:v>1122</c:v>
                </c:pt>
              </c:numCache>
            </c:numRef>
          </c:val>
          <c:extLst>
            <c:ext xmlns:c16="http://schemas.microsoft.com/office/drawing/2014/chart" uri="{C3380CC4-5D6E-409C-BE32-E72D297353CC}">
              <c16:uniqueId val="{00000002-B468-4679-B956-5E51B74328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68-4679-B956-5E51B74328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68-4679-B956-5E51B74328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667</c:v>
                </c:pt>
                <c:pt idx="3">
                  <c:v>1000</c:v>
                </c:pt>
                <c:pt idx="6">
                  <c:v>1333</c:v>
                </c:pt>
                <c:pt idx="9">
                  <c:v>1667</c:v>
                </c:pt>
                <c:pt idx="12">
                  <c:v>2000</c:v>
                </c:pt>
              </c:numCache>
            </c:numRef>
          </c:val>
          <c:extLst>
            <c:ext xmlns:c16="http://schemas.microsoft.com/office/drawing/2014/chart" uri="{C3380CC4-5D6E-409C-BE32-E72D297353CC}">
              <c16:uniqueId val="{00000005-B468-4679-B956-5E51B74328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68-4679-B956-5E51B74328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65279</c:v>
                </c:pt>
                <c:pt idx="3">
                  <c:v>64534</c:v>
                </c:pt>
                <c:pt idx="6">
                  <c:v>65338</c:v>
                </c:pt>
                <c:pt idx="9">
                  <c:v>63273</c:v>
                </c:pt>
                <c:pt idx="12">
                  <c:v>61179</c:v>
                </c:pt>
              </c:numCache>
            </c:numRef>
          </c:val>
          <c:extLst>
            <c:ext xmlns:c16="http://schemas.microsoft.com/office/drawing/2014/chart" uri="{C3380CC4-5D6E-409C-BE32-E72D297353CC}">
              <c16:uniqueId val="{00000007-B468-4679-B956-5E51B743285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21314</c:v>
                </c:pt>
                <c:pt idx="2">
                  <c:v>#N/A</c:v>
                </c:pt>
                <c:pt idx="3">
                  <c:v>#N/A</c:v>
                </c:pt>
                <c:pt idx="4">
                  <c:v>19976</c:v>
                </c:pt>
                <c:pt idx="5">
                  <c:v>#N/A</c:v>
                </c:pt>
                <c:pt idx="6">
                  <c:v>#N/A</c:v>
                </c:pt>
                <c:pt idx="7">
                  <c:v>21085</c:v>
                </c:pt>
                <c:pt idx="8">
                  <c:v>#N/A</c:v>
                </c:pt>
                <c:pt idx="9">
                  <c:v>#N/A</c:v>
                </c:pt>
                <c:pt idx="10">
                  <c:v>19187</c:v>
                </c:pt>
                <c:pt idx="11">
                  <c:v>#N/A</c:v>
                </c:pt>
                <c:pt idx="12">
                  <c:v>#N/A</c:v>
                </c:pt>
                <c:pt idx="13">
                  <c:v>16932</c:v>
                </c:pt>
                <c:pt idx="14">
                  <c:v>#N/A</c:v>
                </c:pt>
              </c:numCache>
            </c:numRef>
          </c:val>
          <c:smooth val="0"/>
          <c:extLst>
            <c:ext xmlns:c16="http://schemas.microsoft.com/office/drawing/2014/chart" uri="{C3380CC4-5D6E-409C-BE32-E72D297353CC}">
              <c16:uniqueId val="{00000008-B468-4679-B956-5E51B743285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536033</c:v>
                </c:pt>
                <c:pt idx="5">
                  <c:v>525119</c:v>
                </c:pt>
                <c:pt idx="8">
                  <c:v>514771</c:v>
                </c:pt>
                <c:pt idx="11">
                  <c:v>502537</c:v>
                </c:pt>
                <c:pt idx="14">
                  <c:v>492469</c:v>
                </c:pt>
              </c:numCache>
            </c:numRef>
          </c:val>
          <c:extLst>
            <c:ext xmlns:c16="http://schemas.microsoft.com/office/drawing/2014/chart" uri="{C3380CC4-5D6E-409C-BE32-E72D297353CC}">
              <c16:uniqueId val="{00000000-50CE-46AC-A9E5-58BEAC5D81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16108</c:v>
                </c:pt>
                <c:pt idx="5">
                  <c:v>15258</c:v>
                </c:pt>
                <c:pt idx="8">
                  <c:v>14769</c:v>
                </c:pt>
                <c:pt idx="11">
                  <c:v>13892</c:v>
                </c:pt>
                <c:pt idx="14">
                  <c:v>12297</c:v>
                </c:pt>
              </c:numCache>
            </c:numRef>
          </c:val>
          <c:extLst>
            <c:ext xmlns:c16="http://schemas.microsoft.com/office/drawing/2014/chart" uri="{C3380CC4-5D6E-409C-BE32-E72D297353CC}">
              <c16:uniqueId val="{00000001-50CE-46AC-A9E5-58BEAC5D81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60804</c:v>
                </c:pt>
                <c:pt idx="5">
                  <c:v>62932</c:v>
                </c:pt>
                <c:pt idx="8">
                  <c:v>56911</c:v>
                </c:pt>
                <c:pt idx="11">
                  <c:v>55656</c:v>
                </c:pt>
                <c:pt idx="14">
                  <c:v>57673</c:v>
                </c:pt>
              </c:numCache>
            </c:numRef>
          </c:val>
          <c:extLst>
            <c:ext xmlns:c16="http://schemas.microsoft.com/office/drawing/2014/chart" uri="{C3380CC4-5D6E-409C-BE32-E72D297353CC}">
              <c16:uniqueId val="{00000002-50CE-46AC-A9E5-58BEAC5D81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18</c:v>
                </c:pt>
              </c:numCache>
            </c:numRef>
          </c:val>
          <c:extLst>
            <c:ext xmlns:c16="http://schemas.microsoft.com/office/drawing/2014/chart" uri="{C3380CC4-5D6E-409C-BE32-E72D297353CC}">
              <c16:uniqueId val="{00000003-50CE-46AC-A9E5-58BEAC5D81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CE-46AC-A9E5-58BEAC5D81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1205</c:v>
                </c:pt>
                <c:pt idx="3">
                  <c:v>768</c:v>
                </c:pt>
                <c:pt idx="6">
                  <c:v>766</c:v>
                </c:pt>
                <c:pt idx="9">
                  <c:v>557</c:v>
                </c:pt>
                <c:pt idx="12">
                  <c:v>540</c:v>
                </c:pt>
              </c:numCache>
            </c:numRef>
          </c:val>
          <c:extLst>
            <c:ext xmlns:c16="http://schemas.microsoft.com/office/drawing/2014/chart" uri="{C3380CC4-5D6E-409C-BE32-E72D297353CC}">
              <c16:uniqueId val="{00000005-50CE-46AC-A9E5-58BEAC5D81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118202</c:v>
                </c:pt>
                <c:pt idx="3">
                  <c:v>113726</c:v>
                </c:pt>
                <c:pt idx="6">
                  <c:v>114018</c:v>
                </c:pt>
                <c:pt idx="9">
                  <c:v>105217</c:v>
                </c:pt>
                <c:pt idx="12">
                  <c:v>104420</c:v>
                </c:pt>
              </c:numCache>
            </c:numRef>
          </c:val>
          <c:extLst>
            <c:ext xmlns:c16="http://schemas.microsoft.com/office/drawing/2014/chart" uri="{C3380CC4-5D6E-409C-BE32-E72D297353CC}">
              <c16:uniqueId val="{00000006-50CE-46AC-A9E5-58BEAC5D81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0CE-46AC-A9E5-58BEAC5D81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50CE-46AC-A9E5-58BEAC5D81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7964</c:v>
                </c:pt>
                <c:pt idx="3">
                  <c:v>6183</c:v>
                </c:pt>
                <c:pt idx="6">
                  <c:v>4826</c:v>
                </c:pt>
                <c:pt idx="9">
                  <c:v>3735</c:v>
                </c:pt>
                <c:pt idx="12">
                  <c:v>2552</c:v>
                </c:pt>
              </c:numCache>
            </c:numRef>
          </c:val>
          <c:extLst>
            <c:ext xmlns:c16="http://schemas.microsoft.com/office/drawing/2014/chart" uri="{C3380CC4-5D6E-409C-BE32-E72D297353CC}">
              <c16:uniqueId val="{00000009-50CE-46AC-A9E5-58BEAC5D81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717553</c:v>
                </c:pt>
                <c:pt idx="3">
                  <c:v>711667</c:v>
                </c:pt>
                <c:pt idx="6">
                  <c:v>704829</c:v>
                </c:pt>
                <c:pt idx="9">
                  <c:v>699034</c:v>
                </c:pt>
                <c:pt idx="12">
                  <c:v>697940</c:v>
                </c:pt>
              </c:numCache>
            </c:numRef>
          </c:val>
          <c:extLst>
            <c:ext xmlns:c16="http://schemas.microsoft.com/office/drawing/2014/chart" uri="{C3380CC4-5D6E-409C-BE32-E72D297353CC}">
              <c16:uniqueId val="{0000000A-50CE-46AC-A9E5-58BEAC5D81D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231979</c:v>
                </c:pt>
                <c:pt idx="2">
                  <c:v>#N/A</c:v>
                </c:pt>
                <c:pt idx="3">
                  <c:v>#N/A</c:v>
                </c:pt>
                <c:pt idx="4">
                  <c:v>229034</c:v>
                </c:pt>
                <c:pt idx="5">
                  <c:v>#N/A</c:v>
                </c:pt>
                <c:pt idx="6">
                  <c:v>#N/A</c:v>
                </c:pt>
                <c:pt idx="7">
                  <c:v>237987</c:v>
                </c:pt>
                <c:pt idx="8">
                  <c:v>#N/A</c:v>
                </c:pt>
                <c:pt idx="9">
                  <c:v>#N/A</c:v>
                </c:pt>
                <c:pt idx="10">
                  <c:v>236457</c:v>
                </c:pt>
                <c:pt idx="11">
                  <c:v>#N/A</c:v>
                </c:pt>
                <c:pt idx="12">
                  <c:v>#N/A</c:v>
                </c:pt>
                <c:pt idx="13">
                  <c:v>243031</c:v>
                </c:pt>
                <c:pt idx="14">
                  <c:v>#N/A</c:v>
                </c:pt>
              </c:numCache>
            </c:numRef>
          </c:val>
          <c:smooth val="0"/>
          <c:extLst>
            <c:ext xmlns:c16="http://schemas.microsoft.com/office/drawing/2014/chart" uri="{C3380CC4-5D6E-409C-BE32-E72D297353CC}">
              <c16:uniqueId val="{0000000B-50CE-46AC-A9E5-58BEAC5D81D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14858</c:v>
                </c:pt>
                <c:pt idx="1">
                  <c:v>14882</c:v>
                </c:pt>
                <c:pt idx="2">
                  <c:v>17020</c:v>
                </c:pt>
              </c:numCache>
            </c:numRef>
          </c:val>
          <c:extLst>
            <c:ext xmlns:c16="http://schemas.microsoft.com/office/drawing/2014/chart" uri="{C3380CC4-5D6E-409C-BE32-E72D297353CC}">
              <c16:uniqueId val="{00000000-0606-4A51-BAD7-F6D0625153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7507</c:v>
                </c:pt>
                <c:pt idx="1">
                  <c:v>6735</c:v>
                </c:pt>
                <c:pt idx="2">
                  <c:v>6041</c:v>
                </c:pt>
              </c:numCache>
            </c:numRef>
          </c:val>
          <c:extLst>
            <c:ext xmlns:c16="http://schemas.microsoft.com/office/drawing/2014/chart" uri="{C3380CC4-5D6E-409C-BE32-E72D297353CC}">
              <c16:uniqueId val="{00000001-0606-4A51-BAD7-F6D0625153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26803</c:v>
                </c:pt>
                <c:pt idx="1">
                  <c:v>25092</c:v>
                </c:pt>
                <c:pt idx="2">
                  <c:v>25266</c:v>
                </c:pt>
              </c:numCache>
            </c:numRef>
          </c:val>
          <c:extLst>
            <c:ext xmlns:c16="http://schemas.microsoft.com/office/drawing/2014/chart" uri="{C3380CC4-5D6E-409C-BE32-E72D297353CC}">
              <c16:uniqueId val="{00000002-0606-4A51-BAD7-F6D0625153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元利償還金等が減少したことから、実質公債費比率の分子は減少している。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元利償還金等の減少は、主に公共事業等債に係る元利償還金の減少や、国営土地改良事業の減少による債務負担行為に基づく支出額の減少が要因である。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国民スポーツ大会・全国障害者スポーツ大会の開催にむけた施設整備をはじめとした将来の佐賀の発展のために必要な大型事業の実施による県債発行の増加に伴い、後年度の公債費の増加が見込まれるため、</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減債基金積立相当額の積立ルールが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年償還で毎年度の積立額を発行額の</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分の１として設定しているのに対して、本県においては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年償還（３年据置）で毎年度の発行額の積立額を</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分の１として設定しているため、減債基金残高と減債基金積立相当額に乖離が生じている。</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将来負担額について、一般会計等に係る地方債現在高の減少や、国営土地改良事業費負担金の減少などがあるものの、基準財政需要額算入見込額の減少などにより、将来負担比率の分子は増加している。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一般会計等に係る地方債の現在高の減少は、臨時財政対策債の減少や、公共事業等債の減少による。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基準財政需要額算入見込額の減少は、主として財政対策債償還費に係る算入見込額の減少によるものである。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億円積み立てたこと、佐賀県国民スポーツ大会・全国障害者スポーツ大会運営基金に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特定目的基金の規模の適正化を図り、戦略的に活用する。また、「佐賀県行財政運営計画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・大規模施設整備基金：県が設置する大規模な公用又は公共用の施設の整備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・佐賀県国民スポーツ大会・全国障害者スポーツ大会運営基金：国民スポーツ大会及び全国障害者スポーツ大会の円滑な運営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・地域医療介護総合確保基金：地域における医療及び介護の総合的な確保のための事業の実施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・地域づくり基金：地域の特性を生かした快適で活力ある地域づくりの長期的かつ安定的な推進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・大規模施設整備基金：地方創生拠点整備交付金の取り崩しにより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・地域医療介護総合確保基金：回復期機能病床整備事業等実施などにより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・地域づくり基金：離島振興基金造成費等補助（七色の島づくり事業）などにより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・後期高齢者医療財政安定化基金：前期高齢者交付金及び後期高齢者医療拠出金の積立てなどにより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・国民スポーツ大会・全国障害者スポーツ大会運営基金：収支の状況を踏まえ、毎年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・大規模施設整備基金：文化スポーツ施設等整備及び耐震化実施のため、令和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収支調整のための取崩しをした一方、決算剰余金の積立て等により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「佐賀県行財政運営計画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減収補塡債、退職手当債、行政改革推進債の償還に伴う取崩しにより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基準財政需要額、基準財政収入額ともに増加したことにより、財政力指数は増減はなく、またグループ内平均の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　これは、臨時財政対策債振替相当額が減少したことにより基準財政需要額が増加したとともに、消費税率の引上げによる地方消費税の増加により基準財政収入額も増加したためである。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社会保障関係経費の増嵩や、国民スポーツ大会・全国障害者スポーツ大会の開催に向けた施設整備等をはじめとした将来の佐賀の発展のために必要な大型事業の実施により歳出の増加が見込まれるため、県税収入をはじめとする歳入確保対策の強化や徹底した歳出の見直し等を行うことで、安定的かつ弾力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経常収支比率は、グループ内平均に比べると良好な数字であるが、</a:t>
          </a:r>
          <a:r>
            <a:rPr kumimoji="1" lang="en-US" altLang="ja-JP" sz="1300">
              <a:solidFill>
                <a:schemeClr val="tx1"/>
              </a:solidFill>
              <a:latin typeface="ＭＳ Ｐゴシック" panose="020B0600070205080204" pitchFamily="50" charset="-128"/>
              <a:ea typeface="ＭＳ Ｐゴシック" panose="020B0600070205080204" pitchFamily="50" charset="-128"/>
            </a:rPr>
            <a:t>R</a:t>
          </a:r>
          <a:r>
            <a:rPr kumimoji="1" lang="ja-JP" altLang="en-US" sz="1300">
              <a:solidFill>
                <a:schemeClr val="tx1"/>
              </a:solidFill>
              <a:latin typeface="ＭＳ Ｐゴシック" panose="020B0600070205080204" pitchFamily="50" charset="-128"/>
              <a:ea typeface="ＭＳ Ｐゴシック" panose="020B0600070205080204" pitchFamily="50" charset="-128"/>
            </a:rPr>
            <a:t>元年度は、補助費等の増など、経常的に支出される経費に充当した一般財源が増加したこと、地方譲与税の減など、経常的な歳入が減少したことにより、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子ども・子育て支援の充実や医療・介護サービス保障の強化等により、社会保障関係経費が増加することや、公債費が引き続き高い水準で推移することが見込まれ、財政構造の硬直化が懸念されることから、「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」に基づき、財政健全化を図っていく。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116840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43305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107967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90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146050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3847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121920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60</xdr:row>
      <xdr:rowOff>121920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1193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グループ内平均と比較して高い水準となっているが、これは人口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万人当たり職員数が類似団体と比較して多いことが主な要因である。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取組にもある総人件費の適切な管理に基づき、効率的かつ機動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101767</xdr:rowOff>
    </xdr:from>
    <xdr:to>
      <xdr:col>23</xdr:col>
      <xdr:colOff>133350</xdr:colOff>
      <xdr:row>85</xdr:row>
      <xdr:rowOff>120348</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675017"/>
          <a:ext cx="8382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70804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2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19403</xdr:rowOff>
    </xdr:from>
    <xdr:to>
      <xdr:col>19</xdr:col>
      <xdr:colOff>133350</xdr:colOff>
      <xdr:row>85</xdr:row>
      <xdr:rowOff>120348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592653"/>
          <a:ext cx="889000" cy="10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127407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0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121439</xdr:rowOff>
    </xdr:from>
    <xdr:to>
      <xdr:col>15</xdr:col>
      <xdr:colOff>82550</xdr:colOff>
      <xdr:row>85</xdr:row>
      <xdr:rowOff>19403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523239"/>
          <a:ext cx="889000" cy="6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36582</xdr:rowOff>
    </xdr:from>
    <xdr:to>
      <xdr:col>11</xdr:col>
      <xdr:colOff>31750</xdr:colOff>
      <xdr:row>84</xdr:row>
      <xdr:rowOff>121439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438382"/>
          <a:ext cx="8890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32414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91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50967</xdr:rowOff>
    </xdr:from>
    <xdr:to>
      <xdr:col>23</xdr:col>
      <xdr:colOff>184150</xdr:colOff>
      <xdr:row>85</xdr:row>
      <xdr:rowOff>152567</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62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23044</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59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69548</xdr:rowOff>
    </xdr:from>
    <xdr:to>
      <xdr:col>19</xdr:col>
      <xdr:colOff>184150</xdr:colOff>
      <xdr:row>85</xdr:row>
      <xdr:rowOff>171148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155925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72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140053</xdr:rowOff>
    </xdr:from>
    <xdr:to>
      <xdr:col>15</xdr:col>
      <xdr:colOff>133350</xdr:colOff>
      <xdr:row>85</xdr:row>
      <xdr:rowOff>70203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5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54980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62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70639</xdr:rowOff>
    </xdr:from>
    <xdr:to>
      <xdr:col>11</xdr:col>
      <xdr:colOff>82550</xdr:colOff>
      <xdr:row>85</xdr:row>
      <xdr:rowOff>789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4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157016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55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157232</xdr:rowOff>
    </xdr:from>
    <xdr:to>
      <xdr:col>7</xdr:col>
      <xdr:colOff>31750</xdr:colOff>
      <xdr:row>84</xdr:row>
      <xdr:rowOff>87382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3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72159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47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本県のラスパイレス指数は、近年、逓減傾向にあり、直近においては前年から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給与制度の総合的見直し以降、国家公務員は、主に手当を引き上げることにより官民格差を解消したところ、本県は、主に給料を引き上げることで公民較差を解消することとしていたことから、給料のみを比較するラスパイレス指数は高止まりの状況が続いてい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その後、本県の給与改定が、国の改定率よりも低い率での改定となったこと等により、改善している。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103414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220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104321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「行財政改革緊急プログラム</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Ver2.1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」により、知事部局一般会計職員については、平成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日を基準とし、平成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日までに純減数</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名、純減率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％を目標に取り組み、純減数</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名、純減率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％と目標を上回る成果が出たところである。ただし、同一グループの他団体に比べて人口規模が小さく、人口</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万人当たり職員数は相対的に多くなる傾向にある。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月に策定した「佐賀県行財政運営計画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」では、これまでのように数値目標を掲げたものとはせず、適正な定員管理や給与管理などにより総人件費の増嵩の抑制に努めることとした。また、平成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月に策定した「佐賀県行財政運営計画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」では、効率的で機能的な人員配置により、限られた経営資源の効率的な活用を図ってきたが、「佐賀県行財政運営計画</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」においても、同様の取組を継続していく。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年に佐賀で開催される国民スポーツ大会及び全国障害者スポーツ大会に向け職員数が微増するものの、引き続き、定員管理を徹底し、適正な職員数を維持していく。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148854</xdr:rowOff>
    </xdr:from>
    <xdr:to>
      <xdr:col>81</xdr:col>
      <xdr:colOff>44450</xdr:colOff>
      <xdr:row>66</xdr:row>
      <xdr:rowOff>136782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1293104"/>
          <a:ext cx="838200" cy="15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97232</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38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44552</xdr:rowOff>
    </xdr:from>
    <xdr:to>
      <xdr:col>77</xdr:col>
      <xdr:colOff>44450</xdr:colOff>
      <xdr:row>65</xdr:row>
      <xdr:rowOff>148854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1188802"/>
          <a:ext cx="889000" cy="10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115146</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23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157909</xdr:rowOff>
    </xdr:from>
    <xdr:to>
      <xdr:col>72</xdr:col>
      <xdr:colOff>203200</xdr:colOff>
      <xdr:row>65</xdr:row>
      <xdr:rowOff>44552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1130709"/>
          <a:ext cx="889000" cy="5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59224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110131</xdr:rowOff>
    </xdr:from>
    <xdr:to>
      <xdr:col>68</xdr:col>
      <xdr:colOff>152400</xdr:colOff>
      <xdr:row>64</xdr:row>
      <xdr:rowOff>157909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1082931"/>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85982</xdr:rowOff>
    </xdr:from>
    <xdr:to>
      <xdr:col>81</xdr:col>
      <xdr:colOff>95250</xdr:colOff>
      <xdr:row>67</xdr:row>
      <xdr:rowOff>16132</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14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153309</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129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98054</xdr:rowOff>
    </xdr:from>
    <xdr:to>
      <xdr:col>77</xdr:col>
      <xdr:colOff>95250</xdr:colOff>
      <xdr:row>66</xdr:row>
      <xdr:rowOff>28204</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12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12981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132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165202</xdr:rowOff>
    </xdr:from>
    <xdr:to>
      <xdr:col>73</xdr:col>
      <xdr:colOff>44450</xdr:colOff>
      <xdr:row>65</xdr:row>
      <xdr:rowOff>95352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11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80129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122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107109</xdr:rowOff>
    </xdr:from>
    <xdr:to>
      <xdr:col>68</xdr:col>
      <xdr:colOff>203200</xdr:colOff>
      <xdr:row>65</xdr:row>
      <xdr:rowOff>37259</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10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22036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11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59331</xdr:rowOff>
    </xdr:from>
    <xdr:to>
      <xdr:col>64</xdr:col>
      <xdr:colOff>152400</xdr:colOff>
      <xdr:row>64</xdr:row>
      <xdr:rowOff>160931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1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145708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111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実質公債費比率は、都道府県平均、グループ内平均を下回っている状態にある。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ポイント改善した主な理由は、公債費の減少や、国営土地改良事業負担金等の減少による公債費に準ずる債務負担行為等の減少である。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国民スポーツ大会・全国障害者スポーツ大会の開催にむけた施設整備をはじめとした将来の佐賀の発展のために必要な大型事業の実施による県債発行の増加に伴い、後年度の公債費の増加が見込まれる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118533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6179800" y="63817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38752</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158750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5290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4401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39</xdr:row>
      <xdr:rowOff>137583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65828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3827</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将来負担比率は、都道府県平均、グループ内平均を下回っている状況にある。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した主な要因は、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将来負担額に充当可能な特定財源見込額の減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地方債現在高等にかかる交付税措置見込額の減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a:extLst>
            <a:ext uri="{FF2B5EF4-FFF2-40B4-BE49-F238E27FC236}">
              <a16:creationId xmlns:a16="http://schemas.microsoft.com/office/drawing/2014/main" id="{00000000-0008-0000-0300-0000A5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a:extLst>
            <a:ext uri="{FF2B5EF4-FFF2-40B4-BE49-F238E27FC236}">
              <a16:creationId xmlns:a16="http://schemas.microsoft.com/office/drawing/2014/main" id="{00000000-0008-0000-0300-0000A7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75032</xdr:rowOff>
    </xdr:from>
    <xdr:to>
      <xdr:col>81</xdr:col>
      <xdr:colOff>44450</xdr:colOff>
      <xdr:row>17</xdr:row>
      <xdr:rowOff>91440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179800" y="2989682"/>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26" name="将来負担の状況平均値テキスト">
          <a:extLst>
            <a:ext uri="{FF2B5EF4-FFF2-40B4-BE49-F238E27FC236}">
              <a16:creationId xmlns:a16="http://schemas.microsoft.com/office/drawing/2014/main" id="{00000000-0008-0000-0300-0000AA010000}"/>
            </a:ext>
          </a:extLst>
        </xdr:cNvPr>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a:extLst>
            <a:ext uri="{FF2B5EF4-FFF2-40B4-BE49-F238E27FC236}">
              <a16:creationId xmlns:a16="http://schemas.microsoft.com/office/drawing/2014/main" id="{00000000-0008-0000-0300-0000AB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75032</xdr:rowOff>
    </xdr:from>
    <xdr:to>
      <xdr:col>77</xdr:col>
      <xdr:colOff>44450</xdr:colOff>
      <xdr:row>17</xdr:row>
      <xdr:rowOff>77927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5290800" y="298968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58716</xdr:rowOff>
    </xdr:from>
    <xdr:ext cx="7366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5798800" y="33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53315</xdr:rowOff>
    </xdr:from>
    <xdr:to>
      <xdr:col>72</xdr:col>
      <xdr:colOff>203200</xdr:colOff>
      <xdr:row>17</xdr:row>
      <xdr:rowOff>77927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4401800" y="2967965"/>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64025</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4909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50902</xdr:rowOff>
    </xdr:from>
    <xdr:to>
      <xdr:col>68</xdr:col>
      <xdr:colOff>152400</xdr:colOff>
      <xdr:row>17</xdr:row>
      <xdr:rowOff>53315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3512800" y="296555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71746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020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45204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3131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40640</xdr:rowOff>
    </xdr:from>
    <xdr:to>
      <xdr:col>81</xdr:col>
      <xdr:colOff>95250</xdr:colOff>
      <xdr:row>17</xdr:row>
      <xdr:rowOff>142240</xdr:rowOff>
    </xdr:to>
    <xdr:sp macro="" textlink="">
      <xdr:nvSpPr>
        <xdr:cNvPr id="444" name="楕円 443">
          <a:extLst>
            <a:ext uri="{FF2B5EF4-FFF2-40B4-BE49-F238E27FC236}">
              <a16:creationId xmlns:a16="http://schemas.microsoft.com/office/drawing/2014/main" id="{00000000-0008-0000-0300-0000BC010000}"/>
            </a:ext>
          </a:extLst>
        </xdr:cNvPr>
        <xdr:cNvSpPr/>
      </xdr:nvSpPr>
      <xdr:spPr>
        <a:xfrm>
          <a:off x="169672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57167</xdr:rowOff>
    </xdr:from>
    <xdr:ext cx="762000" cy="259045"/>
    <xdr:sp macro="" textlink="">
      <xdr:nvSpPr>
        <xdr:cNvPr id="445" name="将来負担の状況該当値テキスト">
          <a:extLst>
            <a:ext uri="{FF2B5EF4-FFF2-40B4-BE49-F238E27FC236}">
              <a16:creationId xmlns:a16="http://schemas.microsoft.com/office/drawing/2014/main" id="{00000000-0008-0000-0300-0000BD010000}"/>
            </a:ext>
          </a:extLst>
        </xdr:cNvPr>
        <xdr:cNvSpPr txBox="1"/>
      </xdr:nvSpPr>
      <xdr:spPr>
        <a:xfrm>
          <a:off x="171069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24232</xdr:rowOff>
    </xdr:from>
    <xdr:to>
      <xdr:col>77</xdr:col>
      <xdr:colOff>95250</xdr:colOff>
      <xdr:row>17</xdr:row>
      <xdr:rowOff>125832</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129000" y="29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136009</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707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27127</xdr:rowOff>
    </xdr:from>
    <xdr:to>
      <xdr:col>73</xdr:col>
      <xdr:colOff>44450</xdr:colOff>
      <xdr:row>17</xdr:row>
      <xdr:rowOff>128727</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5240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138904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2515</xdr:rowOff>
    </xdr:from>
    <xdr:to>
      <xdr:col>68</xdr:col>
      <xdr:colOff>203200</xdr:colOff>
      <xdr:row>17</xdr:row>
      <xdr:rowOff>104115</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4351000" y="29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114292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xdr:rowOff>
    </xdr:from>
    <xdr:to>
      <xdr:col>64</xdr:col>
      <xdr:colOff>152400</xdr:colOff>
      <xdr:row>17</xdr:row>
      <xdr:rowOff>101702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3462000" y="2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111879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8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100">
              <a:solidFill>
                <a:schemeClr val="tx1"/>
              </a:solidFill>
              <a:latin typeface="ＭＳ Ｐゴシック" panose="020B0600070205080204" pitchFamily="50" charset="-128"/>
              <a:ea typeface="ＭＳ Ｐゴシック" panose="020B0600070205080204" pitchFamily="50" charset="-128"/>
            </a:rPr>
            <a:t>R</a:t>
          </a:r>
          <a:r>
            <a:rPr kumimoji="1" lang="ja-JP" altLang="en-US" sz="1100">
              <a:solidFill>
                <a:schemeClr val="tx1"/>
              </a:solidFill>
              <a:latin typeface="ＭＳ Ｐゴシック" panose="020B0600070205080204" pitchFamily="50" charset="-128"/>
              <a:ea typeface="ＭＳ Ｐゴシック" panose="020B0600070205080204" pitchFamily="50" charset="-128"/>
            </a:rPr>
            <a:t>元年度は、人件費の歳出決算額自体は減少したが、退職手当基金を充当しなかったことによる相対的な一般財源の増や、分母となる経常一般財源等総額が、臨時財政対策債の減により、減少したことにより、経常収支比率は</a:t>
          </a:r>
          <a:r>
            <a:rPr kumimoji="1" lang="en-US" altLang="ja-JP" sz="1100">
              <a:solidFill>
                <a:schemeClr val="tx1"/>
              </a:solidFill>
              <a:latin typeface="ＭＳ Ｐゴシック" panose="020B0600070205080204" pitchFamily="50" charset="-128"/>
              <a:ea typeface="ＭＳ Ｐゴシック" panose="020B0600070205080204" pitchFamily="50" charset="-128"/>
            </a:rPr>
            <a:t>0.5</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の変化を踏まえ、必要に応じて適切な見直しを行っ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794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146050</xdr:rowOff>
    </xdr:from>
    <xdr:to>
      <xdr:col>19</xdr:col>
      <xdr:colOff>187325</xdr:colOff>
      <xdr:row>39</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661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146050</xdr:rowOff>
    </xdr:from>
    <xdr:to>
      <xdr:col>15</xdr:col>
      <xdr:colOff>98425</xdr:colOff>
      <xdr:row>39</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661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88900</xdr:rowOff>
    </xdr:from>
    <xdr:to>
      <xdr:col>11</xdr:col>
      <xdr:colOff>9525</xdr:colOff>
      <xdr:row>39</xdr:row>
      <xdr:rowOff>127000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775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152400</xdr:rowOff>
    </xdr:from>
    <xdr:to>
      <xdr:col>24</xdr:col>
      <xdr:colOff>76200</xdr:colOff>
      <xdr:row>40</xdr:row>
      <xdr:rowOff>82550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124477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95250</xdr:rowOff>
    </xdr:from>
    <xdr:to>
      <xdr:col>15</xdr:col>
      <xdr:colOff>149225</xdr:colOff>
      <xdr:row>39</xdr:row>
      <xdr:rowOff>25400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10177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76200</xdr:rowOff>
    </xdr:from>
    <xdr:to>
      <xdr:col>11</xdr:col>
      <xdr:colOff>60325</xdr:colOff>
      <xdr:row>40</xdr:row>
      <xdr:rowOff>6350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162577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38100</xdr:rowOff>
    </xdr:from>
    <xdr:to>
      <xdr:col>6</xdr:col>
      <xdr:colOff>171450</xdr:colOff>
      <xdr:row>39</xdr:row>
      <xdr:rowOff>139700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124477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R</a:t>
          </a:r>
          <a:r>
            <a:rPr kumimoji="1" lang="ja-JP" altLang="en-US" sz="1300">
              <a:solidFill>
                <a:schemeClr val="tx1"/>
              </a:solidFill>
              <a:latin typeface="ＭＳ Ｐゴシック" panose="020B0600070205080204" pitchFamily="50" charset="-128"/>
              <a:ea typeface="ＭＳ Ｐゴシック" panose="020B0600070205080204" pitchFamily="50" charset="-128"/>
            </a:rPr>
            <a:t>元年度は、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ICT</a:t>
          </a:r>
          <a:r>
            <a:rPr kumimoji="1" lang="ja-JP" altLang="en-US" sz="1300">
              <a:solidFill>
                <a:schemeClr val="tx1"/>
              </a:solidFill>
              <a:latin typeface="ＭＳ Ｐゴシック" panose="020B0600070205080204" pitchFamily="50" charset="-128"/>
              <a:ea typeface="ＭＳ Ｐゴシック" panose="020B0600070205080204" pitchFamily="50" charset="-128"/>
            </a:rPr>
            <a:t>関連経費などの増加に伴い、</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ポイントの上昇となっている。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グループ内平均に比べ高い割合で推移しており、事業の選択と集中や効果的な事業執行、事業の見直しを行うことで、財政健全化を図っていく。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19</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216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38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対象施設の増加に伴う障害者自立支援給付費及び障害児通所給付費の増、児童保護措置費などの増により、対前年度比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ポイントずつ上昇している。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グループ内平均とほぼ同じ割合であるが、今後も社会保障関係経費の増加が見込まれることから、その動向に注視していく。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24130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69867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149860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104140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en-US" altLang="ja-JP" sz="1200">
              <a:solidFill>
                <a:schemeClr val="tx1"/>
              </a:solidFill>
              <a:latin typeface="ＭＳ Ｐゴシック" panose="020B0600070205080204" pitchFamily="50" charset="-128"/>
              <a:ea typeface="ＭＳ Ｐゴシック" panose="020B0600070205080204" pitchFamily="50" charset="-128"/>
            </a:rPr>
            <a:t>H30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年度は国民健康保険制度の改正に伴い、新たに設置した国民健康保険事業特別会計への繰出金が生じることにより、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ポイントと大幅に上昇しているが、</a:t>
          </a:r>
          <a:r>
            <a:rPr kumimoji="1" lang="en-US" altLang="ja-JP" sz="1200">
              <a:solidFill>
                <a:schemeClr val="tx1"/>
              </a:solidFill>
              <a:latin typeface="ＭＳ Ｐゴシック" panose="020B0600070205080204" pitchFamily="50" charset="-128"/>
              <a:ea typeface="ＭＳ Ｐゴシック" panose="020B0600070205080204" pitchFamily="50" charset="-128"/>
            </a:rPr>
            <a:t>R</a:t>
          </a:r>
          <a:r>
            <a:rPr kumimoji="1" lang="ja-JP" altLang="en-US" sz="1200">
              <a:solidFill>
                <a:schemeClr val="tx1"/>
              </a:solidFill>
              <a:latin typeface="ＭＳ Ｐゴシック" panose="020B0600070205080204" pitchFamily="50" charset="-128"/>
              <a:ea typeface="ＭＳ Ｐゴシック" panose="020B0600070205080204" pitchFamily="50" charset="-128"/>
            </a:rPr>
            <a:t>元年度は同程度で推移している。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グループ内平均よりも低い割合で推移しているものの、引き続き、</a:t>
          </a:r>
          <a:r>
            <a:rPr kumimoji="1" lang="en-US" altLang="ja-JP" sz="1200">
              <a:solidFill>
                <a:schemeClr val="tx1"/>
              </a:solidFill>
              <a:latin typeface="ＭＳ Ｐゴシック" panose="020B0600070205080204" pitchFamily="50" charset="-128"/>
              <a:ea typeface="ＭＳ Ｐゴシック" panose="020B0600070205080204" pitchFamily="50" charset="-128"/>
            </a:rPr>
            <a:t>H27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年度に策定した「佐賀県ファシリティマネジメント基本方針」に基づき、県有施設の長寿命化を図り、適切な維持管理などに努めていく。</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88900</xdr:rowOff>
    </xdr:from>
    <xdr:to>
      <xdr:col>78</xdr:col>
      <xdr:colOff>69850</xdr:colOff>
      <xdr:row>55</xdr:row>
      <xdr:rowOff>146050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1757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88900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50800</xdr:rowOff>
    </xdr:from>
    <xdr:to>
      <xdr:col>69</xdr:col>
      <xdr:colOff>92075</xdr:colOff>
      <xdr:row>53</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3827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38100</xdr:rowOff>
    </xdr:from>
    <xdr:to>
      <xdr:col>74</xdr:col>
      <xdr:colOff>31750</xdr:colOff>
      <xdr:row>53</xdr:row>
      <xdr:rowOff>139700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0</xdr:rowOff>
    </xdr:from>
    <xdr:to>
      <xdr:col>65</xdr:col>
      <xdr:colOff>53975</xdr:colOff>
      <xdr:row>53</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111777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年度は国民健康保険制度の改正に伴い、市町に交付していた調整交付金が皆減したことにより、大幅に減少しているが、</a:t>
          </a:r>
          <a:r>
            <a:rPr kumimoji="1" lang="en-US" altLang="ja-JP" sz="1200">
              <a:solidFill>
                <a:schemeClr val="tx1"/>
              </a:solidFill>
              <a:latin typeface="ＭＳ Ｐゴシック" panose="020B0600070205080204" pitchFamily="50" charset="-128"/>
              <a:ea typeface="ＭＳ Ｐゴシック" panose="020B0600070205080204" pitchFamily="50" charset="-128"/>
            </a:rPr>
            <a:t>R</a:t>
          </a:r>
          <a:r>
            <a:rPr kumimoji="1" lang="ja-JP" altLang="en-US" sz="1200">
              <a:solidFill>
                <a:schemeClr val="tx1"/>
              </a:solidFill>
              <a:latin typeface="ＭＳ Ｐゴシック" panose="020B0600070205080204" pitchFamily="50" charset="-128"/>
              <a:ea typeface="ＭＳ Ｐゴシック" panose="020B0600070205080204" pitchFamily="50" charset="-128"/>
            </a:rPr>
            <a:t>元年度は介護給付費負担金、後期高齢者医療給付費負担金などの増により、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1.1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補助費等の傾向としては、今後も社会保障関係経費の増加により、上昇が見込まれることから、社会保障の充実には適切に対応しつつ、補助金等の重点化や見直しを行うことで、財政健全化に努めていく。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60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175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40112</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72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45357</xdr:rowOff>
    </xdr:from>
    <xdr:to>
      <xdr:col>78</xdr:col>
      <xdr:colOff>69850</xdr:colOff>
      <xdr:row>40</xdr:row>
      <xdr:rowOff>45357</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17557"/>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45357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87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42</xdr:row>
      <xdr:rowOff>10885</xdr:rowOff>
    </xdr:from>
    <xdr:to>
      <xdr:col>74</xdr:col>
      <xdr:colOff>31750</xdr:colOff>
      <xdr:row>42</xdr:row>
      <xdr:rowOff>112485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97262</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61685</xdr:rowOff>
    </xdr:from>
    <xdr:to>
      <xdr:col>69</xdr:col>
      <xdr:colOff>92075</xdr:colOff>
      <xdr:row>40</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5767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40</xdr:row>
      <xdr:rowOff>125185</xdr:rowOff>
    </xdr:from>
    <xdr:to>
      <xdr:col>69</xdr:col>
      <xdr:colOff>142875</xdr:colOff>
      <xdr:row>41</xdr:row>
      <xdr:rowOff>55335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27413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166007</xdr:rowOff>
    </xdr:from>
    <xdr:to>
      <xdr:col>74</xdr:col>
      <xdr:colOff>31750</xdr:colOff>
      <xdr:row>40</xdr:row>
      <xdr:rowOff>96157</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106334</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xdr:rowOff>
    </xdr:from>
    <xdr:to>
      <xdr:col>65</xdr:col>
      <xdr:colOff>53975</xdr:colOff>
      <xdr:row>38</xdr:row>
      <xdr:rowOff>112485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122663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借換債の活用による公債費の平準化などの取組により、改善傾向にあり、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元年度は対前年比△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グループ内平均と比較して、１</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ポイント下回っているものの、引き続き、県債残高やプライマリーバランスに留意しながら、県債の有効活用と公債費の平準化に取り組んでいく。</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39914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336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80934</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45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39914</xdr:rowOff>
    </xdr:from>
    <xdr:to>
      <xdr:col>19</xdr:col>
      <xdr:colOff>187325</xdr:colOff>
      <xdr:row>78</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413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78213</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62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72571</xdr:rowOff>
    </xdr:from>
    <xdr:to>
      <xdr:col>15</xdr:col>
      <xdr:colOff>98425</xdr:colOff>
      <xdr:row>78</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445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132641</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72571</xdr:rowOff>
    </xdr:from>
    <xdr:to>
      <xdr:col>11</xdr:col>
      <xdr:colOff>9525</xdr:colOff>
      <xdr:row>78</xdr:row>
      <xdr:rowOff>83457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445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100891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160564</xdr:rowOff>
    </xdr:from>
    <xdr:to>
      <xdr:col>20</xdr:col>
      <xdr:colOff>38100</xdr:colOff>
      <xdr:row>78</xdr:row>
      <xdr:rowOff>90714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100891</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21771</xdr:rowOff>
    </xdr:from>
    <xdr:to>
      <xdr:col>11</xdr:col>
      <xdr:colOff>60325</xdr:colOff>
      <xdr:row>78</xdr:row>
      <xdr:rowOff>123371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133548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32657</xdr:rowOff>
    </xdr:from>
    <xdr:to>
      <xdr:col>6</xdr:col>
      <xdr:colOff>171450</xdr:colOff>
      <xdr:row>78</xdr:row>
      <xdr:rowOff>134257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R</a:t>
          </a:r>
          <a:r>
            <a:rPr kumimoji="1" lang="ja-JP" altLang="en-US" sz="1300">
              <a:solidFill>
                <a:schemeClr val="tx1"/>
              </a:solidFill>
              <a:latin typeface="ＭＳ Ｐゴシック" panose="020B0600070205080204" pitchFamily="50" charset="-128"/>
              <a:ea typeface="ＭＳ Ｐゴシック" panose="020B0600070205080204" pitchFamily="50" charset="-128"/>
            </a:rPr>
            <a:t>元年度は、退職手当基金の充当がなかかったことによる一般財源の増、介護給付費負担金及び後期高齢者医療給付費負担金などの増により、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都道府県平均、グループ内平均よりも高い割合となっていることから、「佐賀県行財政運営計画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」に基づき、財政健全化に努めていく。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168148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301546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156718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2924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65278</xdr:rowOff>
    </xdr:from>
    <xdr:to>
      <xdr:col>73</xdr:col>
      <xdr:colOff>180975</xdr:colOff>
      <xdr:row>75</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3893800" y="12924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2860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89425</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155719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86020</xdr:rowOff>
    </xdr:from>
    <xdr:to>
      <xdr:col>29</xdr:col>
      <xdr:colOff>127000</xdr:colOff>
      <xdr:row>12</xdr:row>
      <xdr:rowOff>95392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91045"/>
          <a:ext cx="6477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95392</xdr:rowOff>
    </xdr:from>
    <xdr:to>
      <xdr:col>26</xdr:col>
      <xdr:colOff>50800</xdr:colOff>
      <xdr:row>12</xdr:row>
      <xdr:rowOff>163241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00417"/>
          <a:ext cx="698500" cy="6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163241</xdr:rowOff>
    </xdr:from>
    <xdr:to>
      <xdr:col>22</xdr:col>
      <xdr:colOff>114300</xdr:colOff>
      <xdr:row>13</xdr:row>
      <xdr:rowOff>21554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68266"/>
          <a:ext cx="698500" cy="29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21554</xdr:rowOff>
    </xdr:from>
    <xdr:to>
      <xdr:col>18</xdr:col>
      <xdr:colOff>177800</xdr:colOff>
      <xdr:row>13</xdr:row>
      <xdr:rowOff>50495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298029"/>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35220</xdr:rowOff>
    </xdr:from>
    <xdr:to>
      <xdr:col>29</xdr:col>
      <xdr:colOff>177800</xdr:colOff>
      <xdr:row>12</xdr:row>
      <xdr:rowOff>136820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4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51747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8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44592</xdr:rowOff>
    </xdr:from>
    <xdr:to>
      <xdr:col>26</xdr:col>
      <xdr:colOff>101600</xdr:colOff>
      <xdr:row>12</xdr:row>
      <xdr:rowOff>146192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49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156369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1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112441</xdr:rowOff>
    </xdr:from>
    <xdr:to>
      <xdr:col>22</xdr:col>
      <xdr:colOff>165100</xdr:colOff>
      <xdr:row>13</xdr:row>
      <xdr:rowOff>42591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1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52768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8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142204</xdr:rowOff>
    </xdr:from>
    <xdr:to>
      <xdr:col>19</xdr:col>
      <xdr:colOff>38100</xdr:colOff>
      <xdr:row>13</xdr:row>
      <xdr:rowOff>72354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4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82531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1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171145</xdr:rowOff>
    </xdr:from>
    <xdr:to>
      <xdr:col>15</xdr:col>
      <xdr:colOff>101600</xdr:colOff>
      <xdr:row>13</xdr:row>
      <xdr:rowOff>101295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111472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325044</xdr:rowOff>
    </xdr:from>
    <xdr:to>
      <xdr:col>29</xdr:col>
      <xdr:colOff>127000</xdr:colOff>
      <xdr:row>37</xdr:row>
      <xdr:rowOff>8661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35394"/>
          <a:ext cx="647700" cy="197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254652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2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160986</xdr:rowOff>
    </xdr:from>
    <xdr:to>
      <xdr:col>26</xdr:col>
      <xdr:colOff>50800</xdr:colOff>
      <xdr:row>35</xdr:row>
      <xdr:rowOff>325044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71336"/>
          <a:ext cx="698500" cy="16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65752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3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160986</xdr:rowOff>
    </xdr:from>
    <xdr:to>
      <xdr:col>22</xdr:col>
      <xdr:colOff>114300</xdr:colOff>
      <xdr:row>35</xdr:row>
      <xdr:rowOff>272618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71336"/>
          <a:ext cx="698500" cy="111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323232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161442</xdr:rowOff>
    </xdr:from>
    <xdr:to>
      <xdr:col>18</xdr:col>
      <xdr:colOff>177800</xdr:colOff>
      <xdr:row>35</xdr:row>
      <xdr:rowOff>272618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1792"/>
          <a:ext cx="698500" cy="11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266539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19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128693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0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129311</xdr:rowOff>
    </xdr:from>
    <xdr:to>
      <xdr:col>29</xdr:col>
      <xdr:colOff>177800</xdr:colOff>
      <xdr:row>37</xdr:row>
      <xdr:rowOff>59461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8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101388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274244</xdr:rowOff>
    </xdr:from>
    <xdr:to>
      <xdr:col>26</xdr:col>
      <xdr:colOff>101600</xdr:colOff>
      <xdr:row>36</xdr:row>
      <xdr:rowOff>32944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17721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110186</xdr:rowOff>
    </xdr:from>
    <xdr:to>
      <xdr:col>22</xdr:col>
      <xdr:colOff>165100</xdr:colOff>
      <xdr:row>35</xdr:row>
      <xdr:rowOff>211786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20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196563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0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221818</xdr:rowOff>
    </xdr:from>
    <xdr:to>
      <xdr:col>19</xdr:col>
      <xdr:colOff>38100</xdr:colOff>
      <xdr:row>35</xdr:row>
      <xdr:rowOff>323418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308195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110642</xdr:rowOff>
    </xdr:from>
    <xdr:to>
      <xdr:col>15</xdr:col>
      <xdr:colOff>101600</xdr:colOff>
      <xdr:row>35</xdr:row>
      <xdr:rowOff>212242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197019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132888</xdr:rowOff>
    </xdr:from>
    <xdr:to>
      <xdr:col>24</xdr:col>
      <xdr:colOff>63500</xdr:colOff>
      <xdr:row>31</xdr:row>
      <xdr:rowOff>14839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276388"/>
          <a:ext cx="8382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117985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75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132888</xdr:rowOff>
    </xdr:from>
    <xdr:to>
      <xdr:col>19</xdr:col>
      <xdr:colOff>177800</xdr:colOff>
      <xdr:row>31</xdr:row>
      <xdr:rowOff>72994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276388"/>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83878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1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72994</xdr:rowOff>
    </xdr:from>
    <xdr:to>
      <xdr:col>15</xdr:col>
      <xdr:colOff>50800</xdr:colOff>
      <xdr:row>31</xdr:row>
      <xdr:rowOff>101478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387944"/>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101478</xdr:rowOff>
    </xdr:from>
    <xdr:to>
      <xdr:col>10</xdr:col>
      <xdr:colOff>114300</xdr:colOff>
      <xdr:row>31</xdr:row>
      <xdr:rowOff>111491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416428"/>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135489</xdr:rowOff>
    </xdr:from>
    <xdr:to>
      <xdr:col>24</xdr:col>
      <xdr:colOff>114300</xdr:colOff>
      <xdr:row>31</xdr:row>
      <xdr:rowOff>65639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158366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3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82088</xdr:rowOff>
    </xdr:from>
    <xdr:to>
      <xdr:col>20</xdr:col>
      <xdr:colOff>38100</xdr:colOff>
      <xdr:row>31</xdr:row>
      <xdr:rowOff>12238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28765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0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22194</xdr:rowOff>
    </xdr:from>
    <xdr:to>
      <xdr:col>15</xdr:col>
      <xdr:colOff>101600</xdr:colOff>
      <xdr:row>31</xdr:row>
      <xdr:rowOff>123794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140321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50678</xdr:rowOff>
    </xdr:from>
    <xdr:to>
      <xdr:col>10</xdr:col>
      <xdr:colOff>165100</xdr:colOff>
      <xdr:row>31</xdr:row>
      <xdr:rowOff>152278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3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168805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60691</xdr:rowOff>
    </xdr:from>
    <xdr:to>
      <xdr:col>6</xdr:col>
      <xdr:colOff>38100</xdr:colOff>
      <xdr:row>31</xdr:row>
      <xdr:rowOff>162291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3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7368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1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26429</xdr:rowOff>
    </xdr:from>
    <xdr:to>
      <xdr:col>24</xdr:col>
      <xdr:colOff>63500</xdr:colOff>
      <xdr:row>54</xdr:row>
      <xdr:rowOff>78949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3797300" y="9284729"/>
          <a:ext cx="838200" cy="5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98988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35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26429</xdr:rowOff>
    </xdr:from>
    <xdr:to>
      <xdr:col>19</xdr:col>
      <xdr:colOff>177800</xdr:colOff>
      <xdr:row>54</xdr:row>
      <xdr:rowOff>68662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2908300" y="9284729"/>
          <a:ext cx="8890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89844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5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68662</xdr:rowOff>
    </xdr:from>
    <xdr:to>
      <xdr:col>15</xdr:col>
      <xdr:colOff>50800</xdr:colOff>
      <xdr:row>54</xdr:row>
      <xdr:rowOff>107011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019300" y="9326962"/>
          <a:ext cx="889000" cy="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80415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5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107011</xdr:rowOff>
    </xdr:from>
    <xdr:to>
      <xdr:col>10</xdr:col>
      <xdr:colOff>114300</xdr:colOff>
      <xdr:row>55</xdr:row>
      <xdr:rowOff>19171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1130300" y="9365311"/>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166653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42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97674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28149</xdr:rowOff>
    </xdr:from>
    <xdr:to>
      <xdr:col>24</xdr:col>
      <xdr:colOff>114300</xdr:colOff>
      <xdr:row>54</xdr:row>
      <xdr:rowOff>129749</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2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51026</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1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147079</xdr:rowOff>
    </xdr:from>
    <xdr:to>
      <xdr:col>20</xdr:col>
      <xdr:colOff>38100</xdr:colOff>
      <xdr:row>54</xdr:row>
      <xdr:rowOff>77229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2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93756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0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17862</xdr:rowOff>
    </xdr:from>
    <xdr:to>
      <xdr:col>15</xdr:col>
      <xdr:colOff>101600</xdr:colOff>
      <xdr:row>54</xdr:row>
      <xdr:rowOff>119462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2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135989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05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56211</xdr:rowOff>
    </xdr:from>
    <xdr:to>
      <xdr:col>10</xdr:col>
      <xdr:colOff>165100</xdr:colOff>
      <xdr:row>54</xdr:row>
      <xdr:rowOff>157811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3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2888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08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139821</xdr:rowOff>
    </xdr:from>
    <xdr:to>
      <xdr:col>6</xdr:col>
      <xdr:colOff>38100</xdr:colOff>
      <xdr:row>55</xdr:row>
      <xdr:rowOff>69971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3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86498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1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166153</xdr:rowOff>
    </xdr:from>
    <xdr:to>
      <xdr:col>24</xdr:col>
      <xdr:colOff>63500</xdr:colOff>
      <xdr:row>79</xdr:row>
      <xdr:rowOff>34871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539253"/>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7928</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66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34871</xdr:rowOff>
    </xdr:from>
    <xdr:to>
      <xdr:col>19</xdr:col>
      <xdr:colOff>177800</xdr:colOff>
      <xdr:row>79</xdr:row>
      <xdr:rowOff>64751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579421"/>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31332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7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64751</xdr:rowOff>
    </xdr:from>
    <xdr:to>
      <xdr:col>15</xdr:col>
      <xdr:colOff>50800</xdr:colOff>
      <xdr:row>79</xdr:row>
      <xdr:rowOff>76836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609301"/>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85706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7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76836</xdr:rowOff>
    </xdr:from>
    <xdr:to>
      <xdr:col>10</xdr:col>
      <xdr:colOff>114300</xdr:colOff>
      <xdr:row>79</xdr:row>
      <xdr:rowOff>106390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621386"/>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15003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52069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9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115353</xdr:rowOff>
    </xdr:from>
    <xdr:to>
      <xdr:col>24</xdr:col>
      <xdr:colOff>114300</xdr:colOff>
      <xdr:row>79</xdr:row>
      <xdr:rowOff>45503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30280</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40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155521</xdr:rowOff>
    </xdr:from>
    <xdr:to>
      <xdr:col>20</xdr:col>
      <xdr:colOff>38100</xdr:colOff>
      <xdr:row>79</xdr:row>
      <xdr:rowOff>85671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52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76798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62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13951</xdr:rowOff>
    </xdr:from>
    <xdr:to>
      <xdr:col>15</xdr:col>
      <xdr:colOff>101600</xdr:colOff>
      <xdr:row>79</xdr:row>
      <xdr:rowOff>115551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106678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65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26036</xdr:rowOff>
    </xdr:from>
    <xdr:to>
      <xdr:col>10</xdr:col>
      <xdr:colOff>165100</xdr:colOff>
      <xdr:row>79</xdr:row>
      <xdr:rowOff>127636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5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118763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66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55590</xdr:rowOff>
    </xdr:from>
    <xdr:to>
      <xdr:col>6</xdr:col>
      <xdr:colOff>38100</xdr:colOff>
      <xdr:row>79</xdr:row>
      <xdr:rowOff>157190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6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148317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6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48478</xdr:rowOff>
    </xdr:from>
    <xdr:to>
      <xdr:col>24</xdr:col>
      <xdr:colOff>63500</xdr:colOff>
      <xdr:row>94</xdr:row>
      <xdr:rowOff>160165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164778"/>
          <a:ext cx="8382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34343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15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160165</xdr:rowOff>
    </xdr:from>
    <xdr:to>
      <xdr:col>19</xdr:col>
      <xdr:colOff>177800</xdr:colOff>
      <xdr:row>95</xdr:row>
      <xdr:rowOff>33238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276465"/>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37282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33238</xdr:rowOff>
    </xdr:from>
    <xdr:to>
      <xdr:col>15</xdr:col>
      <xdr:colOff>50800</xdr:colOff>
      <xdr:row>95</xdr:row>
      <xdr:rowOff>107370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320988"/>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75637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107370</xdr:rowOff>
    </xdr:from>
    <xdr:to>
      <xdr:col>10</xdr:col>
      <xdr:colOff>114300</xdr:colOff>
      <xdr:row>95</xdr:row>
      <xdr:rowOff>144163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95120"/>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117112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109273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169128</xdr:rowOff>
    </xdr:from>
    <xdr:to>
      <xdr:col>24</xdr:col>
      <xdr:colOff>114300</xdr:colOff>
      <xdr:row>94</xdr:row>
      <xdr:rowOff>99278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1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20555</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9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109365</xdr:rowOff>
    </xdr:from>
    <xdr:to>
      <xdr:col>20</xdr:col>
      <xdr:colOff>38100</xdr:colOff>
      <xdr:row>95</xdr:row>
      <xdr:rowOff>39515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56042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17411" y="160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153888</xdr:rowOff>
    </xdr:from>
    <xdr:to>
      <xdr:col>15</xdr:col>
      <xdr:colOff>101600</xdr:colOff>
      <xdr:row>95</xdr:row>
      <xdr:rowOff>84038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2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75165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3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56570</xdr:rowOff>
    </xdr:from>
    <xdr:to>
      <xdr:col>10</xdr:col>
      <xdr:colOff>165100</xdr:colOff>
      <xdr:row>95</xdr:row>
      <xdr:rowOff>158170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3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149297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93363</xdr:rowOff>
    </xdr:from>
    <xdr:to>
      <xdr:col>6</xdr:col>
      <xdr:colOff>38100</xdr:colOff>
      <xdr:row>96</xdr:row>
      <xdr:rowOff>23513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3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56490</xdr:rowOff>
    </xdr:from>
    <xdr:to>
      <xdr:col>55</xdr:col>
      <xdr:colOff>0</xdr:colOff>
      <xdr:row>37</xdr:row>
      <xdr:rowOff>162926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400140"/>
          <a:ext cx="8382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163246</xdr:rowOff>
    </xdr:from>
    <xdr:to>
      <xdr:col>50</xdr:col>
      <xdr:colOff>114300</xdr:colOff>
      <xdr:row>37</xdr:row>
      <xdr:rowOff>162926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335446"/>
          <a:ext cx="889000" cy="17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163246</xdr:rowOff>
    </xdr:from>
    <xdr:to>
      <xdr:col>45</xdr:col>
      <xdr:colOff>177800</xdr:colOff>
      <xdr:row>37</xdr:row>
      <xdr:rowOff>8804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335446"/>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152319</xdr:rowOff>
    </xdr:from>
    <xdr:to>
      <xdr:col>41</xdr:col>
      <xdr:colOff>50800</xdr:colOff>
      <xdr:row>37</xdr:row>
      <xdr:rowOff>8804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6324519"/>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5690</xdr:rowOff>
    </xdr:from>
    <xdr:to>
      <xdr:col>55</xdr:col>
      <xdr:colOff>50800</xdr:colOff>
      <xdr:row>37</xdr:row>
      <xdr:rowOff>107290</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155567</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632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112126</xdr:rowOff>
    </xdr:from>
    <xdr:to>
      <xdr:col>50</xdr:col>
      <xdr:colOff>165100</xdr:colOff>
      <xdr:row>38</xdr:row>
      <xdr:rowOff>42276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4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33403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54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112446</xdr:rowOff>
    </xdr:from>
    <xdr:to>
      <xdr:col>46</xdr:col>
      <xdr:colOff>38100</xdr:colOff>
      <xdr:row>37</xdr:row>
      <xdr:rowOff>42596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33723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7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129454</xdr:rowOff>
    </xdr:from>
    <xdr:to>
      <xdr:col>41</xdr:col>
      <xdr:colOff>101600</xdr:colOff>
      <xdr:row>37</xdr:row>
      <xdr:rowOff>59604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3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50731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39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101519</xdr:rowOff>
    </xdr:from>
    <xdr:to>
      <xdr:col>36</xdr:col>
      <xdr:colOff>165100</xdr:colOff>
      <xdr:row>37</xdr:row>
      <xdr:rowOff>31669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2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22796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3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85255</xdr:rowOff>
    </xdr:from>
    <xdr:to>
      <xdr:col>55</xdr:col>
      <xdr:colOff>0</xdr:colOff>
      <xdr:row>56</xdr:row>
      <xdr:rowOff>124003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515005"/>
          <a:ext cx="8382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56335</xdr:rowOff>
    </xdr:from>
    <xdr:ext cx="599010"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6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38088</xdr:rowOff>
    </xdr:from>
    <xdr:to>
      <xdr:col>50</xdr:col>
      <xdr:colOff>114300</xdr:colOff>
      <xdr:row>56</xdr:row>
      <xdr:rowOff>124003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8750300" y="9639288"/>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38088</xdr:rowOff>
    </xdr:from>
    <xdr:to>
      <xdr:col>45</xdr:col>
      <xdr:colOff>177800</xdr:colOff>
      <xdr:row>56</xdr:row>
      <xdr:rowOff>127070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639288"/>
          <a:ext cx="889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44869</xdr:rowOff>
    </xdr:from>
    <xdr:to>
      <xdr:col>41</xdr:col>
      <xdr:colOff>50800</xdr:colOff>
      <xdr:row>56</xdr:row>
      <xdr:rowOff>127070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972300" y="9646069"/>
          <a:ext cx="889000" cy="8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15301</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61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102360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9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34455</xdr:rowOff>
    </xdr:from>
    <xdr:to>
      <xdr:col>55</xdr:col>
      <xdr:colOff>50800</xdr:colOff>
      <xdr:row>55</xdr:row>
      <xdr:rowOff>136055</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57332</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31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73203</xdr:rowOff>
    </xdr:from>
    <xdr:to>
      <xdr:col>50</xdr:col>
      <xdr:colOff>165100</xdr:colOff>
      <xdr:row>57</xdr:row>
      <xdr:rowOff>3353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6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165930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27095" y="97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158738</xdr:rowOff>
    </xdr:from>
    <xdr:to>
      <xdr:col>46</xdr:col>
      <xdr:colOff>38100</xdr:colOff>
      <xdr:row>56</xdr:row>
      <xdr:rowOff>88888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5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80015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6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76270</xdr:rowOff>
    </xdr:from>
    <xdr:to>
      <xdr:col>41</xdr:col>
      <xdr:colOff>101600</xdr:colOff>
      <xdr:row>57</xdr:row>
      <xdr:rowOff>6420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6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22947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795" y="94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165519</xdr:rowOff>
    </xdr:from>
    <xdr:to>
      <xdr:col>36</xdr:col>
      <xdr:colOff>165100</xdr:colOff>
      <xdr:row>56</xdr:row>
      <xdr:rowOff>95669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5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112196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795" y="93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a:extLst>
            <a:ext uri="{FF2B5EF4-FFF2-40B4-BE49-F238E27FC236}">
              <a16:creationId xmlns:a16="http://schemas.microsoft.com/office/drawing/2014/main" id="{00000000-0008-0000-0600-00007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普通建設事業費 （ うち新規整備　）グラフ枠">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6" name="普通建設事業費 （ うち新規整備　）最小値テキスト">
          <a:extLst>
            <a:ext uri="{FF2B5EF4-FFF2-40B4-BE49-F238E27FC236}">
              <a16:creationId xmlns:a16="http://schemas.microsoft.com/office/drawing/2014/main" id="{00000000-0008-0000-0600-000082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8" name="普通建設事業費 （ うち新規整備　）最大値テキスト">
          <a:extLst>
            <a:ext uri="{FF2B5EF4-FFF2-40B4-BE49-F238E27FC236}">
              <a16:creationId xmlns:a16="http://schemas.microsoft.com/office/drawing/2014/main" id="{00000000-0008-0000-0600-000084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120841</xdr:rowOff>
    </xdr:from>
    <xdr:to>
      <xdr:col>55</xdr:col>
      <xdr:colOff>0</xdr:colOff>
      <xdr:row>77</xdr:row>
      <xdr:rowOff>134305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9639300" y="13322491"/>
          <a:ext cx="8382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158252</xdr:rowOff>
    </xdr:from>
    <xdr:ext cx="534377" cy="259045"/>
    <xdr:sp macro="" textlink="">
      <xdr:nvSpPr>
        <xdr:cNvPr id="391" name="普通建設事業費 （ うち新規整備　）平均値テキスト">
          <a:extLst>
            <a:ext uri="{FF2B5EF4-FFF2-40B4-BE49-F238E27FC236}">
              <a16:creationId xmlns:a16="http://schemas.microsoft.com/office/drawing/2014/main" id="{00000000-0008-0000-0600-000087010000}"/>
            </a:ext>
          </a:extLst>
        </xdr:cNvPr>
        <xdr:cNvSpPr txBox="1"/>
      </xdr:nvSpPr>
      <xdr:spPr>
        <a:xfrm>
          <a:off x="10528300" y="1250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2" name="フローチャート: 判断 391">
          <a:extLst>
            <a:ext uri="{FF2B5EF4-FFF2-40B4-BE49-F238E27FC236}">
              <a16:creationId xmlns:a16="http://schemas.microsoft.com/office/drawing/2014/main" id="{00000000-0008-0000-0600-000088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89979</xdr:rowOff>
    </xdr:from>
    <xdr:to>
      <xdr:col>50</xdr:col>
      <xdr:colOff>114300</xdr:colOff>
      <xdr:row>77</xdr:row>
      <xdr:rowOff>134305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8750300" y="13291629"/>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135703</xdr:rowOff>
    </xdr:from>
    <xdr:ext cx="534377"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93594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125230</xdr:rowOff>
    </xdr:from>
    <xdr:to>
      <xdr:col>45</xdr:col>
      <xdr:colOff>177800</xdr:colOff>
      <xdr:row>77</xdr:row>
      <xdr:rowOff>89979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7861300" y="12983980"/>
          <a:ext cx="889000" cy="30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135658</xdr:rowOff>
    </xdr:from>
    <xdr:ext cx="534377"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84831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125230</xdr:rowOff>
    </xdr:from>
    <xdr:to>
      <xdr:col>41</xdr:col>
      <xdr:colOff>50800</xdr:colOff>
      <xdr:row>77</xdr:row>
      <xdr:rowOff>132956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6972300" y="12983980"/>
          <a:ext cx="889000" cy="35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26273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7594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705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70041</xdr:rowOff>
    </xdr:from>
    <xdr:to>
      <xdr:col>55</xdr:col>
      <xdr:colOff>50800</xdr:colOff>
      <xdr:row>78</xdr:row>
      <xdr:rowOff>191</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04267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156418</xdr:rowOff>
    </xdr:from>
    <xdr:ext cx="469744" cy="259045"/>
    <xdr:sp macro="" textlink="">
      <xdr:nvSpPr>
        <xdr:cNvPr id="410" name="普通建設事業費 （ うち新規整備　）該当値テキスト">
          <a:extLst>
            <a:ext uri="{FF2B5EF4-FFF2-40B4-BE49-F238E27FC236}">
              <a16:creationId xmlns:a16="http://schemas.microsoft.com/office/drawing/2014/main" id="{00000000-0008-0000-0600-00009A010000}"/>
            </a:ext>
          </a:extLst>
        </xdr:cNvPr>
        <xdr:cNvSpPr txBox="1"/>
      </xdr:nvSpPr>
      <xdr:spPr>
        <a:xfrm>
          <a:off x="10528300" y="1318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83505</xdr:rowOff>
    </xdr:from>
    <xdr:to>
      <xdr:col>50</xdr:col>
      <xdr:colOff>165100</xdr:colOff>
      <xdr:row>78</xdr:row>
      <xdr:rowOff>13655</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9588500" y="13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4782</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91728" y="1337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39179</xdr:rowOff>
    </xdr:from>
    <xdr:to>
      <xdr:col>46</xdr:col>
      <xdr:colOff>38100</xdr:colOff>
      <xdr:row>77</xdr:row>
      <xdr:rowOff>140779</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8699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131906</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15428" y="1333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74430</xdr:rowOff>
    </xdr:from>
    <xdr:to>
      <xdr:col>41</xdr:col>
      <xdr:colOff>101600</xdr:colOff>
      <xdr:row>76</xdr:row>
      <xdr:rowOff>4580</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7810500" y="129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167157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82156</xdr:rowOff>
    </xdr:from>
    <xdr:to>
      <xdr:col>36</xdr:col>
      <xdr:colOff>165100</xdr:colOff>
      <xdr:row>78</xdr:row>
      <xdr:rowOff>12306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6921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3433</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37428" y="133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普通建設事業費 （ うち更新整備　）グラフ枠">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0" name="普通建設事業費 （ うち更新整備　）最小値テキスト">
          <a:extLst>
            <a:ext uri="{FF2B5EF4-FFF2-40B4-BE49-F238E27FC236}">
              <a16:creationId xmlns:a16="http://schemas.microsoft.com/office/drawing/2014/main" id="{00000000-0008-0000-0600-0000B8010000}"/>
            </a:ext>
          </a:extLst>
        </xdr:cNvPr>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2" name="普通建設事業費 （ うち更新整備　）最大値テキスト">
          <a:extLst>
            <a:ext uri="{FF2B5EF4-FFF2-40B4-BE49-F238E27FC236}">
              <a16:creationId xmlns:a16="http://schemas.microsoft.com/office/drawing/2014/main" id="{00000000-0008-0000-0600-0000BA010000}"/>
            </a:ext>
          </a:extLst>
        </xdr:cNvPr>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27572</xdr:rowOff>
    </xdr:from>
    <xdr:to>
      <xdr:col>55</xdr:col>
      <xdr:colOff>0</xdr:colOff>
      <xdr:row>93</xdr:row>
      <xdr:rowOff>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9639300" y="15800972"/>
          <a:ext cx="8382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65521</xdr:rowOff>
    </xdr:from>
    <xdr:ext cx="534377" cy="259045"/>
    <xdr:sp macro="" textlink="">
      <xdr:nvSpPr>
        <xdr:cNvPr id="445" name="普通建設事業費 （ うち更新整備　）平均値テキスト">
          <a:extLst>
            <a:ext uri="{FF2B5EF4-FFF2-40B4-BE49-F238E27FC236}">
              <a16:creationId xmlns:a16="http://schemas.microsoft.com/office/drawing/2014/main" id="{00000000-0008-0000-0600-0000BD010000}"/>
            </a:ext>
          </a:extLst>
        </xdr:cNvPr>
        <xdr:cNvSpPr txBox="1"/>
      </xdr:nvSpPr>
      <xdr:spPr>
        <a:xfrm>
          <a:off x="10528300" y="1635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6" name="フローチャート: 判断 445">
          <a:extLst>
            <a:ext uri="{FF2B5EF4-FFF2-40B4-BE49-F238E27FC236}">
              <a16:creationId xmlns:a16="http://schemas.microsoft.com/office/drawing/2014/main" id="{00000000-0008-0000-0600-0000BE010000}"/>
            </a:ext>
          </a:extLst>
        </xdr:cNvPr>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144227</xdr:rowOff>
    </xdr:from>
    <xdr:to>
      <xdr:col>50</xdr:col>
      <xdr:colOff>114300</xdr:colOff>
      <xdr:row>93</xdr:row>
      <xdr:rowOff>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8750300" y="15917627"/>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8" name="フローチャート: 判断 447">
          <a:extLst>
            <a:ext uri="{FF2B5EF4-FFF2-40B4-BE49-F238E27FC236}">
              <a16:creationId xmlns:a16="http://schemas.microsoft.com/office/drawing/2014/main" id="{00000000-0008-0000-0600-0000C0010000}"/>
            </a:ext>
          </a:extLst>
        </xdr:cNvPr>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51737</xdr:rowOff>
    </xdr:from>
    <xdr:ext cx="534377"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9359411" y="165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144227</xdr:rowOff>
    </xdr:from>
    <xdr:to>
      <xdr:col>45</xdr:col>
      <xdr:colOff>177800</xdr:colOff>
      <xdr:row>95</xdr:row>
      <xdr:rowOff>34475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7861300" y="15917627"/>
          <a:ext cx="889000" cy="40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44628</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83111" y="165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20669</xdr:rowOff>
    </xdr:from>
    <xdr:to>
      <xdr:col>41</xdr:col>
      <xdr:colOff>50800</xdr:colOff>
      <xdr:row>95</xdr:row>
      <xdr:rowOff>34475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972300" y="15965519"/>
          <a:ext cx="889000" cy="3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99948</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7594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26339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05111" y="168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148222</xdr:rowOff>
    </xdr:from>
    <xdr:to>
      <xdr:col>55</xdr:col>
      <xdr:colOff>50800</xdr:colOff>
      <xdr:row>92</xdr:row>
      <xdr:rowOff>78372</xdr:rowOff>
    </xdr:to>
    <xdr:sp macro="" textlink="">
      <xdr:nvSpPr>
        <xdr:cNvPr id="463" name="楕円 462">
          <a:extLst>
            <a:ext uri="{FF2B5EF4-FFF2-40B4-BE49-F238E27FC236}">
              <a16:creationId xmlns:a16="http://schemas.microsoft.com/office/drawing/2014/main" id="{00000000-0008-0000-0600-0000CF010000}"/>
            </a:ext>
          </a:extLst>
        </xdr:cNvPr>
        <xdr:cNvSpPr/>
      </xdr:nvSpPr>
      <xdr:spPr>
        <a:xfrm>
          <a:off x="10426700" y="157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171099</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560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120653</xdr:rowOff>
    </xdr:from>
    <xdr:to>
      <xdr:col>50</xdr:col>
      <xdr:colOff>165100</xdr:colOff>
      <xdr:row>93</xdr:row>
      <xdr:rowOff>50803</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9588500" y="1589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67330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59411" y="1566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93427</xdr:rowOff>
    </xdr:from>
    <xdr:to>
      <xdr:col>46</xdr:col>
      <xdr:colOff>38100</xdr:colOff>
      <xdr:row>93</xdr:row>
      <xdr:rowOff>23577</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8699500" y="158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40104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56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155125</xdr:rowOff>
    </xdr:from>
    <xdr:to>
      <xdr:col>41</xdr:col>
      <xdr:colOff>101600</xdr:colOff>
      <xdr:row>95</xdr:row>
      <xdr:rowOff>85275</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7810500" y="162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101802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141319</xdr:rowOff>
    </xdr:from>
    <xdr:to>
      <xdr:col>36</xdr:col>
      <xdr:colOff>165100</xdr:colOff>
      <xdr:row>93</xdr:row>
      <xdr:rowOff>71469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6921500" y="159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87996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56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6038</xdr:rowOff>
    </xdr:from>
    <xdr:to>
      <xdr:col>85</xdr:col>
      <xdr:colOff>127000</xdr:colOff>
      <xdr:row>38</xdr:row>
      <xdr:rowOff>91854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521138"/>
          <a:ext cx="8382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9" name="フローチャート: 判断 498">
          <a:extLst>
            <a:ext uri="{FF2B5EF4-FFF2-40B4-BE49-F238E27FC236}">
              <a16:creationId xmlns:a16="http://schemas.microsoft.com/office/drawing/2014/main" id="{00000000-0008-0000-0600-0000F3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91854</xdr:rowOff>
    </xdr:from>
    <xdr:to>
      <xdr:col>81</xdr:col>
      <xdr:colOff>50800</xdr:colOff>
      <xdr:row>38</xdr:row>
      <xdr:rowOff>114348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4592300" y="6606954"/>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114348</xdr:rowOff>
    </xdr:from>
    <xdr:to>
      <xdr:col>76</xdr:col>
      <xdr:colOff>114300</xdr:colOff>
      <xdr:row>38</xdr:row>
      <xdr:rowOff>122212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29448"/>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122212</xdr:rowOff>
    </xdr:from>
    <xdr:to>
      <xdr:col>71</xdr:col>
      <xdr:colOff>177800</xdr:colOff>
      <xdr:row>38</xdr:row>
      <xdr:rowOff>129618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2814300" y="663731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126688</xdr:rowOff>
    </xdr:from>
    <xdr:to>
      <xdr:col>85</xdr:col>
      <xdr:colOff>177800</xdr:colOff>
      <xdr:row>38</xdr:row>
      <xdr:rowOff>56838</xdr:rowOff>
    </xdr:to>
    <xdr:sp macro="" textlink="">
      <xdr:nvSpPr>
        <xdr:cNvPr id="516" name="楕円 515">
          <a:extLst>
            <a:ext uri="{FF2B5EF4-FFF2-40B4-BE49-F238E27FC236}">
              <a16:creationId xmlns:a16="http://schemas.microsoft.com/office/drawing/2014/main" id="{00000000-0008-0000-0600-000004020000}"/>
            </a:ext>
          </a:extLst>
        </xdr:cNvPr>
        <xdr:cNvSpPr/>
      </xdr:nvSpPr>
      <xdr:spPr>
        <a:xfrm>
          <a:off x="16268700" y="64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105115</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44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41054</xdr:rowOff>
    </xdr:from>
    <xdr:to>
      <xdr:col>81</xdr:col>
      <xdr:colOff>101600</xdr:colOff>
      <xdr:row>38</xdr:row>
      <xdr:rowOff>142654</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5430500" y="65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133781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33728" y="664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63548</xdr:rowOff>
    </xdr:from>
    <xdr:to>
      <xdr:col>76</xdr:col>
      <xdr:colOff>165100</xdr:colOff>
      <xdr:row>38</xdr:row>
      <xdr:rowOff>165148</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4541500" y="6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156275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71412</xdr:rowOff>
    </xdr:from>
    <xdr:to>
      <xdr:col>72</xdr:col>
      <xdr:colOff>38100</xdr:colOff>
      <xdr:row>39</xdr:row>
      <xdr:rowOff>1562</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3652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164139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40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78818</xdr:rowOff>
    </xdr:from>
    <xdr:to>
      <xdr:col>67</xdr:col>
      <xdr:colOff>101600</xdr:colOff>
      <xdr:row>39</xdr:row>
      <xdr:rowOff>8968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2763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5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6" name="フローチャート: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8" name="フローチャート: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5" name="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134739</xdr:rowOff>
    </xdr:from>
    <xdr:to>
      <xdr:col>85</xdr:col>
      <xdr:colOff>127000</xdr:colOff>
      <xdr:row>73</xdr:row>
      <xdr:rowOff>165806</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5481300" y="12650589"/>
          <a:ext cx="8382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115937</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46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0" name="フローチャート: 判断 599">
          <a:extLst>
            <a:ext uri="{FF2B5EF4-FFF2-40B4-BE49-F238E27FC236}">
              <a16:creationId xmlns:a16="http://schemas.microsoft.com/office/drawing/2014/main" id="{00000000-0008-0000-0600-000058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103810</xdr:rowOff>
    </xdr:from>
    <xdr:to>
      <xdr:col>81</xdr:col>
      <xdr:colOff>50800</xdr:colOff>
      <xdr:row>73</xdr:row>
      <xdr:rowOff>134739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4592300" y="12619660"/>
          <a:ext cx="889000" cy="3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2" name="フローチャート: 判断 601">
          <a:extLst>
            <a:ext uri="{FF2B5EF4-FFF2-40B4-BE49-F238E27FC236}">
              <a16:creationId xmlns:a16="http://schemas.microsoft.com/office/drawing/2014/main" id="{00000000-0008-0000-0600-00005A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5470</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014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103810</xdr:rowOff>
    </xdr:from>
    <xdr:to>
      <xdr:col>76</xdr:col>
      <xdr:colOff>114300</xdr:colOff>
      <xdr:row>73</xdr:row>
      <xdr:rowOff>149255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3703300" y="12619660"/>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5" name="フローチャート: 判断 604">
          <a:extLst>
            <a:ext uri="{FF2B5EF4-FFF2-40B4-BE49-F238E27FC236}">
              <a16:creationId xmlns:a16="http://schemas.microsoft.com/office/drawing/2014/main" id="{00000000-0008-0000-0600-00005D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138699</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139014</xdr:rowOff>
    </xdr:from>
    <xdr:to>
      <xdr:col>71</xdr:col>
      <xdr:colOff>177800</xdr:colOff>
      <xdr:row>73</xdr:row>
      <xdr:rowOff>149255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814300" y="1265486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135590</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115006</xdr:rowOff>
    </xdr:from>
    <xdr:to>
      <xdr:col>85</xdr:col>
      <xdr:colOff>177800</xdr:colOff>
      <xdr:row>74</xdr:row>
      <xdr:rowOff>45156</xdr:rowOff>
    </xdr:to>
    <xdr:sp macro="" textlink="">
      <xdr:nvSpPr>
        <xdr:cNvPr id="617" name="楕円 616">
          <a:extLst>
            <a:ext uri="{FF2B5EF4-FFF2-40B4-BE49-F238E27FC236}">
              <a16:creationId xmlns:a16="http://schemas.microsoft.com/office/drawing/2014/main" id="{00000000-0008-0000-0600-000069020000}"/>
            </a:ext>
          </a:extLst>
        </xdr:cNvPr>
        <xdr:cNvSpPr/>
      </xdr:nvSpPr>
      <xdr:spPr>
        <a:xfrm>
          <a:off x="16268700" y="126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93433</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26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83939</xdr:rowOff>
    </xdr:from>
    <xdr:to>
      <xdr:col>81</xdr:col>
      <xdr:colOff>101600</xdr:colOff>
      <xdr:row>74</xdr:row>
      <xdr:rowOff>14089</xdr:rowOff>
    </xdr:to>
    <xdr:sp macro="" textlink="">
      <xdr:nvSpPr>
        <xdr:cNvPr id="619" name="楕円 618">
          <a:extLst>
            <a:ext uri="{FF2B5EF4-FFF2-40B4-BE49-F238E27FC236}">
              <a16:creationId xmlns:a16="http://schemas.microsoft.com/office/drawing/2014/main" id="{00000000-0008-0000-0600-00006B020000}"/>
            </a:ext>
          </a:extLst>
        </xdr:cNvPr>
        <xdr:cNvSpPr/>
      </xdr:nvSpPr>
      <xdr:spPr>
        <a:xfrm>
          <a:off x="15430500" y="12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5216</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01411" y="126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53010</xdr:rowOff>
    </xdr:from>
    <xdr:to>
      <xdr:col>76</xdr:col>
      <xdr:colOff>165100</xdr:colOff>
      <xdr:row>73</xdr:row>
      <xdr:rowOff>154610</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14541500" y="125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145737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6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98455</xdr:rowOff>
    </xdr:from>
    <xdr:to>
      <xdr:col>72</xdr:col>
      <xdr:colOff>38100</xdr:colOff>
      <xdr:row>74</xdr:row>
      <xdr:rowOff>28605</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3652500" y="12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19732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7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88214</xdr:rowOff>
    </xdr:from>
    <xdr:to>
      <xdr:col>67</xdr:col>
      <xdr:colOff>101600</xdr:colOff>
      <xdr:row>74</xdr:row>
      <xdr:rowOff>18364</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2763500" y="126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9491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6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97</xdr:row>
      <xdr:rowOff>168927</xdr:rowOff>
    </xdr:from>
    <xdr:ext cx="467179"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978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6" name="積立金グラフ枠">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23113</xdr:rowOff>
    </xdr:from>
    <xdr:to>
      <xdr:col>85</xdr:col>
      <xdr:colOff>126364</xdr:colOff>
      <xdr:row>99</xdr:row>
      <xdr:rowOff>1352</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6317595" y="15453613"/>
          <a:ext cx="1269" cy="1521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5179</xdr:rowOff>
    </xdr:from>
    <xdr:ext cx="469744" cy="259045"/>
    <xdr:sp macro="" textlink="">
      <xdr:nvSpPr>
        <xdr:cNvPr id="648" name="積立金最小値テキスト">
          <a:extLst>
            <a:ext uri="{FF2B5EF4-FFF2-40B4-BE49-F238E27FC236}">
              <a16:creationId xmlns:a16="http://schemas.microsoft.com/office/drawing/2014/main" id="{00000000-0008-0000-0600-000088020000}"/>
            </a:ext>
          </a:extLst>
        </xdr:cNvPr>
        <xdr:cNvSpPr txBox="1"/>
      </xdr:nvSpPr>
      <xdr:spPr>
        <a:xfrm>
          <a:off x="16370300" y="169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xdr:rowOff>
    </xdr:from>
    <xdr:to>
      <xdr:col>86</xdr:col>
      <xdr:colOff>25400</xdr:colOff>
      <xdr:row>99</xdr:row>
      <xdr:rowOff>1352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6230600" y="1697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141240</xdr:rowOff>
    </xdr:from>
    <xdr:ext cx="534377" cy="259045"/>
    <xdr:sp macro="" textlink="">
      <xdr:nvSpPr>
        <xdr:cNvPr id="650" name="積立金最大値テキスト">
          <a:extLst>
            <a:ext uri="{FF2B5EF4-FFF2-40B4-BE49-F238E27FC236}">
              <a16:creationId xmlns:a16="http://schemas.microsoft.com/office/drawing/2014/main" id="{00000000-0008-0000-0600-00008A020000}"/>
            </a:ext>
          </a:extLst>
        </xdr:cNvPr>
        <xdr:cNvSpPr txBox="1"/>
      </xdr:nvSpPr>
      <xdr:spPr>
        <a:xfrm>
          <a:off x="16370300" y="15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23113</xdr:rowOff>
    </xdr:from>
    <xdr:to>
      <xdr:col>86</xdr:col>
      <xdr:colOff>25400</xdr:colOff>
      <xdr:row>90</xdr:row>
      <xdr:rowOff>23113</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6230600" y="154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98644</xdr:rowOff>
    </xdr:from>
    <xdr:to>
      <xdr:col>85</xdr:col>
      <xdr:colOff>127000</xdr:colOff>
      <xdr:row>97</xdr:row>
      <xdr:rowOff>39664</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5481300" y="16557844"/>
          <a:ext cx="8382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7261</xdr:rowOff>
    </xdr:from>
    <xdr:ext cx="469744" cy="259045"/>
    <xdr:sp macro="" textlink="">
      <xdr:nvSpPr>
        <xdr:cNvPr id="653" name="積立金平均値テキスト">
          <a:extLst>
            <a:ext uri="{FF2B5EF4-FFF2-40B4-BE49-F238E27FC236}">
              <a16:creationId xmlns:a16="http://schemas.microsoft.com/office/drawing/2014/main" id="{00000000-0008-0000-0600-00008D020000}"/>
            </a:ext>
          </a:extLst>
        </xdr:cNvPr>
        <xdr:cNvSpPr txBox="1"/>
      </xdr:nvSpPr>
      <xdr:spPr>
        <a:xfrm>
          <a:off x="16370300" y="1629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155834</xdr:rowOff>
    </xdr:from>
    <xdr:to>
      <xdr:col>85</xdr:col>
      <xdr:colOff>177800</xdr:colOff>
      <xdr:row>96</xdr:row>
      <xdr:rowOff>85984</xdr:rowOff>
    </xdr:to>
    <xdr:sp macro="" textlink="">
      <xdr:nvSpPr>
        <xdr:cNvPr id="654" name="フローチャート: 判断 653">
          <a:extLst>
            <a:ext uri="{FF2B5EF4-FFF2-40B4-BE49-F238E27FC236}">
              <a16:creationId xmlns:a16="http://schemas.microsoft.com/office/drawing/2014/main" id="{00000000-0008-0000-0600-00008E020000}"/>
            </a:ext>
          </a:extLst>
        </xdr:cNvPr>
        <xdr:cNvSpPr/>
      </xdr:nvSpPr>
      <xdr:spPr>
        <a:xfrm>
          <a:off x="16268700" y="164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30521</xdr:rowOff>
    </xdr:from>
    <xdr:to>
      <xdr:col>81</xdr:col>
      <xdr:colOff>50800</xdr:colOff>
      <xdr:row>97</xdr:row>
      <xdr:rowOff>39664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4592300" y="16489721"/>
          <a:ext cx="8890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90638</xdr:rowOff>
    </xdr:from>
    <xdr:to>
      <xdr:col>81</xdr:col>
      <xdr:colOff>101600</xdr:colOff>
      <xdr:row>96</xdr:row>
      <xdr:rowOff>20788</xdr:rowOff>
    </xdr:to>
    <xdr:sp macro="" textlink="">
      <xdr:nvSpPr>
        <xdr:cNvPr id="656" name="フローチャート: 判断 655">
          <a:extLst>
            <a:ext uri="{FF2B5EF4-FFF2-40B4-BE49-F238E27FC236}">
              <a16:creationId xmlns:a16="http://schemas.microsoft.com/office/drawing/2014/main" id="{00000000-0008-0000-0600-000090020000}"/>
            </a:ext>
          </a:extLst>
        </xdr:cNvPr>
        <xdr:cNvSpPr/>
      </xdr:nvSpPr>
      <xdr:spPr>
        <a:xfrm>
          <a:off x="15430500" y="1637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37315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014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30521</xdr:rowOff>
    </xdr:from>
    <xdr:to>
      <xdr:col>76</xdr:col>
      <xdr:colOff>114300</xdr:colOff>
      <xdr:row>97</xdr:row>
      <xdr:rowOff>41494</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3703300" y="16489721"/>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121910</xdr:rowOff>
    </xdr:from>
    <xdr:to>
      <xdr:col>76</xdr:col>
      <xdr:colOff>165100</xdr:colOff>
      <xdr:row>95</xdr:row>
      <xdr:rowOff>52060</xdr:rowOff>
    </xdr:to>
    <xdr:sp macro="" textlink="">
      <xdr:nvSpPr>
        <xdr:cNvPr id="659" name="フローチャート: 判断 658">
          <a:extLst>
            <a:ext uri="{FF2B5EF4-FFF2-40B4-BE49-F238E27FC236}">
              <a16:creationId xmlns:a16="http://schemas.microsoft.com/office/drawing/2014/main" id="{00000000-0008-0000-0600-000093020000}"/>
            </a:ext>
          </a:extLst>
        </xdr:cNvPr>
        <xdr:cNvSpPr/>
      </xdr:nvSpPr>
      <xdr:spPr>
        <a:xfrm>
          <a:off x="14541500" y="1623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68587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60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130373</xdr:rowOff>
    </xdr:from>
    <xdr:to>
      <xdr:col>71</xdr:col>
      <xdr:colOff>177800</xdr:colOff>
      <xdr:row>97</xdr:row>
      <xdr:rowOff>41494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814300" y="16075223"/>
          <a:ext cx="889000" cy="59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30744</xdr:rowOff>
    </xdr:from>
    <xdr:to>
      <xdr:col>72</xdr:col>
      <xdr:colOff>38100</xdr:colOff>
      <xdr:row>93</xdr:row>
      <xdr:rowOff>132344</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3652500" y="1597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148871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57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145959</xdr:rowOff>
    </xdr:from>
    <xdr:to>
      <xdr:col>67</xdr:col>
      <xdr:colOff>101600</xdr:colOff>
      <xdr:row>95</xdr:row>
      <xdr:rowOff>76109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2763500" y="162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67236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63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47844</xdr:rowOff>
    </xdr:from>
    <xdr:to>
      <xdr:col>85</xdr:col>
      <xdr:colOff>177800</xdr:colOff>
      <xdr:row>96</xdr:row>
      <xdr:rowOff>149444</xdr:rowOff>
    </xdr:to>
    <xdr:sp macro="" textlink="">
      <xdr:nvSpPr>
        <xdr:cNvPr id="671" name="楕円 670">
          <a:extLst>
            <a:ext uri="{FF2B5EF4-FFF2-40B4-BE49-F238E27FC236}">
              <a16:creationId xmlns:a16="http://schemas.microsoft.com/office/drawing/2014/main" id="{00000000-0008-0000-0600-00009F020000}"/>
            </a:ext>
          </a:extLst>
        </xdr:cNvPr>
        <xdr:cNvSpPr/>
      </xdr:nvSpPr>
      <xdr:spPr>
        <a:xfrm>
          <a:off x="16268700" y="1650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26271</xdr:rowOff>
    </xdr:from>
    <xdr:ext cx="469744" cy="259045"/>
    <xdr:sp macro="" textlink="">
      <xdr:nvSpPr>
        <xdr:cNvPr id="672" name="積立金該当値テキスト">
          <a:extLst>
            <a:ext uri="{FF2B5EF4-FFF2-40B4-BE49-F238E27FC236}">
              <a16:creationId xmlns:a16="http://schemas.microsoft.com/office/drawing/2014/main" id="{00000000-0008-0000-0600-0000A0020000}"/>
            </a:ext>
          </a:extLst>
        </xdr:cNvPr>
        <xdr:cNvSpPr txBox="1"/>
      </xdr:nvSpPr>
      <xdr:spPr>
        <a:xfrm>
          <a:off x="16370300" y="1648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160314</xdr:rowOff>
    </xdr:from>
    <xdr:to>
      <xdr:col>81</xdr:col>
      <xdr:colOff>101600</xdr:colOff>
      <xdr:row>97</xdr:row>
      <xdr:rowOff>90464</xdr:rowOff>
    </xdr:to>
    <xdr:sp macro="" textlink="">
      <xdr:nvSpPr>
        <xdr:cNvPr id="673" name="楕円 672">
          <a:extLst>
            <a:ext uri="{FF2B5EF4-FFF2-40B4-BE49-F238E27FC236}">
              <a16:creationId xmlns:a16="http://schemas.microsoft.com/office/drawing/2014/main" id="{00000000-0008-0000-0600-0000A1020000}"/>
            </a:ext>
          </a:extLst>
        </xdr:cNvPr>
        <xdr:cNvSpPr/>
      </xdr:nvSpPr>
      <xdr:spPr>
        <a:xfrm>
          <a:off x="15430500" y="166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81591</xdr:rowOff>
    </xdr:from>
    <xdr:ext cx="469744"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33728" y="16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151171</xdr:rowOff>
    </xdr:from>
    <xdr:to>
      <xdr:col>76</xdr:col>
      <xdr:colOff>165100</xdr:colOff>
      <xdr:row>96</xdr:row>
      <xdr:rowOff>81321</xdr:rowOff>
    </xdr:to>
    <xdr:sp macro="" textlink="">
      <xdr:nvSpPr>
        <xdr:cNvPr id="675" name="楕円 674">
          <a:extLst>
            <a:ext uri="{FF2B5EF4-FFF2-40B4-BE49-F238E27FC236}">
              <a16:creationId xmlns:a16="http://schemas.microsoft.com/office/drawing/2014/main" id="{00000000-0008-0000-0600-0000A3020000}"/>
            </a:ext>
          </a:extLst>
        </xdr:cNvPr>
        <xdr:cNvSpPr/>
      </xdr:nvSpPr>
      <xdr:spPr>
        <a:xfrm>
          <a:off x="14541500" y="164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72448</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57428" y="16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162144</xdr:rowOff>
    </xdr:from>
    <xdr:to>
      <xdr:col>72</xdr:col>
      <xdr:colOff>38100</xdr:colOff>
      <xdr:row>97</xdr:row>
      <xdr:rowOff>92294</xdr:rowOff>
    </xdr:to>
    <xdr:sp macro="" textlink="">
      <xdr:nvSpPr>
        <xdr:cNvPr id="677" name="楕円 676">
          <a:extLst>
            <a:ext uri="{FF2B5EF4-FFF2-40B4-BE49-F238E27FC236}">
              <a16:creationId xmlns:a16="http://schemas.microsoft.com/office/drawing/2014/main" id="{00000000-0008-0000-0600-0000A5020000}"/>
            </a:ext>
          </a:extLst>
        </xdr:cNvPr>
        <xdr:cNvSpPr/>
      </xdr:nvSpPr>
      <xdr:spPr>
        <a:xfrm>
          <a:off x="13652500" y="166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83421</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68428" y="1671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79573</xdr:rowOff>
    </xdr:from>
    <xdr:to>
      <xdr:col>67</xdr:col>
      <xdr:colOff>101600</xdr:colOff>
      <xdr:row>94</xdr:row>
      <xdr:rowOff>9723</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2763500" y="160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26250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57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1" name="正方形/長方形 680">
          <a:extLst>
            <a:ext uri="{FF2B5EF4-FFF2-40B4-BE49-F238E27FC236}">
              <a16:creationId xmlns:a16="http://schemas.microsoft.com/office/drawing/2014/main" id="{00000000-0008-0000-0600-0000A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2" name="正方形/長方形 681">
          <a:extLst>
            <a:ext uri="{FF2B5EF4-FFF2-40B4-BE49-F238E27FC236}">
              <a16:creationId xmlns:a16="http://schemas.microsoft.com/office/drawing/2014/main" id="{00000000-0008-0000-0600-0000AA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3" name="投資及び出資金グラフ枠">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5" name="投資及び出資金最小値テキスト">
          <a:extLst>
            <a:ext uri="{FF2B5EF4-FFF2-40B4-BE49-F238E27FC236}">
              <a16:creationId xmlns:a16="http://schemas.microsoft.com/office/drawing/2014/main" id="{00000000-0008-0000-0600-0000C1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7" name="投資及び出資金最大値テキスト">
          <a:extLst>
            <a:ext uri="{FF2B5EF4-FFF2-40B4-BE49-F238E27FC236}">
              <a16:creationId xmlns:a16="http://schemas.microsoft.com/office/drawing/2014/main" id="{00000000-0008-0000-0600-0000C3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79284</xdr:rowOff>
    </xdr:from>
    <xdr:to>
      <xdr:col>116</xdr:col>
      <xdr:colOff>63500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1323300" y="5394234"/>
          <a:ext cx="838200" cy="139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0" name="投資及び出資金平均値テキスト">
          <a:extLst>
            <a:ext uri="{FF2B5EF4-FFF2-40B4-BE49-F238E27FC236}">
              <a16:creationId xmlns:a16="http://schemas.microsoft.com/office/drawing/2014/main" id="{00000000-0008-0000-0600-0000C6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3" name="フローチャート: 判断 712">
          <a:extLst>
            <a:ext uri="{FF2B5EF4-FFF2-40B4-BE49-F238E27FC236}">
              <a16:creationId xmlns:a16="http://schemas.microsoft.com/office/drawing/2014/main" id="{00000000-0008-0000-0600-0000C9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28484</xdr:rowOff>
    </xdr:from>
    <xdr:to>
      <xdr:col>116</xdr:col>
      <xdr:colOff>114300</xdr:colOff>
      <xdr:row>31</xdr:row>
      <xdr:rowOff>130084</xdr:rowOff>
    </xdr:to>
    <xdr:sp macro="" textlink="">
      <xdr:nvSpPr>
        <xdr:cNvPr id="728" name="楕円 727">
          <a:extLst>
            <a:ext uri="{FF2B5EF4-FFF2-40B4-BE49-F238E27FC236}">
              <a16:creationId xmlns:a16="http://schemas.microsoft.com/office/drawing/2014/main" id="{00000000-0008-0000-0600-0000D8020000}"/>
            </a:ext>
          </a:extLst>
        </xdr:cNvPr>
        <xdr:cNvSpPr/>
      </xdr:nvSpPr>
      <xdr:spPr>
        <a:xfrm>
          <a:off x="22110700" y="53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51361</xdr:rowOff>
    </xdr:from>
    <xdr:ext cx="378565" cy="259045"/>
    <xdr:sp macro="" textlink="">
      <xdr:nvSpPr>
        <xdr:cNvPr id="729" name="投資及び出資金該当値テキスト">
          <a:extLst>
            <a:ext uri="{FF2B5EF4-FFF2-40B4-BE49-F238E27FC236}">
              <a16:creationId xmlns:a16="http://schemas.microsoft.com/office/drawing/2014/main" id="{00000000-0008-0000-0600-0000D9020000}"/>
            </a:ext>
          </a:extLst>
        </xdr:cNvPr>
        <xdr:cNvSpPr txBox="1"/>
      </xdr:nvSpPr>
      <xdr:spPr>
        <a:xfrm>
          <a:off x="22212300" y="5194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30" name="楕円 729">
          <a:extLst>
            <a:ext uri="{FF2B5EF4-FFF2-40B4-BE49-F238E27FC236}">
              <a16:creationId xmlns:a16="http://schemas.microsoft.com/office/drawing/2014/main" id="{00000000-0008-0000-0600-0000D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32" name="楕円 731">
          <a:extLst>
            <a:ext uri="{FF2B5EF4-FFF2-40B4-BE49-F238E27FC236}">
              <a16:creationId xmlns:a16="http://schemas.microsoft.com/office/drawing/2014/main" id="{00000000-0008-0000-0600-0000D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2" name="貸付金最小値テキスト">
          <a:extLst>
            <a:ext uri="{FF2B5EF4-FFF2-40B4-BE49-F238E27FC236}">
              <a16:creationId xmlns:a16="http://schemas.microsoft.com/office/drawing/2014/main" id="{00000000-0008-0000-0600-0000FA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4" name="貸付金最大値テキスト">
          <a:extLst>
            <a:ext uri="{FF2B5EF4-FFF2-40B4-BE49-F238E27FC236}">
              <a16:creationId xmlns:a16="http://schemas.microsoft.com/office/drawing/2014/main" id="{00000000-0008-0000-0600-0000FC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140516</xdr:rowOff>
    </xdr:from>
    <xdr:to>
      <xdr:col>116</xdr:col>
      <xdr:colOff>63500</xdr:colOff>
      <xdr:row>56</xdr:row>
      <xdr:rowOff>155441</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1323300" y="9741716"/>
          <a:ext cx="8382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20369</xdr:rowOff>
    </xdr:from>
    <xdr:ext cx="534377" cy="259045"/>
    <xdr:sp macro="" textlink="">
      <xdr:nvSpPr>
        <xdr:cNvPr id="767" name="貸付金平均値テキスト">
          <a:extLst>
            <a:ext uri="{FF2B5EF4-FFF2-40B4-BE49-F238E27FC236}">
              <a16:creationId xmlns:a16="http://schemas.microsoft.com/office/drawing/2014/main" id="{00000000-0008-0000-0600-0000FF020000}"/>
            </a:ext>
          </a:extLst>
        </xdr:cNvPr>
        <xdr:cNvSpPr txBox="1"/>
      </xdr:nvSpPr>
      <xdr:spPr>
        <a:xfrm>
          <a:off x="22212300" y="9450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91956</xdr:rowOff>
    </xdr:from>
    <xdr:to>
      <xdr:col>111</xdr:col>
      <xdr:colOff>177800</xdr:colOff>
      <xdr:row>56</xdr:row>
      <xdr:rowOff>155441</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0434300" y="9693156"/>
          <a:ext cx="889000" cy="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66715</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434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91956</xdr:rowOff>
    </xdr:from>
    <xdr:to>
      <xdr:col>107</xdr:col>
      <xdr:colOff>50800</xdr:colOff>
      <xdr:row>56</xdr:row>
      <xdr:rowOff>112905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19545300" y="9693156"/>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53212</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671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165646</xdr:rowOff>
    </xdr:from>
    <xdr:to>
      <xdr:col>102</xdr:col>
      <xdr:colOff>114300</xdr:colOff>
      <xdr:row>56</xdr:row>
      <xdr:rowOff>112905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656300" y="9595396"/>
          <a:ext cx="8890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19216</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278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74822</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389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89716</xdr:rowOff>
    </xdr:from>
    <xdr:to>
      <xdr:col>116</xdr:col>
      <xdr:colOff>114300</xdr:colOff>
      <xdr:row>57</xdr:row>
      <xdr:rowOff>19866</xdr:rowOff>
    </xdr:to>
    <xdr:sp macro="" textlink="">
      <xdr:nvSpPr>
        <xdr:cNvPr id="785" name="楕円 784">
          <a:extLst>
            <a:ext uri="{FF2B5EF4-FFF2-40B4-BE49-F238E27FC236}">
              <a16:creationId xmlns:a16="http://schemas.microsoft.com/office/drawing/2014/main" id="{00000000-0008-0000-0600-000011030000}"/>
            </a:ext>
          </a:extLst>
        </xdr:cNvPr>
        <xdr:cNvSpPr/>
      </xdr:nvSpPr>
      <xdr:spPr>
        <a:xfrm>
          <a:off x="22110700" y="96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68143</xdr:rowOff>
    </xdr:from>
    <xdr:ext cx="534377" cy="259045"/>
    <xdr:sp macro="" textlink="">
      <xdr:nvSpPr>
        <xdr:cNvPr id="786" name="貸付金該当値テキスト">
          <a:extLst>
            <a:ext uri="{FF2B5EF4-FFF2-40B4-BE49-F238E27FC236}">
              <a16:creationId xmlns:a16="http://schemas.microsoft.com/office/drawing/2014/main" id="{00000000-0008-0000-0600-000012030000}"/>
            </a:ext>
          </a:extLst>
        </xdr:cNvPr>
        <xdr:cNvSpPr txBox="1"/>
      </xdr:nvSpPr>
      <xdr:spPr>
        <a:xfrm>
          <a:off x="22212300" y="96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104641</xdr:rowOff>
    </xdr:from>
    <xdr:to>
      <xdr:col>112</xdr:col>
      <xdr:colOff>38100</xdr:colOff>
      <xdr:row>57</xdr:row>
      <xdr:rowOff>34791</xdr:rowOff>
    </xdr:to>
    <xdr:sp macro="" textlink="">
      <xdr:nvSpPr>
        <xdr:cNvPr id="787" name="楕円 786">
          <a:extLst>
            <a:ext uri="{FF2B5EF4-FFF2-40B4-BE49-F238E27FC236}">
              <a16:creationId xmlns:a16="http://schemas.microsoft.com/office/drawing/2014/main" id="{00000000-0008-0000-0600-000013030000}"/>
            </a:ext>
          </a:extLst>
        </xdr:cNvPr>
        <xdr:cNvSpPr/>
      </xdr:nvSpPr>
      <xdr:spPr>
        <a:xfrm>
          <a:off x="21272500" y="97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25918</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43411" y="97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41156</xdr:rowOff>
    </xdr:from>
    <xdr:to>
      <xdr:col>107</xdr:col>
      <xdr:colOff>101600</xdr:colOff>
      <xdr:row>56</xdr:row>
      <xdr:rowOff>142756</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0383500" y="9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133883</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67111" y="97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62105</xdr:rowOff>
    </xdr:from>
    <xdr:to>
      <xdr:col>102</xdr:col>
      <xdr:colOff>165100</xdr:colOff>
      <xdr:row>56</xdr:row>
      <xdr:rowOff>163705</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19494500" y="9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154832</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97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114846</xdr:rowOff>
    </xdr:from>
    <xdr:to>
      <xdr:col>98</xdr:col>
      <xdr:colOff>38100</xdr:colOff>
      <xdr:row>56</xdr:row>
      <xdr:rowOff>44996</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18605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61523</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5" name="繰出金グラフ枠">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106299</xdr:rowOff>
    </xdr:from>
    <xdr:to>
      <xdr:col>116</xdr:col>
      <xdr:colOff>62864</xdr:colOff>
      <xdr:row>74</xdr:row>
      <xdr:rowOff>92202</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22159595" y="12279249"/>
          <a:ext cx="1269" cy="50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96029</xdr:rowOff>
    </xdr:from>
    <xdr:ext cx="469744" cy="259045"/>
    <xdr:sp macro="" textlink="">
      <xdr:nvSpPr>
        <xdr:cNvPr id="817" name="繰出金最小値テキスト">
          <a:extLst>
            <a:ext uri="{FF2B5EF4-FFF2-40B4-BE49-F238E27FC236}">
              <a16:creationId xmlns:a16="http://schemas.microsoft.com/office/drawing/2014/main" id="{00000000-0008-0000-0600-000031030000}"/>
            </a:ext>
          </a:extLst>
        </xdr:cNvPr>
        <xdr:cNvSpPr txBox="1"/>
      </xdr:nvSpPr>
      <xdr:spPr>
        <a:xfrm>
          <a:off x="22212300" y="1278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92202</xdr:rowOff>
    </xdr:from>
    <xdr:to>
      <xdr:col>116</xdr:col>
      <xdr:colOff>152400</xdr:colOff>
      <xdr:row>74</xdr:row>
      <xdr:rowOff>92202</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22072600" y="1277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52976</xdr:rowOff>
    </xdr:from>
    <xdr:ext cx="534377" cy="259045"/>
    <xdr:sp macro="" textlink="">
      <xdr:nvSpPr>
        <xdr:cNvPr id="819" name="繰出金最大値テキスト">
          <a:extLst>
            <a:ext uri="{FF2B5EF4-FFF2-40B4-BE49-F238E27FC236}">
              <a16:creationId xmlns:a16="http://schemas.microsoft.com/office/drawing/2014/main" id="{00000000-0008-0000-0600-000033030000}"/>
            </a:ext>
          </a:extLst>
        </xdr:cNvPr>
        <xdr:cNvSpPr txBox="1"/>
      </xdr:nvSpPr>
      <xdr:spPr>
        <a:xfrm>
          <a:off x="22212300" y="1205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106299</xdr:rowOff>
    </xdr:from>
    <xdr:to>
      <xdr:col>116</xdr:col>
      <xdr:colOff>152400</xdr:colOff>
      <xdr:row>71</xdr:row>
      <xdr:rowOff>106299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22072600" y="1227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40640</xdr:rowOff>
    </xdr:from>
    <xdr:to>
      <xdr:col>116</xdr:col>
      <xdr:colOff>63500</xdr:colOff>
      <xdr:row>74</xdr:row>
      <xdr:rowOff>69977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1323300" y="12727940"/>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97172</xdr:rowOff>
    </xdr:from>
    <xdr:ext cx="469744" cy="259045"/>
    <xdr:sp macro="" textlink="">
      <xdr:nvSpPr>
        <xdr:cNvPr id="822" name="繰出金平均値テキスト">
          <a:extLst>
            <a:ext uri="{FF2B5EF4-FFF2-40B4-BE49-F238E27FC236}">
              <a16:creationId xmlns:a16="http://schemas.microsoft.com/office/drawing/2014/main" id="{00000000-0008-0000-0600-000036030000}"/>
            </a:ext>
          </a:extLst>
        </xdr:cNvPr>
        <xdr:cNvSpPr txBox="1"/>
      </xdr:nvSpPr>
      <xdr:spPr>
        <a:xfrm>
          <a:off x="22212300" y="12441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74295</xdr:rowOff>
    </xdr:from>
    <xdr:to>
      <xdr:col>116</xdr:col>
      <xdr:colOff>114300</xdr:colOff>
      <xdr:row>74</xdr:row>
      <xdr:rowOff>4445</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22110700" y="125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69977</xdr:rowOff>
    </xdr:from>
    <xdr:to>
      <xdr:col>111</xdr:col>
      <xdr:colOff>177800</xdr:colOff>
      <xdr:row>79</xdr:row>
      <xdr:rowOff>24637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0434300" y="12757277"/>
          <a:ext cx="889000" cy="8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59309</xdr:rowOff>
    </xdr:from>
    <xdr:to>
      <xdr:col>112</xdr:col>
      <xdr:colOff>38100</xdr:colOff>
      <xdr:row>73</xdr:row>
      <xdr:rowOff>160909</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212725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5986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75728" y="123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24637</xdr:rowOff>
    </xdr:from>
    <xdr:to>
      <xdr:col>107</xdr:col>
      <xdr:colOff>50800</xdr:colOff>
      <xdr:row>79</xdr:row>
      <xdr:rowOff>35561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19545300" y="13569187"/>
          <a:ext cx="8890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36830</xdr:rowOff>
    </xdr:from>
    <xdr:to>
      <xdr:col>107</xdr:col>
      <xdr:colOff>101600</xdr:colOff>
      <xdr:row>78</xdr:row>
      <xdr:rowOff>138430</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0383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154957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28448</xdr:rowOff>
    </xdr:from>
    <xdr:to>
      <xdr:col>102</xdr:col>
      <xdr:colOff>114300</xdr:colOff>
      <xdr:row>79</xdr:row>
      <xdr:rowOff>35561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656300" y="13572998"/>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22988</xdr:rowOff>
    </xdr:from>
    <xdr:to>
      <xdr:col>102</xdr:col>
      <xdr:colOff>165100</xdr:colOff>
      <xdr:row>78</xdr:row>
      <xdr:rowOff>124588</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19494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141115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xdr:rowOff>
    </xdr:from>
    <xdr:to>
      <xdr:col>98</xdr:col>
      <xdr:colOff>38100</xdr:colOff>
      <xdr:row>78</xdr:row>
      <xdr:rowOff>102997</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18605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119524</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161290</xdr:rowOff>
    </xdr:from>
    <xdr:to>
      <xdr:col>116</xdr:col>
      <xdr:colOff>114300</xdr:colOff>
      <xdr:row>74</xdr:row>
      <xdr:rowOff>91440</xdr:rowOff>
    </xdr:to>
    <xdr:sp macro="" textlink="">
      <xdr:nvSpPr>
        <xdr:cNvPr id="840" name="楕円 839">
          <a:extLst>
            <a:ext uri="{FF2B5EF4-FFF2-40B4-BE49-F238E27FC236}">
              <a16:creationId xmlns:a16="http://schemas.microsoft.com/office/drawing/2014/main" id="{00000000-0008-0000-0600-000048030000}"/>
            </a:ext>
          </a:extLst>
        </xdr:cNvPr>
        <xdr:cNvSpPr/>
      </xdr:nvSpPr>
      <xdr:spPr>
        <a:xfrm>
          <a:off x="22110700" y="126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76217</xdr:rowOff>
    </xdr:from>
    <xdr:ext cx="469744" cy="259045"/>
    <xdr:sp macro="" textlink="">
      <xdr:nvSpPr>
        <xdr:cNvPr id="841" name="繰出金該当値テキスト">
          <a:extLst>
            <a:ext uri="{FF2B5EF4-FFF2-40B4-BE49-F238E27FC236}">
              <a16:creationId xmlns:a16="http://schemas.microsoft.com/office/drawing/2014/main" id="{00000000-0008-0000-0600-000049030000}"/>
            </a:ext>
          </a:extLst>
        </xdr:cNvPr>
        <xdr:cNvSpPr txBox="1"/>
      </xdr:nvSpPr>
      <xdr:spPr>
        <a:xfrm>
          <a:off x="22212300" y="125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19177</xdr:rowOff>
    </xdr:from>
    <xdr:to>
      <xdr:col>112</xdr:col>
      <xdr:colOff>38100</xdr:colOff>
      <xdr:row>74</xdr:row>
      <xdr:rowOff>120777</xdr:rowOff>
    </xdr:to>
    <xdr:sp macro="" textlink="">
      <xdr:nvSpPr>
        <xdr:cNvPr id="842" name="楕円 841">
          <a:extLst>
            <a:ext uri="{FF2B5EF4-FFF2-40B4-BE49-F238E27FC236}">
              <a16:creationId xmlns:a16="http://schemas.microsoft.com/office/drawing/2014/main" id="{00000000-0008-0000-0600-00004A030000}"/>
            </a:ext>
          </a:extLst>
        </xdr:cNvPr>
        <xdr:cNvSpPr/>
      </xdr:nvSpPr>
      <xdr:spPr>
        <a:xfrm>
          <a:off x="21272500" y="127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111904</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757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145287</xdr:rowOff>
    </xdr:from>
    <xdr:to>
      <xdr:col>107</xdr:col>
      <xdr:colOff>101600</xdr:colOff>
      <xdr:row>79</xdr:row>
      <xdr:rowOff>75437</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03835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66564</xdr:rowOff>
    </xdr:from>
    <xdr:ext cx="378565"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5017" y="1361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156211</xdr:rowOff>
    </xdr:from>
    <xdr:to>
      <xdr:col>102</xdr:col>
      <xdr:colOff>165100</xdr:colOff>
      <xdr:row>79</xdr:row>
      <xdr:rowOff>86361</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19494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79</xdr:row>
      <xdr:rowOff>77488</xdr:rowOff>
    </xdr:from>
    <xdr:ext cx="313932"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88333" y="13622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149098</xdr:rowOff>
    </xdr:from>
    <xdr:to>
      <xdr:col>98</xdr:col>
      <xdr:colOff>38100</xdr:colOff>
      <xdr:row>79</xdr:row>
      <xdr:rowOff>79248</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18605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70375</xdr:rowOff>
    </xdr:from>
    <xdr:ext cx="378565"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7017" y="1361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2" name="前年度繰上充用金グラフ枠">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4" name="前年度繰上充用金最小値テキスト">
          <a:extLst>
            <a:ext uri="{FF2B5EF4-FFF2-40B4-BE49-F238E27FC236}">
              <a16:creationId xmlns:a16="http://schemas.microsoft.com/office/drawing/2014/main" id="{00000000-0008-0000-0600-00006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6" name="前年度繰上充用金最大値テキスト">
          <a:extLst>
            <a:ext uri="{FF2B5EF4-FFF2-40B4-BE49-F238E27FC236}">
              <a16:creationId xmlns:a16="http://schemas.microsoft.com/office/drawing/2014/main" id="{00000000-0008-0000-0600-00006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9" name="前年度繰上充用金平均値テキスト">
          <a:extLst>
            <a:ext uri="{FF2B5EF4-FFF2-40B4-BE49-F238E27FC236}">
              <a16:creationId xmlns:a16="http://schemas.microsoft.com/office/drawing/2014/main" id="{00000000-0008-0000-0600-00006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8" name="前年度繰上充用金該当値テキスト">
          <a:extLst>
            <a:ext uri="{FF2B5EF4-FFF2-40B4-BE49-F238E27FC236}">
              <a16:creationId xmlns:a16="http://schemas.microsoft.com/office/drawing/2014/main" id="{00000000-0008-0000-0600-00007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・歳出決算の総額は、住民一人当たり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534,008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円となっている。主な構成要素である人件費は住民一人当たり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148,981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額となっている。これは、定年退職者の減による退職手当の減等によるものである。同一グループ内において、人口規模が小さいため、住民一人当たりの人件費はグループ内平均に比べ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・普通建設事業費については、以前はグループ内平均に比べ高い水準だったが、「佐賀県行財政運営計画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2015</a:t>
          </a:r>
          <a:r>
            <a:rPr kumimoji="1" lang="ja-JP" altLang="en-US" sz="1300">
              <a:solidFill>
                <a:schemeClr val="tx1"/>
              </a:solidFill>
              <a:latin typeface="ＭＳ Ｐゴシック" panose="020B0600070205080204" pitchFamily="50" charset="-128"/>
              <a:ea typeface="ＭＳ Ｐゴシック" panose="020B0600070205080204" pitchFamily="50" charset="-128"/>
            </a:rPr>
            <a:t>」及び「佐賀県行財政運営計画</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a:t>
          </a:r>
          <a:r>
            <a:rPr kumimoji="1" lang="ja-JP" altLang="en-US" sz="1300">
              <a:solidFill>
                <a:schemeClr val="tx1"/>
              </a:solidFill>
              <a:latin typeface="ＭＳ Ｐゴシック" panose="020B0600070205080204" pitchFamily="50" charset="-128"/>
              <a:ea typeface="ＭＳ Ｐゴシック" panose="020B0600070205080204" pitchFamily="50" charset="-128"/>
            </a:rPr>
            <a:t>」等により投資的経費の総額を段階的に抑制しつつ、計画的な事業執行を図ってきたことから、近年はグループ内平均と同程度の水準となっている。また、新規整備と更新整備においてグループ内の乖離が生じているのは、新規公共施設等を整備するための経費を絞って選別している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・投資及び出資金については、各都道府県の拠出金で設置している被災者生活再建支援基金について、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年度以来となる追加拠出を行ったため、皆増となっている。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823,810
816,605
2,440.70
451,011,101
439,921,412
5,479,227
255,840,916
697,351,046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64589</xdr:rowOff>
    </xdr:from>
    <xdr:to>
      <xdr:col>24</xdr:col>
      <xdr:colOff>63500</xdr:colOff>
      <xdr:row>31</xdr:row>
      <xdr:rowOff>95613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08089"/>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106516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76019</xdr:rowOff>
    </xdr:from>
    <xdr:to>
      <xdr:col>19</xdr:col>
      <xdr:colOff>177800</xdr:colOff>
      <xdr:row>31</xdr:row>
      <xdr:rowOff>95613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90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127743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76019</xdr:rowOff>
    </xdr:from>
    <xdr:to>
      <xdr:col>15</xdr:col>
      <xdr:colOff>50800</xdr:colOff>
      <xdr:row>31</xdr:row>
      <xdr:rowOff>138067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909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82550</xdr:rowOff>
    </xdr:from>
    <xdr:to>
      <xdr:col>10</xdr:col>
      <xdr:colOff>114300</xdr:colOff>
      <xdr:row>31</xdr:row>
      <xdr:rowOff>138067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975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5278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113047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13789</xdr:rowOff>
    </xdr:from>
    <xdr:to>
      <xdr:col>24</xdr:col>
      <xdr:colOff>114300</xdr:colOff>
      <xdr:row>30</xdr:row>
      <xdr:rowOff>115389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1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100166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07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44813</xdr:rowOff>
    </xdr:from>
    <xdr:to>
      <xdr:col>20</xdr:col>
      <xdr:colOff>38100</xdr:colOff>
      <xdr:row>31</xdr:row>
      <xdr:rowOff>146413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162940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1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25219</xdr:rowOff>
    </xdr:from>
    <xdr:to>
      <xdr:col>15</xdr:col>
      <xdr:colOff>101600</xdr:colOff>
      <xdr:row>31</xdr:row>
      <xdr:rowOff>126819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143346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87267</xdr:rowOff>
    </xdr:from>
    <xdr:to>
      <xdr:col>10</xdr:col>
      <xdr:colOff>165100</xdr:colOff>
      <xdr:row>32</xdr:row>
      <xdr:rowOff>17417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33944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31750</xdr:rowOff>
    </xdr:from>
    <xdr:to>
      <xdr:col>6</xdr:col>
      <xdr:colOff>38100</xdr:colOff>
      <xdr:row>31</xdr:row>
      <xdr:rowOff>133350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149877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38247</xdr:rowOff>
    </xdr:from>
    <xdr:to>
      <xdr:col>24</xdr:col>
      <xdr:colOff>63500</xdr:colOff>
      <xdr:row>54</xdr:row>
      <xdr:rowOff>75464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96547"/>
          <a:ext cx="8382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55714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14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75464</xdr:rowOff>
    </xdr:from>
    <xdr:to>
      <xdr:col>19</xdr:col>
      <xdr:colOff>177800</xdr:colOff>
      <xdr:row>55</xdr:row>
      <xdr:rowOff>10313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33764"/>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6108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159954</xdr:rowOff>
    </xdr:from>
    <xdr:to>
      <xdr:col>15</xdr:col>
      <xdr:colOff>50800</xdr:colOff>
      <xdr:row>55</xdr:row>
      <xdr:rowOff>10313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418254"/>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8648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91785</xdr:rowOff>
    </xdr:from>
    <xdr:to>
      <xdr:col>10</xdr:col>
      <xdr:colOff>114300</xdr:colOff>
      <xdr:row>54</xdr:row>
      <xdr:rowOff>159954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350085"/>
          <a:ext cx="889000" cy="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21607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158897</xdr:rowOff>
    </xdr:from>
    <xdr:to>
      <xdr:col>24</xdr:col>
      <xdr:colOff>114300</xdr:colOff>
      <xdr:row>54</xdr:row>
      <xdr:rowOff>89047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10324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24664</xdr:rowOff>
    </xdr:from>
    <xdr:to>
      <xdr:col>20</xdr:col>
      <xdr:colOff>38100</xdr:colOff>
      <xdr:row>54</xdr:row>
      <xdr:rowOff>126264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142791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0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130963</xdr:rowOff>
    </xdr:from>
    <xdr:to>
      <xdr:col>15</xdr:col>
      <xdr:colOff>101600</xdr:colOff>
      <xdr:row>55</xdr:row>
      <xdr:rowOff>61113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3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52240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4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109154</xdr:rowOff>
    </xdr:from>
    <xdr:to>
      <xdr:col>10</xdr:col>
      <xdr:colOff>165100</xdr:colOff>
      <xdr:row>55</xdr:row>
      <xdr:rowOff>39304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3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30431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4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40985</xdr:rowOff>
    </xdr:from>
    <xdr:to>
      <xdr:col>6</xdr:col>
      <xdr:colOff>38100</xdr:colOff>
      <xdr:row>54</xdr:row>
      <xdr:rowOff>142585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2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159112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0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120106</xdr:rowOff>
    </xdr:from>
    <xdr:to>
      <xdr:col>24</xdr:col>
      <xdr:colOff>63500</xdr:colOff>
      <xdr:row>75</xdr:row>
      <xdr:rowOff>43144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293056"/>
          <a:ext cx="838200" cy="60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119452</xdr:rowOff>
    </xdr:from>
    <xdr:to>
      <xdr:col>19</xdr:col>
      <xdr:colOff>177800</xdr:colOff>
      <xdr:row>75</xdr:row>
      <xdr:rowOff>43144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463852"/>
          <a:ext cx="889000" cy="43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80535</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119452</xdr:rowOff>
    </xdr:from>
    <xdr:to>
      <xdr:col>15</xdr:col>
      <xdr:colOff>50800</xdr:colOff>
      <xdr:row>75</xdr:row>
      <xdr:rowOff>144707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463852"/>
          <a:ext cx="889000" cy="5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8653</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24530</xdr:rowOff>
    </xdr:from>
    <xdr:to>
      <xdr:col>10</xdr:col>
      <xdr:colOff>114300</xdr:colOff>
      <xdr:row>75</xdr:row>
      <xdr:rowOff>144707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883280"/>
          <a:ext cx="889000" cy="1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69306</xdr:rowOff>
    </xdr:from>
    <xdr:to>
      <xdr:col>24</xdr:col>
      <xdr:colOff>114300</xdr:colOff>
      <xdr:row>71</xdr:row>
      <xdr:rowOff>170906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92183</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0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163794</xdr:rowOff>
    </xdr:from>
    <xdr:to>
      <xdr:col>20</xdr:col>
      <xdr:colOff>38100</xdr:colOff>
      <xdr:row>75</xdr:row>
      <xdr:rowOff>93944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85071</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294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68652</xdr:rowOff>
    </xdr:from>
    <xdr:to>
      <xdr:col>15</xdr:col>
      <xdr:colOff>101600</xdr:colOff>
      <xdr:row>72</xdr:row>
      <xdr:rowOff>170252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41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15329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18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93907</xdr:rowOff>
    </xdr:from>
    <xdr:to>
      <xdr:col>10</xdr:col>
      <xdr:colOff>165100</xdr:colOff>
      <xdr:row>76</xdr:row>
      <xdr:rowOff>24057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15184</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304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145180</xdr:rowOff>
    </xdr:from>
    <xdr:to>
      <xdr:col>6</xdr:col>
      <xdr:colOff>38100</xdr:colOff>
      <xdr:row>75</xdr:row>
      <xdr:rowOff>75330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91857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6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166484</xdr:rowOff>
    </xdr:from>
    <xdr:to>
      <xdr:col>24</xdr:col>
      <xdr:colOff>63500</xdr:colOff>
      <xdr:row>98</xdr:row>
      <xdr:rowOff>49327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97134"/>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120955</xdr:rowOff>
    </xdr:from>
    <xdr:to>
      <xdr:col>19</xdr:col>
      <xdr:colOff>177800</xdr:colOff>
      <xdr:row>98</xdr:row>
      <xdr:rowOff>49327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51605"/>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126442</xdr:rowOff>
    </xdr:from>
    <xdr:to>
      <xdr:col>15</xdr:col>
      <xdr:colOff>50800</xdr:colOff>
      <xdr:row>97</xdr:row>
      <xdr:rowOff>120955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85642"/>
          <a:ext cx="8890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106211</xdr:rowOff>
    </xdr:from>
    <xdr:to>
      <xdr:col>10</xdr:col>
      <xdr:colOff>114300</xdr:colOff>
      <xdr:row>96</xdr:row>
      <xdr:rowOff>126442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6541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47134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115684</xdr:rowOff>
    </xdr:from>
    <xdr:to>
      <xdr:col>24</xdr:col>
      <xdr:colOff>114300</xdr:colOff>
      <xdr:row>98</xdr:row>
      <xdr:rowOff>45834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30611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6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169977</xdr:rowOff>
    </xdr:from>
    <xdr:to>
      <xdr:col>20</xdr:col>
      <xdr:colOff>38100</xdr:colOff>
      <xdr:row>98</xdr:row>
      <xdr:rowOff>100127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91254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8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70155</xdr:rowOff>
    </xdr:from>
    <xdr:to>
      <xdr:col>15</xdr:col>
      <xdr:colOff>101600</xdr:colOff>
      <xdr:row>98</xdr:row>
      <xdr:rowOff>305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162882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75642</xdr:rowOff>
    </xdr:from>
    <xdr:to>
      <xdr:col>10</xdr:col>
      <xdr:colOff>165100</xdr:colOff>
      <xdr:row>97</xdr:row>
      <xdr:rowOff>5792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55411</xdr:rowOff>
    </xdr:from>
    <xdr:to>
      <xdr:col>6</xdr:col>
      <xdr:colOff>38100</xdr:colOff>
      <xdr:row>96</xdr:row>
      <xdr:rowOff>157011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16256</xdr:rowOff>
    </xdr:from>
    <xdr:to>
      <xdr:col>55</xdr:col>
      <xdr:colOff>0</xdr:colOff>
      <xdr:row>37</xdr:row>
      <xdr:rowOff>16713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35990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16256</xdr:rowOff>
    </xdr:from>
    <xdr:to>
      <xdr:col>50</xdr:col>
      <xdr:colOff>114300</xdr:colOff>
      <xdr:row>37</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35990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28601</xdr:rowOff>
    </xdr:from>
    <xdr:to>
      <xdr:col>45</xdr:col>
      <xdr:colOff>177800</xdr:colOff>
      <xdr:row>37</xdr:row>
      <xdr:rowOff>106325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37225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112725</xdr:rowOff>
    </xdr:from>
    <xdr:to>
      <xdr:col>41</xdr:col>
      <xdr:colOff>50800</xdr:colOff>
      <xdr:row>37</xdr:row>
      <xdr:rowOff>106325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5427675"/>
          <a:ext cx="889000" cy="10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137363</xdr:rowOff>
    </xdr:from>
    <xdr:to>
      <xdr:col>55</xdr:col>
      <xdr:colOff>50800</xdr:colOff>
      <xdr:row>37</xdr:row>
      <xdr:rowOff>67513</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115790</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2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136906</xdr:rowOff>
    </xdr:from>
    <xdr:to>
      <xdr:col>50</xdr:col>
      <xdr:colOff>165100</xdr:colOff>
      <xdr:row>37</xdr:row>
      <xdr:rowOff>67056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58183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149251</xdr:rowOff>
    </xdr:from>
    <xdr:to>
      <xdr:col>46</xdr:col>
      <xdr:colOff>38100</xdr:colOff>
      <xdr:row>37</xdr:row>
      <xdr:rowOff>79401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70528</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55525</xdr:rowOff>
    </xdr:from>
    <xdr:to>
      <xdr:col>41</xdr:col>
      <xdr:colOff>101600</xdr:colOff>
      <xdr:row>37</xdr:row>
      <xdr:rowOff>157125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148252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4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61925</xdr:rowOff>
    </xdr:from>
    <xdr:to>
      <xdr:col>36</xdr:col>
      <xdr:colOff>165100</xdr:colOff>
      <xdr:row>31</xdr:row>
      <xdr:rowOff>163525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3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154652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4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95656</xdr:rowOff>
    </xdr:from>
    <xdr:to>
      <xdr:col>55</xdr:col>
      <xdr:colOff>0</xdr:colOff>
      <xdr:row>57</xdr:row>
      <xdr:rowOff>67920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96856"/>
          <a:ext cx="838200" cy="14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145491</xdr:rowOff>
    </xdr:from>
    <xdr:to>
      <xdr:col>50</xdr:col>
      <xdr:colOff>114300</xdr:colOff>
      <xdr:row>57</xdr:row>
      <xdr:rowOff>67920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46691"/>
          <a:ext cx="889000" cy="9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145491</xdr:rowOff>
    </xdr:from>
    <xdr:to>
      <xdr:col>45</xdr:col>
      <xdr:colOff>177800</xdr:colOff>
      <xdr:row>57</xdr:row>
      <xdr:rowOff>106096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46691"/>
          <a:ext cx="8890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144043</xdr:rowOff>
    </xdr:from>
    <xdr:to>
      <xdr:col>41</xdr:col>
      <xdr:colOff>50800</xdr:colOff>
      <xdr:row>57</xdr:row>
      <xdr:rowOff>106096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45243"/>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68775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44856</xdr:rowOff>
    </xdr:from>
    <xdr:to>
      <xdr:col>55</xdr:col>
      <xdr:colOff>50800</xdr:colOff>
      <xdr:row>56</xdr:row>
      <xdr:rowOff>146456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23283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17120</xdr:rowOff>
    </xdr:from>
    <xdr:to>
      <xdr:col>50</xdr:col>
      <xdr:colOff>165100</xdr:colOff>
      <xdr:row>57</xdr:row>
      <xdr:rowOff>118720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109847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8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94691</xdr:rowOff>
    </xdr:from>
    <xdr:to>
      <xdr:col>46</xdr:col>
      <xdr:colOff>38100</xdr:colOff>
      <xdr:row>57</xdr:row>
      <xdr:rowOff>24841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15968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7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55296</xdr:rowOff>
    </xdr:from>
    <xdr:to>
      <xdr:col>41</xdr:col>
      <xdr:colOff>101600</xdr:colOff>
      <xdr:row>57</xdr:row>
      <xdr:rowOff>156896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148023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93243</xdr:rowOff>
    </xdr:from>
    <xdr:to>
      <xdr:col>36</xdr:col>
      <xdr:colOff>165100</xdr:colOff>
      <xdr:row>57</xdr:row>
      <xdr:rowOff>23393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39920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134165</xdr:rowOff>
    </xdr:from>
    <xdr:to>
      <xdr:col>55</xdr:col>
      <xdr:colOff>0</xdr:colOff>
      <xdr:row>75</xdr:row>
      <xdr:rowOff>155262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92915"/>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96000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5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134165</xdr:rowOff>
    </xdr:from>
    <xdr:to>
      <xdr:col>50</xdr:col>
      <xdr:colOff>114300</xdr:colOff>
      <xdr:row>75</xdr:row>
      <xdr:rowOff>145562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992915"/>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18350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7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113297</xdr:rowOff>
    </xdr:from>
    <xdr:to>
      <xdr:col>45</xdr:col>
      <xdr:colOff>177800</xdr:colOff>
      <xdr:row>75</xdr:row>
      <xdr:rowOff>145562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972047"/>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154494</xdr:rowOff>
    </xdr:from>
    <xdr:to>
      <xdr:col>41</xdr:col>
      <xdr:colOff>50800</xdr:colOff>
      <xdr:row>75</xdr:row>
      <xdr:rowOff>113297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841794"/>
          <a:ext cx="889000" cy="1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124976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17035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104461</xdr:rowOff>
    </xdr:from>
    <xdr:to>
      <xdr:col>55</xdr:col>
      <xdr:colOff>50800</xdr:colOff>
      <xdr:row>76</xdr:row>
      <xdr:rowOff>34612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632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127338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1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83365</xdr:rowOff>
    </xdr:from>
    <xdr:to>
      <xdr:col>50</xdr:col>
      <xdr:colOff>165100</xdr:colOff>
      <xdr:row>76</xdr:row>
      <xdr:rowOff>13515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4641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0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94762</xdr:rowOff>
    </xdr:from>
    <xdr:to>
      <xdr:col>46</xdr:col>
      <xdr:colOff>38100</xdr:colOff>
      <xdr:row>76</xdr:row>
      <xdr:rowOff>24912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62497</xdr:rowOff>
    </xdr:from>
    <xdr:to>
      <xdr:col>41</xdr:col>
      <xdr:colOff>101600</xdr:colOff>
      <xdr:row>75</xdr:row>
      <xdr:rowOff>164097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155224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103694</xdr:rowOff>
    </xdr:from>
    <xdr:to>
      <xdr:col>36</xdr:col>
      <xdr:colOff>165100</xdr:colOff>
      <xdr:row>75</xdr:row>
      <xdr:rowOff>33844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50371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56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12618</xdr:rowOff>
    </xdr:from>
    <xdr:to>
      <xdr:col>55</xdr:col>
      <xdr:colOff>0</xdr:colOff>
      <xdr:row>96</xdr:row>
      <xdr:rowOff>87731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471818"/>
          <a:ext cx="838200" cy="7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86722</xdr:rowOff>
    </xdr:from>
    <xdr:to>
      <xdr:col>50</xdr:col>
      <xdr:colOff>114300</xdr:colOff>
      <xdr:row>96</xdr:row>
      <xdr:rowOff>87731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54592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86722</xdr:rowOff>
    </xdr:from>
    <xdr:to>
      <xdr:col>45</xdr:col>
      <xdr:colOff>177800</xdr:colOff>
      <xdr:row>97</xdr:row>
      <xdr:rowOff>24237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545922"/>
          <a:ext cx="889000" cy="10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24237</xdr:rowOff>
    </xdr:from>
    <xdr:to>
      <xdr:col>41</xdr:col>
      <xdr:colOff>50800</xdr:colOff>
      <xdr:row>97</xdr:row>
      <xdr:rowOff>43765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54887"/>
          <a:ext cx="8890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133268</xdr:rowOff>
    </xdr:from>
    <xdr:to>
      <xdr:col>55</xdr:col>
      <xdr:colOff>50800</xdr:colOff>
      <xdr:row>96</xdr:row>
      <xdr:rowOff>63418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4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111695</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3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36931</xdr:rowOff>
    </xdr:from>
    <xdr:to>
      <xdr:col>50</xdr:col>
      <xdr:colOff>165100</xdr:colOff>
      <xdr:row>96</xdr:row>
      <xdr:rowOff>138531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129658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59411" y="1658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35922</xdr:rowOff>
    </xdr:from>
    <xdr:to>
      <xdr:col>46</xdr:col>
      <xdr:colOff>38100</xdr:colOff>
      <xdr:row>96</xdr:row>
      <xdr:rowOff>137522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4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128649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144887</xdr:rowOff>
    </xdr:from>
    <xdr:to>
      <xdr:col>41</xdr:col>
      <xdr:colOff>101600</xdr:colOff>
      <xdr:row>97</xdr:row>
      <xdr:rowOff>75037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164415</xdr:rowOff>
    </xdr:from>
    <xdr:to>
      <xdr:col>36</xdr:col>
      <xdr:colOff>165100</xdr:colOff>
      <xdr:row>97</xdr:row>
      <xdr:rowOff>94565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85692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152763</xdr:rowOff>
    </xdr:from>
    <xdr:to>
      <xdr:col>85</xdr:col>
      <xdr:colOff>127000</xdr:colOff>
      <xdr:row>36</xdr:row>
      <xdr:rowOff>2050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153513"/>
          <a:ext cx="8382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67490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23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2050</xdr:rowOff>
    </xdr:from>
    <xdr:to>
      <xdr:col>81</xdr:col>
      <xdr:colOff>50800</xdr:colOff>
      <xdr:row>36</xdr:row>
      <xdr:rowOff>118309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174250"/>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106026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105737</xdr:rowOff>
    </xdr:from>
    <xdr:to>
      <xdr:col>76</xdr:col>
      <xdr:colOff>114300</xdr:colOff>
      <xdr:row>36</xdr:row>
      <xdr:rowOff>118309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106487"/>
          <a:ext cx="8890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130845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105737</xdr:rowOff>
    </xdr:from>
    <xdr:to>
      <xdr:col>71</xdr:col>
      <xdr:colOff>177800</xdr:colOff>
      <xdr:row>36</xdr:row>
      <xdr:rowOff>34544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106487"/>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11810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5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30261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101963</xdr:rowOff>
    </xdr:from>
    <xdr:to>
      <xdr:col>85</xdr:col>
      <xdr:colOff>177800</xdr:colOff>
      <xdr:row>36</xdr:row>
      <xdr:rowOff>32113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124840</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59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122700</xdr:rowOff>
    </xdr:from>
    <xdr:to>
      <xdr:col>81</xdr:col>
      <xdr:colOff>101600</xdr:colOff>
      <xdr:row>36</xdr:row>
      <xdr:rowOff>52850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1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69377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58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67509</xdr:rowOff>
    </xdr:from>
    <xdr:to>
      <xdr:col>76</xdr:col>
      <xdr:colOff>165100</xdr:colOff>
      <xdr:row>36</xdr:row>
      <xdr:rowOff>169109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1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54937</xdr:rowOff>
    </xdr:from>
    <xdr:to>
      <xdr:col>72</xdr:col>
      <xdr:colOff>38100</xdr:colOff>
      <xdr:row>35</xdr:row>
      <xdr:rowOff>156537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155194</xdr:rowOff>
    </xdr:from>
    <xdr:to>
      <xdr:col>67</xdr:col>
      <xdr:colOff>101600</xdr:colOff>
      <xdr:row>36</xdr:row>
      <xdr:rowOff>85344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101871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3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56947</xdr:rowOff>
    </xdr:from>
    <xdr:to>
      <xdr:col>85</xdr:col>
      <xdr:colOff>127000</xdr:colOff>
      <xdr:row>51</xdr:row>
      <xdr:rowOff>48489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8629447"/>
          <a:ext cx="838200" cy="16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55440</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13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48489</xdr:rowOff>
    </xdr:from>
    <xdr:to>
      <xdr:col>81</xdr:col>
      <xdr:colOff>50800</xdr:colOff>
      <xdr:row>51</xdr:row>
      <xdr:rowOff>125603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8792439"/>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164330</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69095" y="94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125603</xdr:rowOff>
    </xdr:from>
    <xdr:to>
      <xdr:col>76</xdr:col>
      <xdr:colOff>114300</xdr:colOff>
      <xdr:row>52</xdr:row>
      <xdr:rowOff>154940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8869553"/>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23283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154940</xdr:rowOff>
    </xdr:from>
    <xdr:to>
      <xdr:col>71</xdr:col>
      <xdr:colOff>177800</xdr:colOff>
      <xdr:row>53</xdr:row>
      <xdr:rowOff>48260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070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159072</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6147</xdr:rowOff>
    </xdr:from>
    <xdr:to>
      <xdr:col>85</xdr:col>
      <xdr:colOff>177800</xdr:colOff>
      <xdr:row>50</xdr:row>
      <xdr:rowOff>107747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85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130624</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5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169139</xdr:rowOff>
    </xdr:from>
    <xdr:to>
      <xdr:col>81</xdr:col>
      <xdr:colOff>101600</xdr:colOff>
      <xdr:row>51</xdr:row>
      <xdr:rowOff>99289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87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115816</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69095" y="851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74803</xdr:rowOff>
    </xdr:from>
    <xdr:to>
      <xdr:col>76</xdr:col>
      <xdr:colOff>165100</xdr:colOff>
      <xdr:row>52</xdr:row>
      <xdr:rowOff>4953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88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21480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859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104140</xdr:rowOff>
    </xdr:from>
    <xdr:to>
      <xdr:col>72</xdr:col>
      <xdr:colOff>38100</xdr:colOff>
      <xdr:row>53</xdr:row>
      <xdr:rowOff>34290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0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50817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879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168910</xdr:rowOff>
    </xdr:from>
    <xdr:to>
      <xdr:col>67</xdr:col>
      <xdr:colOff>101600</xdr:colOff>
      <xdr:row>53</xdr:row>
      <xdr:rowOff>99060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0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115587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885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6037</xdr:rowOff>
    </xdr:from>
    <xdr:to>
      <xdr:col>85</xdr:col>
      <xdr:colOff>127000</xdr:colOff>
      <xdr:row>78</xdr:row>
      <xdr:rowOff>91853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379137"/>
          <a:ext cx="8382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91853</xdr:rowOff>
    </xdr:from>
    <xdr:to>
      <xdr:col>81</xdr:col>
      <xdr:colOff>50800</xdr:colOff>
      <xdr:row>78</xdr:row>
      <xdr:rowOff>114348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64953"/>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114348</xdr:rowOff>
    </xdr:from>
    <xdr:to>
      <xdr:col>76</xdr:col>
      <xdr:colOff>114300</xdr:colOff>
      <xdr:row>78</xdr:row>
      <xdr:rowOff>122213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87448"/>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122213</xdr:rowOff>
    </xdr:from>
    <xdr:to>
      <xdr:col>71</xdr:col>
      <xdr:colOff>177800</xdr:colOff>
      <xdr:row>78</xdr:row>
      <xdr:rowOff>129618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95313"/>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126687</xdr:rowOff>
    </xdr:from>
    <xdr:to>
      <xdr:col>85</xdr:col>
      <xdr:colOff>177800</xdr:colOff>
      <xdr:row>78</xdr:row>
      <xdr:rowOff>56837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3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105114</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0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41053</xdr:rowOff>
    </xdr:from>
    <xdr:to>
      <xdr:col>81</xdr:col>
      <xdr:colOff>101600</xdr:colOff>
      <xdr:row>78</xdr:row>
      <xdr:rowOff>142653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133780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33728" y="135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63548</xdr:rowOff>
    </xdr:from>
    <xdr:to>
      <xdr:col>76</xdr:col>
      <xdr:colOff>165100</xdr:colOff>
      <xdr:row>78</xdr:row>
      <xdr:rowOff>165148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156275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2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71413</xdr:rowOff>
    </xdr:from>
    <xdr:to>
      <xdr:col>72</xdr:col>
      <xdr:colOff>38100</xdr:colOff>
      <xdr:row>79</xdr:row>
      <xdr:rowOff>1563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164140</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3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78818</xdr:rowOff>
    </xdr:from>
    <xdr:to>
      <xdr:col>67</xdr:col>
      <xdr:colOff>101600</xdr:colOff>
      <xdr:row>79</xdr:row>
      <xdr:rowOff>8968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134694</xdr:rowOff>
    </xdr:from>
    <xdr:to>
      <xdr:col>85</xdr:col>
      <xdr:colOff>127000</xdr:colOff>
      <xdr:row>93</xdr:row>
      <xdr:rowOff>165737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079544"/>
          <a:ext cx="8382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113515</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5886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103764</xdr:rowOff>
    </xdr:from>
    <xdr:to>
      <xdr:col>81</xdr:col>
      <xdr:colOff>50800</xdr:colOff>
      <xdr:row>93</xdr:row>
      <xdr:rowOff>134694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048614"/>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3207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014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103764</xdr:rowOff>
    </xdr:from>
    <xdr:to>
      <xdr:col>76</xdr:col>
      <xdr:colOff>114300</xdr:colOff>
      <xdr:row>93</xdr:row>
      <xdr:rowOff>149209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048614"/>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136619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138992</xdr:rowOff>
    </xdr:from>
    <xdr:to>
      <xdr:col>71</xdr:col>
      <xdr:colOff>177800</xdr:colOff>
      <xdr:row>93</xdr:row>
      <xdr:rowOff>149209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083842"/>
          <a:ext cx="8890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133624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114937</xdr:rowOff>
    </xdr:from>
    <xdr:to>
      <xdr:col>85</xdr:col>
      <xdr:colOff>177800</xdr:colOff>
      <xdr:row>94</xdr:row>
      <xdr:rowOff>45087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0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93364</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83894</xdr:rowOff>
    </xdr:from>
    <xdr:to>
      <xdr:col>81</xdr:col>
      <xdr:colOff>101600</xdr:colOff>
      <xdr:row>94</xdr:row>
      <xdr:rowOff>14044</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0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5171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01411" y="161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52964</xdr:rowOff>
    </xdr:from>
    <xdr:to>
      <xdr:col>76</xdr:col>
      <xdr:colOff>165100</xdr:colOff>
      <xdr:row>93</xdr:row>
      <xdr:rowOff>154564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59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145691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98409</xdr:rowOff>
    </xdr:from>
    <xdr:to>
      <xdr:col>72</xdr:col>
      <xdr:colOff>38100</xdr:colOff>
      <xdr:row>94</xdr:row>
      <xdr:rowOff>28559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19686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1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88192</xdr:rowOff>
    </xdr:from>
    <xdr:to>
      <xdr:col>67</xdr:col>
      <xdr:colOff>101600</xdr:colOff>
      <xdr:row>94</xdr:row>
      <xdr:rowOff>18342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9469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円となっており、類似団体と比較して一人当たりのコストが高い状態が続いている。これは、類似団体と比較して住民一人当たりの議員定数が多いことが主な要因である。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15,797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グループ内平均に比べ低い水準であるものの、前年度に比べて住民一人当たりのコストが上昇している。これは、佐賀県医療センター好生館運営費負担金など補助費等が増加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42,156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グループ内平均に比べ低い水準であるものの、前年度から増加している。これは、国補正予算に対応した農村地域防災減災事業費の増加等により、普通建設事業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・警察費は住民一人当たり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円となっており、グループ内平均と比べて高い水準となっている。これは、警察署の再編整備による庁舎の改築が主な要因であるが、平均との差は工事の進捗により減少している。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120,086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円となっており、グループ内平均に比べ高止まりしているのは、ＩＣＴ教育に係る経費（物件費、普通建設事業費など）が他団体と比べ大きいことが主な要因と考えられる。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また、昨年度に比べて住民一人当たりのコストが上昇している主な要因は、佐賀国民スポーツ大会・全国障害者スポーツ大会に向けた施設整備等に係る費用の増加にある。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財政調整基金残高は、「佐賀県行財政運営計画</a:t>
          </a:r>
          <a:r>
            <a:rPr kumimoji="1" lang="en-US" altLang="ja-JP" sz="1200">
              <a:solidFill>
                <a:schemeClr val="tx1"/>
              </a:solidFill>
              <a:latin typeface="ＭＳ ゴシック" pitchFamily="49" charset="-128"/>
              <a:ea typeface="ＭＳ ゴシック" pitchFamily="49" charset="-128"/>
            </a:rPr>
            <a:t>2015</a:t>
          </a:r>
          <a:r>
            <a:rPr kumimoji="1" lang="ja-JP" altLang="en-US" sz="1200">
              <a:solidFill>
                <a:schemeClr val="tx1"/>
              </a:solidFill>
              <a:latin typeface="ＭＳ ゴシック" pitchFamily="49" charset="-128"/>
              <a:ea typeface="ＭＳ ゴシック" pitchFamily="49" charset="-128"/>
            </a:rPr>
            <a:t>」の取組方針に基づき、一定額の基金残高の確保に努めた結果、目標である</a:t>
          </a:r>
          <a:r>
            <a:rPr kumimoji="1" lang="en-US" altLang="ja-JP" sz="1200">
              <a:solidFill>
                <a:schemeClr val="tx1"/>
              </a:solidFill>
              <a:latin typeface="ＭＳ ゴシック" pitchFamily="49" charset="-128"/>
              <a:ea typeface="ＭＳ ゴシック" pitchFamily="49" charset="-128"/>
            </a:rPr>
            <a:t>H30</a:t>
          </a:r>
          <a:r>
            <a:rPr kumimoji="1" lang="ja-JP" altLang="en-US" sz="1200">
              <a:solidFill>
                <a:schemeClr val="tx1"/>
              </a:solidFill>
              <a:latin typeface="ＭＳ ゴシック" pitchFamily="49" charset="-128"/>
              <a:ea typeface="ＭＳ ゴシック" pitchFamily="49" charset="-128"/>
            </a:rPr>
            <a:t>年度末残高</a:t>
          </a:r>
          <a:r>
            <a:rPr kumimoji="1" lang="en-US" altLang="ja-JP" sz="1200">
              <a:solidFill>
                <a:schemeClr val="tx1"/>
              </a:solidFill>
              <a:latin typeface="ＭＳ ゴシック" pitchFamily="49" charset="-128"/>
              <a:ea typeface="ＭＳ ゴシック" pitchFamily="49" charset="-128"/>
            </a:rPr>
            <a:t>135</a:t>
          </a:r>
          <a:r>
            <a:rPr kumimoji="1" lang="ja-JP" altLang="en-US" sz="1200">
              <a:solidFill>
                <a:schemeClr val="tx1"/>
              </a:solidFill>
              <a:latin typeface="ＭＳ ゴシック" pitchFamily="49" charset="-128"/>
              <a:ea typeface="ＭＳ ゴシック" pitchFamily="49" charset="-128"/>
            </a:rPr>
            <a:t>億円を上回る</a:t>
          </a:r>
          <a:r>
            <a:rPr kumimoji="1" lang="en-US" altLang="ja-JP" sz="1200">
              <a:solidFill>
                <a:schemeClr val="tx1"/>
              </a:solidFill>
              <a:latin typeface="ＭＳ ゴシック" pitchFamily="49" charset="-128"/>
              <a:ea typeface="ＭＳ ゴシック" pitchFamily="49" charset="-128"/>
            </a:rPr>
            <a:t>160</a:t>
          </a:r>
          <a:r>
            <a:rPr kumimoji="1" lang="ja-JP" altLang="en-US" sz="1200">
              <a:solidFill>
                <a:schemeClr val="tx1"/>
              </a:solidFill>
              <a:latin typeface="ＭＳ ゴシック" pitchFamily="49" charset="-128"/>
              <a:ea typeface="ＭＳ ゴシック" pitchFamily="49" charset="-128"/>
            </a:rPr>
            <a:t>億円を確保したところ。</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なお、</a:t>
          </a:r>
          <a:r>
            <a:rPr kumimoji="1" lang="en-US" altLang="ja-JP" sz="1200">
              <a:solidFill>
                <a:schemeClr val="tx1"/>
              </a:solidFill>
              <a:latin typeface="ＭＳ ゴシック" pitchFamily="49" charset="-128"/>
              <a:ea typeface="ＭＳ ゴシック" pitchFamily="49" charset="-128"/>
            </a:rPr>
            <a:t>R</a:t>
          </a:r>
          <a:r>
            <a:rPr kumimoji="1" lang="ja-JP" altLang="en-US" sz="1200">
              <a:solidFill>
                <a:schemeClr val="tx1"/>
              </a:solidFill>
              <a:latin typeface="ＭＳ ゴシック" pitchFamily="49" charset="-128"/>
              <a:ea typeface="ＭＳ ゴシック" pitchFamily="49" charset="-128"/>
            </a:rPr>
            <a:t>元年度については、収支調整のための取崩しをした一方、決算剰余金の積立て等により、前年度比で</a:t>
          </a:r>
          <a:r>
            <a:rPr kumimoji="1" lang="en-US" altLang="ja-JP" sz="1200">
              <a:solidFill>
                <a:schemeClr val="tx1"/>
              </a:solidFill>
              <a:latin typeface="ＭＳ ゴシック" pitchFamily="49" charset="-128"/>
              <a:ea typeface="ＭＳ ゴシック" pitchFamily="49" charset="-128"/>
            </a:rPr>
            <a:t>0.86</a:t>
          </a:r>
          <a:r>
            <a:rPr kumimoji="1" lang="ja-JP" altLang="en-US" sz="1200">
              <a:solidFill>
                <a:schemeClr val="tx1"/>
              </a:solidFill>
              <a:latin typeface="ＭＳ ゴシック" pitchFamily="49" charset="-128"/>
              <a:ea typeface="ＭＳ ゴシック" pitchFamily="49" charset="-128"/>
            </a:rPr>
            <a:t>ポイント増となっている。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実質収支額は、前年度比でほぼ横ばいとなっており、昭和</a:t>
          </a:r>
          <a:r>
            <a:rPr kumimoji="1" lang="en-US" altLang="ja-JP" sz="1200">
              <a:solidFill>
                <a:schemeClr val="tx1"/>
              </a:solidFill>
              <a:latin typeface="ＭＳ ゴシック" pitchFamily="49" charset="-128"/>
              <a:ea typeface="ＭＳ ゴシック" pitchFamily="49" charset="-128"/>
            </a:rPr>
            <a:t>51</a:t>
          </a:r>
          <a:r>
            <a:rPr kumimoji="1" lang="ja-JP" altLang="en-US" sz="1200">
              <a:solidFill>
                <a:schemeClr val="tx1"/>
              </a:solidFill>
              <a:latin typeface="ＭＳ ゴシック" pitchFamily="49" charset="-128"/>
              <a:ea typeface="ＭＳ ゴシック" pitchFamily="49" charset="-128"/>
            </a:rPr>
            <a:t>年度以降黒字となっている。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いずれの会計も黒字であり、連結実質赤字比率は発生していない。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一般会計の実質収支比率は、前年度比でほぼ横ばいとなっている。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産業用地造成事業特別会計の実質収支比率は、分譲面積の増に伴い土地収入見込額が増加したことから、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一定の財政健全化は確保できているが、「佐賀県行財政運営計画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」に基づき、引き続き持続可能な財政運営を行っていく。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topLeftCell="AM1" workbookViewId="0">
      <selection activeCell="BN5" sqref="BN5:BU5"/>
    </sheetView>
  </sheetViews>
  <sheetFormatPr defaultColWidth="0" defaultRowHeight="11.25" zeroHeight="1"/>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c r="A1" s="158"/>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9"/>
      <c r="DK1" s="159"/>
      <c r="DL1" s="159"/>
      <c r="DM1" s="159"/>
      <c r="DN1" s="159"/>
      <c r="DO1" s="159"/>
    </row>
    <row r="2" spans="1:119" ht="24.75" thickBot="1">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c r="A3" s="159"/>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8"/>
      <c r="DK3" s="158"/>
      <c r="DL3" s="158"/>
      <c r="DM3" s="158"/>
      <c r="DN3" s="158"/>
      <c r="DO3" s="158"/>
    </row>
    <row r="4" spans="1:119" ht="18.75" customHeight="1">
      <c r="A4" s="159"/>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451011101</v>
      </c>
      <c r="BO4" s="419"/>
      <c r="BP4" s="419"/>
      <c r="BQ4" s="419"/>
      <c r="BR4" s="419"/>
      <c r="BS4" s="419"/>
      <c r="BT4" s="419"/>
      <c r="BU4" s="420"/>
      <c r="BV4" s="418">
        <v>437769528</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2.1</v>
      </c>
      <c r="CU4" s="425"/>
      <c r="CV4" s="425"/>
      <c r="CW4" s="425"/>
      <c r="CX4" s="425"/>
      <c r="CY4" s="425"/>
      <c r="CZ4" s="425"/>
      <c r="DA4" s="426"/>
      <c r="DB4" s="424">
        <v>2.1</v>
      </c>
      <c r="DC4" s="425"/>
      <c r="DD4" s="425"/>
      <c r="DE4" s="425"/>
      <c r="DF4" s="425"/>
      <c r="DG4" s="425"/>
      <c r="DH4" s="425"/>
      <c r="DI4" s="426"/>
      <c r="DJ4" s="158"/>
      <c r="DK4" s="158"/>
      <c r="DL4" s="158"/>
      <c r="DM4" s="158"/>
      <c r="DN4" s="158"/>
      <c r="DO4" s="158"/>
    </row>
    <row r="5" spans="1:119" ht="18.75" customHeight="1" thickBot="1">
      <c r="A5" s="159"/>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439921412</v>
      </c>
      <c r="BO5" s="431"/>
      <c r="BP5" s="431"/>
      <c r="BQ5" s="431"/>
      <c r="BR5" s="431"/>
      <c r="BS5" s="431"/>
      <c r="BT5" s="431"/>
      <c r="BU5" s="432"/>
      <c r="BV5" s="430">
        <v>427869930</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94.8</v>
      </c>
      <c r="CU5" s="437"/>
      <c r="CV5" s="437"/>
      <c r="CW5" s="437"/>
      <c r="CX5" s="437"/>
      <c r="CY5" s="437"/>
      <c r="CZ5" s="437"/>
      <c r="DA5" s="438"/>
      <c r="DB5" s="436">
        <v>93.5</v>
      </c>
      <c r="DC5" s="437"/>
      <c r="DD5" s="437"/>
      <c r="DE5" s="437"/>
      <c r="DF5" s="437"/>
      <c r="DG5" s="437"/>
      <c r="DH5" s="437"/>
      <c r="DI5" s="438"/>
      <c r="DJ5" s="158"/>
      <c r="DK5" s="158"/>
      <c r="DL5" s="158"/>
      <c r="DM5" s="158"/>
      <c r="DN5" s="158"/>
      <c r="DO5" s="158"/>
    </row>
    <row r="6" spans="1:119" ht="18.75" customHeight="1">
      <c r="A6" s="159"/>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12600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11089689</v>
      </c>
      <c r="BO6" s="431"/>
      <c r="BP6" s="431"/>
      <c r="BQ6" s="431"/>
      <c r="BR6" s="431"/>
      <c r="BS6" s="431"/>
      <c r="BT6" s="431"/>
      <c r="BU6" s="432"/>
      <c r="BV6" s="430">
        <v>9899598</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100.5</v>
      </c>
      <c r="CU6" s="453"/>
      <c r="CV6" s="453"/>
      <c r="CW6" s="453"/>
      <c r="CX6" s="453"/>
      <c r="CY6" s="453"/>
      <c r="CZ6" s="453"/>
      <c r="DA6" s="454"/>
      <c r="DB6" s="452">
        <v>100.6</v>
      </c>
      <c r="DC6" s="453"/>
      <c r="DD6" s="453"/>
      <c r="DE6" s="453"/>
      <c r="DF6" s="453"/>
      <c r="DG6" s="453"/>
      <c r="DH6" s="453"/>
      <c r="DI6" s="454"/>
      <c r="DJ6" s="158"/>
      <c r="DK6" s="158"/>
      <c r="DL6" s="158"/>
      <c r="DM6" s="158"/>
      <c r="DN6" s="158"/>
      <c r="DO6" s="158"/>
    </row>
    <row r="7" spans="1:119" ht="18.75" customHeight="1">
      <c r="A7" s="159"/>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2</v>
      </c>
      <c r="AJ7" s="446"/>
      <c r="AK7" s="446"/>
      <c r="AL7" s="446"/>
      <c r="AM7" s="446"/>
      <c r="AN7" s="446"/>
      <c r="AO7" s="446"/>
      <c r="AP7" s="447"/>
      <c r="AQ7" s="445">
        <v>9900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5610462</v>
      </c>
      <c r="BO7" s="431"/>
      <c r="BP7" s="431"/>
      <c r="BQ7" s="431"/>
      <c r="BR7" s="431"/>
      <c r="BS7" s="431"/>
      <c r="BT7" s="431"/>
      <c r="BU7" s="432"/>
      <c r="BV7" s="430">
        <v>4501651</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255840916</v>
      </c>
      <c r="CU7" s="431"/>
      <c r="CV7" s="431"/>
      <c r="CW7" s="431"/>
      <c r="CX7" s="431"/>
      <c r="CY7" s="431"/>
      <c r="CZ7" s="431"/>
      <c r="DA7" s="432"/>
      <c r="DB7" s="430">
        <v>256811655</v>
      </c>
      <c r="DC7" s="431"/>
      <c r="DD7" s="431"/>
      <c r="DE7" s="431"/>
      <c r="DF7" s="431"/>
      <c r="DG7" s="431"/>
      <c r="DH7" s="431"/>
      <c r="DI7" s="432"/>
      <c r="DJ7" s="158"/>
      <c r="DK7" s="158"/>
      <c r="DL7" s="158"/>
      <c r="DM7" s="158"/>
      <c r="DN7" s="158"/>
      <c r="DO7" s="158"/>
    </row>
    <row r="8" spans="1:119" ht="18.75" customHeight="1" thickBot="1">
      <c r="A8" s="159"/>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7600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5479227</v>
      </c>
      <c r="BO8" s="431"/>
      <c r="BP8" s="431"/>
      <c r="BQ8" s="431"/>
      <c r="BR8" s="431"/>
      <c r="BS8" s="431"/>
      <c r="BT8" s="431"/>
      <c r="BU8" s="432"/>
      <c r="BV8" s="430">
        <v>5397947</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0.35016999999999998</v>
      </c>
      <c r="CU8" s="450"/>
      <c r="CV8" s="450"/>
      <c r="CW8" s="450"/>
      <c r="CX8" s="450"/>
      <c r="CY8" s="450"/>
      <c r="CZ8" s="450"/>
      <c r="DA8" s="451"/>
      <c r="DB8" s="449">
        <v>0.34647</v>
      </c>
      <c r="DC8" s="450"/>
      <c r="DD8" s="450"/>
      <c r="DE8" s="450"/>
      <c r="DF8" s="450"/>
      <c r="DG8" s="450"/>
      <c r="DH8" s="450"/>
      <c r="DI8" s="451"/>
      <c r="DJ8" s="158"/>
      <c r="DK8" s="158"/>
      <c r="DL8" s="158"/>
      <c r="DM8" s="158"/>
      <c r="DN8" s="158"/>
      <c r="DO8" s="158"/>
    </row>
    <row r="9" spans="1:119" ht="18.75" customHeight="1" thickBot="1">
      <c r="A9" s="159"/>
      <c r="B9" s="455" t="s">
        <v>105</v>
      </c>
      <c r="C9" s="456"/>
      <c r="D9" s="456"/>
      <c r="E9" s="456"/>
      <c r="F9" s="456"/>
      <c r="G9" s="456"/>
      <c r="H9" s="456"/>
      <c r="I9" s="456"/>
      <c r="J9" s="456"/>
      <c r="K9" s="457"/>
      <c r="L9" s="463" t="s">
        <v>106</v>
      </c>
      <c r="M9" s="464"/>
      <c r="N9" s="464"/>
      <c r="O9" s="464"/>
      <c r="P9" s="464"/>
      <c r="Q9" s="465"/>
      <c r="R9" s="466">
        <v>832832</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9900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81280</v>
      </c>
      <c r="BO9" s="431"/>
      <c r="BP9" s="431"/>
      <c r="BQ9" s="431"/>
      <c r="BR9" s="431"/>
      <c r="BS9" s="431"/>
      <c r="BT9" s="431"/>
      <c r="BU9" s="432"/>
      <c r="BV9" s="430">
        <v>652146</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19.8</v>
      </c>
      <c r="CU9" s="437"/>
      <c r="CV9" s="437"/>
      <c r="CW9" s="437"/>
      <c r="CX9" s="437"/>
      <c r="CY9" s="437"/>
      <c r="CZ9" s="437"/>
      <c r="DA9" s="438"/>
      <c r="DB9" s="436">
        <v>20.5</v>
      </c>
      <c r="DC9" s="437"/>
      <c r="DD9" s="437"/>
      <c r="DE9" s="437"/>
      <c r="DF9" s="437"/>
      <c r="DG9" s="437"/>
      <c r="DH9" s="437"/>
      <c r="DI9" s="438"/>
      <c r="DJ9" s="158"/>
      <c r="DK9" s="158"/>
      <c r="DL9" s="158"/>
      <c r="DM9" s="158"/>
      <c r="DN9" s="158"/>
      <c r="DO9" s="158"/>
    </row>
    <row r="10" spans="1:119" ht="18.75" customHeight="1">
      <c r="A10" s="159"/>
      <c r="B10" s="458"/>
      <c r="C10" s="459"/>
      <c r="D10" s="459"/>
      <c r="E10" s="459"/>
      <c r="F10" s="459"/>
      <c r="G10" s="459"/>
      <c r="H10" s="459"/>
      <c r="I10" s="459"/>
      <c r="J10" s="459"/>
      <c r="K10" s="400"/>
      <c r="L10" s="499" t="s">
        <v>110</v>
      </c>
      <c r="M10" s="500"/>
      <c r="N10" s="500"/>
      <c r="O10" s="500"/>
      <c r="P10" s="500"/>
      <c r="Q10" s="501"/>
      <c r="R10" s="445">
        <v>849788</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8600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2675639</v>
      </c>
      <c r="BO10" s="431"/>
      <c r="BP10" s="431"/>
      <c r="BQ10" s="431"/>
      <c r="BR10" s="431"/>
      <c r="BS10" s="431"/>
      <c r="BT10" s="431"/>
      <c r="BU10" s="432"/>
      <c r="BV10" s="430">
        <v>2354500</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c r="A11" s="159"/>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36</v>
      </c>
      <c r="AJ11" s="446"/>
      <c r="AK11" s="446"/>
      <c r="AL11" s="446"/>
      <c r="AM11" s="446"/>
      <c r="AN11" s="446"/>
      <c r="AO11" s="446"/>
      <c r="AP11" s="447"/>
      <c r="AQ11" s="445">
        <v>8000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8"/>
      <c r="DK11" s="158"/>
      <c r="DL11" s="158"/>
      <c r="DM11" s="158"/>
      <c r="DN11" s="158"/>
      <c r="DO11" s="158"/>
    </row>
    <row r="12" spans="1:119" ht="18.75" customHeight="1">
      <c r="A12" s="159"/>
      <c r="B12" s="505" t="s">
        <v>120</v>
      </c>
      <c r="C12" s="506"/>
      <c r="D12" s="506"/>
      <c r="E12" s="506"/>
      <c r="F12" s="506"/>
      <c r="G12" s="506"/>
      <c r="H12" s="506"/>
      <c r="I12" s="506"/>
      <c r="J12" s="506"/>
      <c r="K12" s="507"/>
      <c r="L12" s="514" t="s">
        <v>121</v>
      </c>
      <c r="M12" s="515"/>
      <c r="N12" s="515"/>
      <c r="O12" s="515"/>
      <c r="P12" s="515"/>
      <c r="Q12" s="516"/>
      <c r="R12" s="517">
        <v>823810</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537413</v>
      </c>
      <c r="BO12" s="431"/>
      <c r="BP12" s="431"/>
      <c r="BQ12" s="431"/>
      <c r="BR12" s="431"/>
      <c r="BS12" s="431"/>
      <c r="BT12" s="431"/>
      <c r="BU12" s="432"/>
      <c r="BV12" s="430">
        <v>2330000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119</v>
      </c>
      <c r="DC12" s="503"/>
      <c r="DD12" s="503"/>
      <c r="DE12" s="503"/>
      <c r="DF12" s="503"/>
      <c r="DG12" s="503"/>
      <c r="DH12" s="503"/>
      <c r="DI12" s="504"/>
      <c r="DJ12" s="158"/>
      <c r="DK12" s="158"/>
      <c r="DL12" s="158"/>
      <c r="DM12" s="158"/>
      <c r="DN12" s="158"/>
      <c r="DO12" s="158"/>
    </row>
    <row r="13" spans="1:119" ht="18.75" customHeight="1" thickBot="1">
      <c r="A13" s="159"/>
      <c r="B13" s="508"/>
      <c r="C13" s="509"/>
      <c r="D13" s="509"/>
      <c r="E13" s="509"/>
      <c r="F13" s="509"/>
      <c r="G13" s="509"/>
      <c r="H13" s="509"/>
      <c r="I13" s="509"/>
      <c r="J13" s="509"/>
      <c r="K13" s="510"/>
      <c r="L13" s="166"/>
      <c r="M13" s="524" t="s">
        <v>128</v>
      </c>
      <c r="N13" s="525"/>
      <c r="O13" s="525"/>
      <c r="P13" s="525"/>
      <c r="Q13" s="526"/>
      <c r="R13" s="527">
        <v>816605</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129</v>
      </c>
      <c r="BA13" s="531"/>
      <c r="BB13" s="531"/>
      <c r="BC13" s="531"/>
      <c r="BD13" s="531"/>
      <c r="BE13" s="531"/>
      <c r="BF13" s="531"/>
      <c r="BG13" s="531"/>
      <c r="BH13" s="531"/>
      <c r="BI13" s="531"/>
      <c r="BJ13" s="531"/>
      <c r="BK13" s="531"/>
      <c r="BL13" s="531"/>
      <c r="BM13" s="532"/>
      <c r="BN13" s="430">
        <v>2219506</v>
      </c>
      <c r="BO13" s="431"/>
      <c r="BP13" s="431"/>
      <c r="BQ13" s="431"/>
      <c r="BR13" s="431"/>
      <c r="BS13" s="431"/>
      <c r="BT13" s="431"/>
      <c r="BU13" s="432"/>
      <c r="BV13" s="430">
        <v>676646</v>
      </c>
      <c r="BW13" s="431"/>
      <c r="BX13" s="431"/>
      <c r="BY13" s="431"/>
      <c r="BZ13" s="431"/>
      <c r="CA13" s="431"/>
      <c r="CB13" s="431"/>
      <c r="CC13" s="432"/>
      <c r="CD13" s="433" t="s">
        <v>130</v>
      </c>
      <c r="CE13" s="434"/>
      <c r="CF13" s="434"/>
      <c r="CG13" s="434"/>
      <c r="CH13" s="434"/>
      <c r="CI13" s="434"/>
      <c r="CJ13" s="434"/>
      <c r="CK13" s="434"/>
      <c r="CL13" s="434"/>
      <c r="CM13" s="434"/>
      <c r="CN13" s="434"/>
      <c r="CO13" s="434"/>
      <c r="CP13" s="434"/>
      <c r="CQ13" s="434"/>
      <c r="CR13" s="434"/>
      <c r="CS13" s="435"/>
      <c r="CT13" s="436">
        <v>9</v>
      </c>
      <c r="CU13" s="437"/>
      <c r="CV13" s="437"/>
      <c r="CW13" s="437"/>
      <c r="CX13" s="437"/>
      <c r="CY13" s="437"/>
      <c r="CZ13" s="437"/>
      <c r="DA13" s="438"/>
      <c r="DB13" s="436">
        <v>9.4</v>
      </c>
      <c r="DC13" s="437"/>
      <c r="DD13" s="437"/>
      <c r="DE13" s="437"/>
      <c r="DF13" s="437"/>
      <c r="DG13" s="437"/>
      <c r="DH13" s="437"/>
      <c r="DI13" s="438"/>
      <c r="DJ13" s="158"/>
      <c r="DK13" s="158"/>
      <c r="DL13" s="158"/>
      <c r="DM13" s="158"/>
      <c r="DN13" s="158"/>
      <c r="DO13" s="158"/>
    </row>
    <row r="14" spans="1:119" ht="18.75" customHeight="1" thickBot="1">
      <c r="A14" s="159"/>
      <c r="B14" s="508"/>
      <c r="C14" s="509"/>
      <c r="D14" s="509"/>
      <c r="E14" s="509"/>
      <c r="F14" s="509"/>
      <c r="G14" s="509"/>
      <c r="H14" s="509"/>
      <c r="I14" s="509"/>
      <c r="J14" s="509"/>
      <c r="K14" s="510"/>
      <c r="L14" s="542" t="s">
        <v>131</v>
      </c>
      <c r="M14" s="543"/>
      <c r="N14" s="543"/>
      <c r="O14" s="543"/>
      <c r="P14" s="543"/>
      <c r="Q14" s="544"/>
      <c r="R14" s="545">
        <v>828781</v>
      </c>
      <c r="S14" s="546"/>
      <c r="T14" s="546"/>
      <c r="U14" s="546"/>
      <c r="V14" s="547"/>
      <c r="W14" s="472"/>
      <c r="X14" s="473"/>
      <c r="Y14" s="474"/>
      <c r="Z14" s="499" t="s">
        <v>132</v>
      </c>
      <c r="AA14" s="500"/>
      <c r="AB14" s="500"/>
      <c r="AC14" s="500"/>
      <c r="AD14" s="500"/>
      <c r="AE14" s="500"/>
      <c r="AF14" s="500"/>
      <c r="AG14" s="500"/>
      <c r="AH14" s="501"/>
      <c r="AI14" s="445">
        <v>4063</v>
      </c>
      <c r="AJ14" s="446"/>
      <c r="AK14" s="446"/>
      <c r="AL14" s="446"/>
      <c r="AM14" s="447"/>
      <c r="AN14" s="445">
        <v>13245380</v>
      </c>
      <c r="AO14" s="446"/>
      <c r="AP14" s="446"/>
      <c r="AQ14" s="446"/>
      <c r="AR14" s="446"/>
      <c r="AS14" s="447"/>
      <c r="AT14" s="445">
        <v>3260</v>
      </c>
      <c r="AU14" s="446"/>
      <c r="AV14" s="446"/>
      <c r="AW14" s="446"/>
      <c r="AX14" s="446"/>
      <c r="AY14" s="448"/>
      <c r="AZ14" s="439" t="s">
        <v>133</v>
      </c>
      <c r="BA14" s="440"/>
      <c r="BB14" s="440"/>
      <c r="BC14" s="440"/>
      <c r="BD14" s="440"/>
      <c r="BE14" s="440"/>
      <c r="BF14" s="440"/>
      <c r="BG14" s="440"/>
      <c r="BH14" s="440"/>
      <c r="BI14" s="440"/>
      <c r="BJ14" s="440"/>
      <c r="BK14" s="440"/>
      <c r="BL14" s="440"/>
      <c r="BM14" s="441"/>
      <c r="BN14" s="418">
        <v>79143975</v>
      </c>
      <c r="BO14" s="419"/>
      <c r="BP14" s="419"/>
      <c r="BQ14" s="419"/>
      <c r="BR14" s="419"/>
      <c r="BS14" s="419"/>
      <c r="BT14" s="419"/>
      <c r="BU14" s="420"/>
      <c r="BV14" s="418">
        <v>76919808</v>
      </c>
      <c r="BW14" s="419"/>
      <c r="BX14" s="419"/>
      <c r="BY14" s="419"/>
      <c r="BZ14" s="419"/>
      <c r="CA14" s="419"/>
      <c r="CB14" s="419"/>
      <c r="CC14" s="420"/>
      <c r="CD14" s="496" t="s">
        <v>134</v>
      </c>
      <c r="CE14" s="497"/>
      <c r="CF14" s="497"/>
      <c r="CG14" s="497"/>
      <c r="CH14" s="497"/>
      <c r="CI14" s="497"/>
      <c r="CJ14" s="497"/>
      <c r="CK14" s="497"/>
      <c r="CL14" s="497"/>
      <c r="CM14" s="497"/>
      <c r="CN14" s="497"/>
      <c r="CO14" s="497"/>
      <c r="CP14" s="497"/>
      <c r="CQ14" s="497"/>
      <c r="CR14" s="497"/>
      <c r="CS14" s="498"/>
      <c r="CT14" s="539">
        <v>115</v>
      </c>
      <c r="CU14" s="540"/>
      <c r="CV14" s="540"/>
      <c r="CW14" s="540"/>
      <c r="CX14" s="540"/>
      <c r="CY14" s="540"/>
      <c r="CZ14" s="540"/>
      <c r="DA14" s="541"/>
      <c r="DB14" s="539">
        <v>111.6</v>
      </c>
      <c r="DC14" s="540"/>
      <c r="DD14" s="540"/>
      <c r="DE14" s="540"/>
      <c r="DF14" s="540"/>
      <c r="DG14" s="540"/>
      <c r="DH14" s="540"/>
      <c r="DI14" s="541"/>
      <c r="DJ14" s="158"/>
      <c r="DK14" s="158"/>
      <c r="DL14" s="158"/>
      <c r="DM14" s="158"/>
      <c r="DN14" s="158"/>
      <c r="DO14" s="158"/>
    </row>
    <row r="15" spans="1:119" ht="18.75" customHeight="1">
      <c r="A15" s="159"/>
      <c r="B15" s="508"/>
      <c r="C15" s="509"/>
      <c r="D15" s="509"/>
      <c r="E15" s="509"/>
      <c r="F15" s="509"/>
      <c r="G15" s="509"/>
      <c r="H15" s="509"/>
      <c r="I15" s="509"/>
      <c r="J15" s="509"/>
      <c r="K15" s="510"/>
      <c r="L15" s="166"/>
      <c r="M15" s="524" t="s">
        <v>128</v>
      </c>
      <c r="N15" s="525"/>
      <c r="O15" s="525"/>
      <c r="P15" s="525"/>
      <c r="Q15" s="526"/>
      <c r="R15" s="545">
        <v>822443</v>
      </c>
      <c r="S15" s="546"/>
      <c r="T15" s="546"/>
      <c r="U15" s="546"/>
      <c r="V15" s="547"/>
      <c r="W15" s="472"/>
      <c r="X15" s="473"/>
      <c r="Y15" s="474"/>
      <c r="Z15" s="499" t="s">
        <v>135</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119</v>
      </c>
      <c r="AU15" s="446"/>
      <c r="AV15" s="446"/>
      <c r="AW15" s="446"/>
      <c r="AX15" s="446"/>
      <c r="AY15" s="448"/>
      <c r="AZ15" s="427" t="s">
        <v>136</v>
      </c>
      <c r="BA15" s="428"/>
      <c r="BB15" s="428"/>
      <c r="BC15" s="428"/>
      <c r="BD15" s="428"/>
      <c r="BE15" s="428"/>
      <c r="BF15" s="428"/>
      <c r="BG15" s="428"/>
      <c r="BH15" s="428"/>
      <c r="BI15" s="428"/>
      <c r="BJ15" s="428"/>
      <c r="BK15" s="428"/>
      <c r="BL15" s="428"/>
      <c r="BM15" s="429"/>
      <c r="BN15" s="430">
        <v>222612057</v>
      </c>
      <c r="BO15" s="431"/>
      <c r="BP15" s="431"/>
      <c r="BQ15" s="431"/>
      <c r="BR15" s="431"/>
      <c r="BS15" s="431"/>
      <c r="BT15" s="431"/>
      <c r="BU15" s="432"/>
      <c r="BV15" s="430">
        <v>218896208</v>
      </c>
      <c r="BW15" s="431"/>
      <c r="BX15" s="431"/>
      <c r="BY15" s="431"/>
      <c r="BZ15" s="431"/>
      <c r="CA15" s="431"/>
      <c r="CB15" s="431"/>
      <c r="CC15" s="432"/>
      <c r="CD15" s="550" t="s">
        <v>137</v>
      </c>
      <c r="CE15" s="551"/>
      <c r="CF15" s="551"/>
      <c r="CG15" s="551"/>
      <c r="CH15" s="551"/>
      <c r="CI15" s="551"/>
      <c r="CJ15" s="551"/>
      <c r="CK15" s="551"/>
      <c r="CL15" s="551"/>
      <c r="CM15" s="551"/>
      <c r="CN15" s="551"/>
      <c r="CO15" s="551"/>
      <c r="CP15" s="551"/>
      <c r="CQ15" s="551"/>
      <c r="CR15" s="551"/>
      <c r="CS15" s="552"/>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c r="A16" s="159"/>
      <c r="B16" s="508"/>
      <c r="C16" s="509"/>
      <c r="D16" s="509"/>
      <c r="E16" s="509"/>
      <c r="F16" s="509"/>
      <c r="G16" s="509"/>
      <c r="H16" s="509"/>
      <c r="I16" s="509"/>
      <c r="J16" s="509"/>
      <c r="K16" s="510"/>
      <c r="L16" s="542" t="s">
        <v>138</v>
      </c>
      <c r="M16" s="559"/>
      <c r="N16" s="559"/>
      <c r="O16" s="559"/>
      <c r="P16" s="559"/>
      <c r="Q16" s="560"/>
      <c r="R16" s="556" t="s">
        <v>139</v>
      </c>
      <c r="S16" s="557"/>
      <c r="T16" s="557"/>
      <c r="U16" s="557"/>
      <c r="V16" s="558"/>
      <c r="W16" s="472"/>
      <c r="X16" s="473"/>
      <c r="Y16" s="474"/>
      <c r="Z16" s="499" t="s">
        <v>140</v>
      </c>
      <c r="AA16" s="500"/>
      <c r="AB16" s="500"/>
      <c r="AC16" s="500"/>
      <c r="AD16" s="500"/>
      <c r="AE16" s="500"/>
      <c r="AF16" s="500"/>
      <c r="AG16" s="500"/>
      <c r="AH16" s="501"/>
      <c r="AI16" s="445">
        <v>83</v>
      </c>
      <c r="AJ16" s="446"/>
      <c r="AK16" s="446"/>
      <c r="AL16" s="446"/>
      <c r="AM16" s="447"/>
      <c r="AN16" s="445">
        <v>268671</v>
      </c>
      <c r="AO16" s="446"/>
      <c r="AP16" s="446"/>
      <c r="AQ16" s="446"/>
      <c r="AR16" s="446"/>
      <c r="AS16" s="447"/>
      <c r="AT16" s="445">
        <v>3237</v>
      </c>
      <c r="AU16" s="446"/>
      <c r="AV16" s="446"/>
      <c r="AW16" s="446"/>
      <c r="AX16" s="446"/>
      <c r="AY16" s="448"/>
      <c r="AZ16" s="427" t="s">
        <v>141</v>
      </c>
      <c r="BA16" s="428"/>
      <c r="BB16" s="428"/>
      <c r="BC16" s="428"/>
      <c r="BD16" s="428"/>
      <c r="BE16" s="428"/>
      <c r="BF16" s="428"/>
      <c r="BG16" s="428"/>
      <c r="BH16" s="428"/>
      <c r="BI16" s="428"/>
      <c r="BJ16" s="428"/>
      <c r="BK16" s="428"/>
      <c r="BL16" s="428"/>
      <c r="BM16" s="429"/>
      <c r="BN16" s="430">
        <v>98979536</v>
      </c>
      <c r="BO16" s="431"/>
      <c r="BP16" s="431"/>
      <c r="BQ16" s="431"/>
      <c r="BR16" s="431"/>
      <c r="BS16" s="431"/>
      <c r="BT16" s="431"/>
      <c r="BU16" s="432"/>
      <c r="BV16" s="430">
        <v>96278217</v>
      </c>
      <c r="BW16" s="431"/>
      <c r="BX16" s="431"/>
      <c r="BY16" s="431"/>
      <c r="BZ16" s="431"/>
      <c r="CA16" s="431"/>
      <c r="CB16" s="431"/>
      <c r="CC16" s="432"/>
      <c r="CD16" s="170"/>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8"/>
      <c r="DK16" s="158"/>
      <c r="DL16" s="158"/>
      <c r="DM16" s="158"/>
      <c r="DN16" s="158"/>
      <c r="DO16" s="158"/>
    </row>
    <row r="17" spans="1:119" ht="18.75" customHeight="1" thickBot="1">
      <c r="A17" s="159"/>
      <c r="B17" s="511"/>
      <c r="C17" s="512"/>
      <c r="D17" s="512"/>
      <c r="E17" s="512"/>
      <c r="F17" s="512"/>
      <c r="G17" s="512"/>
      <c r="H17" s="512"/>
      <c r="I17" s="512"/>
      <c r="J17" s="512"/>
      <c r="K17" s="513"/>
      <c r="L17" s="171"/>
      <c r="M17" s="553" t="s">
        <v>142</v>
      </c>
      <c r="N17" s="554"/>
      <c r="O17" s="554"/>
      <c r="P17" s="554"/>
      <c r="Q17" s="555"/>
      <c r="R17" s="556" t="s">
        <v>143</v>
      </c>
      <c r="S17" s="557"/>
      <c r="T17" s="557"/>
      <c r="U17" s="557"/>
      <c r="V17" s="558"/>
      <c r="W17" s="472"/>
      <c r="X17" s="473"/>
      <c r="Y17" s="474"/>
      <c r="Z17" s="499" t="s">
        <v>144</v>
      </c>
      <c r="AA17" s="500"/>
      <c r="AB17" s="500"/>
      <c r="AC17" s="500"/>
      <c r="AD17" s="500"/>
      <c r="AE17" s="500"/>
      <c r="AF17" s="500"/>
      <c r="AG17" s="500"/>
      <c r="AH17" s="501"/>
      <c r="AI17" s="445">
        <v>1735</v>
      </c>
      <c r="AJ17" s="446"/>
      <c r="AK17" s="446"/>
      <c r="AL17" s="446"/>
      <c r="AM17" s="447"/>
      <c r="AN17" s="445">
        <v>5453105</v>
      </c>
      <c r="AO17" s="446"/>
      <c r="AP17" s="446"/>
      <c r="AQ17" s="446"/>
      <c r="AR17" s="446"/>
      <c r="AS17" s="447"/>
      <c r="AT17" s="445">
        <v>3143</v>
      </c>
      <c r="AU17" s="446"/>
      <c r="AV17" s="446"/>
      <c r="AW17" s="446"/>
      <c r="AX17" s="446"/>
      <c r="AY17" s="448"/>
      <c r="AZ17" s="427" t="s">
        <v>145</v>
      </c>
      <c r="BA17" s="428"/>
      <c r="BB17" s="428"/>
      <c r="BC17" s="428"/>
      <c r="BD17" s="428"/>
      <c r="BE17" s="428"/>
      <c r="BF17" s="428"/>
      <c r="BG17" s="428"/>
      <c r="BH17" s="428"/>
      <c r="BI17" s="428"/>
      <c r="BJ17" s="428"/>
      <c r="BK17" s="428"/>
      <c r="BL17" s="428"/>
      <c r="BM17" s="429"/>
      <c r="BN17" s="430">
        <v>244543461</v>
      </c>
      <c r="BO17" s="431"/>
      <c r="BP17" s="431"/>
      <c r="BQ17" s="431"/>
      <c r="BR17" s="431"/>
      <c r="BS17" s="431"/>
      <c r="BT17" s="431"/>
      <c r="BU17" s="432"/>
      <c r="BV17" s="430">
        <v>243321016</v>
      </c>
      <c r="BW17" s="431"/>
      <c r="BX17" s="431"/>
      <c r="BY17" s="431"/>
      <c r="BZ17" s="431"/>
      <c r="CA17" s="431"/>
      <c r="CB17" s="431"/>
      <c r="CC17" s="432"/>
      <c r="CD17" s="170"/>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8"/>
      <c r="DK17" s="158"/>
      <c r="DL17" s="158"/>
      <c r="DM17" s="158"/>
      <c r="DN17" s="158"/>
      <c r="DO17" s="158"/>
    </row>
    <row r="18" spans="1:119" ht="18.75" customHeight="1" thickBot="1">
      <c r="A18" s="159"/>
      <c r="B18" s="412" t="s">
        <v>146</v>
      </c>
      <c r="C18" s="413"/>
      <c r="D18" s="413"/>
      <c r="E18" s="413"/>
      <c r="F18" s="413"/>
      <c r="G18" s="413"/>
      <c r="H18" s="413"/>
      <c r="I18" s="413"/>
      <c r="J18" s="413"/>
      <c r="K18" s="561"/>
      <c r="L18" s="562">
        <v>2441</v>
      </c>
      <c r="M18" s="563"/>
      <c r="N18" s="563"/>
      <c r="O18" s="563"/>
      <c r="P18" s="563"/>
      <c r="Q18" s="563"/>
      <c r="R18" s="563"/>
      <c r="S18" s="563"/>
      <c r="T18" s="563"/>
      <c r="U18" s="563"/>
      <c r="V18" s="563"/>
      <c r="W18" s="472"/>
      <c r="X18" s="473"/>
      <c r="Y18" s="474"/>
      <c r="Z18" s="499" t="s">
        <v>147</v>
      </c>
      <c r="AA18" s="500"/>
      <c r="AB18" s="500"/>
      <c r="AC18" s="500"/>
      <c r="AD18" s="500"/>
      <c r="AE18" s="500"/>
      <c r="AF18" s="500"/>
      <c r="AG18" s="500"/>
      <c r="AH18" s="501"/>
      <c r="AI18" s="445">
        <v>7457</v>
      </c>
      <c r="AJ18" s="446"/>
      <c r="AK18" s="446"/>
      <c r="AL18" s="446"/>
      <c r="AM18" s="447"/>
      <c r="AN18" s="445">
        <v>27468085</v>
      </c>
      <c r="AO18" s="446"/>
      <c r="AP18" s="446"/>
      <c r="AQ18" s="446"/>
      <c r="AR18" s="446"/>
      <c r="AS18" s="447"/>
      <c r="AT18" s="445">
        <v>3684</v>
      </c>
      <c r="AU18" s="446"/>
      <c r="AV18" s="446"/>
      <c r="AW18" s="446"/>
      <c r="AX18" s="446"/>
      <c r="AY18" s="448"/>
      <c r="AZ18" s="530" t="s">
        <v>148</v>
      </c>
      <c r="BA18" s="531"/>
      <c r="BB18" s="531"/>
      <c r="BC18" s="531"/>
      <c r="BD18" s="531"/>
      <c r="BE18" s="531"/>
      <c r="BF18" s="531"/>
      <c r="BG18" s="531"/>
      <c r="BH18" s="531"/>
      <c r="BI18" s="531"/>
      <c r="BJ18" s="531"/>
      <c r="BK18" s="531"/>
      <c r="BL18" s="531"/>
      <c r="BM18" s="532"/>
      <c r="BN18" s="564">
        <v>301321589</v>
      </c>
      <c r="BO18" s="565"/>
      <c r="BP18" s="565"/>
      <c r="BQ18" s="565"/>
      <c r="BR18" s="565"/>
      <c r="BS18" s="565"/>
      <c r="BT18" s="565"/>
      <c r="BU18" s="566"/>
      <c r="BV18" s="564">
        <v>301823722</v>
      </c>
      <c r="BW18" s="565"/>
      <c r="BX18" s="565"/>
      <c r="BY18" s="565"/>
      <c r="BZ18" s="565"/>
      <c r="CA18" s="565"/>
      <c r="CB18" s="565"/>
      <c r="CC18" s="566"/>
      <c r="CD18" s="170"/>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8"/>
      <c r="DK18" s="158"/>
      <c r="DL18" s="158"/>
      <c r="DM18" s="158"/>
      <c r="DN18" s="158"/>
      <c r="DO18" s="158"/>
    </row>
    <row r="19" spans="1:119" ht="18.75" customHeight="1" thickBot="1">
      <c r="A19" s="159"/>
      <c r="B19" s="412" t="s">
        <v>149</v>
      </c>
      <c r="C19" s="413"/>
      <c r="D19" s="413"/>
      <c r="E19" s="413"/>
      <c r="F19" s="413"/>
      <c r="G19" s="413"/>
      <c r="H19" s="413"/>
      <c r="I19" s="413"/>
      <c r="J19" s="413"/>
      <c r="K19" s="561"/>
      <c r="L19" s="562">
        <v>338</v>
      </c>
      <c r="M19" s="563"/>
      <c r="N19" s="563"/>
      <c r="O19" s="563"/>
      <c r="P19" s="563"/>
      <c r="Q19" s="563"/>
      <c r="R19" s="563"/>
      <c r="S19" s="563"/>
      <c r="T19" s="563"/>
      <c r="U19" s="563"/>
      <c r="V19" s="563"/>
      <c r="W19" s="472"/>
      <c r="X19" s="473"/>
      <c r="Y19" s="474"/>
      <c r="Z19" s="499" t="s">
        <v>150</v>
      </c>
      <c r="AA19" s="500"/>
      <c r="AB19" s="500"/>
      <c r="AC19" s="500"/>
      <c r="AD19" s="500"/>
      <c r="AE19" s="500"/>
      <c r="AF19" s="500"/>
      <c r="AG19" s="500"/>
      <c r="AH19" s="501"/>
      <c r="AI19" s="445" t="s">
        <v>119</v>
      </c>
      <c r="AJ19" s="446"/>
      <c r="AK19" s="446"/>
      <c r="AL19" s="446"/>
      <c r="AM19" s="447"/>
      <c r="AN19" s="445" t="s">
        <v>151</v>
      </c>
      <c r="AO19" s="446"/>
      <c r="AP19" s="446"/>
      <c r="AQ19" s="446"/>
      <c r="AR19" s="446"/>
      <c r="AS19" s="447"/>
      <c r="AT19" s="445" t="s">
        <v>119</v>
      </c>
      <c r="AU19" s="446"/>
      <c r="AV19" s="446"/>
      <c r="AW19" s="446"/>
      <c r="AX19" s="446"/>
      <c r="AY19" s="448"/>
      <c r="AZ19" s="439" t="s">
        <v>152</v>
      </c>
      <c r="BA19" s="440"/>
      <c r="BB19" s="440"/>
      <c r="BC19" s="440"/>
      <c r="BD19" s="440"/>
      <c r="BE19" s="440"/>
      <c r="BF19" s="440"/>
      <c r="BG19" s="440"/>
      <c r="BH19" s="440"/>
      <c r="BI19" s="440"/>
      <c r="BJ19" s="440"/>
      <c r="BK19" s="440"/>
      <c r="BL19" s="440"/>
      <c r="BM19" s="441"/>
      <c r="BN19" s="418">
        <v>697351046</v>
      </c>
      <c r="BO19" s="419"/>
      <c r="BP19" s="419"/>
      <c r="BQ19" s="419"/>
      <c r="BR19" s="419"/>
      <c r="BS19" s="419"/>
      <c r="BT19" s="419"/>
      <c r="BU19" s="420"/>
      <c r="BV19" s="418">
        <v>698339363</v>
      </c>
      <c r="BW19" s="419"/>
      <c r="BX19" s="419"/>
      <c r="BY19" s="419"/>
      <c r="BZ19" s="419"/>
      <c r="CA19" s="419"/>
      <c r="CB19" s="419"/>
      <c r="CC19" s="420"/>
      <c r="CD19" s="170"/>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8"/>
      <c r="DK19" s="158"/>
      <c r="DL19" s="158"/>
      <c r="DM19" s="158"/>
      <c r="DN19" s="158"/>
      <c r="DO19" s="158"/>
    </row>
    <row r="20" spans="1:119" ht="18.75" customHeight="1" thickBot="1">
      <c r="A20" s="159"/>
      <c r="B20" s="412" t="s">
        <v>153</v>
      </c>
      <c r="C20" s="413"/>
      <c r="D20" s="413"/>
      <c r="E20" s="413"/>
      <c r="F20" s="413"/>
      <c r="G20" s="413"/>
      <c r="H20" s="413"/>
      <c r="I20" s="413"/>
      <c r="J20" s="413"/>
      <c r="K20" s="561"/>
      <c r="L20" s="562">
        <v>302109</v>
      </c>
      <c r="M20" s="563"/>
      <c r="N20" s="563"/>
      <c r="O20" s="563"/>
      <c r="P20" s="563"/>
      <c r="Q20" s="563"/>
      <c r="R20" s="563"/>
      <c r="S20" s="563"/>
      <c r="T20" s="563"/>
      <c r="U20" s="563"/>
      <c r="V20" s="563"/>
      <c r="W20" s="475"/>
      <c r="X20" s="476"/>
      <c r="Y20" s="477"/>
      <c r="Z20" s="499" t="s">
        <v>154</v>
      </c>
      <c r="AA20" s="500"/>
      <c r="AB20" s="500"/>
      <c r="AC20" s="500"/>
      <c r="AD20" s="500"/>
      <c r="AE20" s="500"/>
      <c r="AF20" s="500"/>
      <c r="AG20" s="500"/>
      <c r="AH20" s="501"/>
      <c r="AI20" s="445">
        <v>13255</v>
      </c>
      <c r="AJ20" s="446"/>
      <c r="AK20" s="446"/>
      <c r="AL20" s="446"/>
      <c r="AM20" s="447"/>
      <c r="AN20" s="445">
        <v>46166570</v>
      </c>
      <c r="AO20" s="446"/>
      <c r="AP20" s="446"/>
      <c r="AQ20" s="446"/>
      <c r="AR20" s="446"/>
      <c r="AS20" s="447"/>
      <c r="AT20" s="445">
        <v>3483</v>
      </c>
      <c r="AU20" s="446"/>
      <c r="AV20" s="446"/>
      <c r="AW20" s="446"/>
      <c r="AX20" s="446"/>
      <c r="AY20" s="448"/>
      <c r="AZ20" s="530" t="s">
        <v>155</v>
      </c>
      <c r="BA20" s="531"/>
      <c r="BB20" s="531"/>
      <c r="BC20" s="531"/>
      <c r="BD20" s="531"/>
      <c r="BE20" s="531"/>
      <c r="BF20" s="531"/>
      <c r="BG20" s="531"/>
      <c r="BH20" s="531"/>
      <c r="BI20" s="531"/>
      <c r="BJ20" s="531"/>
      <c r="BK20" s="531"/>
      <c r="BL20" s="531"/>
      <c r="BM20" s="532"/>
      <c r="BN20" s="564">
        <v>240647991</v>
      </c>
      <c r="BO20" s="565"/>
      <c r="BP20" s="565"/>
      <c r="BQ20" s="565"/>
      <c r="BR20" s="565"/>
      <c r="BS20" s="565"/>
      <c r="BT20" s="565"/>
      <c r="BU20" s="566"/>
      <c r="BV20" s="564">
        <v>259460656</v>
      </c>
      <c r="BW20" s="565"/>
      <c r="BX20" s="565"/>
      <c r="BY20" s="565"/>
      <c r="BZ20" s="565"/>
      <c r="CA20" s="565"/>
      <c r="CB20" s="565"/>
      <c r="CC20" s="566"/>
      <c r="CD20" s="170"/>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8"/>
      <c r="DK20" s="158"/>
      <c r="DL20" s="158"/>
      <c r="DM20" s="158"/>
      <c r="DN20" s="158"/>
      <c r="DO20" s="158"/>
    </row>
    <row r="21" spans="1:119" ht="18.75" customHeight="1" thickBot="1">
      <c r="A21" s="159"/>
      <c r="B21" s="172"/>
      <c r="C21" s="173"/>
      <c r="D21" s="173"/>
      <c r="E21" s="173"/>
      <c r="F21" s="173"/>
      <c r="G21" s="173"/>
      <c r="H21" s="173"/>
      <c r="I21" s="173"/>
      <c r="J21" s="173"/>
      <c r="K21" s="173"/>
      <c r="L21" s="173"/>
      <c r="M21" s="173"/>
      <c r="N21" s="173"/>
      <c r="O21" s="173"/>
      <c r="P21" s="173"/>
      <c r="Q21" s="173"/>
      <c r="R21" s="173"/>
      <c r="S21" s="173"/>
      <c r="T21" s="173"/>
      <c r="U21" s="173"/>
      <c r="V21" s="173"/>
      <c r="W21" s="567" t="s">
        <v>156</v>
      </c>
      <c r="X21" s="568"/>
      <c r="Y21" s="568"/>
      <c r="Z21" s="568"/>
      <c r="AA21" s="568"/>
      <c r="AB21" s="568"/>
      <c r="AC21" s="568"/>
      <c r="AD21" s="568"/>
      <c r="AE21" s="568"/>
      <c r="AF21" s="568"/>
      <c r="AG21" s="568"/>
      <c r="AH21" s="569"/>
      <c r="AI21" s="570">
        <v>100</v>
      </c>
      <c r="AJ21" s="571"/>
      <c r="AK21" s="571"/>
      <c r="AL21" s="571"/>
      <c r="AM21" s="571"/>
      <c r="AN21" s="571"/>
      <c r="AO21" s="571"/>
      <c r="AP21" s="571"/>
      <c r="AQ21" s="571"/>
      <c r="AR21" s="571"/>
      <c r="AS21" s="571"/>
      <c r="AT21" s="571"/>
      <c r="AU21" s="571"/>
      <c r="AV21" s="571"/>
      <c r="AW21" s="571"/>
      <c r="AX21" s="571"/>
      <c r="AY21" s="572"/>
      <c r="AZ21" s="439" t="s">
        <v>157</v>
      </c>
      <c r="BA21" s="440"/>
      <c r="BB21" s="440"/>
      <c r="BC21" s="440"/>
      <c r="BD21" s="440"/>
      <c r="BE21" s="440"/>
      <c r="BF21" s="440"/>
      <c r="BG21" s="440"/>
      <c r="BH21" s="440"/>
      <c r="BI21" s="440"/>
      <c r="BJ21" s="440"/>
      <c r="BK21" s="440"/>
      <c r="BL21" s="440"/>
      <c r="BM21" s="441"/>
      <c r="BN21" s="418">
        <v>39453452</v>
      </c>
      <c r="BO21" s="419"/>
      <c r="BP21" s="419"/>
      <c r="BQ21" s="419"/>
      <c r="BR21" s="419"/>
      <c r="BS21" s="419"/>
      <c r="BT21" s="419"/>
      <c r="BU21" s="420"/>
      <c r="BV21" s="418">
        <v>29111311</v>
      </c>
      <c r="BW21" s="419"/>
      <c r="BX21" s="419"/>
      <c r="BY21" s="419"/>
      <c r="BZ21" s="419"/>
      <c r="CA21" s="419"/>
      <c r="CB21" s="419"/>
      <c r="CC21" s="420"/>
      <c r="CD21" s="170"/>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8"/>
      <c r="DK21" s="158"/>
      <c r="DL21" s="158"/>
      <c r="DM21" s="158"/>
      <c r="DN21" s="158"/>
      <c r="DO21" s="158"/>
    </row>
    <row r="22" spans="1:119" ht="18.75" customHeight="1">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7" t="s">
        <v>158</v>
      </c>
      <c r="BA22" s="428"/>
      <c r="BB22" s="428"/>
      <c r="BC22" s="428"/>
      <c r="BD22" s="428"/>
      <c r="BE22" s="428"/>
      <c r="BF22" s="428"/>
      <c r="BG22" s="428"/>
      <c r="BH22" s="428"/>
      <c r="BI22" s="428"/>
      <c r="BJ22" s="428"/>
      <c r="BK22" s="428"/>
      <c r="BL22" s="428"/>
      <c r="BM22" s="429"/>
      <c r="BN22" s="430">
        <v>2080602</v>
      </c>
      <c r="BO22" s="431"/>
      <c r="BP22" s="431"/>
      <c r="BQ22" s="431"/>
      <c r="BR22" s="431"/>
      <c r="BS22" s="431"/>
      <c r="BT22" s="431"/>
      <c r="BU22" s="432"/>
      <c r="BV22" s="430">
        <v>2007587</v>
      </c>
      <c r="BW22" s="431"/>
      <c r="BX22" s="431"/>
      <c r="BY22" s="431"/>
      <c r="BZ22" s="431"/>
      <c r="CA22" s="431"/>
      <c r="CB22" s="431"/>
      <c r="CC22" s="432"/>
      <c r="CD22" s="170"/>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8"/>
      <c r="DK22" s="158"/>
      <c r="DL22" s="158"/>
      <c r="DM22" s="158"/>
      <c r="DN22" s="158"/>
      <c r="DO22" s="158"/>
    </row>
    <row r="23" spans="1:119" ht="18.75" customHeight="1">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7" t="s">
        <v>159</v>
      </c>
      <c r="BA23" s="428"/>
      <c r="BB23" s="428"/>
      <c r="BC23" s="428"/>
      <c r="BD23" s="428"/>
      <c r="BE23" s="428"/>
      <c r="BF23" s="428"/>
      <c r="BG23" s="428"/>
      <c r="BH23" s="428"/>
      <c r="BI23" s="428"/>
      <c r="BJ23" s="428"/>
      <c r="BK23" s="428"/>
      <c r="BL23" s="428"/>
      <c r="BM23" s="429"/>
      <c r="BN23" s="430">
        <v>16825717</v>
      </c>
      <c r="BO23" s="431"/>
      <c r="BP23" s="431"/>
      <c r="BQ23" s="431"/>
      <c r="BR23" s="431"/>
      <c r="BS23" s="431"/>
      <c r="BT23" s="431"/>
      <c r="BU23" s="432"/>
      <c r="BV23" s="430">
        <v>18812760</v>
      </c>
      <c r="BW23" s="431"/>
      <c r="BX23" s="431"/>
      <c r="BY23" s="431"/>
      <c r="BZ23" s="431"/>
      <c r="CA23" s="431"/>
      <c r="CB23" s="431"/>
      <c r="CC23" s="432"/>
      <c r="CD23" s="170"/>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8"/>
      <c r="DK23" s="158"/>
      <c r="DL23" s="158"/>
      <c r="DM23" s="158"/>
      <c r="DN23" s="158"/>
      <c r="DO23" s="158"/>
    </row>
    <row r="24" spans="1:119" ht="18.75" customHeight="1" thickBot="1">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6" t="s">
        <v>160</v>
      </c>
      <c r="BA24" s="497"/>
      <c r="BB24" s="497"/>
      <c r="BC24" s="497"/>
      <c r="BD24" s="497"/>
      <c r="BE24" s="497"/>
      <c r="BF24" s="497"/>
      <c r="BG24" s="497"/>
      <c r="BH24" s="497"/>
      <c r="BI24" s="497"/>
      <c r="BJ24" s="497"/>
      <c r="BK24" s="497"/>
      <c r="BL24" s="497"/>
      <c r="BM24" s="498"/>
      <c r="BN24" s="564">
        <v>12703751</v>
      </c>
      <c r="BO24" s="565"/>
      <c r="BP24" s="565"/>
      <c r="BQ24" s="565"/>
      <c r="BR24" s="565"/>
      <c r="BS24" s="565"/>
      <c r="BT24" s="565"/>
      <c r="BU24" s="566"/>
      <c r="BV24" s="564">
        <v>14693524</v>
      </c>
      <c r="BW24" s="565"/>
      <c r="BX24" s="565"/>
      <c r="BY24" s="565"/>
      <c r="BZ24" s="565"/>
      <c r="CA24" s="565"/>
      <c r="CB24" s="565"/>
      <c r="CC24" s="566"/>
      <c r="CD24" s="170"/>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8"/>
      <c r="DK24" s="158"/>
      <c r="DL24" s="158"/>
      <c r="DM24" s="158"/>
      <c r="DN24" s="158"/>
      <c r="DO24" s="158"/>
    </row>
    <row r="25" spans="1:119" s="158" customFormat="1" ht="18.75" customHeight="1">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3" t="s">
        <v>161</v>
      </c>
      <c r="BA25" s="574"/>
      <c r="BB25" s="574"/>
      <c r="BC25" s="575"/>
      <c r="BD25" s="439" t="s">
        <v>45</v>
      </c>
      <c r="BE25" s="440"/>
      <c r="BF25" s="440"/>
      <c r="BG25" s="440"/>
      <c r="BH25" s="440"/>
      <c r="BI25" s="440"/>
      <c r="BJ25" s="440"/>
      <c r="BK25" s="440"/>
      <c r="BL25" s="440"/>
      <c r="BM25" s="441"/>
      <c r="BN25" s="418">
        <v>17020334</v>
      </c>
      <c r="BO25" s="419"/>
      <c r="BP25" s="419"/>
      <c r="BQ25" s="419"/>
      <c r="BR25" s="419"/>
      <c r="BS25" s="419"/>
      <c r="BT25" s="419"/>
      <c r="BU25" s="420"/>
      <c r="BV25" s="418">
        <v>14882108</v>
      </c>
      <c r="BW25" s="419"/>
      <c r="BX25" s="419"/>
      <c r="BY25" s="419"/>
      <c r="BZ25" s="419"/>
      <c r="CA25" s="419"/>
      <c r="CB25" s="419"/>
      <c r="CC25" s="420"/>
      <c r="CD25" s="170"/>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8" customFormat="1" ht="18.75" customHeight="1">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6"/>
      <c r="BA26" s="577"/>
      <c r="BB26" s="577"/>
      <c r="BC26" s="578"/>
      <c r="BD26" s="427" t="s">
        <v>162</v>
      </c>
      <c r="BE26" s="428"/>
      <c r="BF26" s="428"/>
      <c r="BG26" s="428"/>
      <c r="BH26" s="428"/>
      <c r="BI26" s="428"/>
      <c r="BJ26" s="428"/>
      <c r="BK26" s="428"/>
      <c r="BL26" s="428"/>
      <c r="BM26" s="429"/>
      <c r="BN26" s="430">
        <v>6041324</v>
      </c>
      <c r="BO26" s="431"/>
      <c r="BP26" s="431"/>
      <c r="BQ26" s="431"/>
      <c r="BR26" s="431"/>
      <c r="BS26" s="431"/>
      <c r="BT26" s="431"/>
      <c r="BU26" s="432"/>
      <c r="BV26" s="430">
        <v>6734593</v>
      </c>
      <c r="BW26" s="431"/>
      <c r="BX26" s="431"/>
      <c r="BY26" s="431"/>
      <c r="BZ26" s="431"/>
      <c r="CA26" s="431"/>
      <c r="CB26" s="431"/>
      <c r="CC26" s="432"/>
      <c r="CD26" s="170"/>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79"/>
      <c r="BA27" s="580"/>
      <c r="BB27" s="580"/>
      <c r="BC27" s="581"/>
      <c r="BD27" s="530" t="s">
        <v>47</v>
      </c>
      <c r="BE27" s="531"/>
      <c r="BF27" s="531"/>
      <c r="BG27" s="531"/>
      <c r="BH27" s="531"/>
      <c r="BI27" s="531"/>
      <c r="BJ27" s="531"/>
      <c r="BK27" s="531"/>
      <c r="BL27" s="531"/>
      <c r="BM27" s="532"/>
      <c r="BN27" s="564">
        <v>25265993</v>
      </c>
      <c r="BO27" s="565"/>
      <c r="BP27" s="565"/>
      <c r="BQ27" s="565"/>
      <c r="BR27" s="565"/>
      <c r="BS27" s="565"/>
      <c r="BT27" s="565"/>
      <c r="BU27" s="566"/>
      <c r="BV27" s="564">
        <v>25092158</v>
      </c>
      <c r="BW27" s="565"/>
      <c r="BX27" s="565"/>
      <c r="BY27" s="565"/>
      <c r="BZ27" s="565"/>
      <c r="CA27" s="565"/>
      <c r="CB27" s="565"/>
      <c r="CC27" s="566"/>
      <c r="CD27" s="190"/>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8"/>
      <c r="DK27" s="158"/>
      <c r="DL27" s="158"/>
      <c r="DM27" s="158"/>
      <c r="DN27" s="158"/>
      <c r="DO27" s="158"/>
    </row>
    <row r="28" spans="1:119" ht="13.5" customHeight="1">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c r="A30" s="159"/>
      <c r="B30" s="199"/>
      <c r="C30" s="587" t="s">
        <v>169</v>
      </c>
      <c r="D30" s="587"/>
      <c r="E30" s="459" t="s">
        <v>170</v>
      </c>
      <c r="F30" s="459"/>
      <c r="G30" s="459"/>
      <c r="H30" s="459"/>
      <c r="I30" s="459"/>
      <c r="J30" s="459"/>
      <c r="K30" s="459"/>
      <c r="L30" s="459"/>
      <c r="M30" s="459"/>
      <c r="N30" s="459"/>
      <c r="O30" s="459"/>
      <c r="P30" s="459"/>
      <c r="Q30" s="459"/>
      <c r="R30" s="459"/>
      <c r="S30" s="459"/>
      <c r="T30" s="176"/>
      <c r="U30" s="587" t="s">
        <v>169</v>
      </c>
      <c r="V30" s="587"/>
      <c r="W30" s="459" t="s">
        <v>170</v>
      </c>
      <c r="X30" s="459"/>
      <c r="Y30" s="459"/>
      <c r="Z30" s="459"/>
      <c r="AA30" s="459"/>
      <c r="AB30" s="459"/>
      <c r="AC30" s="459"/>
      <c r="AD30" s="459"/>
      <c r="AE30" s="459"/>
      <c r="AF30" s="459"/>
      <c r="AG30" s="459"/>
      <c r="AH30" s="459"/>
      <c r="AI30" s="459"/>
      <c r="AJ30" s="459"/>
      <c r="AK30" s="459"/>
      <c r="AL30" s="176"/>
      <c r="AM30" s="587" t="s">
        <v>169</v>
      </c>
      <c r="AN30" s="587"/>
      <c r="AO30" s="459" t="s">
        <v>170</v>
      </c>
      <c r="AP30" s="459"/>
      <c r="AQ30" s="459"/>
      <c r="AR30" s="459"/>
      <c r="AS30" s="459"/>
      <c r="AT30" s="459"/>
      <c r="AU30" s="459"/>
      <c r="AV30" s="459"/>
      <c r="AW30" s="459"/>
      <c r="AX30" s="459"/>
      <c r="AY30" s="459"/>
      <c r="AZ30" s="459"/>
      <c r="BA30" s="459"/>
      <c r="BB30" s="459"/>
      <c r="BC30" s="459"/>
      <c r="BD30" s="201"/>
      <c r="BE30" s="587" t="s">
        <v>169</v>
      </c>
      <c r="BF30" s="587"/>
      <c r="BG30" s="459" t="s">
        <v>170</v>
      </c>
      <c r="BH30" s="459"/>
      <c r="BI30" s="459"/>
      <c r="BJ30" s="459"/>
      <c r="BK30" s="459"/>
      <c r="BL30" s="459"/>
      <c r="BM30" s="459"/>
      <c r="BN30" s="459"/>
      <c r="BO30" s="459"/>
      <c r="BP30" s="459"/>
      <c r="BQ30" s="459"/>
      <c r="BR30" s="459"/>
      <c r="BS30" s="459"/>
      <c r="BT30" s="459"/>
      <c r="BU30" s="459"/>
      <c r="BV30" s="202"/>
      <c r="BW30" s="587" t="s">
        <v>169</v>
      </c>
      <c r="BX30" s="587"/>
      <c r="BY30" s="459" t="s">
        <v>171</v>
      </c>
      <c r="BZ30" s="459"/>
      <c r="CA30" s="459"/>
      <c r="CB30" s="459"/>
      <c r="CC30" s="459"/>
      <c r="CD30" s="459"/>
      <c r="CE30" s="459"/>
      <c r="CF30" s="459"/>
      <c r="CG30" s="459"/>
      <c r="CH30" s="459"/>
      <c r="CI30" s="459"/>
      <c r="CJ30" s="459"/>
      <c r="CK30" s="459"/>
      <c r="CL30" s="459"/>
      <c r="CM30" s="459"/>
      <c r="CN30" s="176"/>
      <c r="CO30" s="587" t="s">
        <v>169</v>
      </c>
      <c r="CP30" s="587"/>
      <c r="CQ30" s="459" t="s">
        <v>172</v>
      </c>
      <c r="CR30" s="459"/>
      <c r="CS30" s="459"/>
      <c r="CT30" s="459"/>
      <c r="CU30" s="459"/>
      <c r="CV30" s="459"/>
      <c r="CW30" s="459"/>
      <c r="CX30" s="459"/>
      <c r="CY30" s="459"/>
      <c r="CZ30" s="459"/>
      <c r="DA30" s="459"/>
      <c r="DB30" s="459"/>
      <c r="DC30" s="459"/>
      <c r="DD30" s="459"/>
      <c r="DE30" s="459"/>
      <c r="DF30" s="176"/>
      <c r="DG30" s="584" t="s">
        <v>173</v>
      </c>
      <c r="DH30" s="584"/>
      <c r="DI30" s="203"/>
      <c r="DJ30" s="158"/>
      <c r="DK30" s="158"/>
      <c r="DL30" s="158"/>
      <c r="DM30" s="158"/>
      <c r="DN30" s="158"/>
      <c r="DO30" s="158"/>
    </row>
    <row r="31" spans="1:119" ht="32.25" customHeight="1">
      <c r="A31" s="159"/>
      <c r="B31" s="199"/>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200"/>
      <c r="U31" s="585">
        <f>IF(W31="","",MAX(C31:D40)+1)</f>
        <v>11</v>
      </c>
      <c r="V31" s="585"/>
      <c r="W31" s="586" t="str">
        <f>IF('各会計、関係団体の財政状況及び健全化判断比率'!B28="","",'各会計、関係団体の財政状況及び健全化判断比率'!B28)</f>
        <v>国民健康保険事業特別会計</v>
      </c>
      <c r="X31" s="586"/>
      <c r="Y31" s="586"/>
      <c r="Z31" s="586"/>
      <c r="AA31" s="586"/>
      <c r="AB31" s="586"/>
      <c r="AC31" s="586"/>
      <c r="AD31" s="586"/>
      <c r="AE31" s="586"/>
      <c r="AF31" s="586"/>
      <c r="AG31" s="586"/>
      <c r="AH31" s="586"/>
      <c r="AI31" s="586"/>
      <c r="AJ31" s="586"/>
      <c r="AK31" s="586"/>
      <c r="AL31" s="200"/>
      <c r="AM31" s="585">
        <f>IF(AO31="","",MAX(C31:D40,U31:V40)+1)</f>
        <v>12</v>
      </c>
      <c r="AN31" s="585"/>
      <c r="AO31" s="586" t="str">
        <f>IF('各会計、関係団体の財政状況及び健全化判断比率'!B29="","",'各会計、関係団体の財政状況及び健全化判断比率'!B29)</f>
        <v>佐賀県工業用水道事業会計</v>
      </c>
      <c r="AP31" s="586"/>
      <c r="AQ31" s="586"/>
      <c r="AR31" s="586"/>
      <c r="AS31" s="586"/>
      <c r="AT31" s="586"/>
      <c r="AU31" s="586"/>
      <c r="AV31" s="586"/>
      <c r="AW31" s="586"/>
      <c r="AX31" s="586"/>
      <c r="AY31" s="586"/>
      <c r="AZ31" s="586"/>
      <c r="BA31" s="586"/>
      <c r="BB31" s="586"/>
      <c r="BC31" s="586"/>
      <c r="BD31" s="200"/>
      <c r="BE31" s="585">
        <f>IF(BG31="","",MAX(C31:D40,U31:V40,AM31:AN40)+1)</f>
        <v>13</v>
      </c>
      <c r="BF31" s="585"/>
      <c r="BG31" s="586" t="str">
        <f>IF('各会計、関係団体の財政状況及び健全化判断比率'!B30="","",'各会計、関係団体の財政状況及び健全化判断比率'!B30)</f>
        <v>佐賀県港湾整備事業特別会計</v>
      </c>
      <c r="BH31" s="586"/>
      <c r="BI31" s="586"/>
      <c r="BJ31" s="586"/>
      <c r="BK31" s="586"/>
      <c r="BL31" s="586"/>
      <c r="BM31" s="586"/>
      <c r="BN31" s="586"/>
      <c r="BO31" s="586"/>
      <c r="BP31" s="586"/>
      <c r="BQ31" s="586"/>
      <c r="BR31" s="586"/>
      <c r="BS31" s="586"/>
      <c r="BT31" s="586"/>
      <c r="BU31" s="586"/>
      <c r="BV31" s="200"/>
      <c r="BW31" s="585" t="str">
        <f>IF(BY31="","",MAX(C31:D40,U31:V40,AM31:AN40,BE31:BF40)+1)</f>
        <v/>
      </c>
      <c r="BX31" s="585"/>
      <c r="BY31" s="586" t="str">
        <f>IF('各会計、関係団体の財政状況及び健全化判断比率'!B68="","",'各会計、関係団体の財政状況及び健全化判断比率'!B68)</f>
        <v/>
      </c>
      <c r="BZ31" s="586"/>
      <c r="CA31" s="586"/>
      <c r="CB31" s="586"/>
      <c r="CC31" s="586"/>
      <c r="CD31" s="586"/>
      <c r="CE31" s="586"/>
      <c r="CF31" s="586"/>
      <c r="CG31" s="586"/>
      <c r="CH31" s="586"/>
      <c r="CI31" s="586"/>
      <c r="CJ31" s="586"/>
      <c r="CK31" s="586"/>
      <c r="CL31" s="586"/>
      <c r="CM31" s="586"/>
      <c r="CN31" s="200"/>
      <c r="CO31" s="585">
        <f>IF(CQ31="","",MAX(C31:D40,U31:V40,AM31:AN40,BE31:BF40,BW31:BX40)+1)</f>
        <v>15</v>
      </c>
      <c r="CP31" s="585"/>
      <c r="CQ31" s="586" t="str">
        <f>IF('各会計、関係団体の財政状況及び健全化判断比率'!BS7="","",'各会計、関係団体の財政状況及び健全化判断比率'!BS7)</f>
        <v>佐賀県国際交流協会</v>
      </c>
      <c r="CR31" s="586"/>
      <c r="CS31" s="586"/>
      <c r="CT31" s="586"/>
      <c r="CU31" s="586"/>
      <c r="CV31" s="586"/>
      <c r="CW31" s="586"/>
      <c r="CX31" s="586"/>
      <c r="CY31" s="586"/>
      <c r="CZ31" s="586"/>
      <c r="DA31" s="586"/>
      <c r="DB31" s="586"/>
      <c r="DC31" s="586"/>
      <c r="DD31" s="586"/>
      <c r="DE31" s="586"/>
      <c r="DF31" s="192"/>
      <c r="DG31" s="588" t="str">
        <f>IF('各会計、関係団体の財政状況及び健全化判断比率'!BR7="","",'各会計、関係団体の財政状況及び健全化判断比率'!BR7)</f>
        <v/>
      </c>
      <c r="DH31" s="588"/>
      <c r="DI31" s="203"/>
      <c r="DJ31" s="158"/>
      <c r="DK31" s="158"/>
      <c r="DL31" s="158"/>
      <c r="DM31" s="158"/>
      <c r="DN31" s="158"/>
      <c r="DO31" s="158"/>
    </row>
    <row r="32" spans="1:119" ht="32.25" customHeight="1">
      <c r="A32" s="159"/>
      <c r="B32" s="199"/>
      <c r="C32" s="585">
        <f>IF(E32="","",C31+1)</f>
        <v>2</v>
      </c>
      <c r="D32" s="585"/>
      <c r="E32" s="586" t="str">
        <f>IF('各会計、関係団体の財政状況及び健全化判断比率'!B8="","",'各会計、関係団体の財政状況及び健全化判断比率'!B8)</f>
        <v>災害救助基金特別会計</v>
      </c>
      <c r="F32" s="586"/>
      <c r="G32" s="586"/>
      <c r="H32" s="586"/>
      <c r="I32" s="586"/>
      <c r="J32" s="586"/>
      <c r="K32" s="586"/>
      <c r="L32" s="586"/>
      <c r="M32" s="586"/>
      <c r="N32" s="586"/>
      <c r="O32" s="586"/>
      <c r="P32" s="586"/>
      <c r="Q32" s="586"/>
      <c r="R32" s="586"/>
      <c r="S32" s="586"/>
      <c r="T32" s="200"/>
      <c r="U32" s="585" t="str">
        <f t="shared" ref="U32:U40" si="0">IF(W32="","",U31+1)</f>
        <v/>
      </c>
      <c r="V32" s="585"/>
      <c r="W32" s="586"/>
      <c r="X32" s="586"/>
      <c r="Y32" s="586"/>
      <c r="Z32" s="586"/>
      <c r="AA32" s="586"/>
      <c r="AB32" s="586"/>
      <c r="AC32" s="586"/>
      <c r="AD32" s="586"/>
      <c r="AE32" s="586"/>
      <c r="AF32" s="586"/>
      <c r="AG32" s="586"/>
      <c r="AH32" s="586"/>
      <c r="AI32" s="586"/>
      <c r="AJ32" s="586"/>
      <c r="AK32" s="586"/>
      <c r="AL32" s="200"/>
      <c r="AM32" s="585" t="str">
        <f t="shared" ref="AM32:AM40" si="1">IF(AO32="","",AM31+1)</f>
        <v/>
      </c>
      <c r="AN32" s="585"/>
      <c r="AO32" s="586"/>
      <c r="AP32" s="586"/>
      <c r="AQ32" s="586"/>
      <c r="AR32" s="586"/>
      <c r="AS32" s="586"/>
      <c r="AT32" s="586"/>
      <c r="AU32" s="586"/>
      <c r="AV32" s="586"/>
      <c r="AW32" s="586"/>
      <c r="AX32" s="586"/>
      <c r="AY32" s="586"/>
      <c r="AZ32" s="586"/>
      <c r="BA32" s="586"/>
      <c r="BB32" s="586"/>
      <c r="BC32" s="586"/>
      <c r="BD32" s="200"/>
      <c r="BE32" s="585">
        <f t="shared" ref="BE32:BE40" si="2">IF(BG32="","",BE31+1)</f>
        <v>14</v>
      </c>
      <c r="BF32" s="585"/>
      <c r="BG32" s="586" t="str">
        <f>IF('各会計、関係団体の財政状況及び健全化判断比率'!B31="","",'各会計、関係団体の財政状況及び健全化判断比率'!B31)</f>
        <v>佐賀県産業用地造成事業特別会計</v>
      </c>
      <c r="BH32" s="586"/>
      <c r="BI32" s="586"/>
      <c r="BJ32" s="586"/>
      <c r="BK32" s="586"/>
      <c r="BL32" s="586"/>
      <c r="BM32" s="586"/>
      <c r="BN32" s="586"/>
      <c r="BO32" s="586"/>
      <c r="BP32" s="586"/>
      <c r="BQ32" s="586"/>
      <c r="BR32" s="586"/>
      <c r="BS32" s="586"/>
      <c r="BT32" s="586"/>
      <c r="BU32" s="586"/>
      <c r="BV32" s="200"/>
      <c r="BW32" s="585" t="str">
        <f t="shared" ref="BW32:BW40" si="3">IF(BY32="","",BW31+1)</f>
        <v/>
      </c>
      <c r="BX32" s="585"/>
      <c r="BY32" s="586" t="str">
        <f>IF('各会計、関係団体の財政状況及び健全化判断比率'!B69="","",'各会計、関係団体の財政状況及び健全化判断比率'!B69)</f>
        <v/>
      </c>
      <c r="BZ32" s="586"/>
      <c r="CA32" s="586"/>
      <c r="CB32" s="586"/>
      <c r="CC32" s="586"/>
      <c r="CD32" s="586"/>
      <c r="CE32" s="586"/>
      <c r="CF32" s="586"/>
      <c r="CG32" s="586"/>
      <c r="CH32" s="586"/>
      <c r="CI32" s="586"/>
      <c r="CJ32" s="586"/>
      <c r="CK32" s="586"/>
      <c r="CL32" s="586"/>
      <c r="CM32" s="586"/>
      <c r="CN32" s="200"/>
      <c r="CO32" s="585">
        <f t="shared" ref="CO32:CO40" si="4">IF(CQ32="","",CO31+1)</f>
        <v>16</v>
      </c>
      <c r="CP32" s="585"/>
      <c r="CQ32" s="586" t="str">
        <f>IF('各会計、関係団体の財政状況及び健全化判断比率'!BS8="","",'各会計、関係団体の財政状況及び健全化判断比率'!BS8)</f>
        <v>佐賀県女性と生涯学習財団</v>
      </c>
      <c r="CR32" s="586"/>
      <c r="CS32" s="586"/>
      <c r="CT32" s="586"/>
      <c r="CU32" s="586"/>
      <c r="CV32" s="586"/>
      <c r="CW32" s="586"/>
      <c r="CX32" s="586"/>
      <c r="CY32" s="586"/>
      <c r="CZ32" s="586"/>
      <c r="DA32" s="586"/>
      <c r="DB32" s="586"/>
      <c r="DC32" s="586"/>
      <c r="DD32" s="586"/>
      <c r="DE32" s="586"/>
      <c r="DF32" s="192"/>
      <c r="DG32" s="588" t="str">
        <f>IF('各会計、関係団体の財政状況及び健全化判断比率'!BR8="","",'各会計、関係団体の財政状況及び健全化判断比率'!BR8)</f>
        <v/>
      </c>
      <c r="DH32" s="588"/>
      <c r="DI32" s="203"/>
      <c r="DJ32" s="158"/>
      <c r="DK32" s="158"/>
      <c r="DL32" s="158"/>
      <c r="DM32" s="158"/>
      <c r="DN32" s="158"/>
      <c r="DO32" s="158"/>
    </row>
    <row r="33" spans="1:119" ht="32.25" customHeight="1">
      <c r="A33" s="159"/>
      <c r="B33" s="199"/>
      <c r="C33" s="585">
        <f>IF(E33="","",C32+1)</f>
        <v>3</v>
      </c>
      <c r="D33" s="585"/>
      <c r="E33" s="586" t="str">
        <f>IF('各会計、関係団体の財政状況及び健全化判断比率'!B9="","",'各会計、関係団体の財政状況及び健全化判断比率'!B9)</f>
        <v>母子父子寡婦福祉資金特別会計</v>
      </c>
      <c r="F33" s="586"/>
      <c r="G33" s="586"/>
      <c r="H33" s="586"/>
      <c r="I33" s="586"/>
      <c r="J33" s="586"/>
      <c r="K33" s="586"/>
      <c r="L33" s="586"/>
      <c r="M33" s="586"/>
      <c r="N33" s="586"/>
      <c r="O33" s="586"/>
      <c r="P33" s="586"/>
      <c r="Q33" s="586"/>
      <c r="R33" s="586"/>
      <c r="S33" s="586"/>
      <c r="T33" s="200"/>
      <c r="U33" s="585" t="str">
        <f t="shared" si="0"/>
        <v/>
      </c>
      <c r="V33" s="585"/>
      <c r="W33" s="586"/>
      <c r="X33" s="586"/>
      <c r="Y33" s="586"/>
      <c r="Z33" s="586"/>
      <c r="AA33" s="586"/>
      <c r="AB33" s="586"/>
      <c r="AC33" s="586"/>
      <c r="AD33" s="586"/>
      <c r="AE33" s="586"/>
      <c r="AF33" s="586"/>
      <c r="AG33" s="586"/>
      <c r="AH33" s="586"/>
      <c r="AI33" s="586"/>
      <c r="AJ33" s="586"/>
      <c r="AK33" s="586"/>
      <c r="AL33" s="200"/>
      <c r="AM33" s="585" t="str">
        <f t="shared" si="1"/>
        <v/>
      </c>
      <c r="AN33" s="585"/>
      <c r="AO33" s="586"/>
      <c r="AP33" s="586"/>
      <c r="AQ33" s="586"/>
      <c r="AR33" s="586"/>
      <c r="AS33" s="586"/>
      <c r="AT33" s="586"/>
      <c r="AU33" s="586"/>
      <c r="AV33" s="586"/>
      <c r="AW33" s="586"/>
      <c r="AX33" s="586"/>
      <c r="AY33" s="586"/>
      <c r="AZ33" s="586"/>
      <c r="BA33" s="586"/>
      <c r="BB33" s="586"/>
      <c r="BC33" s="586"/>
      <c r="BD33" s="200"/>
      <c r="BE33" s="585" t="str">
        <f t="shared" si="2"/>
        <v/>
      </c>
      <c r="BF33" s="585"/>
      <c r="BG33" s="586"/>
      <c r="BH33" s="586"/>
      <c r="BI33" s="586"/>
      <c r="BJ33" s="586"/>
      <c r="BK33" s="586"/>
      <c r="BL33" s="586"/>
      <c r="BM33" s="586"/>
      <c r="BN33" s="586"/>
      <c r="BO33" s="586"/>
      <c r="BP33" s="586"/>
      <c r="BQ33" s="586"/>
      <c r="BR33" s="586"/>
      <c r="BS33" s="586"/>
      <c r="BT33" s="586"/>
      <c r="BU33" s="586"/>
      <c r="BV33" s="200"/>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200"/>
      <c r="CO33" s="585">
        <f t="shared" si="4"/>
        <v>17</v>
      </c>
      <c r="CP33" s="585"/>
      <c r="CQ33" s="586" t="str">
        <f>IF('各会計、関係団体の財政状況及び健全化判断比率'!BS9="","",'各会計、関係団体の財政状況及び健全化判断比率'!BS9)</f>
        <v>佐賀県地域福祉振興基金</v>
      </c>
      <c r="CR33" s="586"/>
      <c r="CS33" s="586"/>
      <c r="CT33" s="586"/>
      <c r="CU33" s="586"/>
      <c r="CV33" s="586"/>
      <c r="CW33" s="586"/>
      <c r="CX33" s="586"/>
      <c r="CY33" s="586"/>
      <c r="CZ33" s="586"/>
      <c r="DA33" s="586"/>
      <c r="DB33" s="586"/>
      <c r="DC33" s="586"/>
      <c r="DD33" s="586"/>
      <c r="DE33" s="586"/>
      <c r="DF33" s="192"/>
      <c r="DG33" s="588" t="str">
        <f>IF('各会計、関係団体の財政状況及び健全化判断比率'!BR9="","",'各会計、関係団体の財政状況及び健全化判断比率'!BR9)</f>
        <v/>
      </c>
      <c r="DH33" s="588"/>
      <c r="DI33" s="203"/>
      <c r="DJ33" s="158"/>
      <c r="DK33" s="158"/>
      <c r="DL33" s="158"/>
      <c r="DM33" s="158"/>
      <c r="DN33" s="158"/>
      <c r="DO33" s="158"/>
    </row>
    <row r="34" spans="1:119" ht="32.25" customHeight="1">
      <c r="A34" s="159"/>
      <c r="B34" s="199"/>
      <c r="C34" s="585">
        <f>IF(E34="","",C33+1)</f>
        <v>4</v>
      </c>
      <c r="D34" s="585"/>
      <c r="E34" s="586" t="str">
        <f>IF('各会計、関係団体の財政状況及び健全化判断比率'!B10="","",'各会計、関係団体の財政状況及び健全化判断比率'!B10)</f>
        <v>就農支援資金特別会計</v>
      </c>
      <c r="F34" s="586"/>
      <c r="G34" s="586"/>
      <c r="H34" s="586"/>
      <c r="I34" s="586"/>
      <c r="J34" s="586"/>
      <c r="K34" s="586"/>
      <c r="L34" s="586"/>
      <c r="M34" s="586"/>
      <c r="N34" s="586"/>
      <c r="O34" s="586"/>
      <c r="P34" s="586"/>
      <c r="Q34" s="586"/>
      <c r="R34" s="586"/>
      <c r="S34" s="586"/>
      <c r="T34" s="200"/>
      <c r="U34" s="585" t="str">
        <f t="shared" si="0"/>
        <v/>
      </c>
      <c r="V34" s="585"/>
      <c r="W34" s="586"/>
      <c r="X34" s="586"/>
      <c r="Y34" s="586"/>
      <c r="Z34" s="586"/>
      <c r="AA34" s="586"/>
      <c r="AB34" s="586"/>
      <c r="AC34" s="586"/>
      <c r="AD34" s="586"/>
      <c r="AE34" s="586"/>
      <c r="AF34" s="586"/>
      <c r="AG34" s="586"/>
      <c r="AH34" s="586"/>
      <c r="AI34" s="586"/>
      <c r="AJ34" s="586"/>
      <c r="AK34" s="586"/>
      <c r="AL34" s="200"/>
      <c r="AM34" s="585" t="str">
        <f t="shared" si="1"/>
        <v/>
      </c>
      <c r="AN34" s="585"/>
      <c r="AO34" s="586"/>
      <c r="AP34" s="586"/>
      <c r="AQ34" s="586"/>
      <c r="AR34" s="586"/>
      <c r="AS34" s="586"/>
      <c r="AT34" s="586"/>
      <c r="AU34" s="586"/>
      <c r="AV34" s="586"/>
      <c r="AW34" s="586"/>
      <c r="AX34" s="586"/>
      <c r="AY34" s="586"/>
      <c r="AZ34" s="586"/>
      <c r="BA34" s="586"/>
      <c r="BB34" s="586"/>
      <c r="BC34" s="586"/>
      <c r="BD34" s="200"/>
      <c r="BE34" s="585" t="str">
        <f t="shared" si="2"/>
        <v/>
      </c>
      <c r="BF34" s="585"/>
      <c r="BG34" s="586"/>
      <c r="BH34" s="586"/>
      <c r="BI34" s="586"/>
      <c r="BJ34" s="586"/>
      <c r="BK34" s="586"/>
      <c r="BL34" s="586"/>
      <c r="BM34" s="586"/>
      <c r="BN34" s="586"/>
      <c r="BO34" s="586"/>
      <c r="BP34" s="586"/>
      <c r="BQ34" s="586"/>
      <c r="BR34" s="586"/>
      <c r="BS34" s="586"/>
      <c r="BT34" s="586"/>
      <c r="BU34" s="586"/>
      <c r="BV34" s="200"/>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200"/>
      <c r="CO34" s="585">
        <f t="shared" si="4"/>
        <v>18</v>
      </c>
      <c r="CP34" s="585"/>
      <c r="CQ34" s="586" t="str">
        <f>IF('各会計、関係団体の財政状況及び健全化判断比率'!BS10="","",'各会計、関係団体の財政状況及び健全化判断比率'!BS10)</f>
        <v>佐賀県長寿社会振興財団</v>
      </c>
      <c r="CR34" s="586"/>
      <c r="CS34" s="586"/>
      <c r="CT34" s="586"/>
      <c r="CU34" s="586"/>
      <c r="CV34" s="586"/>
      <c r="CW34" s="586"/>
      <c r="CX34" s="586"/>
      <c r="CY34" s="586"/>
      <c r="CZ34" s="586"/>
      <c r="DA34" s="586"/>
      <c r="DB34" s="586"/>
      <c r="DC34" s="586"/>
      <c r="DD34" s="586"/>
      <c r="DE34" s="586"/>
      <c r="DF34" s="192"/>
      <c r="DG34" s="588" t="str">
        <f>IF('各会計、関係団体の財政状況及び健全化判断比率'!BR10="","",'各会計、関係団体の財政状況及び健全化判断比率'!BR10)</f>
        <v/>
      </c>
      <c r="DH34" s="588"/>
      <c r="DI34" s="203"/>
      <c r="DJ34" s="158"/>
      <c r="DK34" s="158"/>
      <c r="DL34" s="158"/>
      <c r="DM34" s="158"/>
      <c r="DN34" s="158"/>
      <c r="DO34" s="158"/>
    </row>
    <row r="35" spans="1:119" ht="32.25" customHeight="1">
      <c r="A35" s="159"/>
      <c r="B35" s="199"/>
      <c r="C35" s="585">
        <f t="shared" ref="C35:C40" si="5">IF(E35="","",C34+1)</f>
        <v>5</v>
      </c>
      <c r="D35" s="585"/>
      <c r="E35" s="586" t="str">
        <f>IF('各会計、関係団体の財政状況及び健全化判断比率'!B11="","",'各会計、関係団体の財政状況及び健全化判断比率'!B11)</f>
        <v>小規模企業者等設備導入等事業支援特別会計</v>
      </c>
      <c r="F35" s="586"/>
      <c r="G35" s="586"/>
      <c r="H35" s="586"/>
      <c r="I35" s="586"/>
      <c r="J35" s="586"/>
      <c r="K35" s="586"/>
      <c r="L35" s="586"/>
      <c r="M35" s="586"/>
      <c r="N35" s="586"/>
      <c r="O35" s="586"/>
      <c r="P35" s="586"/>
      <c r="Q35" s="586"/>
      <c r="R35" s="586"/>
      <c r="S35" s="586"/>
      <c r="T35" s="200"/>
      <c r="U35" s="585" t="str">
        <f t="shared" si="0"/>
        <v/>
      </c>
      <c r="V35" s="585"/>
      <c r="W35" s="586"/>
      <c r="X35" s="586"/>
      <c r="Y35" s="586"/>
      <c r="Z35" s="586"/>
      <c r="AA35" s="586"/>
      <c r="AB35" s="586"/>
      <c r="AC35" s="586"/>
      <c r="AD35" s="586"/>
      <c r="AE35" s="586"/>
      <c r="AF35" s="586"/>
      <c r="AG35" s="586"/>
      <c r="AH35" s="586"/>
      <c r="AI35" s="586"/>
      <c r="AJ35" s="586"/>
      <c r="AK35" s="586"/>
      <c r="AL35" s="200"/>
      <c r="AM35" s="585" t="str">
        <f t="shared" si="1"/>
        <v/>
      </c>
      <c r="AN35" s="585"/>
      <c r="AO35" s="586"/>
      <c r="AP35" s="586"/>
      <c r="AQ35" s="586"/>
      <c r="AR35" s="586"/>
      <c r="AS35" s="586"/>
      <c r="AT35" s="586"/>
      <c r="AU35" s="586"/>
      <c r="AV35" s="586"/>
      <c r="AW35" s="586"/>
      <c r="AX35" s="586"/>
      <c r="AY35" s="586"/>
      <c r="AZ35" s="586"/>
      <c r="BA35" s="586"/>
      <c r="BB35" s="586"/>
      <c r="BC35" s="586"/>
      <c r="BD35" s="200"/>
      <c r="BE35" s="585" t="str">
        <f t="shared" si="2"/>
        <v/>
      </c>
      <c r="BF35" s="585"/>
      <c r="BG35" s="586"/>
      <c r="BH35" s="586"/>
      <c r="BI35" s="586"/>
      <c r="BJ35" s="586"/>
      <c r="BK35" s="586"/>
      <c r="BL35" s="586"/>
      <c r="BM35" s="586"/>
      <c r="BN35" s="586"/>
      <c r="BO35" s="586"/>
      <c r="BP35" s="586"/>
      <c r="BQ35" s="586"/>
      <c r="BR35" s="586"/>
      <c r="BS35" s="586"/>
      <c r="BT35" s="586"/>
      <c r="BU35" s="586"/>
      <c r="BV35" s="200"/>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200"/>
      <c r="CO35" s="585">
        <f t="shared" si="4"/>
        <v>19</v>
      </c>
      <c r="CP35" s="585"/>
      <c r="CQ35" s="586" t="str">
        <f>IF('各会計、関係団体の財政状況及び健全化判断比率'!BS11="","",'各会計、関係団体の財政状況及び健全化判断比率'!BS11)</f>
        <v>佐賀県臓器バンク</v>
      </c>
      <c r="CR35" s="586"/>
      <c r="CS35" s="586"/>
      <c r="CT35" s="586"/>
      <c r="CU35" s="586"/>
      <c r="CV35" s="586"/>
      <c r="CW35" s="586"/>
      <c r="CX35" s="586"/>
      <c r="CY35" s="586"/>
      <c r="CZ35" s="586"/>
      <c r="DA35" s="586"/>
      <c r="DB35" s="586"/>
      <c r="DC35" s="586"/>
      <c r="DD35" s="586"/>
      <c r="DE35" s="586"/>
      <c r="DF35" s="192"/>
      <c r="DG35" s="588" t="str">
        <f>IF('各会計、関係団体の財政状況及び健全化判断比率'!BR11="","",'各会計、関係団体の財政状況及び健全化判断比率'!BR11)</f>
        <v/>
      </c>
      <c r="DH35" s="588"/>
      <c r="DI35" s="203"/>
      <c r="DJ35" s="158"/>
      <c r="DK35" s="158"/>
      <c r="DL35" s="158"/>
      <c r="DM35" s="158"/>
      <c r="DN35" s="158"/>
      <c r="DO35" s="158"/>
    </row>
    <row r="36" spans="1:119" ht="32.25" customHeight="1">
      <c r="A36" s="159"/>
      <c r="B36" s="199"/>
      <c r="C36" s="585">
        <f t="shared" si="5"/>
        <v>6</v>
      </c>
      <c r="D36" s="585"/>
      <c r="E36" s="586" t="str">
        <f>IF('各会計、関係団体の財政状況及び健全化判断比率'!B12="","",'各会計、関係団体の財政状況及び健全化判断比率'!B12)</f>
        <v>財政調整積立金特別会計</v>
      </c>
      <c r="F36" s="586"/>
      <c r="G36" s="586"/>
      <c r="H36" s="586"/>
      <c r="I36" s="586"/>
      <c r="J36" s="586"/>
      <c r="K36" s="586"/>
      <c r="L36" s="586"/>
      <c r="M36" s="586"/>
      <c r="N36" s="586"/>
      <c r="O36" s="586"/>
      <c r="P36" s="586"/>
      <c r="Q36" s="586"/>
      <c r="R36" s="586"/>
      <c r="S36" s="586"/>
      <c r="T36" s="200"/>
      <c r="U36" s="585" t="str">
        <f t="shared" si="0"/>
        <v/>
      </c>
      <c r="V36" s="585"/>
      <c r="W36" s="586"/>
      <c r="X36" s="586"/>
      <c r="Y36" s="586"/>
      <c r="Z36" s="586"/>
      <c r="AA36" s="586"/>
      <c r="AB36" s="586"/>
      <c r="AC36" s="586"/>
      <c r="AD36" s="586"/>
      <c r="AE36" s="586"/>
      <c r="AF36" s="586"/>
      <c r="AG36" s="586"/>
      <c r="AH36" s="586"/>
      <c r="AI36" s="586"/>
      <c r="AJ36" s="586"/>
      <c r="AK36" s="586"/>
      <c r="AL36" s="200"/>
      <c r="AM36" s="585" t="str">
        <f t="shared" si="1"/>
        <v/>
      </c>
      <c r="AN36" s="585"/>
      <c r="AO36" s="586"/>
      <c r="AP36" s="586"/>
      <c r="AQ36" s="586"/>
      <c r="AR36" s="586"/>
      <c r="AS36" s="586"/>
      <c r="AT36" s="586"/>
      <c r="AU36" s="586"/>
      <c r="AV36" s="586"/>
      <c r="AW36" s="586"/>
      <c r="AX36" s="586"/>
      <c r="AY36" s="586"/>
      <c r="AZ36" s="586"/>
      <c r="BA36" s="586"/>
      <c r="BB36" s="586"/>
      <c r="BC36" s="586"/>
      <c r="BD36" s="200"/>
      <c r="BE36" s="585" t="str">
        <f t="shared" si="2"/>
        <v/>
      </c>
      <c r="BF36" s="585"/>
      <c r="BG36" s="586"/>
      <c r="BH36" s="586"/>
      <c r="BI36" s="586"/>
      <c r="BJ36" s="586"/>
      <c r="BK36" s="586"/>
      <c r="BL36" s="586"/>
      <c r="BM36" s="586"/>
      <c r="BN36" s="586"/>
      <c r="BO36" s="586"/>
      <c r="BP36" s="586"/>
      <c r="BQ36" s="586"/>
      <c r="BR36" s="586"/>
      <c r="BS36" s="586"/>
      <c r="BT36" s="586"/>
      <c r="BU36" s="586"/>
      <c r="BV36" s="200"/>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200"/>
      <c r="CO36" s="585">
        <f t="shared" si="4"/>
        <v>20</v>
      </c>
      <c r="CP36" s="585"/>
      <c r="CQ36" s="586" t="str">
        <f>IF('各会計、関係団体の財政状況及び健全化判断比率'!BS12="","",'各会計、関係団体の財政状況及び健全化判断比率'!BS12)</f>
        <v>佐賀県食鳥肉衛生協会</v>
      </c>
      <c r="CR36" s="586"/>
      <c r="CS36" s="586"/>
      <c r="CT36" s="586"/>
      <c r="CU36" s="586"/>
      <c r="CV36" s="586"/>
      <c r="CW36" s="586"/>
      <c r="CX36" s="586"/>
      <c r="CY36" s="586"/>
      <c r="CZ36" s="586"/>
      <c r="DA36" s="586"/>
      <c r="DB36" s="586"/>
      <c r="DC36" s="586"/>
      <c r="DD36" s="586"/>
      <c r="DE36" s="586"/>
      <c r="DF36" s="192"/>
      <c r="DG36" s="588" t="str">
        <f>IF('各会計、関係団体の財政状況及び健全化判断比率'!BR12="","",'各会計、関係団体の財政状況及び健全化判断比率'!BR12)</f>
        <v/>
      </c>
      <c r="DH36" s="588"/>
      <c r="DI36" s="203"/>
      <c r="DJ36" s="158"/>
      <c r="DK36" s="158"/>
      <c r="DL36" s="158"/>
      <c r="DM36" s="158"/>
      <c r="DN36" s="158"/>
      <c r="DO36" s="158"/>
    </row>
    <row r="37" spans="1:119" ht="32.25" customHeight="1">
      <c r="A37" s="159"/>
      <c r="B37" s="199"/>
      <c r="C37" s="585">
        <f t="shared" si="5"/>
        <v>7</v>
      </c>
      <c r="D37" s="585"/>
      <c r="E37" s="586" t="str">
        <f>IF('各会計、関係団体の財政状況及び健全化判断比率'!B13="","",'各会計、関係団体の財政状況及び健全化判断比率'!B13)</f>
        <v>証紙特別会計</v>
      </c>
      <c r="F37" s="586"/>
      <c r="G37" s="586"/>
      <c r="H37" s="586"/>
      <c r="I37" s="586"/>
      <c r="J37" s="586"/>
      <c r="K37" s="586"/>
      <c r="L37" s="586"/>
      <c r="M37" s="586"/>
      <c r="N37" s="586"/>
      <c r="O37" s="586"/>
      <c r="P37" s="586"/>
      <c r="Q37" s="586"/>
      <c r="R37" s="586"/>
      <c r="S37" s="586"/>
      <c r="T37" s="200"/>
      <c r="U37" s="585" t="str">
        <f t="shared" si="0"/>
        <v/>
      </c>
      <c r="V37" s="585"/>
      <c r="W37" s="586"/>
      <c r="X37" s="586"/>
      <c r="Y37" s="586"/>
      <c r="Z37" s="586"/>
      <c r="AA37" s="586"/>
      <c r="AB37" s="586"/>
      <c r="AC37" s="586"/>
      <c r="AD37" s="586"/>
      <c r="AE37" s="586"/>
      <c r="AF37" s="586"/>
      <c r="AG37" s="586"/>
      <c r="AH37" s="586"/>
      <c r="AI37" s="586"/>
      <c r="AJ37" s="586"/>
      <c r="AK37" s="586"/>
      <c r="AL37" s="200"/>
      <c r="AM37" s="585" t="str">
        <f t="shared" si="1"/>
        <v/>
      </c>
      <c r="AN37" s="585"/>
      <c r="AO37" s="586"/>
      <c r="AP37" s="586"/>
      <c r="AQ37" s="586"/>
      <c r="AR37" s="586"/>
      <c r="AS37" s="586"/>
      <c r="AT37" s="586"/>
      <c r="AU37" s="586"/>
      <c r="AV37" s="586"/>
      <c r="AW37" s="586"/>
      <c r="AX37" s="586"/>
      <c r="AY37" s="586"/>
      <c r="AZ37" s="586"/>
      <c r="BA37" s="586"/>
      <c r="BB37" s="586"/>
      <c r="BC37" s="586"/>
      <c r="BD37" s="200"/>
      <c r="BE37" s="585" t="str">
        <f t="shared" si="2"/>
        <v/>
      </c>
      <c r="BF37" s="585"/>
      <c r="BG37" s="586"/>
      <c r="BH37" s="586"/>
      <c r="BI37" s="586"/>
      <c r="BJ37" s="586"/>
      <c r="BK37" s="586"/>
      <c r="BL37" s="586"/>
      <c r="BM37" s="586"/>
      <c r="BN37" s="586"/>
      <c r="BO37" s="586"/>
      <c r="BP37" s="586"/>
      <c r="BQ37" s="586"/>
      <c r="BR37" s="586"/>
      <c r="BS37" s="586"/>
      <c r="BT37" s="586"/>
      <c r="BU37" s="586"/>
      <c r="BV37" s="200"/>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200"/>
      <c r="CO37" s="585">
        <f t="shared" si="4"/>
        <v>21</v>
      </c>
      <c r="CP37" s="585"/>
      <c r="CQ37" s="586" t="str">
        <f>IF('各会計、関係団体の財政状況及び健全化判断比率'!BS13="","",'各会計、関係団体の財政状況及び健全化判断比率'!BS13)</f>
        <v>佐賀県芸術文化協会</v>
      </c>
      <c r="CR37" s="586"/>
      <c r="CS37" s="586"/>
      <c r="CT37" s="586"/>
      <c r="CU37" s="586"/>
      <c r="CV37" s="586"/>
      <c r="CW37" s="586"/>
      <c r="CX37" s="586"/>
      <c r="CY37" s="586"/>
      <c r="CZ37" s="586"/>
      <c r="DA37" s="586"/>
      <c r="DB37" s="586"/>
      <c r="DC37" s="586"/>
      <c r="DD37" s="586"/>
      <c r="DE37" s="586"/>
      <c r="DF37" s="192"/>
      <c r="DG37" s="588" t="str">
        <f>IF('各会計、関係団体の財政状況及び健全化判断比率'!BR13="","",'各会計、関係団体の財政状況及び健全化判断比率'!BR13)</f>
        <v/>
      </c>
      <c r="DH37" s="588"/>
      <c r="DI37" s="203"/>
      <c r="DJ37" s="158"/>
      <c r="DK37" s="158"/>
      <c r="DL37" s="158"/>
      <c r="DM37" s="158"/>
      <c r="DN37" s="158"/>
      <c r="DO37" s="158"/>
    </row>
    <row r="38" spans="1:119" ht="32.25" customHeight="1">
      <c r="A38" s="159"/>
      <c r="B38" s="199"/>
      <c r="C38" s="585">
        <f t="shared" si="5"/>
        <v>8</v>
      </c>
      <c r="D38" s="585"/>
      <c r="E38" s="586" t="str">
        <f>IF('各会計、関係団体の財政状況及び健全化判断比率'!B14="","",'各会計、関係団体の財政状況及び健全化判断比率'!B14)</f>
        <v>土地取得特別会計</v>
      </c>
      <c r="F38" s="586"/>
      <c r="G38" s="586"/>
      <c r="H38" s="586"/>
      <c r="I38" s="586"/>
      <c r="J38" s="586"/>
      <c r="K38" s="586"/>
      <c r="L38" s="586"/>
      <c r="M38" s="586"/>
      <c r="N38" s="586"/>
      <c r="O38" s="586"/>
      <c r="P38" s="586"/>
      <c r="Q38" s="586"/>
      <c r="R38" s="586"/>
      <c r="S38" s="586"/>
      <c r="T38" s="200"/>
      <c r="U38" s="585" t="str">
        <f t="shared" si="0"/>
        <v/>
      </c>
      <c r="V38" s="585"/>
      <c r="W38" s="586"/>
      <c r="X38" s="586"/>
      <c r="Y38" s="586"/>
      <c r="Z38" s="586"/>
      <c r="AA38" s="586"/>
      <c r="AB38" s="586"/>
      <c r="AC38" s="586"/>
      <c r="AD38" s="586"/>
      <c r="AE38" s="586"/>
      <c r="AF38" s="586"/>
      <c r="AG38" s="586"/>
      <c r="AH38" s="586"/>
      <c r="AI38" s="586"/>
      <c r="AJ38" s="586"/>
      <c r="AK38" s="586"/>
      <c r="AL38" s="200"/>
      <c r="AM38" s="585" t="str">
        <f t="shared" si="1"/>
        <v/>
      </c>
      <c r="AN38" s="585"/>
      <c r="AO38" s="586"/>
      <c r="AP38" s="586"/>
      <c r="AQ38" s="586"/>
      <c r="AR38" s="586"/>
      <c r="AS38" s="586"/>
      <c r="AT38" s="586"/>
      <c r="AU38" s="586"/>
      <c r="AV38" s="586"/>
      <c r="AW38" s="586"/>
      <c r="AX38" s="586"/>
      <c r="AY38" s="586"/>
      <c r="AZ38" s="586"/>
      <c r="BA38" s="586"/>
      <c r="BB38" s="586"/>
      <c r="BC38" s="586"/>
      <c r="BD38" s="200"/>
      <c r="BE38" s="585" t="str">
        <f t="shared" si="2"/>
        <v/>
      </c>
      <c r="BF38" s="585"/>
      <c r="BG38" s="586"/>
      <c r="BH38" s="586"/>
      <c r="BI38" s="586"/>
      <c r="BJ38" s="586"/>
      <c r="BK38" s="586"/>
      <c r="BL38" s="586"/>
      <c r="BM38" s="586"/>
      <c r="BN38" s="586"/>
      <c r="BO38" s="586"/>
      <c r="BP38" s="586"/>
      <c r="BQ38" s="586"/>
      <c r="BR38" s="586"/>
      <c r="BS38" s="586"/>
      <c r="BT38" s="586"/>
      <c r="BU38" s="586"/>
      <c r="BV38" s="200"/>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200"/>
      <c r="CO38" s="585">
        <f t="shared" si="4"/>
        <v>22</v>
      </c>
      <c r="CP38" s="585"/>
      <c r="CQ38" s="586" t="str">
        <f>IF('各会計、関係団体の財政状況及び健全化判断比率'!BS14="","",'各会計、関係団体の財政状況及び健全化判断比率'!BS14)</f>
        <v>佐賀県地域産業支援センター</v>
      </c>
      <c r="CR38" s="586"/>
      <c r="CS38" s="586"/>
      <c r="CT38" s="586"/>
      <c r="CU38" s="586"/>
      <c r="CV38" s="586"/>
      <c r="CW38" s="586"/>
      <c r="CX38" s="586"/>
      <c r="CY38" s="586"/>
      <c r="CZ38" s="586"/>
      <c r="DA38" s="586"/>
      <c r="DB38" s="586"/>
      <c r="DC38" s="586"/>
      <c r="DD38" s="586"/>
      <c r="DE38" s="586"/>
      <c r="DF38" s="192"/>
      <c r="DG38" s="588" t="str">
        <f>IF('各会計、関係団体の財政状況及び健全化判断比率'!BR14="","",'各会計、関係団体の財政状況及び健全化判断比率'!BR14)</f>
        <v/>
      </c>
      <c r="DH38" s="588"/>
      <c r="DI38" s="203"/>
      <c r="DJ38" s="158"/>
      <c r="DK38" s="158"/>
      <c r="DL38" s="158"/>
      <c r="DM38" s="158"/>
      <c r="DN38" s="158"/>
      <c r="DO38" s="158"/>
    </row>
    <row r="39" spans="1:119" ht="32.25" customHeight="1">
      <c r="A39" s="159"/>
      <c r="B39" s="199"/>
      <c r="C39" s="585">
        <f t="shared" si="5"/>
        <v>9</v>
      </c>
      <c r="D39" s="585"/>
      <c r="E39" s="586" t="str">
        <f>IF('各会計、関係団体の財政状況及び健全化判断比率'!B15="","",'各会計、関係団体の財政状況及び健全化判断比率'!B15)</f>
        <v>林業改善資金特別会計</v>
      </c>
      <c r="F39" s="586"/>
      <c r="G39" s="586"/>
      <c r="H39" s="586"/>
      <c r="I39" s="586"/>
      <c r="J39" s="586"/>
      <c r="K39" s="586"/>
      <c r="L39" s="586"/>
      <c r="M39" s="586"/>
      <c r="N39" s="586"/>
      <c r="O39" s="586"/>
      <c r="P39" s="586"/>
      <c r="Q39" s="586"/>
      <c r="R39" s="586"/>
      <c r="S39" s="586"/>
      <c r="T39" s="200"/>
      <c r="U39" s="585" t="str">
        <f t="shared" si="0"/>
        <v/>
      </c>
      <c r="V39" s="585"/>
      <c r="W39" s="586"/>
      <c r="X39" s="586"/>
      <c r="Y39" s="586"/>
      <c r="Z39" s="586"/>
      <c r="AA39" s="586"/>
      <c r="AB39" s="586"/>
      <c r="AC39" s="586"/>
      <c r="AD39" s="586"/>
      <c r="AE39" s="586"/>
      <c r="AF39" s="586"/>
      <c r="AG39" s="586"/>
      <c r="AH39" s="586"/>
      <c r="AI39" s="586"/>
      <c r="AJ39" s="586"/>
      <c r="AK39" s="586"/>
      <c r="AL39" s="200"/>
      <c r="AM39" s="585" t="str">
        <f t="shared" si="1"/>
        <v/>
      </c>
      <c r="AN39" s="585"/>
      <c r="AO39" s="586"/>
      <c r="AP39" s="586"/>
      <c r="AQ39" s="586"/>
      <c r="AR39" s="586"/>
      <c r="AS39" s="586"/>
      <c r="AT39" s="586"/>
      <c r="AU39" s="586"/>
      <c r="AV39" s="586"/>
      <c r="AW39" s="586"/>
      <c r="AX39" s="586"/>
      <c r="AY39" s="586"/>
      <c r="AZ39" s="586"/>
      <c r="BA39" s="586"/>
      <c r="BB39" s="586"/>
      <c r="BC39" s="586"/>
      <c r="BD39" s="200"/>
      <c r="BE39" s="585" t="str">
        <f t="shared" si="2"/>
        <v/>
      </c>
      <c r="BF39" s="585"/>
      <c r="BG39" s="586"/>
      <c r="BH39" s="586"/>
      <c r="BI39" s="586"/>
      <c r="BJ39" s="586"/>
      <c r="BK39" s="586"/>
      <c r="BL39" s="586"/>
      <c r="BM39" s="586"/>
      <c r="BN39" s="586"/>
      <c r="BO39" s="586"/>
      <c r="BP39" s="586"/>
      <c r="BQ39" s="586"/>
      <c r="BR39" s="586"/>
      <c r="BS39" s="586"/>
      <c r="BT39" s="586"/>
      <c r="BU39" s="586"/>
      <c r="BV39" s="200"/>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200"/>
      <c r="CO39" s="585">
        <f t="shared" si="4"/>
        <v>23</v>
      </c>
      <c r="CP39" s="585"/>
      <c r="CQ39" s="586" t="str">
        <f>IF('各会計、関係団体の財政状況及び健全化判断比率'!BS15="","",'各会計、関係団体の財政状況及び健全化判断比率'!BS15)</f>
        <v>佐賀県農業公社</v>
      </c>
      <c r="CR39" s="586"/>
      <c r="CS39" s="586"/>
      <c r="CT39" s="586"/>
      <c r="CU39" s="586"/>
      <c r="CV39" s="586"/>
      <c r="CW39" s="586"/>
      <c r="CX39" s="586"/>
      <c r="CY39" s="586"/>
      <c r="CZ39" s="586"/>
      <c r="DA39" s="586"/>
      <c r="DB39" s="586"/>
      <c r="DC39" s="586"/>
      <c r="DD39" s="586"/>
      <c r="DE39" s="586"/>
      <c r="DF39" s="192"/>
      <c r="DG39" s="588" t="str">
        <f>IF('各会計、関係団体の財政状況及び健全化判断比率'!BR15="","",'各会計、関係団体の財政状況及び健全化判断比率'!BR15)</f>
        <v>○</v>
      </c>
      <c r="DH39" s="588"/>
      <c r="DI39" s="203"/>
      <c r="DJ39" s="158"/>
      <c r="DK39" s="158"/>
      <c r="DL39" s="158"/>
      <c r="DM39" s="158"/>
      <c r="DN39" s="158"/>
      <c r="DO39" s="158"/>
    </row>
    <row r="40" spans="1:119" ht="32.25" customHeight="1">
      <c r="A40" s="159"/>
      <c r="B40" s="199"/>
      <c r="C40" s="585">
        <f t="shared" si="5"/>
        <v>10</v>
      </c>
      <c r="D40" s="585"/>
      <c r="E40" s="586" t="str">
        <f>IF('各会計、関係団体の財政状況及び健全化判断比率'!B16="","",'各会計、関係団体の財政状況及び健全化判断比率'!B16)</f>
        <v>沿岸漁業改善資金特別会計</v>
      </c>
      <c r="F40" s="586"/>
      <c r="G40" s="586"/>
      <c r="H40" s="586"/>
      <c r="I40" s="586"/>
      <c r="J40" s="586"/>
      <c r="K40" s="586"/>
      <c r="L40" s="586"/>
      <c r="M40" s="586"/>
      <c r="N40" s="586"/>
      <c r="O40" s="586"/>
      <c r="P40" s="586"/>
      <c r="Q40" s="586"/>
      <c r="R40" s="586"/>
      <c r="S40" s="586"/>
      <c r="T40" s="200"/>
      <c r="U40" s="585" t="str">
        <f t="shared" si="0"/>
        <v/>
      </c>
      <c r="V40" s="585"/>
      <c r="W40" s="586"/>
      <c r="X40" s="586"/>
      <c r="Y40" s="586"/>
      <c r="Z40" s="586"/>
      <c r="AA40" s="586"/>
      <c r="AB40" s="586"/>
      <c r="AC40" s="586"/>
      <c r="AD40" s="586"/>
      <c r="AE40" s="586"/>
      <c r="AF40" s="586"/>
      <c r="AG40" s="586"/>
      <c r="AH40" s="586"/>
      <c r="AI40" s="586"/>
      <c r="AJ40" s="586"/>
      <c r="AK40" s="586"/>
      <c r="AL40" s="200"/>
      <c r="AM40" s="585" t="str">
        <f t="shared" si="1"/>
        <v/>
      </c>
      <c r="AN40" s="585"/>
      <c r="AO40" s="586"/>
      <c r="AP40" s="586"/>
      <c r="AQ40" s="586"/>
      <c r="AR40" s="586"/>
      <c r="AS40" s="586"/>
      <c r="AT40" s="586"/>
      <c r="AU40" s="586"/>
      <c r="AV40" s="586"/>
      <c r="AW40" s="586"/>
      <c r="AX40" s="586"/>
      <c r="AY40" s="586"/>
      <c r="AZ40" s="586"/>
      <c r="BA40" s="586"/>
      <c r="BB40" s="586"/>
      <c r="BC40" s="586"/>
      <c r="BD40" s="200"/>
      <c r="BE40" s="585" t="str">
        <f t="shared" si="2"/>
        <v/>
      </c>
      <c r="BF40" s="585"/>
      <c r="BG40" s="586"/>
      <c r="BH40" s="586"/>
      <c r="BI40" s="586"/>
      <c r="BJ40" s="586"/>
      <c r="BK40" s="586"/>
      <c r="BL40" s="586"/>
      <c r="BM40" s="586"/>
      <c r="BN40" s="586"/>
      <c r="BO40" s="586"/>
      <c r="BP40" s="586"/>
      <c r="BQ40" s="586"/>
      <c r="BR40" s="586"/>
      <c r="BS40" s="586"/>
      <c r="BT40" s="586"/>
      <c r="BU40" s="586"/>
      <c r="BV40" s="200"/>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200"/>
      <c r="CO40" s="585">
        <f t="shared" si="4"/>
        <v>24</v>
      </c>
      <c r="CP40" s="585"/>
      <c r="CQ40" s="586" t="str">
        <f>IF('各会計、関係団体の財政状況及び健全化判断比率'!BS16="","",'各会計、関係団体の財政状況及び健全化判断比率'!BS16)</f>
        <v>佐賀県森林整備担い手育成基金</v>
      </c>
      <c r="CR40" s="586"/>
      <c r="CS40" s="586"/>
      <c r="CT40" s="586"/>
      <c r="CU40" s="586"/>
      <c r="CV40" s="586"/>
      <c r="CW40" s="586"/>
      <c r="CX40" s="586"/>
      <c r="CY40" s="586"/>
      <c r="CZ40" s="586"/>
      <c r="DA40" s="586"/>
      <c r="DB40" s="586"/>
      <c r="DC40" s="586"/>
      <c r="DD40" s="586"/>
      <c r="DE40" s="586"/>
      <c r="DF40" s="192"/>
      <c r="DG40" s="588" t="str">
        <f>IF('各会計、関係団体の財政状況及び健全化判断比率'!BR16="","",'各会計、関係団体の財政状況及び健全化判断比率'!BR16)</f>
        <v/>
      </c>
      <c r="DH40" s="588"/>
      <c r="DI40" s="203"/>
      <c r="DJ40" s="158"/>
      <c r="DK40" s="158"/>
      <c r="DL40" s="158"/>
      <c r="DM40" s="158"/>
      <c r="DN40" s="158"/>
      <c r="DO40" s="158"/>
    </row>
    <row r="41" spans="1:119" ht="13.5" customHeight="1" thickBot="1">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c r="A43" s="158"/>
      <c r="B43" s="158" t="s">
        <v>174</v>
      </c>
      <c r="C43" s="158"/>
      <c r="D43" s="158"/>
      <c r="E43" s="158" t="s">
        <v>175</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c r="A44" s="158"/>
      <c r="B44" s="158"/>
      <c r="C44" s="158"/>
      <c r="D44" s="158"/>
      <c r="E44" s="158" t="s">
        <v>176</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c r="A45" s="158"/>
      <c r="B45" s="158"/>
      <c r="C45" s="158"/>
      <c r="D45" s="158"/>
      <c r="E45" s="158" t="s">
        <v>177</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c r="A46" s="158"/>
      <c r="B46" s="158"/>
      <c r="C46" s="158"/>
      <c r="D46" s="158"/>
      <c r="E46" s="158" t="s">
        <v>178</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c r="E47" s="160" t="s">
        <v>179</v>
      </c>
    </row>
    <row r="48" spans="1:119">
      <c r="E48" s="160" t="s">
        <v>180</v>
      </c>
    </row>
    <row r="49"/>
    <row r="50"/>
    <row r="51"/>
    <row r="52"/>
    <row r="53"/>
    <row r="54"/>
    <row r="55"/>
    <row r="56"/>
    <row r="57" hidden="1"/>
    <row r="58" hidden="1"/>
    <row r="59" hidden="1"/>
  </sheetData>
  <sheetProtection algorithmName="SHA-512" hashValue="RDNeBaKmsxMpWwl3DEfX8hangbDIX7zWaLz8Cfi+kEEqKFhvJ4zvMu9dOtQidUp/x2uti1rttBzT99olq8GUYA==" saltValue="JT2k+/Ml+h7AL3hVXTcCFw=="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C19" zoomScaleSheetLayoutView="100" workbookViewId="0">
      <selection activeCell="H35" sqref="H35"/>
    </sheetView>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537</v>
      </c>
      <c r="G33" s="17" t="s">
        <v>538</v>
      </c>
      <c r="H33" s="17" t="s">
        <v>539</v>
      </c>
      <c r="I33" s="17" t="s">
        <v>540</v>
      </c>
      <c r="J33" s="18" t="s">
        <v>541</v>
      </c>
      <c r="K33" s="10"/>
      <c r="L33" s="10"/>
      <c r="M33" s="10"/>
      <c r="N33" s="10"/>
      <c r="O33" s="10"/>
      <c r="P33" s="10"/>
    </row>
    <row r="34" spans="1:16" ht="39" customHeight="1">
      <c r="A34" s="10"/>
      <c r="B34" s="19"/>
      <c r="C34" s="1165" t="s">
        <v>544</v>
      </c>
      <c r="D34" s="1165"/>
      <c r="E34" s="1166"/>
      <c r="F34" s="20">
        <v>2.11</v>
      </c>
      <c r="G34" s="21">
        <v>1.52</v>
      </c>
      <c r="H34" s="21">
        <v>1.81</v>
      </c>
      <c r="I34" s="21">
        <v>2.0699999999999998</v>
      </c>
      <c r="J34" s="22">
        <v>2.1</v>
      </c>
      <c r="K34" s="10"/>
      <c r="L34" s="10"/>
      <c r="M34" s="10"/>
      <c r="N34" s="10"/>
      <c r="O34" s="10"/>
      <c r="P34" s="10"/>
    </row>
    <row r="35" spans="1:16" ht="39" customHeight="1">
      <c r="A35" s="10"/>
      <c r="B35" s="23"/>
      <c r="C35" s="1159" t="s">
        <v>545</v>
      </c>
      <c r="D35" s="1160"/>
      <c r="E35" s="1161"/>
      <c r="F35" s="24">
        <v>0.71</v>
      </c>
      <c r="G35" s="25">
        <v>0.77</v>
      </c>
      <c r="H35" s="25">
        <v>0.81</v>
      </c>
      <c r="I35" s="25">
        <v>0.84</v>
      </c>
      <c r="J35" s="26">
        <v>0.8</v>
      </c>
      <c r="K35" s="10"/>
      <c r="L35" s="10"/>
      <c r="M35" s="10"/>
      <c r="N35" s="10"/>
      <c r="O35" s="10"/>
      <c r="P35" s="10"/>
    </row>
    <row r="36" spans="1:16" ht="39" customHeight="1">
      <c r="A36" s="10"/>
      <c r="B36" s="23"/>
      <c r="C36" s="1159" t="s">
        <v>546</v>
      </c>
      <c r="D36" s="1160"/>
      <c r="E36" s="1161"/>
      <c r="F36" s="24" t="s">
        <v>496</v>
      </c>
      <c r="G36" s="25" t="s">
        <v>496</v>
      </c>
      <c r="H36" s="25" t="s">
        <v>496</v>
      </c>
      <c r="I36" s="25">
        <v>0.53</v>
      </c>
      <c r="J36" s="26">
        <v>0.67</v>
      </c>
      <c r="K36" s="10"/>
      <c r="L36" s="10"/>
      <c r="M36" s="10"/>
      <c r="N36" s="10"/>
      <c r="O36" s="10"/>
      <c r="P36" s="10"/>
    </row>
    <row r="37" spans="1:16" ht="39" customHeight="1">
      <c r="A37" s="10"/>
      <c r="B37" s="23"/>
      <c r="C37" s="1159" t="s">
        <v>547</v>
      </c>
      <c r="D37" s="1160"/>
      <c r="E37" s="1161"/>
      <c r="F37" s="24">
        <v>0.02</v>
      </c>
      <c r="G37" s="25">
        <v>0.23</v>
      </c>
      <c r="H37" s="25">
        <v>0.21</v>
      </c>
      <c r="I37" s="25">
        <v>0.22</v>
      </c>
      <c r="J37" s="26">
        <v>0.65</v>
      </c>
      <c r="K37" s="10"/>
      <c r="L37" s="10"/>
      <c r="M37" s="10"/>
      <c r="N37" s="10"/>
      <c r="O37" s="10"/>
      <c r="P37" s="10"/>
    </row>
    <row r="38" spans="1:16" ht="39" customHeight="1">
      <c r="A38" s="10"/>
      <c r="B38" s="23"/>
      <c r="C38" s="1159" t="s">
        <v>548</v>
      </c>
      <c r="D38" s="1160"/>
      <c r="E38" s="1161"/>
      <c r="F38" s="24">
        <v>0.25</v>
      </c>
      <c r="G38" s="25">
        <v>0.28999999999999998</v>
      </c>
      <c r="H38" s="25">
        <v>0.25</v>
      </c>
      <c r="I38" s="25">
        <v>0.25</v>
      </c>
      <c r="J38" s="26">
        <v>0.21</v>
      </c>
      <c r="K38" s="10"/>
      <c r="L38" s="10"/>
      <c r="M38" s="10"/>
      <c r="N38" s="10"/>
      <c r="O38" s="10"/>
      <c r="P38" s="10"/>
    </row>
    <row r="39" spans="1:16" ht="39" customHeight="1">
      <c r="A39" s="10"/>
      <c r="B39" s="23"/>
      <c r="C39" s="1159" t="s">
        <v>549</v>
      </c>
      <c r="D39" s="1160"/>
      <c r="E39" s="1161"/>
      <c r="F39" s="24">
        <v>0.02</v>
      </c>
      <c r="G39" s="25">
        <v>0.02</v>
      </c>
      <c r="H39" s="25">
        <v>0.02</v>
      </c>
      <c r="I39" s="25">
        <v>0.02</v>
      </c>
      <c r="J39" s="26">
        <v>0.03</v>
      </c>
      <c r="K39" s="10"/>
      <c r="L39" s="10"/>
      <c r="M39" s="10"/>
      <c r="N39" s="10"/>
      <c r="O39" s="10"/>
      <c r="P39" s="10"/>
    </row>
    <row r="40" spans="1:16" ht="39" customHeight="1">
      <c r="A40" s="10"/>
      <c r="B40" s="23"/>
      <c r="C40" s="1159" t="s">
        <v>550</v>
      </c>
      <c r="D40" s="1160"/>
      <c r="E40" s="1161"/>
      <c r="F40" s="24">
        <v>0</v>
      </c>
      <c r="G40" s="25">
        <v>0</v>
      </c>
      <c r="H40" s="25">
        <v>0</v>
      </c>
      <c r="I40" s="25">
        <v>0</v>
      </c>
      <c r="J40" s="26">
        <v>0</v>
      </c>
      <c r="K40" s="10"/>
      <c r="L40" s="10"/>
      <c r="M40" s="10"/>
      <c r="N40" s="10"/>
      <c r="O40" s="10"/>
      <c r="P40" s="10"/>
    </row>
    <row r="41" spans="1:16" ht="39" customHeight="1">
      <c r="A41" s="10"/>
      <c r="B41" s="23"/>
      <c r="C41" s="1159" t="s">
        <v>551</v>
      </c>
      <c r="D41" s="1160"/>
      <c r="E41" s="1161"/>
      <c r="F41" s="24">
        <v>0</v>
      </c>
      <c r="G41" s="25">
        <v>0</v>
      </c>
      <c r="H41" s="25">
        <v>0</v>
      </c>
      <c r="I41" s="25">
        <v>0</v>
      </c>
      <c r="J41" s="26">
        <v>0</v>
      </c>
      <c r="K41" s="10"/>
      <c r="L41" s="10"/>
      <c r="M41" s="10"/>
      <c r="N41" s="10"/>
      <c r="O41" s="10"/>
      <c r="P41" s="10"/>
    </row>
    <row r="42" spans="1:16" ht="39" customHeight="1">
      <c r="A42" s="10"/>
      <c r="B42" s="27"/>
      <c r="C42" s="1159" t="s">
        <v>552</v>
      </c>
      <c r="D42" s="1160"/>
      <c r="E42" s="1161"/>
      <c r="F42" s="24" t="s">
        <v>496</v>
      </c>
      <c r="G42" s="25" t="s">
        <v>496</v>
      </c>
      <c r="H42" s="25" t="s">
        <v>496</v>
      </c>
      <c r="I42" s="25" t="s">
        <v>496</v>
      </c>
      <c r="J42" s="26" t="s">
        <v>496</v>
      </c>
      <c r="K42" s="10"/>
      <c r="L42" s="10"/>
      <c r="M42" s="10"/>
      <c r="N42" s="10"/>
      <c r="O42" s="10"/>
      <c r="P42" s="10"/>
    </row>
    <row r="43" spans="1:16" ht="39" customHeight="1" thickBot="1">
      <c r="A43" s="10"/>
      <c r="B43" s="28"/>
      <c r="C43" s="1162" t="s">
        <v>553</v>
      </c>
      <c r="D43" s="1163"/>
      <c r="E43" s="116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1bXpQPPAbh96sqj886TKyjXnwa8ofbrkYDGG2A/HbQgmqtDkY5McvJcpsZMzloLB9d9kFRlRViiMCAFEuKozlQ==" saltValue="Eag/TjW12KCsYdp6qL3f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46" zoomScaleSheetLayoutView="55" workbookViewId="0">
      <selection activeCell="K56" sqref="K56:O57"/>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537</v>
      </c>
      <c r="L44" s="44" t="s">
        <v>538</v>
      </c>
      <c r="M44" s="44" t="s">
        <v>539</v>
      </c>
      <c r="N44" s="44" t="s">
        <v>540</v>
      </c>
      <c r="O44" s="45" t="s">
        <v>541</v>
      </c>
      <c r="P44" s="36"/>
      <c r="Q44" s="36"/>
      <c r="R44" s="36"/>
      <c r="S44" s="36"/>
      <c r="T44" s="36"/>
      <c r="U44" s="36"/>
    </row>
    <row r="45" spans="1:21" ht="30.75" customHeight="1">
      <c r="A45" s="36"/>
      <c r="B45" s="1167" t="s">
        <v>10</v>
      </c>
      <c r="C45" s="1168"/>
      <c r="D45" s="46"/>
      <c r="E45" s="1173" t="s">
        <v>11</v>
      </c>
      <c r="F45" s="1173"/>
      <c r="G45" s="1173"/>
      <c r="H45" s="1173"/>
      <c r="I45" s="1173"/>
      <c r="J45" s="1174"/>
      <c r="K45" s="47">
        <v>65279</v>
      </c>
      <c r="L45" s="48">
        <v>64534</v>
      </c>
      <c r="M45" s="48">
        <v>65338</v>
      </c>
      <c r="N45" s="48">
        <v>63273</v>
      </c>
      <c r="O45" s="49">
        <v>61179</v>
      </c>
      <c r="P45" s="36"/>
      <c r="Q45" s="36"/>
      <c r="R45" s="36"/>
      <c r="S45" s="36"/>
      <c r="T45" s="36"/>
      <c r="U45" s="36"/>
    </row>
    <row r="46" spans="1:21" ht="30.75" customHeight="1">
      <c r="A46" s="36"/>
      <c r="B46" s="1169"/>
      <c r="C46" s="1170"/>
      <c r="D46" s="50"/>
      <c r="E46" s="1175" t="s">
        <v>12</v>
      </c>
      <c r="F46" s="1175"/>
      <c r="G46" s="1175"/>
      <c r="H46" s="1175"/>
      <c r="I46" s="1175"/>
      <c r="J46" s="1176"/>
      <c r="K46" s="51" t="s">
        <v>496</v>
      </c>
      <c r="L46" s="52" t="s">
        <v>496</v>
      </c>
      <c r="M46" s="52" t="s">
        <v>496</v>
      </c>
      <c r="N46" s="52" t="s">
        <v>496</v>
      </c>
      <c r="O46" s="53" t="s">
        <v>496</v>
      </c>
      <c r="P46" s="36"/>
      <c r="Q46" s="36"/>
      <c r="R46" s="36"/>
      <c r="S46" s="36"/>
      <c r="T46" s="36"/>
      <c r="U46" s="36"/>
    </row>
    <row r="47" spans="1:21" ht="30.75" customHeight="1">
      <c r="A47" s="36"/>
      <c r="B47" s="1169"/>
      <c r="C47" s="1170"/>
      <c r="D47" s="50"/>
      <c r="E47" s="1175" t="s">
        <v>13</v>
      </c>
      <c r="F47" s="1175"/>
      <c r="G47" s="1175"/>
      <c r="H47" s="1175"/>
      <c r="I47" s="1175"/>
      <c r="J47" s="1176"/>
      <c r="K47" s="51">
        <v>667</v>
      </c>
      <c r="L47" s="52">
        <v>1000</v>
      </c>
      <c r="M47" s="52">
        <v>1333</v>
      </c>
      <c r="N47" s="52">
        <v>1667</v>
      </c>
      <c r="O47" s="53">
        <v>2000</v>
      </c>
      <c r="P47" s="36"/>
      <c r="Q47" s="36"/>
      <c r="R47" s="36"/>
      <c r="S47" s="36"/>
      <c r="T47" s="36"/>
      <c r="U47" s="36"/>
    </row>
    <row r="48" spans="1:21" ht="30.75" customHeight="1">
      <c r="A48" s="36"/>
      <c r="B48" s="1169"/>
      <c r="C48" s="1170"/>
      <c r="D48" s="50"/>
      <c r="E48" s="1175" t="s">
        <v>14</v>
      </c>
      <c r="F48" s="1175"/>
      <c r="G48" s="1175"/>
      <c r="H48" s="1175"/>
      <c r="I48" s="1175"/>
      <c r="J48" s="1176"/>
      <c r="K48" s="51" t="s">
        <v>496</v>
      </c>
      <c r="L48" s="52" t="s">
        <v>496</v>
      </c>
      <c r="M48" s="52" t="s">
        <v>496</v>
      </c>
      <c r="N48" s="52" t="s">
        <v>496</v>
      </c>
      <c r="O48" s="53" t="s">
        <v>496</v>
      </c>
      <c r="P48" s="36"/>
      <c r="Q48" s="36"/>
      <c r="R48" s="36"/>
      <c r="S48" s="36"/>
      <c r="T48" s="36"/>
      <c r="U48" s="36"/>
    </row>
    <row r="49" spans="1:21" ht="30.75" customHeight="1">
      <c r="A49" s="36"/>
      <c r="B49" s="1169"/>
      <c r="C49" s="1170"/>
      <c r="D49" s="50"/>
      <c r="E49" s="1175" t="s">
        <v>15</v>
      </c>
      <c r="F49" s="1175"/>
      <c r="G49" s="1175"/>
      <c r="H49" s="1175"/>
      <c r="I49" s="1175"/>
      <c r="J49" s="1176"/>
      <c r="K49" s="51" t="s">
        <v>496</v>
      </c>
      <c r="L49" s="52" t="s">
        <v>496</v>
      </c>
      <c r="M49" s="52" t="s">
        <v>496</v>
      </c>
      <c r="N49" s="52" t="s">
        <v>496</v>
      </c>
      <c r="O49" s="53" t="s">
        <v>496</v>
      </c>
      <c r="P49" s="36"/>
      <c r="Q49" s="36"/>
      <c r="R49" s="36"/>
      <c r="S49" s="36"/>
      <c r="T49" s="36"/>
      <c r="U49" s="36"/>
    </row>
    <row r="50" spans="1:21" ht="30.75" customHeight="1">
      <c r="A50" s="36"/>
      <c r="B50" s="1169"/>
      <c r="C50" s="1170"/>
      <c r="D50" s="50"/>
      <c r="E50" s="1175" t="s">
        <v>16</v>
      </c>
      <c r="F50" s="1175"/>
      <c r="G50" s="1175"/>
      <c r="H50" s="1175"/>
      <c r="I50" s="1175"/>
      <c r="J50" s="1176"/>
      <c r="K50" s="51">
        <v>2108</v>
      </c>
      <c r="L50" s="52">
        <v>1788</v>
      </c>
      <c r="M50" s="52">
        <v>1507</v>
      </c>
      <c r="N50" s="52">
        <v>1249</v>
      </c>
      <c r="O50" s="53">
        <v>1122</v>
      </c>
      <c r="P50" s="36"/>
      <c r="Q50" s="36"/>
      <c r="R50" s="36"/>
      <c r="S50" s="36"/>
      <c r="T50" s="36"/>
      <c r="U50" s="36"/>
    </row>
    <row r="51" spans="1:21" ht="30.75" customHeight="1">
      <c r="A51" s="36"/>
      <c r="B51" s="1171"/>
      <c r="C51" s="1172"/>
      <c r="D51" s="54"/>
      <c r="E51" s="1175" t="s">
        <v>17</v>
      </c>
      <c r="F51" s="1175"/>
      <c r="G51" s="1175"/>
      <c r="H51" s="1175"/>
      <c r="I51" s="1175"/>
      <c r="J51" s="1176"/>
      <c r="K51" s="51">
        <v>9</v>
      </c>
      <c r="L51" s="52">
        <v>4</v>
      </c>
      <c r="M51" s="52">
        <v>1</v>
      </c>
      <c r="N51" s="52">
        <v>0</v>
      </c>
      <c r="O51" s="53">
        <v>0</v>
      </c>
      <c r="P51" s="36"/>
      <c r="Q51" s="36"/>
      <c r="R51" s="36"/>
      <c r="S51" s="36"/>
      <c r="T51" s="36"/>
      <c r="U51" s="36"/>
    </row>
    <row r="52" spans="1:21" ht="30.75" customHeight="1">
      <c r="A52" s="36"/>
      <c r="B52" s="1177" t="s">
        <v>18</v>
      </c>
      <c r="C52" s="1178"/>
      <c r="D52" s="54"/>
      <c r="E52" s="1175" t="s">
        <v>19</v>
      </c>
      <c r="F52" s="1175"/>
      <c r="G52" s="1175"/>
      <c r="H52" s="1175"/>
      <c r="I52" s="1175"/>
      <c r="J52" s="1176"/>
      <c r="K52" s="51">
        <v>46749</v>
      </c>
      <c r="L52" s="52">
        <v>47350</v>
      </c>
      <c r="M52" s="52">
        <v>47094</v>
      </c>
      <c r="N52" s="52">
        <v>47002</v>
      </c>
      <c r="O52" s="53">
        <v>47369</v>
      </c>
      <c r="P52" s="36"/>
      <c r="Q52" s="36"/>
      <c r="R52" s="36"/>
      <c r="S52" s="36"/>
      <c r="T52" s="36"/>
      <c r="U52" s="36"/>
    </row>
    <row r="53" spans="1:21" ht="30.75" customHeight="1" thickBot="1">
      <c r="A53" s="36"/>
      <c r="B53" s="1179" t="s">
        <v>20</v>
      </c>
      <c r="C53" s="1180"/>
      <c r="D53" s="55"/>
      <c r="E53" s="1181" t="s">
        <v>21</v>
      </c>
      <c r="F53" s="1181"/>
      <c r="G53" s="1181"/>
      <c r="H53" s="1181"/>
      <c r="I53" s="1181"/>
      <c r="J53" s="1182"/>
      <c r="K53" s="56">
        <v>21314</v>
      </c>
      <c r="L53" s="57">
        <v>19976</v>
      </c>
      <c r="M53" s="57">
        <v>21085</v>
      </c>
      <c r="N53" s="57">
        <v>19187</v>
      </c>
      <c r="O53" s="58">
        <v>16932</v>
      </c>
      <c r="P53" s="36"/>
      <c r="Q53" s="36"/>
      <c r="R53" s="36"/>
      <c r="S53" s="36"/>
      <c r="T53" s="36"/>
      <c r="U53" s="36"/>
    </row>
    <row r="54" spans="1:21" ht="24" customHeight="1" thickBot="1">
      <c r="A54" s="36"/>
      <c r="B54" s="59" t="s">
        <v>22</v>
      </c>
      <c r="C54" s="36"/>
      <c r="D54" s="36"/>
      <c r="E54" s="36"/>
      <c r="F54" s="36"/>
      <c r="G54" s="36"/>
      <c r="H54" s="36"/>
      <c r="I54" s="36"/>
      <c r="J54" s="36"/>
      <c r="K54" s="36"/>
      <c r="L54" s="36"/>
      <c r="M54" s="36"/>
      <c r="N54" s="36"/>
      <c r="O54" s="60" t="s">
        <v>554</v>
      </c>
      <c r="P54" s="36"/>
      <c r="Q54" s="36"/>
      <c r="R54" s="36"/>
      <c r="S54" s="36"/>
      <c r="T54" s="36"/>
      <c r="U54" s="36"/>
    </row>
    <row r="55" spans="1:21" ht="30.75" customHeight="1" thickBot="1">
      <c r="A55" s="36"/>
      <c r="B55" s="61"/>
      <c r="C55" s="62"/>
      <c r="D55" s="62"/>
      <c r="E55" s="63"/>
      <c r="F55" s="63"/>
      <c r="G55" s="63"/>
      <c r="H55" s="63"/>
      <c r="I55" s="63"/>
      <c r="J55" s="64" t="s">
        <v>2</v>
      </c>
      <c r="K55" s="65" t="s">
        <v>555</v>
      </c>
      <c r="L55" s="66" t="s">
        <v>556</v>
      </c>
      <c r="M55" s="66" t="s">
        <v>557</v>
      </c>
      <c r="N55" s="66" t="s">
        <v>558</v>
      </c>
      <c r="O55" s="67" t="s">
        <v>559</v>
      </c>
      <c r="P55" s="36"/>
      <c r="Q55" s="36"/>
      <c r="R55" s="36"/>
      <c r="S55" s="36"/>
      <c r="T55" s="36"/>
      <c r="U55" s="36"/>
    </row>
    <row r="56" spans="1:21" ht="30.75" customHeight="1">
      <c r="A56" s="36"/>
      <c r="B56" s="1183" t="s">
        <v>23</v>
      </c>
      <c r="C56" s="1184"/>
      <c r="D56" s="1187" t="s">
        <v>24</v>
      </c>
      <c r="E56" s="1188"/>
      <c r="F56" s="1188"/>
      <c r="G56" s="1188"/>
      <c r="H56" s="1188"/>
      <c r="I56" s="1188"/>
      <c r="J56" s="1189"/>
      <c r="K56" s="68">
        <v>0</v>
      </c>
      <c r="L56" s="69">
        <v>0</v>
      </c>
      <c r="M56" s="69">
        <v>0</v>
      </c>
      <c r="N56" s="69">
        <v>588</v>
      </c>
      <c r="O56" s="70">
        <v>1765</v>
      </c>
      <c r="P56" s="36"/>
      <c r="Q56" s="36"/>
      <c r="R56" s="36"/>
      <c r="S56" s="36"/>
      <c r="T56" s="36"/>
      <c r="U56" s="36"/>
    </row>
    <row r="57" spans="1:21" ht="30.75" customHeight="1" thickBot="1">
      <c r="A57" s="36"/>
      <c r="B57" s="1185"/>
      <c r="C57" s="1186"/>
      <c r="D57" s="1190" t="s">
        <v>25</v>
      </c>
      <c r="E57" s="1191"/>
      <c r="F57" s="1191"/>
      <c r="G57" s="1191"/>
      <c r="H57" s="1191"/>
      <c r="I57" s="1191"/>
      <c r="J57" s="1192"/>
      <c r="K57" s="71">
        <v>333</v>
      </c>
      <c r="L57" s="72">
        <v>1000</v>
      </c>
      <c r="M57" s="72">
        <v>2000</v>
      </c>
      <c r="N57" s="72">
        <v>3333</v>
      </c>
      <c r="O57" s="73">
        <v>5000</v>
      </c>
      <c r="P57" s="36"/>
      <c r="Q57" s="36"/>
      <c r="R57" s="36"/>
      <c r="S57" s="36"/>
      <c r="T57" s="36"/>
      <c r="U57" s="36"/>
    </row>
    <row r="58" spans="1:21" ht="17.25" customHeight="1">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FQHDht0UZ+DH9NSIQofT3cnTpoPRLbjuHPROh+fGn0XzYxLClxjdur17IwS1d9OI2/n7r4OkLcrbjEm/i6p6Q==" saltValue="fbbHIyjtWkdejmKrcbIYS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topLeftCell="A37" zoomScaleSheetLayoutView="100" workbookViewId="0"/>
  </sheetViews>
  <sheetFormatPr defaultColWidth="0" defaultRowHeight="13.5" customHeight="1" zeroHeight="1"/>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9" t="s">
        <v>8</v>
      </c>
    </row>
    <row r="40" spans="2:13" ht="27.75" customHeight="1" thickBot="1">
      <c r="B40" s="80" t="s">
        <v>9</v>
      </c>
      <c r="C40" s="81"/>
      <c r="D40" s="81"/>
      <c r="E40" s="82"/>
      <c r="F40" s="82"/>
      <c r="G40" s="82"/>
      <c r="H40" s="83" t="s">
        <v>2</v>
      </c>
      <c r="I40" s="383" t="s">
        <v>537</v>
      </c>
      <c r="J40" s="384" t="s">
        <v>538</v>
      </c>
      <c r="K40" s="384" t="s">
        <v>539</v>
      </c>
      <c r="L40" s="384" t="s">
        <v>540</v>
      </c>
      <c r="M40" s="385" t="s">
        <v>541</v>
      </c>
    </row>
    <row r="41" spans="2:13" ht="27.75" customHeight="1">
      <c r="B41" s="1193" t="s">
        <v>28</v>
      </c>
      <c r="C41" s="1194"/>
      <c r="D41" s="84"/>
      <c r="E41" s="1199" t="s">
        <v>29</v>
      </c>
      <c r="F41" s="1199"/>
      <c r="G41" s="1199"/>
      <c r="H41" s="1200"/>
      <c r="I41" s="386">
        <v>717553</v>
      </c>
      <c r="J41" s="387">
        <v>711667</v>
      </c>
      <c r="K41" s="387">
        <v>704829</v>
      </c>
      <c r="L41" s="387">
        <v>699034</v>
      </c>
      <c r="M41" s="388">
        <v>697940</v>
      </c>
    </row>
    <row r="42" spans="2:13" ht="27.75" customHeight="1">
      <c r="B42" s="1195"/>
      <c r="C42" s="1196"/>
      <c r="D42" s="85"/>
      <c r="E42" s="1201" t="s">
        <v>30</v>
      </c>
      <c r="F42" s="1201"/>
      <c r="G42" s="1201"/>
      <c r="H42" s="1202"/>
      <c r="I42" s="389">
        <v>7964</v>
      </c>
      <c r="J42" s="390">
        <v>6183</v>
      </c>
      <c r="K42" s="390">
        <v>4826</v>
      </c>
      <c r="L42" s="390">
        <v>3735</v>
      </c>
      <c r="M42" s="391">
        <v>2552</v>
      </c>
    </row>
    <row r="43" spans="2:13" ht="27.75" customHeight="1">
      <c r="B43" s="1195"/>
      <c r="C43" s="1196"/>
      <c r="D43" s="85"/>
      <c r="E43" s="1201" t="s">
        <v>31</v>
      </c>
      <c r="F43" s="1201"/>
      <c r="G43" s="1201"/>
      <c r="H43" s="1202"/>
      <c r="I43" s="389" t="s">
        <v>496</v>
      </c>
      <c r="J43" s="390" t="s">
        <v>496</v>
      </c>
      <c r="K43" s="390" t="s">
        <v>496</v>
      </c>
      <c r="L43" s="390" t="s">
        <v>496</v>
      </c>
      <c r="M43" s="391" t="s">
        <v>496</v>
      </c>
    </row>
    <row r="44" spans="2:13" ht="27.75" customHeight="1">
      <c r="B44" s="1195"/>
      <c r="C44" s="1196"/>
      <c r="D44" s="85"/>
      <c r="E44" s="1201" t="s">
        <v>32</v>
      </c>
      <c r="F44" s="1201"/>
      <c r="G44" s="1201"/>
      <c r="H44" s="1202"/>
      <c r="I44" s="389" t="s">
        <v>496</v>
      </c>
      <c r="J44" s="390" t="s">
        <v>496</v>
      </c>
      <c r="K44" s="390" t="s">
        <v>496</v>
      </c>
      <c r="L44" s="390" t="s">
        <v>496</v>
      </c>
      <c r="M44" s="391" t="s">
        <v>496</v>
      </c>
    </row>
    <row r="45" spans="2:13" ht="27.75" customHeight="1">
      <c r="B45" s="1195"/>
      <c r="C45" s="1196"/>
      <c r="D45" s="85"/>
      <c r="E45" s="1201" t="s">
        <v>33</v>
      </c>
      <c r="F45" s="1201"/>
      <c r="G45" s="1201"/>
      <c r="H45" s="1202"/>
      <c r="I45" s="389">
        <v>118202</v>
      </c>
      <c r="J45" s="390">
        <v>113726</v>
      </c>
      <c r="K45" s="390">
        <v>114018</v>
      </c>
      <c r="L45" s="390">
        <v>105217</v>
      </c>
      <c r="M45" s="391">
        <v>104420</v>
      </c>
    </row>
    <row r="46" spans="2:13" ht="27.75" customHeight="1">
      <c r="B46" s="1195"/>
      <c r="C46" s="1196"/>
      <c r="D46" s="86"/>
      <c r="E46" s="1203" t="s">
        <v>34</v>
      </c>
      <c r="F46" s="1203"/>
      <c r="G46" s="1203"/>
      <c r="H46" s="1204"/>
      <c r="I46" s="389">
        <v>1205</v>
      </c>
      <c r="J46" s="390">
        <v>768</v>
      </c>
      <c r="K46" s="390">
        <v>766</v>
      </c>
      <c r="L46" s="390">
        <v>557</v>
      </c>
      <c r="M46" s="391">
        <v>540</v>
      </c>
    </row>
    <row r="47" spans="2:13" ht="27.75" customHeight="1">
      <c r="B47" s="1195"/>
      <c r="C47" s="1196"/>
      <c r="D47" s="87"/>
      <c r="E47" s="1205" t="s">
        <v>35</v>
      </c>
      <c r="F47" s="1206"/>
      <c r="G47" s="1206"/>
      <c r="H47" s="1207"/>
      <c r="I47" s="389" t="s">
        <v>496</v>
      </c>
      <c r="J47" s="390" t="s">
        <v>496</v>
      </c>
      <c r="K47" s="390" t="s">
        <v>496</v>
      </c>
      <c r="L47" s="390" t="s">
        <v>496</v>
      </c>
      <c r="M47" s="391" t="s">
        <v>496</v>
      </c>
    </row>
    <row r="48" spans="2:13" ht="27.75" customHeight="1">
      <c r="B48" s="1195"/>
      <c r="C48" s="1196"/>
      <c r="D48" s="85"/>
      <c r="E48" s="1201" t="s">
        <v>36</v>
      </c>
      <c r="F48" s="1201"/>
      <c r="G48" s="1201"/>
      <c r="H48" s="1202"/>
      <c r="I48" s="389" t="s">
        <v>496</v>
      </c>
      <c r="J48" s="390" t="s">
        <v>496</v>
      </c>
      <c r="K48" s="390" t="s">
        <v>496</v>
      </c>
      <c r="L48" s="390" t="s">
        <v>496</v>
      </c>
      <c r="M48" s="391" t="s">
        <v>496</v>
      </c>
    </row>
    <row r="49" spans="2:13" ht="27.75" customHeight="1">
      <c r="B49" s="1197"/>
      <c r="C49" s="1198"/>
      <c r="D49" s="85"/>
      <c r="E49" s="1201" t="s">
        <v>37</v>
      </c>
      <c r="F49" s="1201"/>
      <c r="G49" s="1201"/>
      <c r="H49" s="1202"/>
      <c r="I49" s="389" t="s">
        <v>496</v>
      </c>
      <c r="J49" s="390" t="s">
        <v>496</v>
      </c>
      <c r="K49" s="390" t="s">
        <v>496</v>
      </c>
      <c r="L49" s="390" t="s">
        <v>496</v>
      </c>
      <c r="M49" s="391">
        <v>18</v>
      </c>
    </row>
    <row r="50" spans="2:13" ht="27.75" customHeight="1">
      <c r="B50" s="1208" t="s">
        <v>38</v>
      </c>
      <c r="C50" s="1209"/>
      <c r="D50" s="88"/>
      <c r="E50" s="1201" t="s">
        <v>39</v>
      </c>
      <c r="F50" s="1201"/>
      <c r="G50" s="1201"/>
      <c r="H50" s="1202"/>
      <c r="I50" s="389">
        <v>60804</v>
      </c>
      <c r="J50" s="390">
        <v>62932</v>
      </c>
      <c r="K50" s="390">
        <v>56911</v>
      </c>
      <c r="L50" s="390">
        <v>55656</v>
      </c>
      <c r="M50" s="391">
        <v>57673</v>
      </c>
    </row>
    <row r="51" spans="2:13" ht="27.75" customHeight="1">
      <c r="B51" s="1195"/>
      <c r="C51" s="1196"/>
      <c r="D51" s="85"/>
      <c r="E51" s="1201" t="s">
        <v>40</v>
      </c>
      <c r="F51" s="1201"/>
      <c r="G51" s="1201"/>
      <c r="H51" s="1202"/>
      <c r="I51" s="389">
        <v>16108</v>
      </c>
      <c r="J51" s="390">
        <v>15258</v>
      </c>
      <c r="K51" s="390">
        <v>14769</v>
      </c>
      <c r="L51" s="390">
        <v>13892</v>
      </c>
      <c r="M51" s="391">
        <v>12297</v>
      </c>
    </row>
    <row r="52" spans="2:13" ht="27.75" customHeight="1">
      <c r="B52" s="1197"/>
      <c r="C52" s="1198"/>
      <c r="D52" s="85"/>
      <c r="E52" s="1201" t="s">
        <v>41</v>
      </c>
      <c r="F52" s="1201"/>
      <c r="G52" s="1201"/>
      <c r="H52" s="1202"/>
      <c r="I52" s="389">
        <v>536033</v>
      </c>
      <c r="J52" s="390">
        <v>525119</v>
      </c>
      <c r="K52" s="390">
        <v>514771</v>
      </c>
      <c r="L52" s="390">
        <v>502537</v>
      </c>
      <c r="M52" s="391">
        <v>492469</v>
      </c>
    </row>
    <row r="53" spans="2:13" ht="27.75" customHeight="1" thickBot="1">
      <c r="B53" s="1210" t="s">
        <v>42</v>
      </c>
      <c r="C53" s="1211"/>
      <c r="D53" s="89"/>
      <c r="E53" s="1212" t="s">
        <v>43</v>
      </c>
      <c r="F53" s="1212"/>
      <c r="G53" s="1212"/>
      <c r="H53" s="1213"/>
      <c r="I53" s="392">
        <v>231979</v>
      </c>
      <c r="J53" s="393">
        <v>229034</v>
      </c>
      <c r="K53" s="393">
        <v>237987</v>
      </c>
      <c r="L53" s="393">
        <v>236457</v>
      </c>
      <c r="M53" s="394">
        <v>243031</v>
      </c>
    </row>
    <row r="54" spans="2:13" ht="27.75" customHeight="1">
      <c r="B54" s="90"/>
      <c r="C54" s="90"/>
      <c r="D54" s="90"/>
      <c r="E54" s="91"/>
      <c r="F54" s="91"/>
      <c r="G54" s="91"/>
      <c r="H54" s="91"/>
      <c r="I54" s="92"/>
      <c r="J54" s="92"/>
      <c r="K54" s="92"/>
      <c r="L54" s="92"/>
      <c r="M54" s="9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5vNpDaUUrV8AyYvn9xBOng3+ZgAe/0XRYJ51GEUV7PhaGOmzDCNgIlks668093CetwN2s1xObl3z6XtvWhzUA==" saltValue="vZH385qBZrazCXDVmSsR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A49" zoomScale="70" zoomScaleNormal="70" zoomScaleSheetLayoutView="100" workbookViewId="0">
      <selection activeCell="C53" sqref="C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3" t="s">
        <v>44</v>
      </c>
    </row>
    <row r="54" spans="2:8" ht="29.25" customHeight="1" thickBot="1">
      <c r="B54" s="94" t="s">
        <v>1</v>
      </c>
      <c r="C54" s="95"/>
      <c r="D54" s="95"/>
      <c r="E54" s="96" t="s">
        <v>2</v>
      </c>
      <c r="F54" s="97" t="s">
        <v>539</v>
      </c>
      <c r="G54" s="97" t="s">
        <v>540</v>
      </c>
      <c r="H54" s="98" t="s">
        <v>541</v>
      </c>
    </row>
    <row r="55" spans="2:8" ht="52.5" customHeight="1">
      <c r="B55" s="99"/>
      <c r="C55" s="1222" t="s">
        <v>45</v>
      </c>
      <c r="D55" s="1222"/>
      <c r="E55" s="1223"/>
      <c r="F55" s="100">
        <v>14858</v>
      </c>
      <c r="G55" s="100">
        <v>14882</v>
      </c>
      <c r="H55" s="101">
        <v>17020</v>
      </c>
    </row>
    <row r="56" spans="2:8" ht="52.5" customHeight="1">
      <c r="B56" s="102"/>
      <c r="C56" s="1224" t="s">
        <v>46</v>
      </c>
      <c r="D56" s="1224"/>
      <c r="E56" s="1225"/>
      <c r="F56" s="103">
        <v>7507</v>
      </c>
      <c r="G56" s="103">
        <v>6735</v>
      </c>
      <c r="H56" s="104">
        <v>6041</v>
      </c>
    </row>
    <row r="57" spans="2:8" ht="53.25" customHeight="1">
      <c r="B57" s="102"/>
      <c r="C57" s="1226" t="s">
        <v>47</v>
      </c>
      <c r="D57" s="1226"/>
      <c r="E57" s="1227"/>
      <c r="F57" s="105">
        <v>26803</v>
      </c>
      <c r="G57" s="105">
        <v>25092</v>
      </c>
      <c r="H57" s="106">
        <v>25266</v>
      </c>
    </row>
    <row r="58" spans="2:8" ht="45.75" customHeight="1">
      <c r="B58" s="107"/>
      <c r="C58" s="1214" t="s">
        <v>589</v>
      </c>
      <c r="D58" s="1215"/>
      <c r="E58" s="1216"/>
      <c r="F58" s="108">
        <v>8896</v>
      </c>
      <c r="G58" s="108">
        <v>9803</v>
      </c>
      <c r="H58" s="109">
        <v>9616</v>
      </c>
    </row>
    <row r="59" spans="2:8" ht="45.75" customHeight="1">
      <c r="B59" s="107"/>
      <c r="C59" s="1214" t="s">
        <v>590</v>
      </c>
      <c r="D59" s="1215"/>
      <c r="E59" s="1216"/>
      <c r="F59" s="108">
        <v>2000</v>
      </c>
      <c r="G59" s="108">
        <v>3002</v>
      </c>
      <c r="H59" s="109">
        <v>4006</v>
      </c>
    </row>
    <row r="60" spans="2:8" ht="45.75" customHeight="1">
      <c r="B60" s="107"/>
      <c r="C60" s="1214" t="s">
        <v>594</v>
      </c>
      <c r="D60" s="1215"/>
      <c r="E60" s="1216"/>
      <c r="F60" s="108">
        <v>1942</v>
      </c>
      <c r="G60" s="108">
        <v>1923</v>
      </c>
      <c r="H60" s="109">
        <v>1858</v>
      </c>
    </row>
    <row r="61" spans="2:8" ht="45.75" customHeight="1">
      <c r="B61" s="107"/>
      <c r="C61" s="1214" t="s">
        <v>595</v>
      </c>
      <c r="D61" s="1215"/>
      <c r="E61" s="1216"/>
      <c r="F61" s="108">
        <v>2530</v>
      </c>
      <c r="G61" s="108">
        <v>2301</v>
      </c>
      <c r="H61" s="109">
        <v>1820</v>
      </c>
    </row>
    <row r="62" spans="2:8" ht="45.75" customHeight="1" thickBot="1">
      <c r="B62" s="110"/>
      <c r="C62" s="1217" t="s">
        <v>591</v>
      </c>
      <c r="D62" s="1218"/>
      <c r="E62" s="1219"/>
      <c r="F62" s="111">
        <v>1361</v>
      </c>
      <c r="G62" s="111">
        <v>1510</v>
      </c>
      <c r="H62" s="112">
        <v>1657</v>
      </c>
    </row>
    <row r="63" spans="2:8" ht="52.5" customHeight="1" thickBot="1">
      <c r="B63" s="113"/>
      <c r="C63" s="1220" t="s">
        <v>48</v>
      </c>
      <c r="D63" s="1220"/>
      <c r="E63" s="1221"/>
      <c r="F63" s="114">
        <v>49167</v>
      </c>
      <c r="G63" s="114">
        <v>46709</v>
      </c>
      <c r="H63" s="115">
        <v>48328</v>
      </c>
    </row>
    <row r="64" spans="2:8" ht="15" customHeight="1"/>
  </sheetData>
  <sheetProtection algorithmName="SHA-512" hashValue="0/1qXzVaJqI7K0q90uXeeTLTTYcNBBjyBKSykiQosi0BItcIa+0rq1mS6jYI/hwgHHo8rclCTyt29FHmA5YhZw==" saltValue="B6ioPBOC6mYGIHXyfTNR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22" customWidth="1"/>
    <col min="2" max="8" width="13.375" style="122" customWidth="1"/>
    <col min="9" max="16384" width="11.125" style="122"/>
  </cols>
  <sheetData>
    <row r="1" spans="1:8">
      <c r="A1" s="116"/>
      <c r="B1" s="117"/>
      <c r="C1" s="118"/>
      <c r="D1" s="119"/>
      <c r="E1" s="120"/>
      <c r="F1" s="120"/>
      <c r="G1" s="120"/>
      <c r="H1" s="121"/>
    </row>
    <row r="2" spans="1:8">
      <c r="A2" s="123"/>
      <c r="B2" s="124"/>
      <c r="C2" s="125"/>
      <c r="D2" s="126" t="s">
        <v>49</v>
      </c>
      <c r="E2" s="127"/>
      <c r="F2" s="128" t="s">
        <v>50</v>
      </c>
      <c r="G2" s="129"/>
      <c r="H2" s="130"/>
    </row>
    <row r="3" spans="1:8">
      <c r="A3" s="126" t="s">
        <v>528</v>
      </c>
      <c r="B3" s="131"/>
      <c r="C3" s="132"/>
      <c r="D3" s="133">
        <v>106978</v>
      </c>
      <c r="E3" s="134"/>
      <c r="F3" s="135">
        <v>97161</v>
      </c>
      <c r="G3" s="136"/>
      <c r="H3" s="137"/>
    </row>
    <row r="4" spans="1:8">
      <c r="A4" s="138"/>
      <c r="B4" s="139"/>
      <c r="C4" s="140"/>
      <c r="D4" s="141">
        <v>40392</v>
      </c>
      <c r="E4" s="142"/>
      <c r="F4" s="143">
        <v>26543</v>
      </c>
      <c r="G4" s="144"/>
      <c r="H4" s="145"/>
    </row>
    <row r="5" spans="1:8">
      <c r="A5" s="126" t="s">
        <v>530</v>
      </c>
      <c r="B5" s="131"/>
      <c r="C5" s="132"/>
      <c r="D5" s="133">
        <v>102663</v>
      </c>
      <c r="E5" s="134"/>
      <c r="F5" s="135">
        <v>101731</v>
      </c>
      <c r="G5" s="136"/>
      <c r="H5" s="137"/>
    </row>
    <row r="6" spans="1:8">
      <c r="A6" s="138"/>
      <c r="B6" s="139"/>
      <c r="C6" s="140"/>
      <c r="D6" s="141">
        <v>36637</v>
      </c>
      <c r="E6" s="142"/>
      <c r="F6" s="143">
        <v>26906</v>
      </c>
      <c r="G6" s="144"/>
      <c r="H6" s="145"/>
    </row>
    <row r="7" spans="1:8">
      <c r="A7" s="126" t="s">
        <v>531</v>
      </c>
      <c r="B7" s="131"/>
      <c r="C7" s="132"/>
      <c r="D7" s="133">
        <v>107334</v>
      </c>
      <c r="E7" s="134"/>
      <c r="F7" s="135">
        <v>108224</v>
      </c>
      <c r="G7" s="136"/>
      <c r="H7" s="137"/>
    </row>
    <row r="8" spans="1:8">
      <c r="A8" s="138"/>
      <c r="B8" s="139"/>
      <c r="C8" s="140"/>
      <c r="D8" s="141">
        <v>39581</v>
      </c>
      <c r="E8" s="142"/>
      <c r="F8" s="143">
        <v>27358</v>
      </c>
      <c r="G8" s="144"/>
      <c r="H8" s="145"/>
    </row>
    <row r="9" spans="1:8">
      <c r="A9" s="126" t="s">
        <v>532</v>
      </c>
      <c r="B9" s="131"/>
      <c r="C9" s="132"/>
      <c r="D9" s="133">
        <v>102824</v>
      </c>
      <c r="E9" s="134"/>
      <c r="F9" s="135">
        <v>105585</v>
      </c>
      <c r="G9" s="136"/>
      <c r="H9" s="137"/>
    </row>
    <row r="10" spans="1:8">
      <c r="A10" s="138"/>
      <c r="B10" s="139"/>
      <c r="C10" s="140"/>
      <c r="D10" s="141">
        <v>40072</v>
      </c>
      <c r="E10" s="142"/>
      <c r="F10" s="143">
        <v>26225</v>
      </c>
      <c r="G10" s="144"/>
      <c r="H10" s="145"/>
    </row>
    <row r="11" spans="1:8">
      <c r="A11" s="126" t="s">
        <v>533</v>
      </c>
      <c r="B11" s="131"/>
      <c r="C11" s="132"/>
      <c r="D11" s="133">
        <v>113858</v>
      </c>
      <c r="E11" s="134"/>
      <c r="F11" s="135">
        <v>111577</v>
      </c>
      <c r="G11" s="136"/>
      <c r="H11" s="137"/>
    </row>
    <row r="12" spans="1:8">
      <c r="A12" s="138"/>
      <c r="B12" s="139"/>
      <c r="C12" s="146"/>
      <c r="D12" s="141">
        <v>44732</v>
      </c>
      <c r="E12" s="142"/>
      <c r="F12" s="143">
        <v>26257</v>
      </c>
      <c r="G12" s="144"/>
      <c r="H12" s="145"/>
    </row>
    <row r="13" spans="1:8">
      <c r="A13" s="126"/>
      <c r="B13" s="131"/>
      <c r="C13" s="147"/>
      <c r="D13" s="148">
        <v>106731</v>
      </c>
      <c r="E13" s="149"/>
      <c r="F13" s="150">
        <v>104856</v>
      </c>
      <c r="G13" s="151"/>
      <c r="H13" s="137"/>
    </row>
    <row r="14" spans="1:8">
      <c r="A14" s="138"/>
      <c r="B14" s="139"/>
      <c r="C14" s="140"/>
      <c r="D14" s="141">
        <v>40283</v>
      </c>
      <c r="E14" s="142"/>
      <c r="F14" s="143">
        <v>26658</v>
      </c>
      <c r="G14" s="144"/>
      <c r="H14" s="145"/>
    </row>
    <row r="17" spans="1:11">
      <c r="A17" s="122" t="s">
        <v>51</v>
      </c>
    </row>
    <row r="18" spans="1:11">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c r="A19" s="152" t="s">
        <v>52</v>
      </c>
      <c r="B19" s="152">
        <f>ROUND(VALUE(SUBSTITUTE(実質収支比率等に係る経年分析!F$48,"▲","-")),2)</f>
        <v>2.14</v>
      </c>
      <c r="C19" s="152">
        <f>ROUND(VALUE(SUBSTITUTE(実質収支比率等に係る経年分析!G$48,"▲","-")),2)</f>
        <v>1.55</v>
      </c>
      <c r="D19" s="152">
        <f>ROUND(VALUE(SUBSTITUTE(実質収支比率等に係る経年分析!H$48,"▲","-")),2)</f>
        <v>1.84</v>
      </c>
      <c r="E19" s="152">
        <f>ROUND(VALUE(SUBSTITUTE(実質収支比率等に係る経年分析!I$48,"▲","-")),2)</f>
        <v>2.1</v>
      </c>
      <c r="F19" s="152">
        <f>ROUND(VALUE(SUBSTITUTE(実質収支比率等に係る経年分析!J$48,"▲","-")),2)</f>
        <v>2.14</v>
      </c>
    </row>
    <row r="20" spans="1:11">
      <c r="A20" s="152" t="s">
        <v>53</v>
      </c>
      <c r="B20" s="152">
        <f>ROUND(VALUE(SUBSTITUTE(実質収支比率等に係る経年分析!F$47,"▲","-")),2)</f>
        <v>5.58</v>
      </c>
      <c r="C20" s="152">
        <f>ROUND(VALUE(SUBSTITUTE(実質収支比率等に係る経年分析!G$47,"▲","-")),2)</f>
        <v>6.72</v>
      </c>
      <c r="D20" s="152">
        <f>ROUND(VALUE(SUBSTITUTE(実質収支比率等に係る経年分析!H$47,"▲","-")),2)</f>
        <v>5.76</v>
      </c>
      <c r="E20" s="152">
        <f>ROUND(VALUE(SUBSTITUTE(実質収支比率等に係る経年分析!I$47,"▲","-")),2)</f>
        <v>5.79</v>
      </c>
      <c r="F20" s="152">
        <f>ROUND(VALUE(SUBSTITUTE(実質収支比率等に係る経年分析!J$47,"▲","-")),2)</f>
        <v>6.65</v>
      </c>
    </row>
    <row r="21" spans="1:11">
      <c r="A21" s="152" t="s">
        <v>54</v>
      </c>
      <c r="B21" s="152">
        <f>IF(ISNUMBER(VALUE(SUBSTITUTE(実質収支比率等に係る経年分析!F$49,"▲","-"))),ROUND(VALUE(SUBSTITUTE(実質収支比率等に係る経年分析!F$49,"▲","-")),2),NA())</f>
        <v>-0.59</v>
      </c>
      <c r="C21" s="152">
        <f>IF(ISNUMBER(VALUE(SUBSTITUTE(実質収支比率等に係る経年分析!G$49,"▲","-"))),ROUND(VALUE(SUBSTITUTE(実質収支比率等に係る経年分析!G$49,"▲","-")),2),NA())</f>
        <v>0.45</v>
      </c>
      <c r="D21" s="152">
        <f>IF(ISNUMBER(VALUE(SUBSTITUTE(実質収支比率等に係る経年分析!H$49,"▲","-"))),ROUND(VALUE(SUBSTITUTE(実質収支比率等に係る経年分析!H$49,"▲","-")),2),NA())</f>
        <v>-0.73</v>
      </c>
      <c r="E21" s="152">
        <f>IF(ISNUMBER(VALUE(SUBSTITUTE(実質収支比率等に係る経年分析!I$49,"▲","-"))),ROUND(VALUE(SUBSTITUTE(実質収支比率等に係る経年分析!I$49,"▲","-")),2),NA())</f>
        <v>0.26</v>
      </c>
      <c r="F21" s="152">
        <f>IF(ISNUMBER(VALUE(SUBSTITUTE(実質収支比率等に係る経年分析!J$49,"▲","-"))),ROUND(VALUE(SUBSTITUTE(実質収支比率等に係る経年分析!J$49,"▲","-")),2),NA())</f>
        <v>0.87</v>
      </c>
    </row>
    <row r="24" spans="1:11">
      <c r="A24" s="122" t="s">
        <v>55</v>
      </c>
    </row>
    <row r="25" spans="1:11">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c r="A26" s="153"/>
      <c r="B26" s="153" t="s">
        <v>56</v>
      </c>
      <c r="C26" s="153" t="s">
        <v>57</v>
      </c>
      <c r="D26" s="153" t="s">
        <v>56</v>
      </c>
      <c r="E26" s="153" t="s">
        <v>57</v>
      </c>
      <c r="F26" s="153" t="s">
        <v>56</v>
      </c>
      <c r="G26" s="153" t="s">
        <v>57</v>
      </c>
      <c r="H26" s="153" t="s">
        <v>56</v>
      </c>
      <c r="I26" s="153" t="s">
        <v>57</v>
      </c>
      <c r="J26" s="153" t="s">
        <v>56</v>
      </c>
      <c r="K26" s="153" t="s">
        <v>57</v>
      </c>
    </row>
    <row r="27" spans="1:11">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c r="A29" s="153" t="str">
        <f>IF(連結実質赤字比率に係る赤字・黒字の構成分析!C$41="",NA(),連結実質赤字比率に係る赤字・黒字の構成分析!C$41)</f>
        <v>母子父子寡婦福祉資金特別会計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c r="A30" s="153" t="str">
        <f>IF(連結実質赤字比率に係る赤字・黒字の構成分析!C$40="",NA(),連結実質赤字比率に係る赤字・黒字の構成分析!C$40)</f>
        <v>災害救助基金特別会計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c r="A31" s="153" t="str">
        <f>IF(連結実質赤字比率に係る赤字・黒字の構成分析!C$39="",NA(),連結実質赤字比率に係る赤字・黒字の構成分析!C$39)</f>
        <v>証紙特別会計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0.03</v>
      </c>
    </row>
    <row r="32" spans="1:11">
      <c r="A32" s="153" t="str">
        <f>IF(連結実質赤字比率に係る赤字・黒字の構成分析!C$38="",NA(),連結実質赤字比率に係る赤字・黒字の構成分析!C$38)</f>
        <v>佐賀県港湾整備事業特別会計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0.28999999999999998</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0.25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0.21</v>
      </c>
    </row>
    <row r="33" spans="1:16">
      <c r="A33" s="153" t="str">
        <f>IF(連結実質赤字比率に係る赤字・黒字の構成分析!C$37="",NA(),連結実質赤字比率に係る赤字・黒字の構成分析!C$37)</f>
        <v>佐賀県産業用地造成事業特別会計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0.23</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0.65</v>
      </c>
    </row>
    <row r="34" spans="1:16">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0.53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0.67</v>
      </c>
    </row>
    <row r="35" spans="1:16">
      <c r="A35" s="153" t="str">
        <f>IF(連結実質赤字比率に係る赤字・黒字の構成分析!C$35="",NA(),連結実質赤字比率に係る赤字・黒字の構成分析!C$35)</f>
        <v>佐賀県工業用水道事業会計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0.71</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0.77</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0.81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0.84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0.8</v>
      </c>
    </row>
    <row r="36" spans="1:16">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2.11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1.52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1.81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2.0699999999999998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2.1</v>
      </c>
    </row>
    <row r="39" spans="1:16">
      <c r="A39" s="122" t="s">
        <v>58</v>
      </c>
    </row>
    <row r="40" spans="1:16">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c r="A42" s="154" t="s">
        <v>61</v>
      </c>
      <c r="B42" s="154"/>
      <c r="C42" s="154"/>
      <c r="D42" s="154">
        <f>'実質公債費比率（分子）の構造'!K$52</f>
        <v>46749</v>
      </c>
      <c r="E42" s="154"/>
      <c r="F42" s="154"/>
      <c r="G42" s="154">
        <f>'実質公債費比率（分子）の構造'!L$52</f>
        <v>47350</v>
      </c>
      <c r="H42" s="154"/>
      <c r="I42" s="154"/>
      <c r="J42" s="154">
        <f>'実質公債費比率（分子）の構造'!M$52</f>
        <v>47094</v>
      </c>
      <c r="K42" s="154"/>
      <c r="L42" s="154"/>
      <c r="M42" s="154">
        <f>'実質公債費比率（分子）の構造'!N$52</f>
        <v>47002</v>
      </c>
      <c r="N42" s="154"/>
      <c r="O42" s="154"/>
      <c r="P42" s="154">
        <f>'実質公債費比率（分子）の構造'!O$52</f>
        <v>47369</v>
      </c>
    </row>
    <row r="43" spans="1:16">
      <c r="A43" s="154" t="s">
        <v>62</v>
      </c>
      <c r="B43" s="154">
        <f>'実質公債費比率（分子）の構造'!K$51</f>
        <v>9</v>
      </c>
      <c r="C43" s="154"/>
      <c r="D43" s="154"/>
      <c r="E43" s="154">
        <f>'実質公債費比率（分子）の構造'!L$51</f>
        <v>4</v>
      </c>
      <c r="F43" s="154"/>
      <c r="G43" s="154"/>
      <c r="H43" s="154">
        <f>'実質公債費比率（分子）の構造'!M$51</f>
        <v>1</v>
      </c>
      <c r="I43" s="154"/>
      <c r="J43" s="154"/>
      <c r="K43" s="154">
        <f>'実質公債費比率（分子）の構造'!N$51</f>
        <v>0</v>
      </c>
      <c r="L43" s="154"/>
      <c r="M43" s="154"/>
      <c r="N43" s="154">
        <f>'実質公債費比率（分子）の構造'!O$51</f>
        <v>0</v>
      </c>
      <c r="O43" s="154"/>
      <c r="P43" s="154"/>
    </row>
    <row r="44" spans="1:16">
      <c r="A44" s="154" t="s">
        <v>63</v>
      </c>
      <c r="B44" s="154">
        <f>'実質公債費比率（分子）の構造'!K$50</f>
        <v>2108</v>
      </c>
      <c r="C44" s="154"/>
      <c r="D44" s="154"/>
      <c r="E44" s="154">
        <f>'実質公債費比率（分子）の構造'!L$50</f>
        <v>1788</v>
      </c>
      <c r="F44" s="154"/>
      <c r="G44" s="154"/>
      <c r="H44" s="154">
        <f>'実質公債費比率（分子）の構造'!M$50</f>
        <v>1507</v>
      </c>
      <c r="I44" s="154"/>
      <c r="J44" s="154"/>
      <c r="K44" s="154">
        <f>'実質公債費比率（分子）の構造'!N$50</f>
        <v>1249</v>
      </c>
      <c r="L44" s="154"/>
      <c r="M44" s="154"/>
      <c r="N44" s="154">
        <f>'実質公債費比率（分子）の構造'!O$50</f>
        <v>1122</v>
      </c>
      <c r="O44" s="154"/>
      <c r="P44" s="154"/>
    </row>
    <row r="45" spans="1:16">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c r="A46" s="154" t="s">
        <v>65</v>
      </c>
      <c r="B46" s="154" t="str">
        <f>'実質公債費比率（分子）の構造'!K$48</f>
        <v>-</v>
      </c>
      <c r="C46" s="154"/>
      <c r="D46" s="154"/>
      <c r="E46" s="154" t="str">
        <f>'実質公債費比率（分子）の構造'!L$48</f>
        <v>-</v>
      </c>
      <c r="F46" s="154"/>
      <c r="G46" s="154"/>
      <c r="H46" s="154" t="str">
        <f>'実質公債費比率（分子）の構造'!M$48</f>
        <v>-</v>
      </c>
      <c r="I46" s="154"/>
      <c r="J46" s="154"/>
      <c r="K46" s="154" t="str">
        <f>'実質公債費比率（分子）の構造'!N$48</f>
        <v>-</v>
      </c>
      <c r="L46" s="154"/>
      <c r="M46" s="154"/>
      <c r="N46" s="154" t="str">
        <f>'実質公債費比率（分子）の構造'!O$48</f>
        <v>-</v>
      </c>
      <c r="O46" s="154"/>
      <c r="P46" s="154"/>
    </row>
    <row r="47" spans="1:16">
      <c r="A47" s="154" t="s">
        <v>66</v>
      </c>
      <c r="B47" s="154">
        <f>'実質公債費比率（分子）の構造'!K$47</f>
        <v>667</v>
      </c>
      <c r="C47" s="154"/>
      <c r="D47" s="154"/>
      <c r="E47" s="154">
        <f>'実質公債費比率（分子）の構造'!L$47</f>
        <v>1000</v>
      </c>
      <c r="F47" s="154"/>
      <c r="G47" s="154"/>
      <c r="H47" s="154">
        <f>'実質公債費比率（分子）の構造'!M$47</f>
        <v>1333</v>
      </c>
      <c r="I47" s="154"/>
      <c r="J47" s="154"/>
      <c r="K47" s="154">
        <f>'実質公債費比率（分子）の構造'!N$47</f>
        <v>1667</v>
      </c>
      <c r="L47" s="154"/>
      <c r="M47" s="154"/>
      <c r="N47" s="154">
        <f>'実質公債費比率（分子）の構造'!O$47</f>
        <v>2000</v>
      </c>
      <c r="O47" s="154"/>
      <c r="P47" s="154"/>
    </row>
    <row r="48" spans="1:16">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c r="A49" s="154" t="s">
        <v>68</v>
      </c>
      <c r="B49" s="154">
        <f>'実質公債費比率（分子）の構造'!K$45</f>
        <v>65279</v>
      </c>
      <c r="C49" s="154"/>
      <c r="D49" s="154"/>
      <c r="E49" s="154">
        <f>'実質公債費比率（分子）の構造'!L$45</f>
        <v>64534</v>
      </c>
      <c r="F49" s="154"/>
      <c r="G49" s="154"/>
      <c r="H49" s="154">
        <f>'実質公債費比率（分子）の構造'!M$45</f>
        <v>65338</v>
      </c>
      <c r="I49" s="154"/>
      <c r="J49" s="154"/>
      <c r="K49" s="154">
        <f>'実質公債費比率（分子）の構造'!N$45</f>
        <v>63273</v>
      </c>
      <c r="L49" s="154"/>
      <c r="M49" s="154"/>
      <c r="N49" s="154">
        <f>'実質公債費比率（分子）の構造'!O$45</f>
        <v>61179</v>
      </c>
      <c r="O49" s="154"/>
      <c r="P49" s="154"/>
    </row>
    <row r="50" spans="1:16">
      <c r="A50" s="154" t="s">
        <v>69</v>
      </c>
      <c r="B50" s="154" t="e">
        <f>NA()</f>
        <v>#N/A</v>
      </c>
      <c r="C50" s="154">
        <f>IF(ISNUMBER('実質公債費比率（分子）の構造'!K$53),'実質公債費比率（分子）の構造'!K$53,NA())</f>
        <v>21314</v>
      </c>
      <c r="D50" s="154" t="e">
        <f>NA()</f>
        <v>#N/A</v>
      </c>
      <c r="E50" s="154" t="e">
        <f>NA()</f>
        <v>#N/A</v>
      </c>
      <c r="F50" s="154">
        <f>IF(ISNUMBER('実質公債費比率（分子）の構造'!L$53),'実質公債費比率（分子）の構造'!L$53,NA())</f>
        <v>19976</v>
      </c>
      <c r="G50" s="154" t="e">
        <f>NA()</f>
        <v>#N/A</v>
      </c>
      <c r="H50" s="154" t="e">
        <f>NA()</f>
        <v>#N/A</v>
      </c>
      <c r="I50" s="154">
        <f>IF(ISNUMBER('実質公債費比率（分子）の構造'!M$53),'実質公債費比率（分子）の構造'!M$53,NA())</f>
        <v>21085</v>
      </c>
      <c r="J50" s="154" t="e">
        <f>NA()</f>
        <v>#N/A</v>
      </c>
      <c r="K50" s="154" t="e">
        <f>NA()</f>
        <v>#N/A</v>
      </c>
      <c r="L50" s="154">
        <f>IF(ISNUMBER('実質公債費比率（分子）の構造'!N$53),'実質公債費比率（分子）の構造'!N$53,NA())</f>
        <v>19187</v>
      </c>
      <c r="M50" s="154" t="e">
        <f>NA()</f>
        <v>#N/A</v>
      </c>
      <c r="N50" s="154" t="e">
        <f>NA()</f>
        <v>#N/A</v>
      </c>
      <c r="O50" s="154">
        <f>IF(ISNUMBER('実質公債費比率（分子）の構造'!O$53),'実質公債費比率（分子）の構造'!O$53,NA())</f>
        <v>16932</v>
      </c>
      <c r="P50" s="154" t="e">
        <f>NA()</f>
        <v>#N/A</v>
      </c>
    </row>
    <row r="53" spans="1:16">
      <c r="A53" s="122" t="s">
        <v>70</v>
      </c>
    </row>
    <row r="54" spans="1:16">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c r="A56" s="153" t="s">
        <v>41</v>
      </c>
      <c r="B56" s="153"/>
      <c r="C56" s="153"/>
      <c r="D56" s="153">
        <f>'将来負担比率（分子）の構造'!I$52</f>
        <v>536033</v>
      </c>
      <c r="E56" s="153"/>
      <c r="F56" s="153"/>
      <c r="G56" s="153">
        <f>'将来負担比率（分子）の構造'!J$52</f>
        <v>525119</v>
      </c>
      <c r="H56" s="153"/>
      <c r="I56" s="153"/>
      <c r="J56" s="153">
        <f>'将来負担比率（分子）の構造'!K$52</f>
        <v>514771</v>
      </c>
      <c r="K56" s="153"/>
      <c r="L56" s="153"/>
      <c r="M56" s="153">
        <f>'将来負担比率（分子）の構造'!L$52</f>
        <v>502537</v>
      </c>
      <c r="N56" s="153"/>
      <c r="O56" s="153"/>
      <c r="P56" s="153">
        <f>'将来負担比率（分子）の構造'!M$52</f>
        <v>492469</v>
      </c>
    </row>
    <row r="57" spans="1:16">
      <c r="A57" s="153" t="s">
        <v>40</v>
      </c>
      <c r="B57" s="153"/>
      <c r="C57" s="153"/>
      <c r="D57" s="153">
        <f>'将来負担比率（分子）の構造'!I$51</f>
        <v>16108</v>
      </c>
      <c r="E57" s="153"/>
      <c r="F57" s="153"/>
      <c r="G57" s="153">
        <f>'将来負担比率（分子）の構造'!J$51</f>
        <v>15258</v>
      </c>
      <c r="H57" s="153"/>
      <c r="I57" s="153"/>
      <c r="J57" s="153">
        <f>'将来負担比率（分子）の構造'!K$51</f>
        <v>14769</v>
      </c>
      <c r="K57" s="153"/>
      <c r="L57" s="153"/>
      <c r="M57" s="153">
        <f>'将来負担比率（分子）の構造'!L$51</f>
        <v>13892</v>
      </c>
      <c r="N57" s="153"/>
      <c r="O57" s="153"/>
      <c r="P57" s="153">
        <f>'将来負担比率（分子）の構造'!M$51</f>
        <v>12297</v>
      </c>
    </row>
    <row r="58" spans="1:16">
      <c r="A58" s="153" t="s">
        <v>39</v>
      </c>
      <c r="B58" s="153"/>
      <c r="C58" s="153"/>
      <c r="D58" s="153">
        <f>'将来負担比率（分子）の構造'!I$50</f>
        <v>60804</v>
      </c>
      <c r="E58" s="153"/>
      <c r="F58" s="153"/>
      <c r="G58" s="153">
        <f>'将来負担比率（分子）の構造'!J$50</f>
        <v>62932</v>
      </c>
      <c r="H58" s="153"/>
      <c r="I58" s="153"/>
      <c r="J58" s="153">
        <f>'将来負担比率（分子）の構造'!K$50</f>
        <v>56911</v>
      </c>
      <c r="K58" s="153"/>
      <c r="L58" s="153"/>
      <c r="M58" s="153">
        <f>'将来負担比率（分子）の構造'!L$50</f>
        <v>55656</v>
      </c>
      <c r="N58" s="153"/>
      <c r="O58" s="153"/>
      <c r="P58" s="153">
        <f>'将来負担比率（分子）の構造'!M$50</f>
        <v>57673</v>
      </c>
    </row>
    <row r="59" spans="1:16">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f>'将来負担比率（分子）の構造'!M$49</f>
        <v>18</v>
      </c>
      <c r="O59" s="153"/>
      <c r="P59" s="153"/>
    </row>
    <row r="60" spans="1:16">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c r="A61" s="153" t="s">
        <v>34</v>
      </c>
      <c r="B61" s="153">
        <f>'将来負担比率（分子）の構造'!I$46</f>
        <v>1205</v>
      </c>
      <c r="C61" s="153"/>
      <c r="D61" s="153"/>
      <c r="E61" s="153">
        <f>'将来負担比率（分子）の構造'!J$46</f>
        <v>768</v>
      </c>
      <c r="F61" s="153"/>
      <c r="G61" s="153"/>
      <c r="H61" s="153">
        <f>'将来負担比率（分子）の構造'!K$46</f>
        <v>766</v>
      </c>
      <c r="I61" s="153"/>
      <c r="J61" s="153"/>
      <c r="K61" s="153">
        <f>'将来負担比率（分子）の構造'!L$46</f>
        <v>557</v>
      </c>
      <c r="L61" s="153"/>
      <c r="M61" s="153"/>
      <c r="N61" s="153">
        <f>'将来負担比率（分子）の構造'!M$46</f>
        <v>540</v>
      </c>
      <c r="O61" s="153"/>
      <c r="P61" s="153"/>
    </row>
    <row r="62" spans="1:16">
      <c r="A62" s="153" t="s">
        <v>33</v>
      </c>
      <c r="B62" s="153">
        <f>'将来負担比率（分子）の構造'!I$45</f>
        <v>118202</v>
      </c>
      <c r="C62" s="153"/>
      <c r="D62" s="153"/>
      <c r="E62" s="153">
        <f>'将来負担比率（分子）の構造'!J$45</f>
        <v>113726</v>
      </c>
      <c r="F62" s="153"/>
      <c r="G62" s="153"/>
      <c r="H62" s="153">
        <f>'将来負担比率（分子）の構造'!K$45</f>
        <v>114018</v>
      </c>
      <c r="I62" s="153"/>
      <c r="J62" s="153"/>
      <c r="K62" s="153">
        <f>'将来負担比率（分子）の構造'!L$45</f>
        <v>105217</v>
      </c>
      <c r="L62" s="153"/>
      <c r="M62" s="153"/>
      <c r="N62" s="153">
        <f>'将来負担比率（分子）の構造'!M$45</f>
        <v>104420</v>
      </c>
      <c r="O62" s="153"/>
      <c r="P62" s="153"/>
    </row>
    <row r="63" spans="1:16">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c r="A64" s="153" t="s">
        <v>31</v>
      </c>
      <c r="B64" s="153" t="str">
        <f>'将来負担比率（分子）の構造'!I$43</f>
        <v>-</v>
      </c>
      <c r="C64" s="153"/>
      <c r="D64" s="153"/>
      <c r="E64" s="153" t="str">
        <f>'将来負担比率（分子）の構造'!J$43</f>
        <v>-</v>
      </c>
      <c r="F64" s="153"/>
      <c r="G64" s="153"/>
      <c r="H64" s="153" t="str">
        <f>'将来負担比率（分子）の構造'!K$43</f>
        <v>-</v>
      </c>
      <c r="I64" s="153"/>
      <c r="J64" s="153"/>
      <c r="K64" s="153" t="str">
        <f>'将来負担比率（分子）の構造'!L$43</f>
        <v>-</v>
      </c>
      <c r="L64" s="153"/>
      <c r="M64" s="153"/>
      <c r="N64" s="153" t="str">
        <f>'将来負担比率（分子）の構造'!M$43</f>
        <v>-</v>
      </c>
      <c r="O64" s="153"/>
      <c r="P64" s="153"/>
    </row>
    <row r="65" spans="1:16">
      <c r="A65" s="153" t="s">
        <v>30</v>
      </c>
      <c r="B65" s="153">
        <f>'将来負担比率（分子）の構造'!I$42</f>
        <v>7964</v>
      </c>
      <c r="C65" s="153"/>
      <c r="D65" s="153"/>
      <c r="E65" s="153">
        <f>'将来負担比率（分子）の構造'!J$42</f>
        <v>6183</v>
      </c>
      <c r="F65" s="153"/>
      <c r="G65" s="153"/>
      <c r="H65" s="153">
        <f>'将来負担比率（分子）の構造'!K$42</f>
        <v>4826</v>
      </c>
      <c r="I65" s="153"/>
      <c r="J65" s="153"/>
      <c r="K65" s="153">
        <f>'将来負担比率（分子）の構造'!L$42</f>
        <v>3735</v>
      </c>
      <c r="L65" s="153"/>
      <c r="M65" s="153"/>
      <c r="N65" s="153">
        <f>'将来負担比率（分子）の構造'!M$42</f>
        <v>2552</v>
      </c>
      <c r="O65" s="153"/>
      <c r="P65" s="153"/>
    </row>
    <row r="66" spans="1:16">
      <c r="A66" s="153" t="s">
        <v>29</v>
      </c>
      <c r="B66" s="153">
        <f>'将来負担比率（分子）の構造'!I$41</f>
        <v>717553</v>
      </c>
      <c r="C66" s="153"/>
      <c r="D66" s="153"/>
      <c r="E66" s="153">
        <f>'将来負担比率（分子）の構造'!J$41</f>
        <v>711667</v>
      </c>
      <c r="F66" s="153"/>
      <c r="G66" s="153"/>
      <c r="H66" s="153">
        <f>'将来負担比率（分子）の構造'!K$41</f>
        <v>704829</v>
      </c>
      <c r="I66" s="153"/>
      <c r="J66" s="153"/>
      <c r="K66" s="153">
        <f>'将来負担比率（分子）の構造'!L$41</f>
        <v>699034</v>
      </c>
      <c r="L66" s="153"/>
      <c r="M66" s="153"/>
      <c r="N66" s="153">
        <f>'将来負担比率（分子）の構造'!M$41</f>
        <v>697940</v>
      </c>
      <c r="O66" s="153"/>
      <c r="P66" s="153"/>
    </row>
    <row r="67" spans="1:16">
      <c r="A67" s="153" t="s">
        <v>73</v>
      </c>
      <c r="B67" s="153" t="e">
        <f>NA()</f>
        <v>#N/A</v>
      </c>
      <c r="C67" s="153">
        <f>IF(ISNUMBER('将来負担比率（分子）の構造'!I$53), IF('将来負担比率（分子）の構造'!I$53 &lt; 0, 0, '将来負担比率（分子）の構造'!I$53), NA())</f>
        <v>231979</v>
      </c>
      <c r="D67" s="153" t="e">
        <f>NA()</f>
        <v>#N/A</v>
      </c>
      <c r="E67" s="153" t="e">
        <f>NA()</f>
        <v>#N/A</v>
      </c>
      <c r="F67" s="153">
        <f>IF(ISNUMBER('将来負担比率（分子）の構造'!J$53), IF('将来負担比率（分子）の構造'!J$53 &lt; 0, 0, '将来負担比率（分子）の構造'!J$53), NA())</f>
        <v>229034</v>
      </c>
      <c r="G67" s="153" t="e">
        <f>NA()</f>
        <v>#N/A</v>
      </c>
      <c r="H67" s="153" t="e">
        <f>NA()</f>
        <v>#N/A</v>
      </c>
      <c r="I67" s="153">
        <f>IF(ISNUMBER('将来負担比率（分子）の構造'!K$53), IF('将来負担比率（分子）の構造'!K$53 &lt; 0, 0, '将来負担比率（分子）の構造'!K$53), NA())</f>
        <v>237987</v>
      </c>
      <c r="J67" s="153" t="e">
        <f>NA()</f>
        <v>#N/A</v>
      </c>
      <c r="K67" s="153" t="e">
        <f>NA()</f>
        <v>#N/A</v>
      </c>
      <c r="L67" s="153">
        <f>IF(ISNUMBER('将来負担比率（分子）の構造'!L$53), IF('将来負担比率（分子）の構造'!L$53 &lt; 0, 0, '将来負担比率（分子）の構造'!L$53), NA())</f>
        <v>236457</v>
      </c>
      <c r="M67" s="153" t="e">
        <f>NA()</f>
        <v>#N/A</v>
      </c>
      <c r="N67" s="153" t="e">
        <f>NA()</f>
        <v>#N/A</v>
      </c>
      <c r="O67" s="153">
        <f>IF(ISNUMBER('将来負担比率（分子）の構造'!M$53), IF('将来負担比率（分子）の構造'!M$53 &lt; 0, 0, '将来負担比率（分子）の構造'!M$53), NA())</f>
        <v>243031</v>
      </c>
      <c r="P67" s="153" t="e">
        <f>NA()</f>
        <v>#N/A</v>
      </c>
    </row>
    <row r="70" spans="1:16">
      <c r="A70" s="155" t="s">
        <v>74</v>
      </c>
      <c r="B70" s="155"/>
      <c r="C70" s="155"/>
      <c r="D70" s="155"/>
      <c r="E70" s="155"/>
      <c r="F70" s="155"/>
    </row>
    <row r="71" spans="1:16">
      <c r="A71" s="156"/>
      <c r="B71" s="156" t="str">
        <f>基金残高に係る経年分析!F54</f>
        <v>H29</v>
      </c>
      <c r="C71" s="156" t="str">
        <f>基金残高に係る経年分析!G54</f>
        <v>H30</v>
      </c>
      <c r="D71" s="156" t="str">
        <f>基金残高に係る経年分析!H54</f>
        <v>R01</v>
      </c>
    </row>
    <row r="72" spans="1:16">
      <c r="A72" s="156" t="s">
        <v>75</v>
      </c>
      <c r="B72" s="157">
        <f>基金残高に係る経年分析!F55</f>
        <v>14858</v>
      </c>
      <c r="C72" s="157">
        <f>基金残高に係る経年分析!G55</f>
        <v>14882</v>
      </c>
      <c r="D72" s="157">
        <f>基金残高に係る経年分析!H55</f>
        <v>17020</v>
      </c>
    </row>
    <row r="73" spans="1:16">
      <c r="A73" s="156" t="s">
        <v>76</v>
      </c>
      <c r="B73" s="157">
        <f>基金残高に係る経年分析!F56</f>
        <v>7507</v>
      </c>
      <c r="C73" s="157">
        <f>基金残高に係る経年分析!G56</f>
        <v>6735</v>
      </c>
      <c r="D73" s="157">
        <f>基金残高に係る経年分析!H56</f>
        <v>6041</v>
      </c>
    </row>
    <row r="74" spans="1:16">
      <c r="A74" s="156" t="s">
        <v>77</v>
      </c>
      <c r="B74" s="157">
        <f>基金残高に係る経年分析!F57</f>
        <v>26803</v>
      </c>
      <c r="C74" s="157">
        <f>基金残高に係る経年分析!G57</f>
        <v>25092</v>
      </c>
      <c r="D74" s="157">
        <f>基金残高に係る経年分析!H57</f>
        <v>25266</v>
      </c>
    </row>
  </sheetData>
  <sheetProtection algorithmName="SHA-512" hashValue="6K5QGkNAj1eAJvZnZ3nN36RBeptn6A+oc7yaS2hfqewdP1/j36WjIpbtO3x+adj9lsW9FHLrXgTA6yBzsn6VNA==" saltValue="hEa77KQUX3BOzJK0bauC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R37" sqref="R37:Y37"/>
    </sheetView>
  </sheetViews>
  <sheetFormatPr defaultColWidth="0" defaultRowHeight="0" customHeight="1" zeroHeight="1"/>
  <cols>
    <col min="1" max="1" width="1.625" style="209" customWidth="1"/>
    <col min="2" max="17" width="1.75" style="209" customWidth="1"/>
    <col min="18" max="138" width="1.625" style="209" customWidth="1"/>
    <col min="139" max="16384" width="0" style="209" hidden="1"/>
  </cols>
  <sheetData>
    <row r="1" spans="2:138"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89" t="s">
        <v>181</v>
      </c>
      <c r="DD1" s="590"/>
      <c r="DE1" s="590"/>
      <c r="DF1" s="590"/>
      <c r="DG1" s="590"/>
      <c r="DH1" s="590"/>
      <c r="DI1" s="591"/>
      <c r="DK1" s="589" t="s">
        <v>182</v>
      </c>
      <c r="DL1" s="590"/>
      <c r="DM1" s="590"/>
      <c r="DN1" s="590"/>
      <c r="DO1" s="590"/>
      <c r="DP1" s="590"/>
      <c r="DQ1" s="590"/>
      <c r="DR1" s="590"/>
      <c r="DS1" s="590"/>
      <c r="DT1" s="590"/>
      <c r="DU1" s="590"/>
      <c r="DV1" s="590"/>
      <c r="DW1" s="590"/>
      <c r="DX1" s="591"/>
      <c r="DY1" s="208"/>
      <c r="DZ1" s="208"/>
      <c r="EA1" s="208"/>
      <c r="EB1" s="208"/>
      <c r="EC1" s="208"/>
      <c r="ED1" s="208"/>
      <c r="EE1" s="208"/>
      <c r="EF1" s="208"/>
      <c r="EG1" s="208"/>
      <c r="EH1" s="208"/>
    </row>
    <row r="2" spans="2:138" ht="22.5" customHeight="1">
      <c r="B2" s="210" t="s">
        <v>183</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c r="B3" s="592" t="s">
        <v>184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186</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c r="B4" s="592" t="s">
        <v>1</v>
      </c>
      <c r="C4" s="593"/>
      <c r="D4" s="593"/>
      <c r="E4" s="593"/>
      <c r="F4" s="593"/>
      <c r="G4" s="593"/>
      <c r="H4" s="593"/>
      <c r="I4" s="593"/>
      <c r="J4" s="593"/>
      <c r="K4" s="593"/>
      <c r="L4" s="593"/>
      <c r="M4" s="593"/>
      <c r="N4" s="593"/>
      <c r="O4" s="593"/>
      <c r="P4" s="593"/>
      <c r="Q4" s="594"/>
      <c r="R4" s="592" t="s">
        <v>187</v>
      </c>
      <c r="S4" s="593"/>
      <c r="T4" s="593"/>
      <c r="U4" s="593"/>
      <c r="V4" s="593"/>
      <c r="W4" s="593"/>
      <c r="X4" s="593"/>
      <c r="Y4" s="594"/>
      <c r="Z4" s="592" t="s">
        <v>188</v>
      </c>
      <c r="AA4" s="593"/>
      <c r="AB4" s="593"/>
      <c r="AC4" s="594"/>
      <c r="AD4" s="592" t="s">
        <v>189</v>
      </c>
      <c r="AE4" s="593"/>
      <c r="AF4" s="593"/>
      <c r="AG4" s="593"/>
      <c r="AH4" s="593"/>
      <c r="AI4" s="593"/>
      <c r="AJ4" s="593"/>
      <c r="AK4" s="594"/>
      <c r="AL4" s="592" t="s">
        <v>188</v>
      </c>
      <c r="AM4" s="593"/>
      <c r="AN4" s="593"/>
      <c r="AO4" s="594"/>
      <c r="AP4" s="595" t="s">
        <v>190</v>
      </c>
      <c r="AQ4" s="595"/>
      <c r="AR4" s="595"/>
      <c r="AS4" s="595"/>
      <c r="AT4" s="595"/>
      <c r="AU4" s="595"/>
      <c r="AV4" s="595"/>
      <c r="AW4" s="595"/>
      <c r="AX4" s="595"/>
      <c r="AY4" s="595"/>
      <c r="AZ4" s="595"/>
      <c r="BA4" s="595"/>
      <c r="BB4" s="595"/>
      <c r="BC4" s="595"/>
      <c r="BD4" s="595" t="s">
        <v>191</v>
      </c>
      <c r="BE4" s="595"/>
      <c r="BF4" s="595"/>
      <c r="BG4" s="595"/>
      <c r="BH4" s="595"/>
      <c r="BI4" s="595"/>
      <c r="BJ4" s="595"/>
      <c r="BK4" s="595"/>
      <c r="BL4" s="595" t="s">
        <v>188</v>
      </c>
      <c r="BM4" s="595"/>
      <c r="BN4" s="595"/>
      <c r="BO4" s="595"/>
      <c r="BP4" s="595" t="s">
        <v>192</v>
      </c>
      <c r="BQ4" s="595"/>
      <c r="BR4" s="595"/>
      <c r="BS4" s="595"/>
      <c r="BT4" s="595"/>
      <c r="BU4" s="595"/>
      <c r="BV4" s="595"/>
      <c r="BW4" s="595"/>
      <c r="BY4" s="592" t="s">
        <v>193</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3" customFormat="1" ht="11.25" customHeight="1">
      <c r="B5" s="596" t="s">
        <v>194</v>
      </c>
      <c r="C5" s="597"/>
      <c r="D5" s="597"/>
      <c r="E5" s="597"/>
      <c r="F5" s="597"/>
      <c r="G5" s="597"/>
      <c r="H5" s="597"/>
      <c r="I5" s="597"/>
      <c r="J5" s="597"/>
      <c r="K5" s="597"/>
      <c r="L5" s="597"/>
      <c r="M5" s="597"/>
      <c r="N5" s="597"/>
      <c r="O5" s="597"/>
      <c r="P5" s="597"/>
      <c r="Q5" s="598"/>
      <c r="R5" s="599">
        <v>104510377</v>
      </c>
      <c r="S5" s="600"/>
      <c r="T5" s="600"/>
      <c r="U5" s="600"/>
      <c r="V5" s="600"/>
      <c r="W5" s="600"/>
      <c r="X5" s="600"/>
      <c r="Y5" s="601"/>
      <c r="Z5" s="602">
        <v>23.2</v>
      </c>
      <c r="AA5" s="602"/>
      <c r="AB5" s="602"/>
      <c r="AC5" s="602"/>
      <c r="AD5" s="603">
        <v>84648896</v>
      </c>
      <c r="AE5" s="603"/>
      <c r="AF5" s="603"/>
      <c r="AG5" s="603"/>
      <c r="AH5" s="603"/>
      <c r="AI5" s="603"/>
      <c r="AJ5" s="603"/>
      <c r="AK5" s="603"/>
      <c r="AL5" s="604">
        <v>34.799999999999997</v>
      </c>
      <c r="AM5" s="605"/>
      <c r="AN5" s="605"/>
      <c r="AO5" s="606"/>
      <c r="AP5" s="596" t="s">
        <v>195</v>
      </c>
      <c r="AQ5" s="597"/>
      <c r="AR5" s="597"/>
      <c r="AS5" s="597"/>
      <c r="AT5" s="597"/>
      <c r="AU5" s="597"/>
      <c r="AV5" s="597"/>
      <c r="AW5" s="597"/>
      <c r="AX5" s="597"/>
      <c r="AY5" s="597"/>
      <c r="AZ5" s="597"/>
      <c r="BA5" s="597"/>
      <c r="BB5" s="597"/>
      <c r="BC5" s="598"/>
      <c r="BD5" s="610">
        <v>104401767</v>
      </c>
      <c r="BE5" s="611"/>
      <c r="BF5" s="611"/>
      <c r="BG5" s="611"/>
      <c r="BH5" s="611"/>
      <c r="BI5" s="611"/>
      <c r="BJ5" s="611"/>
      <c r="BK5" s="612"/>
      <c r="BL5" s="613">
        <v>99.9</v>
      </c>
      <c r="BM5" s="613"/>
      <c r="BN5" s="613"/>
      <c r="BO5" s="613"/>
      <c r="BP5" s="614">
        <v>643488</v>
      </c>
      <c r="BQ5" s="614"/>
      <c r="BR5" s="614"/>
      <c r="BS5" s="614"/>
      <c r="BT5" s="614"/>
      <c r="BU5" s="614"/>
      <c r="BV5" s="614"/>
      <c r="BW5" s="618"/>
      <c r="BY5" s="592" t="s">
        <v>190</v>
      </c>
      <c r="BZ5" s="593"/>
      <c r="CA5" s="593"/>
      <c r="CB5" s="593"/>
      <c r="CC5" s="593"/>
      <c r="CD5" s="593"/>
      <c r="CE5" s="593"/>
      <c r="CF5" s="593"/>
      <c r="CG5" s="593"/>
      <c r="CH5" s="593"/>
      <c r="CI5" s="593"/>
      <c r="CJ5" s="593"/>
      <c r="CK5" s="593"/>
      <c r="CL5" s="594"/>
      <c r="CM5" s="592" t="s">
        <v>196</v>
      </c>
      <c r="CN5" s="593"/>
      <c r="CO5" s="593"/>
      <c r="CP5" s="593"/>
      <c r="CQ5" s="593"/>
      <c r="CR5" s="593"/>
      <c r="CS5" s="593"/>
      <c r="CT5" s="594"/>
      <c r="CU5" s="592" t="s">
        <v>188</v>
      </c>
      <c r="CV5" s="593"/>
      <c r="CW5" s="593"/>
      <c r="CX5" s="594"/>
      <c r="CY5" s="592" t="s">
        <v>197</v>
      </c>
      <c r="CZ5" s="593"/>
      <c r="DA5" s="593"/>
      <c r="DB5" s="593"/>
      <c r="DC5" s="593"/>
      <c r="DD5" s="593"/>
      <c r="DE5" s="593"/>
      <c r="DF5" s="593"/>
      <c r="DG5" s="593"/>
      <c r="DH5" s="593"/>
      <c r="DI5" s="593"/>
      <c r="DJ5" s="593"/>
      <c r="DK5" s="594"/>
      <c r="DL5" s="592" t="s">
        <v>198</v>
      </c>
      <c r="DM5" s="593"/>
      <c r="DN5" s="593"/>
      <c r="DO5" s="593"/>
      <c r="DP5" s="593"/>
      <c r="DQ5" s="593"/>
      <c r="DR5" s="593"/>
      <c r="DS5" s="593"/>
      <c r="DT5" s="593"/>
      <c r="DU5" s="593"/>
      <c r="DV5" s="593"/>
      <c r="DW5" s="593"/>
      <c r="DX5" s="594"/>
    </row>
    <row r="6" spans="2:138" ht="11.25" customHeight="1">
      <c r="B6" s="607" t="s">
        <v>199</v>
      </c>
      <c r="C6" s="608"/>
      <c r="D6" s="608"/>
      <c r="E6" s="608"/>
      <c r="F6" s="608"/>
      <c r="G6" s="608"/>
      <c r="H6" s="608"/>
      <c r="I6" s="608"/>
      <c r="J6" s="608"/>
      <c r="K6" s="608"/>
      <c r="L6" s="608"/>
      <c r="M6" s="608"/>
      <c r="N6" s="608"/>
      <c r="O6" s="608"/>
      <c r="P6" s="608"/>
      <c r="Q6" s="609"/>
      <c r="R6" s="610">
        <v>14614797</v>
      </c>
      <c r="S6" s="611"/>
      <c r="T6" s="611"/>
      <c r="U6" s="611"/>
      <c r="V6" s="611"/>
      <c r="W6" s="611"/>
      <c r="X6" s="611"/>
      <c r="Y6" s="612"/>
      <c r="Z6" s="613">
        <v>3.2</v>
      </c>
      <c r="AA6" s="613"/>
      <c r="AB6" s="613"/>
      <c r="AC6" s="613"/>
      <c r="AD6" s="614">
        <v>14614797</v>
      </c>
      <c r="AE6" s="614"/>
      <c r="AF6" s="614"/>
      <c r="AG6" s="614"/>
      <c r="AH6" s="614"/>
      <c r="AI6" s="614"/>
      <c r="AJ6" s="614"/>
      <c r="AK6" s="614"/>
      <c r="AL6" s="615">
        <v>6</v>
      </c>
      <c r="AM6" s="616"/>
      <c r="AN6" s="616"/>
      <c r="AO6" s="617"/>
      <c r="AP6" s="607" t="s">
        <v>200</v>
      </c>
      <c r="AQ6" s="608"/>
      <c r="AR6" s="608"/>
      <c r="AS6" s="608"/>
      <c r="AT6" s="608"/>
      <c r="AU6" s="608"/>
      <c r="AV6" s="608"/>
      <c r="AW6" s="608"/>
      <c r="AX6" s="608"/>
      <c r="AY6" s="608"/>
      <c r="AZ6" s="608"/>
      <c r="BA6" s="608"/>
      <c r="BB6" s="608"/>
      <c r="BC6" s="609"/>
      <c r="BD6" s="610">
        <v>101037388</v>
      </c>
      <c r="BE6" s="611"/>
      <c r="BF6" s="611"/>
      <c r="BG6" s="611"/>
      <c r="BH6" s="611"/>
      <c r="BI6" s="611"/>
      <c r="BJ6" s="611"/>
      <c r="BK6" s="612"/>
      <c r="BL6" s="613">
        <v>96.7</v>
      </c>
      <c r="BM6" s="613"/>
      <c r="BN6" s="613"/>
      <c r="BO6" s="613"/>
      <c r="BP6" s="614">
        <v>643488</v>
      </c>
      <c r="BQ6" s="614"/>
      <c r="BR6" s="614"/>
      <c r="BS6" s="614"/>
      <c r="BT6" s="614"/>
      <c r="BU6" s="614"/>
      <c r="BV6" s="614"/>
      <c r="BW6" s="618"/>
      <c r="BY6" s="596" t="s">
        <v>201</v>
      </c>
      <c r="BZ6" s="597"/>
      <c r="CA6" s="597"/>
      <c r="CB6" s="597"/>
      <c r="CC6" s="597"/>
      <c r="CD6" s="597"/>
      <c r="CE6" s="597"/>
      <c r="CF6" s="597"/>
      <c r="CG6" s="597"/>
      <c r="CH6" s="597"/>
      <c r="CI6" s="597"/>
      <c r="CJ6" s="597"/>
      <c r="CK6" s="597"/>
      <c r="CL6" s="598"/>
      <c r="CM6" s="610">
        <v>1056564</v>
      </c>
      <c r="CN6" s="611"/>
      <c r="CO6" s="611"/>
      <c r="CP6" s="611"/>
      <c r="CQ6" s="611"/>
      <c r="CR6" s="611"/>
      <c r="CS6" s="611"/>
      <c r="CT6" s="612"/>
      <c r="CU6" s="613">
        <v>0.2</v>
      </c>
      <c r="CV6" s="613"/>
      <c r="CW6" s="613"/>
      <c r="CX6" s="613"/>
      <c r="CY6" s="619" t="s">
        <v>119</v>
      </c>
      <c r="CZ6" s="611"/>
      <c r="DA6" s="611"/>
      <c r="DB6" s="611"/>
      <c r="DC6" s="611"/>
      <c r="DD6" s="611"/>
      <c r="DE6" s="611"/>
      <c r="DF6" s="611"/>
      <c r="DG6" s="611"/>
      <c r="DH6" s="611"/>
      <c r="DI6" s="611"/>
      <c r="DJ6" s="611"/>
      <c r="DK6" s="612"/>
      <c r="DL6" s="619">
        <v>1056564</v>
      </c>
      <c r="DM6" s="611"/>
      <c r="DN6" s="611"/>
      <c r="DO6" s="611"/>
      <c r="DP6" s="611"/>
      <c r="DQ6" s="611"/>
      <c r="DR6" s="611"/>
      <c r="DS6" s="611"/>
      <c r="DT6" s="611"/>
      <c r="DU6" s="611"/>
      <c r="DV6" s="611"/>
      <c r="DW6" s="611"/>
      <c r="DX6" s="620"/>
    </row>
    <row r="7" spans="2:138" ht="11.25" customHeight="1">
      <c r="B7" s="607" t="s">
        <v>202</v>
      </c>
      <c r="C7" s="608"/>
      <c r="D7" s="608"/>
      <c r="E7" s="608"/>
      <c r="F7" s="608"/>
      <c r="G7" s="608"/>
      <c r="H7" s="608"/>
      <c r="I7" s="608"/>
      <c r="J7" s="608"/>
      <c r="K7" s="608"/>
      <c r="L7" s="608"/>
      <c r="M7" s="608"/>
      <c r="N7" s="608"/>
      <c r="O7" s="608"/>
      <c r="P7" s="608"/>
      <c r="Q7" s="609"/>
      <c r="R7" s="610">
        <v>1344204</v>
      </c>
      <c r="S7" s="611"/>
      <c r="T7" s="611"/>
      <c r="U7" s="611"/>
      <c r="V7" s="611"/>
      <c r="W7" s="611"/>
      <c r="X7" s="611"/>
      <c r="Y7" s="612"/>
      <c r="Z7" s="613">
        <v>0.3</v>
      </c>
      <c r="AA7" s="613"/>
      <c r="AB7" s="613"/>
      <c r="AC7" s="613"/>
      <c r="AD7" s="614">
        <v>1344204</v>
      </c>
      <c r="AE7" s="614"/>
      <c r="AF7" s="614"/>
      <c r="AG7" s="614"/>
      <c r="AH7" s="614"/>
      <c r="AI7" s="614"/>
      <c r="AJ7" s="614"/>
      <c r="AK7" s="614"/>
      <c r="AL7" s="615">
        <v>0.6</v>
      </c>
      <c r="AM7" s="616"/>
      <c r="AN7" s="616"/>
      <c r="AO7" s="617"/>
      <c r="AP7" s="607" t="s">
        <v>203</v>
      </c>
      <c r="AQ7" s="608"/>
      <c r="AR7" s="608"/>
      <c r="AS7" s="608"/>
      <c r="AT7" s="608"/>
      <c r="AU7" s="608"/>
      <c r="AV7" s="608"/>
      <c r="AW7" s="608"/>
      <c r="AX7" s="608"/>
      <c r="AY7" s="608"/>
      <c r="AZ7" s="608"/>
      <c r="BA7" s="608"/>
      <c r="BB7" s="608"/>
      <c r="BC7" s="609"/>
      <c r="BD7" s="610">
        <v>27541025</v>
      </c>
      <c r="BE7" s="611"/>
      <c r="BF7" s="611"/>
      <c r="BG7" s="611"/>
      <c r="BH7" s="611"/>
      <c r="BI7" s="611"/>
      <c r="BJ7" s="611"/>
      <c r="BK7" s="612"/>
      <c r="BL7" s="613">
        <v>26.4</v>
      </c>
      <c r="BM7" s="613"/>
      <c r="BN7" s="613"/>
      <c r="BO7" s="613"/>
      <c r="BP7" s="614">
        <v>643488</v>
      </c>
      <c r="BQ7" s="614"/>
      <c r="BR7" s="614"/>
      <c r="BS7" s="614"/>
      <c r="BT7" s="614"/>
      <c r="BU7" s="614"/>
      <c r="BV7" s="614"/>
      <c r="BW7" s="618"/>
      <c r="BY7" s="607" t="s">
        <v>204</v>
      </c>
      <c r="BZ7" s="608"/>
      <c r="CA7" s="608"/>
      <c r="CB7" s="608"/>
      <c r="CC7" s="608"/>
      <c r="CD7" s="608"/>
      <c r="CE7" s="608"/>
      <c r="CF7" s="608"/>
      <c r="CG7" s="608"/>
      <c r="CH7" s="608"/>
      <c r="CI7" s="608"/>
      <c r="CJ7" s="608"/>
      <c r="CK7" s="608"/>
      <c r="CL7" s="609"/>
      <c r="CM7" s="610">
        <v>30661427</v>
      </c>
      <c r="CN7" s="611"/>
      <c r="CO7" s="611"/>
      <c r="CP7" s="611"/>
      <c r="CQ7" s="611"/>
      <c r="CR7" s="611"/>
      <c r="CS7" s="611"/>
      <c r="CT7" s="612"/>
      <c r="CU7" s="613">
        <v>7</v>
      </c>
      <c r="CV7" s="613"/>
      <c r="CW7" s="613"/>
      <c r="CX7" s="613"/>
      <c r="CY7" s="619">
        <v>6862225</v>
      </c>
      <c r="CZ7" s="611"/>
      <c r="DA7" s="611"/>
      <c r="DB7" s="611"/>
      <c r="DC7" s="611"/>
      <c r="DD7" s="611"/>
      <c r="DE7" s="611"/>
      <c r="DF7" s="611"/>
      <c r="DG7" s="611"/>
      <c r="DH7" s="611"/>
      <c r="DI7" s="611"/>
      <c r="DJ7" s="611"/>
      <c r="DK7" s="612"/>
      <c r="DL7" s="619">
        <v>21244857</v>
      </c>
      <c r="DM7" s="611"/>
      <c r="DN7" s="611"/>
      <c r="DO7" s="611"/>
      <c r="DP7" s="611"/>
      <c r="DQ7" s="611"/>
      <c r="DR7" s="611"/>
      <c r="DS7" s="611"/>
      <c r="DT7" s="611"/>
      <c r="DU7" s="611"/>
      <c r="DV7" s="611"/>
      <c r="DW7" s="611"/>
      <c r="DX7" s="620"/>
    </row>
    <row r="8" spans="2:138" ht="11.25" customHeight="1">
      <c r="B8" s="607" t="s">
        <v>205</v>
      </c>
      <c r="C8" s="608"/>
      <c r="D8" s="608"/>
      <c r="E8" s="608"/>
      <c r="F8" s="608"/>
      <c r="G8" s="608"/>
      <c r="H8" s="608"/>
      <c r="I8" s="608"/>
      <c r="J8" s="608"/>
      <c r="K8" s="608"/>
      <c r="L8" s="608"/>
      <c r="M8" s="608"/>
      <c r="N8" s="608"/>
      <c r="O8" s="608"/>
      <c r="P8" s="608"/>
      <c r="Q8" s="609"/>
      <c r="R8" s="610">
        <v>1</v>
      </c>
      <c r="S8" s="611"/>
      <c r="T8" s="611"/>
      <c r="U8" s="611"/>
      <c r="V8" s="611"/>
      <c r="W8" s="611"/>
      <c r="X8" s="611"/>
      <c r="Y8" s="612"/>
      <c r="Z8" s="613">
        <v>0</v>
      </c>
      <c r="AA8" s="613"/>
      <c r="AB8" s="613"/>
      <c r="AC8" s="613"/>
      <c r="AD8" s="614">
        <v>1</v>
      </c>
      <c r="AE8" s="614"/>
      <c r="AF8" s="614"/>
      <c r="AG8" s="614"/>
      <c r="AH8" s="614"/>
      <c r="AI8" s="614"/>
      <c r="AJ8" s="614"/>
      <c r="AK8" s="614"/>
      <c r="AL8" s="615">
        <v>0</v>
      </c>
      <c r="AM8" s="616"/>
      <c r="AN8" s="616"/>
      <c r="AO8" s="617"/>
      <c r="AP8" s="607" t="s">
        <v>206</v>
      </c>
      <c r="AQ8" s="608"/>
      <c r="AR8" s="608"/>
      <c r="AS8" s="608"/>
      <c r="AT8" s="608"/>
      <c r="AU8" s="608"/>
      <c r="AV8" s="608"/>
      <c r="AW8" s="608"/>
      <c r="AX8" s="608"/>
      <c r="AY8" s="608"/>
      <c r="AZ8" s="608"/>
      <c r="BA8" s="608"/>
      <c r="BB8" s="608"/>
      <c r="BC8" s="609"/>
      <c r="BD8" s="610">
        <v>817370</v>
      </c>
      <c r="BE8" s="611"/>
      <c r="BF8" s="611"/>
      <c r="BG8" s="611"/>
      <c r="BH8" s="611"/>
      <c r="BI8" s="611"/>
      <c r="BJ8" s="611"/>
      <c r="BK8" s="612"/>
      <c r="BL8" s="613">
        <v>0.8</v>
      </c>
      <c r="BM8" s="613"/>
      <c r="BN8" s="613"/>
      <c r="BO8" s="613"/>
      <c r="BP8" s="614">
        <v>202990</v>
      </c>
      <c r="BQ8" s="614"/>
      <c r="BR8" s="614"/>
      <c r="BS8" s="614"/>
      <c r="BT8" s="614"/>
      <c r="BU8" s="614"/>
      <c r="BV8" s="614"/>
      <c r="BW8" s="618"/>
      <c r="BY8" s="607" t="s">
        <v>207</v>
      </c>
      <c r="BZ8" s="608"/>
      <c r="CA8" s="608"/>
      <c r="CB8" s="608"/>
      <c r="CC8" s="608"/>
      <c r="CD8" s="608"/>
      <c r="CE8" s="608"/>
      <c r="CF8" s="608"/>
      <c r="CG8" s="608"/>
      <c r="CH8" s="608"/>
      <c r="CI8" s="608"/>
      <c r="CJ8" s="608"/>
      <c r="CK8" s="608"/>
      <c r="CL8" s="609"/>
      <c r="CM8" s="610">
        <v>67062647</v>
      </c>
      <c r="CN8" s="611"/>
      <c r="CO8" s="611"/>
      <c r="CP8" s="611"/>
      <c r="CQ8" s="611"/>
      <c r="CR8" s="611"/>
      <c r="CS8" s="611"/>
      <c r="CT8" s="612"/>
      <c r="CU8" s="615">
        <v>15.2</v>
      </c>
      <c r="CV8" s="616"/>
      <c r="CW8" s="616"/>
      <c r="CX8" s="621"/>
      <c r="CY8" s="619">
        <v>1947464</v>
      </c>
      <c r="CZ8" s="611"/>
      <c r="DA8" s="611"/>
      <c r="DB8" s="611"/>
      <c r="DC8" s="611"/>
      <c r="DD8" s="611"/>
      <c r="DE8" s="611"/>
      <c r="DF8" s="611"/>
      <c r="DG8" s="611"/>
      <c r="DH8" s="611"/>
      <c r="DI8" s="611"/>
      <c r="DJ8" s="611"/>
      <c r="DK8" s="612"/>
      <c r="DL8" s="619">
        <v>58148114</v>
      </c>
      <c r="DM8" s="611"/>
      <c r="DN8" s="611"/>
      <c r="DO8" s="611"/>
      <c r="DP8" s="611"/>
      <c r="DQ8" s="611"/>
      <c r="DR8" s="611"/>
      <c r="DS8" s="611"/>
      <c r="DT8" s="611"/>
      <c r="DU8" s="611"/>
      <c r="DV8" s="611"/>
      <c r="DW8" s="611"/>
      <c r="DX8" s="620"/>
    </row>
    <row r="9" spans="2:138" ht="11.25" customHeight="1">
      <c r="B9" s="607" t="s">
        <v>208</v>
      </c>
      <c r="C9" s="608"/>
      <c r="D9" s="608"/>
      <c r="E9" s="608"/>
      <c r="F9" s="608"/>
      <c r="G9" s="608"/>
      <c r="H9" s="608"/>
      <c r="I9" s="608"/>
      <c r="J9" s="608"/>
      <c r="K9" s="608"/>
      <c r="L9" s="608"/>
      <c r="M9" s="608"/>
      <c r="N9" s="608"/>
      <c r="O9" s="608"/>
      <c r="P9" s="608"/>
      <c r="Q9" s="609"/>
      <c r="R9" s="610" t="s">
        <v>209</v>
      </c>
      <c r="S9" s="611"/>
      <c r="T9" s="611"/>
      <c r="U9" s="611"/>
      <c r="V9" s="611"/>
      <c r="W9" s="611"/>
      <c r="X9" s="611"/>
      <c r="Y9" s="612"/>
      <c r="Z9" s="613" t="s">
        <v>119</v>
      </c>
      <c r="AA9" s="613"/>
      <c r="AB9" s="613"/>
      <c r="AC9" s="613"/>
      <c r="AD9" s="614" t="s">
        <v>119</v>
      </c>
      <c r="AE9" s="614"/>
      <c r="AF9" s="614"/>
      <c r="AG9" s="614"/>
      <c r="AH9" s="614"/>
      <c r="AI9" s="614"/>
      <c r="AJ9" s="614"/>
      <c r="AK9" s="614"/>
      <c r="AL9" s="615" t="s">
        <v>209</v>
      </c>
      <c r="AM9" s="616"/>
      <c r="AN9" s="616"/>
      <c r="AO9" s="617"/>
      <c r="AP9" s="607" t="s">
        <v>210</v>
      </c>
      <c r="AQ9" s="608"/>
      <c r="AR9" s="608"/>
      <c r="AS9" s="608"/>
      <c r="AT9" s="608"/>
      <c r="AU9" s="608"/>
      <c r="AV9" s="608"/>
      <c r="AW9" s="608"/>
      <c r="AX9" s="608"/>
      <c r="AY9" s="608"/>
      <c r="AZ9" s="608"/>
      <c r="BA9" s="608"/>
      <c r="BB9" s="608"/>
      <c r="BC9" s="609"/>
      <c r="BD9" s="610">
        <v>22732056</v>
      </c>
      <c r="BE9" s="611"/>
      <c r="BF9" s="611"/>
      <c r="BG9" s="611"/>
      <c r="BH9" s="611"/>
      <c r="BI9" s="611"/>
      <c r="BJ9" s="611"/>
      <c r="BK9" s="612"/>
      <c r="BL9" s="613">
        <v>21.8</v>
      </c>
      <c r="BM9" s="613"/>
      <c r="BN9" s="613"/>
      <c r="BO9" s="613"/>
      <c r="BP9" s="614" t="s">
        <v>119</v>
      </c>
      <c r="BQ9" s="614"/>
      <c r="BR9" s="614"/>
      <c r="BS9" s="614"/>
      <c r="BT9" s="614"/>
      <c r="BU9" s="614"/>
      <c r="BV9" s="614"/>
      <c r="BW9" s="618"/>
      <c r="BY9" s="607" t="s">
        <v>211</v>
      </c>
      <c r="BZ9" s="608"/>
      <c r="CA9" s="608"/>
      <c r="CB9" s="608"/>
      <c r="CC9" s="608"/>
      <c r="CD9" s="608"/>
      <c r="CE9" s="608"/>
      <c r="CF9" s="608"/>
      <c r="CG9" s="608"/>
      <c r="CH9" s="608"/>
      <c r="CI9" s="608"/>
      <c r="CJ9" s="608"/>
      <c r="CK9" s="608"/>
      <c r="CL9" s="609"/>
      <c r="CM9" s="610">
        <v>13013442</v>
      </c>
      <c r="CN9" s="611"/>
      <c r="CO9" s="611"/>
      <c r="CP9" s="611"/>
      <c r="CQ9" s="611"/>
      <c r="CR9" s="611"/>
      <c r="CS9" s="611"/>
      <c r="CT9" s="612"/>
      <c r="CU9" s="615">
        <v>3</v>
      </c>
      <c r="CV9" s="616"/>
      <c r="CW9" s="616"/>
      <c r="CX9" s="621"/>
      <c r="CY9" s="619">
        <v>1647619</v>
      </c>
      <c r="CZ9" s="611"/>
      <c r="DA9" s="611"/>
      <c r="DB9" s="611"/>
      <c r="DC9" s="611"/>
      <c r="DD9" s="611"/>
      <c r="DE9" s="611"/>
      <c r="DF9" s="611"/>
      <c r="DG9" s="611"/>
      <c r="DH9" s="611"/>
      <c r="DI9" s="611"/>
      <c r="DJ9" s="611"/>
      <c r="DK9" s="612"/>
      <c r="DL9" s="619">
        <v>8951246</v>
      </c>
      <c r="DM9" s="611"/>
      <c r="DN9" s="611"/>
      <c r="DO9" s="611"/>
      <c r="DP9" s="611"/>
      <c r="DQ9" s="611"/>
      <c r="DR9" s="611"/>
      <c r="DS9" s="611"/>
      <c r="DT9" s="611"/>
      <c r="DU9" s="611"/>
      <c r="DV9" s="611"/>
      <c r="DW9" s="611"/>
      <c r="DX9" s="620"/>
    </row>
    <row r="10" spans="2:138" ht="11.25" customHeight="1">
      <c r="B10" s="607" t="s">
        <v>212</v>
      </c>
      <c r="C10" s="608"/>
      <c r="D10" s="608"/>
      <c r="E10" s="608"/>
      <c r="F10" s="608"/>
      <c r="G10" s="608"/>
      <c r="H10" s="608"/>
      <c r="I10" s="608"/>
      <c r="J10" s="608"/>
      <c r="K10" s="608"/>
      <c r="L10" s="608"/>
      <c r="M10" s="608"/>
      <c r="N10" s="608"/>
      <c r="O10" s="608"/>
      <c r="P10" s="608"/>
      <c r="Q10" s="609"/>
      <c r="R10" s="610">
        <v>64902</v>
      </c>
      <c r="S10" s="611"/>
      <c r="T10" s="611"/>
      <c r="U10" s="611"/>
      <c r="V10" s="611"/>
      <c r="W10" s="611"/>
      <c r="X10" s="611"/>
      <c r="Y10" s="612"/>
      <c r="Z10" s="613">
        <v>0</v>
      </c>
      <c r="AA10" s="613"/>
      <c r="AB10" s="613"/>
      <c r="AC10" s="613"/>
      <c r="AD10" s="614">
        <v>64902</v>
      </c>
      <c r="AE10" s="614"/>
      <c r="AF10" s="614"/>
      <c r="AG10" s="614"/>
      <c r="AH10" s="614"/>
      <c r="AI10" s="614"/>
      <c r="AJ10" s="614"/>
      <c r="AK10" s="614"/>
      <c r="AL10" s="615">
        <v>0</v>
      </c>
      <c r="AM10" s="616"/>
      <c r="AN10" s="616"/>
      <c r="AO10" s="617"/>
      <c r="AP10" s="607" t="s">
        <v>213</v>
      </c>
      <c r="AQ10" s="608"/>
      <c r="AR10" s="608"/>
      <c r="AS10" s="608"/>
      <c r="AT10" s="608"/>
      <c r="AU10" s="608"/>
      <c r="AV10" s="608"/>
      <c r="AW10" s="608"/>
      <c r="AX10" s="608"/>
      <c r="AY10" s="608"/>
      <c r="AZ10" s="608"/>
      <c r="BA10" s="608"/>
      <c r="BB10" s="608"/>
      <c r="BC10" s="609"/>
      <c r="BD10" s="610">
        <v>982563</v>
      </c>
      <c r="BE10" s="611"/>
      <c r="BF10" s="611"/>
      <c r="BG10" s="611"/>
      <c r="BH10" s="611"/>
      <c r="BI10" s="611"/>
      <c r="BJ10" s="611"/>
      <c r="BK10" s="612"/>
      <c r="BL10" s="613">
        <v>0.9</v>
      </c>
      <c r="BM10" s="613"/>
      <c r="BN10" s="613"/>
      <c r="BO10" s="613"/>
      <c r="BP10" s="614">
        <v>47006</v>
      </c>
      <c r="BQ10" s="614"/>
      <c r="BR10" s="614"/>
      <c r="BS10" s="614"/>
      <c r="BT10" s="614"/>
      <c r="BU10" s="614"/>
      <c r="BV10" s="614"/>
      <c r="BW10" s="618"/>
      <c r="BY10" s="607" t="s">
        <v>214</v>
      </c>
      <c r="BZ10" s="608"/>
      <c r="CA10" s="608"/>
      <c r="CB10" s="608"/>
      <c r="CC10" s="608"/>
      <c r="CD10" s="608"/>
      <c r="CE10" s="608"/>
      <c r="CF10" s="608"/>
      <c r="CG10" s="608"/>
      <c r="CH10" s="608"/>
      <c r="CI10" s="608"/>
      <c r="CJ10" s="608"/>
      <c r="CK10" s="608"/>
      <c r="CL10" s="609"/>
      <c r="CM10" s="610">
        <v>1354405</v>
      </c>
      <c r="CN10" s="611"/>
      <c r="CO10" s="611"/>
      <c r="CP10" s="611"/>
      <c r="CQ10" s="611"/>
      <c r="CR10" s="611"/>
      <c r="CS10" s="611"/>
      <c r="CT10" s="612"/>
      <c r="CU10" s="615">
        <v>0.3</v>
      </c>
      <c r="CV10" s="616"/>
      <c r="CW10" s="616"/>
      <c r="CX10" s="621"/>
      <c r="CY10" s="619">
        <v>133512</v>
      </c>
      <c r="CZ10" s="611"/>
      <c r="DA10" s="611"/>
      <c r="DB10" s="611"/>
      <c r="DC10" s="611"/>
      <c r="DD10" s="611"/>
      <c r="DE10" s="611"/>
      <c r="DF10" s="611"/>
      <c r="DG10" s="611"/>
      <c r="DH10" s="611"/>
      <c r="DI10" s="611"/>
      <c r="DJ10" s="611"/>
      <c r="DK10" s="612"/>
      <c r="DL10" s="619">
        <v>591047</v>
      </c>
      <c r="DM10" s="611"/>
      <c r="DN10" s="611"/>
      <c r="DO10" s="611"/>
      <c r="DP10" s="611"/>
      <c r="DQ10" s="611"/>
      <c r="DR10" s="611"/>
      <c r="DS10" s="611"/>
      <c r="DT10" s="611"/>
      <c r="DU10" s="611"/>
      <c r="DV10" s="611"/>
      <c r="DW10" s="611"/>
      <c r="DX10" s="620"/>
    </row>
    <row r="11" spans="2:138" ht="11.25" customHeight="1">
      <c r="B11" s="607" t="s">
        <v>215</v>
      </c>
      <c r="C11" s="608"/>
      <c r="D11" s="608"/>
      <c r="E11" s="608"/>
      <c r="F11" s="608"/>
      <c r="G11" s="608"/>
      <c r="H11" s="608"/>
      <c r="I11" s="608"/>
      <c r="J11" s="608"/>
      <c r="K11" s="608"/>
      <c r="L11" s="608"/>
      <c r="M11" s="608"/>
      <c r="N11" s="608"/>
      <c r="O11" s="608"/>
      <c r="P11" s="608"/>
      <c r="Q11" s="609"/>
      <c r="R11" s="610">
        <v>54989</v>
      </c>
      <c r="S11" s="611"/>
      <c r="T11" s="611"/>
      <c r="U11" s="611"/>
      <c r="V11" s="611"/>
      <c r="W11" s="611"/>
      <c r="X11" s="611"/>
      <c r="Y11" s="612"/>
      <c r="Z11" s="613">
        <v>0</v>
      </c>
      <c r="AA11" s="613"/>
      <c r="AB11" s="613"/>
      <c r="AC11" s="613"/>
      <c r="AD11" s="614">
        <v>54989</v>
      </c>
      <c r="AE11" s="614"/>
      <c r="AF11" s="614"/>
      <c r="AG11" s="614"/>
      <c r="AH11" s="614"/>
      <c r="AI11" s="614"/>
      <c r="AJ11" s="614"/>
      <c r="AK11" s="614"/>
      <c r="AL11" s="615">
        <v>0</v>
      </c>
      <c r="AM11" s="616"/>
      <c r="AN11" s="616"/>
      <c r="AO11" s="617"/>
      <c r="AP11" s="607" t="s">
        <v>216</v>
      </c>
      <c r="AQ11" s="608"/>
      <c r="AR11" s="608"/>
      <c r="AS11" s="608"/>
      <c r="AT11" s="608"/>
      <c r="AU11" s="608"/>
      <c r="AV11" s="608"/>
      <c r="AW11" s="608"/>
      <c r="AX11" s="608"/>
      <c r="AY11" s="608"/>
      <c r="AZ11" s="608"/>
      <c r="BA11" s="608"/>
      <c r="BB11" s="608"/>
      <c r="BC11" s="609"/>
      <c r="BD11" s="610">
        <v>2189062</v>
      </c>
      <c r="BE11" s="611"/>
      <c r="BF11" s="611"/>
      <c r="BG11" s="611"/>
      <c r="BH11" s="611"/>
      <c r="BI11" s="611"/>
      <c r="BJ11" s="611"/>
      <c r="BK11" s="612"/>
      <c r="BL11" s="613">
        <v>2.1</v>
      </c>
      <c r="BM11" s="613"/>
      <c r="BN11" s="613"/>
      <c r="BO11" s="613"/>
      <c r="BP11" s="614">
        <v>393492</v>
      </c>
      <c r="BQ11" s="614"/>
      <c r="BR11" s="614"/>
      <c r="BS11" s="614"/>
      <c r="BT11" s="614"/>
      <c r="BU11" s="614"/>
      <c r="BV11" s="614"/>
      <c r="BW11" s="618"/>
      <c r="BY11" s="607" t="s">
        <v>217</v>
      </c>
      <c r="BZ11" s="608"/>
      <c r="CA11" s="608"/>
      <c r="CB11" s="608"/>
      <c r="CC11" s="608"/>
      <c r="CD11" s="608"/>
      <c r="CE11" s="608"/>
      <c r="CF11" s="608"/>
      <c r="CG11" s="608"/>
      <c r="CH11" s="608"/>
      <c r="CI11" s="608"/>
      <c r="CJ11" s="608"/>
      <c r="CK11" s="608"/>
      <c r="CL11" s="609"/>
      <c r="CM11" s="610">
        <v>34728618</v>
      </c>
      <c r="CN11" s="611"/>
      <c r="CO11" s="611"/>
      <c r="CP11" s="611"/>
      <c r="CQ11" s="611"/>
      <c r="CR11" s="611"/>
      <c r="CS11" s="611"/>
      <c r="CT11" s="612"/>
      <c r="CU11" s="615">
        <v>7.9</v>
      </c>
      <c r="CV11" s="616"/>
      <c r="CW11" s="616"/>
      <c r="CX11" s="621"/>
      <c r="CY11" s="619">
        <v>24005379</v>
      </c>
      <c r="CZ11" s="611"/>
      <c r="DA11" s="611"/>
      <c r="DB11" s="611"/>
      <c r="DC11" s="611"/>
      <c r="DD11" s="611"/>
      <c r="DE11" s="611"/>
      <c r="DF11" s="611"/>
      <c r="DG11" s="611"/>
      <c r="DH11" s="611"/>
      <c r="DI11" s="611"/>
      <c r="DJ11" s="611"/>
      <c r="DK11" s="612"/>
      <c r="DL11" s="619">
        <v>12184782</v>
      </c>
      <c r="DM11" s="611"/>
      <c r="DN11" s="611"/>
      <c r="DO11" s="611"/>
      <c r="DP11" s="611"/>
      <c r="DQ11" s="611"/>
      <c r="DR11" s="611"/>
      <c r="DS11" s="611"/>
      <c r="DT11" s="611"/>
      <c r="DU11" s="611"/>
      <c r="DV11" s="611"/>
      <c r="DW11" s="611"/>
      <c r="DX11" s="620"/>
    </row>
    <row r="12" spans="2:138" ht="11.25" customHeight="1">
      <c r="B12" s="607" t="s">
        <v>218</v>
      </c>
      <c r="C12" s="608"/>
      <c r="D12" s="608"/>
      <c r="E12" s="608"/>
      <c r="F12" s="608"/>
      <c r="G12" s="608"/>
      <c r="H12" s="608"/>
      <c r="I12" s="608"/>
      <c r="J12" s="608"/>
      <c r="K12" s="608"/>
      <c r="L12" s="608"/>
      <c r="M12" s="608"/>
      <c r="N12" s="608"/>
      <c r="O12" s="608"/>
      <c r="P12" s="608"/>
      <c r="Q12" s="609"/>
      <c r="R12" s="610">
        <v>19272</v>
      </c>
      <c r="S12" s="611"/>
      <c r="T12" s="611"/>
      <c r="U12" s="611"/>
      <c r="V12" s="611"/>
      <c r="W12" s="611"/>
      <c r="X12" s="611"/>
      <c r="Y12" s="612"/>
      <c r="Z12" s="613">
        <v>0</v>
      </c>
      <c r="AA12" s="613"/>
      <c r="AB12" s="613"/>
      <c r="AC12" s="613"/>
      <c r="AD12" s="614">
        <v>19272</v>
      </c>
      <c r="AE12" s="614"/>
      <c r="AF12" s="614"/>
      <c r="AG12" s="614"/>
      <c r="AH12" s="614"/>
      <c r="AI12" s="614"/>
      <c r="AJ12" s="614"/>
      <c r="AK12" s="614"/>
      <c r="AL12" s="615">
        <v>0</v>
      </c>
      <c r="AM12" s="616"/>
      <c r="AN12" s="616"/>
      <c r="AO12" s="617"/>
      <c r="AP12" s="607" t="s">
        <v>219</v>
      </c>
      <c r="AQ12" s="608"/>
      <c r="AR12" s="608"/>
      <c r="AS12" s="608"/>
      <c r="AT12" s="608"/>
      <c r="AU12" s="608"/>
      <c r="AV12" s="608"/>
      <c r="AW12" s="608"/>
      <c r="AX12" s="608"/>
      <c r="AY12" s="608"/>
      <c r="AZ12" s="608"/>
      <c r="BA12" s="608"/>
      <c r="BB12" s="608"/>
      <c r="BC12" s="609"/>
      <c r="BD12" s="610">
        <v>137635</v>
      </c>
      <c r="BE12" s="611"/>
      <c r="BF12" s="611"/>
      <c r="BG12" s="611"/>
      <c r="BH12" s="611"/>
      <c r="BI12" s="611"/>
      <c r="BJ12" s="611"/>
      <c r="BK12" s="612"/>
      <c r="BL12" s="613">
        <v>0.1</v>
      </c>
      <c r="BM12" s="613"/>
      <c r="BN12" s="613"/>
      <c r="BO12" s="613"/>
      <c r="BP12" s="614" t="s">
        <v>119</v>
      </c>
      <c r="BQ12" s="614"/>
      <c r="BR12" s="614"/>
      <c r="BS12" s="614"/>
      <c r="BT12" s="614"/>
      <c r="BU12" s="614"/>
      <c r="BV12" s="614"/>
      <c r="BW12" s="618"/>
      <c r="BY12" s="607" t="s">
        <v>220</v>
      </c>
      <c r="BZ12" s="608"/>
      <c r="CA12" s="608"/>
      <c r="CB12" s="608"/>
      <c r="CC12" s="608"/>
      <c r="CD12" s="608"/>
      <c r="CE12" s="608"/>
      <c r="CF12" s="608"/>
      <c r="CG12" s="608"/>
      <c r="CH12" s="608"/>
      <c r="CI12" s="608"/>
      <c r="CJ12" s="608"/>
      <c r="CK12" s="608"/>
      <c r="CL12" s="609"/>
      <c r="CM12" s="610">
        <v>31755223</v>
      </c>
      <c r="CN12" s="611"/>
      <c r="CO12" s="611"/>
      <c r="CP12" s="611"/>
      <c r="CQ12" s="611"/>
      <c r="CR12" s="611"/>
      <c r="CS12" s="611"/>
      <c r="CT12" s="612"/>
      <c r="CU12" s="615">
        <v>7.2</v>
      </c>
      <c r="CV12" s="616"/>
      <c r="CW12" s="616"/>
      <c r="CX12" s="621"/>
      <c r="CY12" s="619">
        <v>1667020</v>
      </c>
      <c r="CZ12" s="611"/>
      <c r="DA12" s="611"/>
      <c r="DB12" s="611"/>
      <c r="DC12" s="611"/>
      <c r="DD12" s="611"/>
      <c r="DE12" s="611"/>
      <c r="DF12" s="611"/>
      <c r="DG12" s="611"/>
      <c r="DH12" s="611"/>
      <c r="DI12" s="611"/>
      <c r="DJ12" s="611"/>
      <c r="DK12" s="612"/>
      <c r="DL12" s="619">
        <v>8157972</v>
      </c>
      <c r="DM12" s="611"/>
      <c r="DN12" s="611"/>
      <c r="DO12" s="611"/>
      <c r="DP12" s="611"/>
      <c r="DQ12" s="611"/>
      <c r="DR12" s="611"/>
      <c r="DS12" s="611"/>
      <c r="DT12" s="611"/>
      <c r="DU12" s="611"/>
      <c r="DV12" s="611"/>
      <c r="DW12" s="611"/>
      <c r="DX12" s="620"/>
    </row>
    <row r="13" spans="2:138" ht="11.25" customHeight="1">
      <c r="B13" s="607" t="s">
        <v>221</v>
      </c>
      <c r="C13" s="608"/>
      <c r="D13" s="608"/>
      <c r="E13" s="608"/>
      <c r="F13" s="608"/>
      <c r="G13" s="608"/>
      <c r="H13" s="608"/>
      <c r="I13" s="608"/>
      <c r="J13" s="608"/>
      <c r="K13" s="608"/>
      <c r="L13" s="608"/>
      <c r="M13" s="608"/>
      <c r="N13" s="608"/>
      <c r="O13" s="608"/>
      <c r="P13" s="608"/>
      <c r="Q13" s="609"/>
      <c r="R13" s="610">
        <v>13103427</v>
      </c>
      <c r="S13" s="611"/>
      <c r="T13" s="611"/>
      <c r="U13" s="611"/>
      <c r="V13" s="611"/>
      <c r="W13" s="611"/>
      <c r="X13" s="611"/>
      <c r="Y13" s="612"/>
      <c r="Z13" s="613">
        <v>2.9</v>
      </c>
      <c r="AA13" s="613"/>
      <c r="AB13" s="613"/>
      <c r="AC13" s="613"/>
      <c r="AD13" s="614">
        <v>13103427</v>
      </c>
      <c r="AE13" s="614"/>
      <c r="AF13" s="614"/>
      <c r="AG13" s="614"/>
      <c r="AH13" s="614"/>
      <c r="AI13" s="614"/>
      <c r="AJ13" s="614"/>
      <c r="AK13" s="614"/>
      <c r="AL13" s="615">
        <v>5.4</v>
      </c>
      <c r="AM13" s="616"/>
      <c r="AN13" s="616"/>
      <c r="AO13" s="617"/>
      <c r="AP13" s="607" t="s">
        <v>222</v>
      </c>
      <c r="AQ13" s="608"/>
      <c r="AR13" s="608"/>
      <c r="AS13" s="608"/>
      <c r="AT13" s="608"/>
      <c r="AU13" s="608"/>
      <c r="AV13" s="608"/>
      <c r="AW13" s="608"/>
      <c r="AX13" s="608"/>
      <c r="AY13" s="608"/>
      <c r="AZ13" s="608"/>
      <c r="BA13" s="608"/>
      <c r="BB13" s="608"/>
      <c r="BC13" s="609"/>
      <c r="BD13" s="610">
        <v>446250</v>
      </c>
      <c r="BE13" s="611"/>
      <c r="BF13" s="611"/>
      <c r="BG13" s="611"/>
      <c r="BH13" s="611"/>
      <c r="BI13" s="611"/>
      <c r="BJ13" s="611"/>
      <c r="BK13" s="612"/>
      <c r="BL13" s="613">
        <v>0.4</v>
      </c>
      <c r="BM13" s="613"/>
      <c r="BN13" s="613"/>
      <c r="BO13" s="613"/>
      <c r="BP13" s="614" t="s">
        <v>209</v>
      </c>
      <c r="BQ13" s="614"/>
      <c r="BR13" s="614"/>
      <c r="BS13" s="614"/>
      <c r="BT13" s="614"/>
      <c r="BU13" s="614"/>
      <c r="BV13" s="614"/>
      <c r="BW13" s="618"/>
      <c r="BY13" s="607" t="s">
        <v>223</v>
      </c>
      <c r="BZ13" s="608"/>
      <c r="CA13" s="608"/>
      <c r="CB13" s="608"/>
      <c r="CC13" s="608"/>
      <c r="CD13" s="608"/>
      <c r="CE13" s="608"/>
      <c r="CF13" s="608"/>
      <c r="CG13" s="608"/>
      <c r="CH13" s="608"/>
      <c r="CI13" s="608"/>
      <c r="CJ13" s="608"/>
      <c r="CK13" s="608"/>
      <c r="CL13" s="609"/>
      <c r="CM13" s="610">
        <v>56571653</v>
      </c>
      <c r="CN13" s="611"/>
      <c r="CO13" s="611"/>
      <c r="CP13" s="611"/>
      <c r="CQ13" s="611"/>
      <c r="CR13" s="611"/>
      <c r="CS13" s="611"/>
      <c r="CT13" s="612"/>
      <c r="CU13" s="615">
        <v>12.9</v>
      </c>
      <c r="CV13" s="616"/>
      <c r="CW13" s="616"/>
      <c r="CX13" s="621"/>
      <c r="CY13" s="619">
        <v>49917166</v>
      </c>
      <c r="CZ13" s="611"/>
      <c r="DA13" s="611"/>
      <c r="DB13" s="611"/>
      <c r="DC13" s="611"/>
      <c r="DD13" s="611"/>
      <c r="DE13" s="611"/>
      <c r="DF13" s="611"/>
      <c r="DG13" s="611"/>
      <c r="DH13" s="611"/>
      <c r="DI13" s="611"/>
      <c r="DJ13" s="611"/>
      <c r="DK13" s="612"/>
      <c r="DL13" s="619">
        <v>13160420</v>
      </c>
      <c r="DM13" s="611"/>
      <c r="DN13" s="611"/>
      <c r="DO13" s="611"/>
      <c r="DP13" s="611"/>
      <c r="DQ13" s="611"/>
      <c r="DR13" s="611"/>
      <c r="DS13" s="611"/>
      <c r="DT13" s="611"/>
      <c r="DU13" s="611"/>
      <c r="DV13" s="611"/>
      <c r="DW13" s="611"/>
      <c r="DX13" s="620"/>
    </row>
    <row r="14" spans="2:138" ht="11.25" customHeight="1">
      <c r="B14" s="607" t="s">
        <v>224</v>
      </c>
      <c r="C14" s="608"/>
      <c r="D14" s="608"/>
      <c r="E14" s="608"/>
      <c r="F14" s="608"/>
      <c r="G14" s="608"/>
      <c r="H14" s="608"/>
      <c r="I14" s="608"/>
      <c r="J14" s="608"/>
      <c r="K14" s="608"/>
      <c r="L14" s="608"/>
      <c r="M14" s="608"/>
      <c r="N14" s="608"/>
      <c r="O14" s="608"/>
      <c r="P14" s="608"/>
      <c r="Q14" s="609"/>
      <c r="R14" s="610">
        <v>28002</v>
      </c>
      <c r="S14" s="611"/>
      <c r="T14" s="611"/>
      <c r="U14" s="611"/>
      <c r="V14" s="611"/>
      <c r="W14" s="611"/>
      <c r="X14" s="611"/>
      <c r="Y14" s="612"/>
      <c r="Z14" s="613">
        <v>0</v>
      </c>
      <c r="AA14" s="613"/>
      <c r="AB14" s="613"/>
      <c r="AC14" s="613"/>
      <c r="AD14" s="614">
        <v>28002</v>
      </c>
      <c r="AE14" s="614"/>
      <c r="AF14" s="614"/>
      <c r="AG14" s="614"/>
      <c r="AH14" s="614"/>
      <c r="AI14" s="614"/>
      <c r="AJ14" s="614"/>
      <c r="AK14" s="614"/>
      <c r="AL14" s="615">
        <v>0</v>
      </c>
      <c r="AM14" s="616"/>
      <c r="AN14" s="616"/>
      <c r="AO14" s="617"/>
      <c r="AP14" s="607" t="s">
        <v>225</v>
      </c>
      <c r="AQ14" s="608"/>
      <c r="AR14" s="608"/>
      <c r="AS14" s="608"/>
      <c r="AT14" s="608"/>
      <c r="AU14" s="608"/>
      <c r="AV14" s="608"/>
      <c r="AW14" s="608"/>
      <c r="AX14" s="608"/>
      <c r="AY14" s="608"/>
      <c r="AZ14" s="608"/>
      <c r="BA14" s="608"/>
      <c r="BB14" s="608"/>
      <c r="BC14" s="609"/>
      <c r="BD14" s="610">
        <v>236089</v>
      </c>
      <c r="BE14" s="611"/>
      <c r="BF14" s="611"/>
      <c r="BG14" s="611"/>
      <c r="BH14" s="611"/>
      <c r="BI14" s="611"/>
      <c r="BJ14" s="611"/>
      <c r="BK14" s="612"/>
      <c r="BL14" s="613">
        <v>0.2</v>
      </c>
      <c r="BM14" s="613"/>
      <c r="BN14" s="613"/>
      <c r="BO14" s="613"/>
      <c r="BP14" s="614" t="s">
        <v>119</v>
      </c>
      <c r="BQ14" s="614"/>
      <c r="BR14" s="614"/>
      <c r="BS14" s="614"/>
      <c r="BT14" s="614"/>
      <c r="BU14" s="614"/>
      <c r="BV14" s="614"/>
      <c r="BW14" s="618"/>
      <c r="BY14" s="607" t="s">
        <v>226</v>
      </c>
      <c r="BZ14" s="608"/>
      <c r="CA14" s="608"/>
      <c r="CB14" s="608"/>
      <c r="CC14" s="608"/>
      <c r="CD14" s="608"/>
      <c r="CE14" s="608"/>
      <c r="CF14" s="608"/>
      <c r="CG14" s="608"/>
      <c r="CH14" s="608"/>
      <c r="CI14" s="608"/>
      <c r="CJ14" s="608"/>
      <c r="CK14" s="608"/>
      <c r="CL14" s="609"/>
      <c r="CM14" s="610">
        <v>21311982</v>
      </c>
      <c r="CN14" s="611"/>
      <c r="CO14" s="611"/>
      <c r="CP14" s="611"/>
      <c r="CQ14" s="611"/>
      <c r="CR14" s="611"/>
      <c r="CS14" s="611"/>
      <c r="CT14" s="612"/>
      <c r="CU14" s="615">
        <v>4.8</v>
      </c>
      <c r="CV14" s="616"/>
      <c r="CW14" s="616"/>
      <c r="CX14" s="621"/>
      <c r="CY14" s="619">
        <v>1072893</v>
      </c>
      <c r="CZ14" s="611"/>
      <c r="DA14" s="611"/>
      <c r="DB14" s="611"/>
      <c r="DC14" s="611"/>
      <c r="DD14" s="611"/>
      <c r="DE14" s="611"/>
      <c r="DF14" s="611"/>
      <c r="DG14" s="611"/>
      <c r="DH14" s="611"/>
      <c r="DI14" s="611"/>
      <c r="DJ14" s="611"/>
      <c r="DK14" s="612"/>
      <c r="DL14" s="619">
        <v>19385787</v>
      </c>
      <c r="DM14" s="611"/>
      <c r="DN14" s="611"/>
      <c r="DO14" s="611"/>
      <c r="DP14" s="611"/>
      <c r="DQ14" s="611"/>
      <c r="DR14" s="611"/>
      <c r="DS14" s="611"/>
      <c r="DT14" s="611"/>
      <c r="DU14" s="611"/>
      <c r="DV14" s="611"/>
      <c r="DW14" s="611"/>
      <c r="DX14" s="620"/>
    </row>
    <row r="15" spans="2:138" ht="11.25" customHeight="1">
      <c r="B15" s="607" t="s">
        <v>227</v>
      </c>
      <c r="C15" s="608"/>
      <c r="D15" s="608"/>
      <c r="E15" s="608"/>
      <c r="F15" s="608"/>
      <c r="G15" s="608"/>
      <c r="H15" s="608"/>
      <c r="I15" s="608"/>
      <c r="J15" s="608"/>
      <c r="K15" s="608"/>
      <c r="L15" s="608"/>
      <c r="M15" s="608"/>
      <c r="N15" s="608"/>
      <c r="O15" s="608"/>
      <c r="P15" s="608"/>
      <c r="Q15" s="609"/>
      <c r="R15" s="610" t="s">
        <v>119</v>
      </c>
      <c r="S15" s="611"/>
      <c r="T15" s="611"/>
      <c r="U15" s="611"/>
      <c r="V15" s="611"/>
      <c r="W15" s="611"/>
      <c r="X15" s="611"/>
      <c r="Y15" s="612"/>
      <c r="Z15" s="613" t="s">
        <v>119</v>
      </c>
      <c r="AA15" s="613"/>
      <c r="AB15" s="613"/>
      <c r="AC15" s="613"/>
      <c r="AD15" s="614" t="s">
        <v>119</v>
      </c>
      <c r="AE15" s="614"/>
      <c r="AF15" s="614"/>
      <c r="AG15" s="614"/>
      <c r="AH15" s="614"/>
      <c r="AI15" s="614"/>
      <c r="AJ15" s="614"/>
      <c r="AK15" s="614"/>
      <c r="AL15" s="615" t="s">
        <v>209</v>
      </c>
      <c r="AM15" s="616"/>
      <c r="AN15" s="616"/>
      <c r="AO15" s="617"/>
      <c r="AP15" s="607" t="s">
        <v>228</v>
      </c>
      <c r="AQ15" s="608"/>
      <c r="AR15" s="608"/>
      <c r="AS15" s="608"/>
      <c r="AT15" s="608"/>
      <c r="AU15" s="608"/>
      <c r="AV15" s="608"/>
      <c r="AW15" s="608"/>
      <c r="AX15" s="608"/>
      <c r="AY15" s="608"/>
      <c r="AZ15" s="608"/>
      <c r="BA15" s="608"/>
      <c r="BB15" s="608"/>
      <c r="BC15" s="609"/>
      <c r="BD15" s="610">
        <v>20502294</v>
      </c>
      <c r="BE15" s="611"/>
      <c r="BF15" s="611"/>
      <c r="BG15" s="611"/>
      <c r="BH15" s="611"/>
      <c r="BI15" s="611"/>
      <c r="BJ15" s="611"/>
      <c r="BK15" s="612"/>
      <c r="BL15" s="613">
        <v>19.600000000000001</v>
      </c>
      <c r="BM15" s="613"/>
      <c r="BN15" s="613"/>
      <c r="BO15" s="613"/>
      <c r="BP15" s="614" t="s">
        <v>119</v>
      </c>
      <c r="BQ15" s="614"/>
      <c r="BR15" s="614"/>
      <c r="BS15" s="614"/>
      <c r="BT15" s="614"/>
      <c r="BU15" s="614"/>
      <c r="BV15" s="614"/>
      <c r="BW15" s="618"/>
      <c r="BY15" s="607" t="s">
        <v>229</v>
      </c>
      <c r="BZ15" s="608"/>
      <c r="CA15" s="608"/>
      <c r="CB15" s="608"/>
      <c r="CC15" s="608"/>
      <c r="CD15" s="608"/>
      <c r="CE15" s="608"/>
      <c r="CF15" s="608"/>
      <c r="CG15" s="608"/>
      <c r="CH15" s="608"/>
      <c r="CI15" s="608"/>
      <c r="CJ15" s="608"/>
      <c r="CK15" s="608"/>
      <c r="CL15" s="609"/>
      <c r="CM15" s="610" t="s">
        <v>209</v>
      </c>
      <c r="CN15" s="611"/>
      <c r="CO15" s="611"/>
      <c r="CP15" s="611"/>
      <c r="CQ15" s="611"/>
      <c r="CR15" s="611"/>
      <c r="CS15" s="611"/>
      <c r="CT15" s="612"/>
      <c r="CU15" s="615" t="s">
        <v>209</v>
      </c>
      <c r="CV15" s="616"/>
      <c r="CW15" s="616"/>
      <c r="CX15" s="621"/>
      <c r="CY15" s="619" t="s">
        <v>209</v>
      </c>
      <c r="CZ15" s="611"/>
      <c r="DA15" s="611"/>
      <c r="DB15" s="611"/>
      <c r="DC15" s="611"/>
      <c r="DD15" s="611"/>
      <c r="DE15" s="611"/>
      <c r="DF15" s="611"/>
      <c r="DG15" s="611"/>
      <c r="DH15" s="611"/>
      <c r="DI15" s="611"/>
      <c r="DJ15" s="611"/>
      <c r="DK15" s="612"/>
      <c r="DL15" s="619" t="s">
        <v>209</v>
      </c>
      <c r="DM15" s="611"/>
      <c r="DN15" s="611"/>
      <c r="DO15" s="611"/>
      <c r="DP15" s="611"/>
      <c r="DQ15" s="611"/>
      <c r="DR15" s="611"/>
      <c r="DS15" s="611"/>
      <c r="DT15" s="611"/>
      <c r="DU15" s="611"/>
      <c r="DV15" s="611"/>
      <c r="DW15" s="611"/>
      <c r="DX15" s="620"/>
    </row>
    <row r="16" spans="2:138" ht="11.25" customHeight="1">
      <c r="B16" s="607" t="s">
        <v>230</v>
      </c>
      <c r="C16" s="608"/>
      <c r="D16" s="608"/>
      <c r="E16" s="608"/>
      <c r="F16" s="608"/>
      <c r="G16" s="608"/>
      <c r="H16" s="608"/>
      <c r="I16" s="608"/>
      <c r="J16" s="608"/>
      <c r="K16" s="608"/>
      <c r="L16" s="608"/>
      <c r="M16" s="608"/>
      <c r="N16" s="608"/>
      <c r="O16" s="608"/>
      <c r="P16" s="608"/>
      <c r="Q16" s="609"/>
      <c r="R16" s="610">
        <v>1137970</v>
      </c>
      <c r="S16" s="611"/>
      <c r="T16" s="611"/>
      <c r="U16" s="611"/>
      <c r="V16" s="611"/>
      <c r="W16" s="611"/>
      <c r="X16" s="611"/>
      <c r="Y16" s="612"/>
      <c r="Z16" s="613">
        <v>0.3</v>
      </c>
      <c r="AA16" s="613"/>
      <c r="AB16" s="613"/>
      <c r="AC16" s="613"/>
      <c r="AD16" s="614">
        <v>1137970</v>
      </c>
      <c r="AE16" s="614"/>
      <c r="AF16" s="614"/>
      <c r="AG16" s="614"/>
      <c r="AH16" s="614"/>
      <c r="AI16" s="614"/>
      <c r="AJ16" s="614"/>
      <c r="AK16" s="614"/>
      <c r="AL16" s="615">
        <v>0.5</v>
      </c>
      <c r="AM16" s="616"/>
      <c r="AN16" s="616"/>
      <c r="AO16" s="617"/>
      <c r="AP16" s="607" t="s">
        <v>231</v>
      </c>
      <c r="AQ16" s="608"/>
      <c r="AR16" s="608"/>
      <c r="AS16" s="608"/>
      <c r="AT16" s="608"/>
      <c r="AU16" s="608"/>
      <c r="AV16" s="608"/>
      <c r="AW16" s="608"/>
      <c r="AX16" s="608"/>
      <c r="AY16" s="608"/>
      <c r="AZ16" s="608"/>
      <c r="BA16" s="608"/>
      <c r="BB16" s="608"/>
      <c r="BC16" s="609"/>
      <c r="BD16" s="610">
        <v>922209</v>
      </c>
      <c r="BE16" s="611"/>
      <c r="BF16" s="611"/>
      <c r="BG16" s="611"/>
      <c r="BH16" s="611"/>
      <c r="BI16" s="611"/>
      <c r="BJ16" s="611"/>
      <c r="BK16" s="612"/>
      <c r="BL16" s="613">
        <v>0.9</v>
      </c>
      <c r="BM16" s="613"/>
      <c r="BN16" s="613"/>
      <c r="BO16" s="613"/>
      <c r="BP16" s="614" t="s">
        <v>209</v>
      </c>
      <c r="BQ16" s="614"/>
      <c r="BR16" s="614"/>
      <c r="BS16" s="614"/>
      <c r="BT16" s="614"/>
      <c r="BU16" s="614"/>
      <c r="BV16" s="614"/>
      <c r="BW16" s="618"/>
      <c r="BY16" s="607" t="s">
        <v>232</v>
      </c>
      <c r="BZ16" s="608"/>
      <c r="CA16" s="608"/>
      <c r="CB16" s="608"/>
      <c r="CC16" s="608"/>
      <c r="CD16" s="608"/>
      <c r="CE16" s="608"/>
      <c r="CF16" s="608"/>
      <c r="CG16" s="608"/>
      <c r="CH16" s="608"/>
      <c r="CI16" s="608"/>
      <c r="CJ16" s="608"/>
      <c r="CK16" s="608"/>
      <c r="CL16" s="609"/>
      <c r="CM16" s="610">
        <v>98928050</v>
      </c>
      <c r="CN16" s="611"/>
      <c r="CO16" s="611"/>
      <c r="CP16" s="611"/>
      <c r="CQ16" s="611"/>
      <c r="CR16" s="611"/>
      <c r="CS16" s="611"/>
      <c r="CT16" s="612"/>
      <c r="CU16" s="615">
        <v>22.5</v>
      </c>
      <c r="CV16" s="616"/>
      <c r="CW16" s="616"/>
      <c r="CX16" s="621"/>
      <c r="CY16" s="619">
        <v>6543813</v>
      </c>
      <c r="CZ16" s="611"/>
      <c r="DA16" s="611"/>
      <c r="DB16" s="611"/>
      <c r="DC16" s="611"/>
      <c r="DD16" s="611"/>
      <c r="DE16" s="611"/>
      <c r="DF16" s="611"/>
      <c r="DG16" s="611"/>
      <c r="DH16" s="611"/>
      <c r="DI16" s="611"/>
      <c r="DJ16" s="611"/>
      <c r="DK16" s="612"/>
      <c r="DL16" s="619">
        <v>74005814</v>
      </c>
      <c r="DM16" s="611"/>
      <c r="DN16" s="611"/>
      <c r="DO16" s="611"/>
      <c r="DP16" s="611"/>
      <c r="DQ16" s="611"/>
      <c r="DR16" s="611"/>
      <c r="DS16" s="611"/>
      <c r="DT16" s="611"/>
      <c r="DU16" s="611"/>
      <c r="DV16" s="611"/>
      <c r="DW16" s="611"/>
      <c r="DX16" s="620"/>
    </row>
    <row r="17" spans="2:128" ht="11.25" customHeight="1">
      <c r="B17" s="607" t="s">
        <v>233</v>
      </c>
      <c r="C17" s="608"/>
      <c r="D17" s="608"/>
      <c r="E17" s="608"/>
      <c r="F17" s="608"/>
      <c r="G17" s="608"/>
      <c r="H17" s="608"/>
      <c r="I17" s="608"/>
      <c r="J17" s="608"/>
      <c r="K17" s="608"/>
      <c r="L17" s="608"/>
      <c r="M17" s="608"/>
      <c r="N17" s="608"/>
      <c r="O17" s="608"/>
      <c r="P17" s="608"/>
      <c r="Q17" s="609"/>
      <c r="R17" s="610">
        <v>415537</v>
      </c>
      <c r="S17" s="611"/>
      <c r="T17" s="611"/>
      <c r="U17" s="611"/>
      <c r="V17" s="611"/>
      <c r="W17" s="611"/>
      <c r="X17" s="611"/>
      <c r="Y17" s="612"/>
      <c r="Z17" s="613">
        <v>0.1</v>
      </c>
      <c r="AA17" s="613"/>
      <c r="AB17" s="613"/>
      <c r="AC17" s="613"/>
      <c r="AD17" s="614">
        <v>415537</v>
      </c>
      <c r="AE17" s="614"/>
      <c r="AF17" s="614"/>
      <c r="AG17" s="614"/>
      <c r="AH17" s="614"/>
      <c r="AI17" s="614"/>
      <c r="AJ17" s="614"/>
      <c r="AK17" s="614"/>
      <c r="AL17" s="615">
        <v>0.2</v>
      </c>
      <c r="AM17" s="616"/>
      <c r="AN17" s="616"/>
      <c r="AO17" s="617"/>
      <c r="AP17" s="607" t="s">
        <v>234</v>
      </c>
      <c r="AQ17" s="608"/>
      <c r="AR17" s="608"/>
      <c r="AS17" s="608"/>
      <c r="AT17" s="608"/>
      <c r="AU17" s="608"/>
      <c r="AV17" s="608"/>
      <c r="AW17" s="608"/>
      <c r="AX17" s="608"/>
      <c r="AY17" s="608"/>
      <c r="AZ17" s="608"/>
      <c r="BA17" s="608"/>
      <c r="BB17" s="608"/>
      <c r="BC17" s="609"/>
      <c r="BD17" s="610">
        <v>19580085</v>
      </c>
      <c r="BE17" s="611"/>
      <c r="BF17" s="611"/>
      <c r="BG17" s="611"/>
      <c r="BH17" s="611"/>
      <c r="BI17" s="611"/>
      <c r="BJ17" s="611"/>
      <c r="BK17" s="612"/>
      <c r="BL17" s="613">
        <v>18.7</v>
      </c>
      <c r="BM17" s="613"/>
      <c r="BN17" s="613"/>
      <c r="BO17" s="613"/>
      <c r="BP17" s="614" t="s">
        <v>119</v>
      </c>
      <c r="BQ17" s="614"/>
      <c r="BR17" s="614"/>
      <c r="BS17" s="614"/>
      <c r="BT17" s="614"/>
      <c r="BU17" s="614"/>
      <c r="BV17" s="614"/>
      <c r="BW17" s="618"/>
      <c r="BY17" s="607" t="s">
        <v>235</v>
      </c>
      <c r="BZ17" s="608"/>
      <c r="CA17" s="608"/>
      <c r="CB17" s="608"/>
      <c r="CC17" s="608"/>
      <c r="CD17" s="608"/>
      <c r="CE17" s="608"/>
      <c r="CF17" s="608"/>
      <c r="CG17" s="608"/>
      <c r="CH17" s="608"/>
      <c r="CI17" s="608"/>
      <c r="CJ17" s="608"/>
      <c r="CK17" s="608"/>
      <c r="CL17" s="609"/>
      <c r="CM17" s="610">
        <v>4816780</v>
      </c>
      <c r="CN17" s="611"/>
      <c r="CO17" s="611"/>
      <c r="CP17" s="611"/>
      <c r="CQ17" s="611"/>
      <c r="CR17" s="611"/>
      <c r="CS17" s="611"/>
      <c r="CT17" s="612"/>
      <c r="CU17" s="615">
        <v>1.1000000000000001</v>
      </c>
      <c r="CV17" s="616"/>
      <c r="CW17" s="616"/>
      <c r="CX17" s="621"/>
      <c r="CY17" s="619" t="s">
        <v>119</v>
      </c>
      <c r="CZ17" s="611"/>
      <c r="DA17" s="611"/>
      <c r="DB17" s="611"/>
      <c r="DC17" s="611"/>
      <c r="DD17" s="611"/>
      <c r="DE17" s="611"/>
      <c r="DF17" s="611"/>
      <c r="DG17" s="611"/>
      <c r="DH17" s="611"/>
      <c r="DI17" s="611"/>
      <c r="DJ17" s="611"/>
      <c r="DK17" s="612"/>
      <c r="DL17" s="619">
        <v>68133</v>
      </c>
      <c r="DM17" s="611"/>
      <c r="DN17" s="611"/>
      <c r="DO17" s="611"/>
      <c r="DP17" s="611"/>
      <c r="DQ17" s="611"/>
      <c r="DR17" s="611"/>
      <c r="DS17" s="611"/>
      <c r="DT17" s="611"/>
      <c r="DU17" s="611"/>
      <c r="DV17" s="611"/>
      <c r="DW17" s="611"/>
      <c r="DX17" s="620"/>
    </row>
    <row r="18" spans="2:128" ht="11.25" customHeight="1">
      <c r="B18" s="607" t="s">
        <v>236</v>
      </c>
      <c r="C18" s="608"/>
      <c r="D18" s="608"/>
      <c r="E18" s="608"/>
      <c r="F18" s="608"/>
      <c r="G18" s="608"/>
      <c r="H18" s="608"/>
      <c r="I18" s="608"/>
      <c r="J18" s="608"/>
      <c r="K18" s="608"/>
      <c r="L18" s="608"/>
      <c r="M18" s="608"/>
      <c r="N18" s="608"/>
      <c r="O18" s="608"/>
      <c r="P18" s="608"/>
      <c r="Q18" s="609"/>
      <c r="R18" s="610">
        <v>58186</v>
      </c>
      <c r="S18" s="611"/>
      <c r="T18" s="611"/>
      <c r="U18" s="611"/>
      <c r="V18" s="611"/>
      <c r="W18" s="611"/>
      <c r="X18" s="611"/>
      <c r="Y18" s="612"/>
      <c r="Z18" s="613">
        <v>0</v>
      </c>
      <c r="AA18" s="613"/>
      <c r="AB18" s="613"/>
      <c r="AC18" s="613"/>
      <c r="AD18" s="614">
        <v>58186</v>
      </c>
      <c r="AE18" s="614"/>
      <c r="AF18" s="614"/>
      <c r="AG18" s="614"/>
      <c r="AH18" s="614"/>
      <c r="AI18" s="614"/>
      <c r="AJ18" s="614"/>
      <c r="AK18" s="614"/>
      <c r="AL18" s="615">
        <v>0</v>
      </c>
      <c r="AM18" s="616"/>
      <c r="AN18" s="616"/>
      <c r="AO18" s="617"/>
      <c r="AP18" s="607" t="s">
        <v>237</v>
      </c>
      <c r="AQ18" s="608"/>
      <c r="AR18" s="608"/>
      <c r="AS18" s="608"/>
      <c r="AT18" s="608"/>
      <c r="AU18" s="608"/>
      <c r="AV18" s="608"/>
      <c r="AW18" s="608"/>
      <c r="AX18" s="608"/>
      <c r="AY18" s="608"/>
      <c r="AZ18" s="608"/>
      <c r="BA18" s="608"/>
      <c r="BB18" s="608"/>
      <c r="BC18" s="609"/>
      <c r="BD18" s="610">
        <v>29580089</v>
      </c>
      <c r="BE18" s="611"/>
      <c r="BF18" s="611"/>
      <c r="BG18" s="611"/>
      <c r="BH18" s="611"/>
      <c r="BI18" s="611"/>
      <c r="BJ18" s="611"/>
      <c r="BK18" s="612"/>
      <c r="BL18" s="613">
        <v>28.3</v>
      </c>
      <c r="BM18" s="613"/>
      <c r="BN18" s="613"/>
      <c r="BO18" s="613"/>
      <c r="BP18" s="614" t="s">
        <v>119</v>
      </c>
      <c r="BQ18" s="614"/>
      <c r="BR18" s="614"/>
      <c r="BS18" s="614"/>
      <c r="BT18" s="614"/>
      <c r="BU18" s="614"/>
      <c r="BV18" s="614"/>
      <c r="BW18" s="618"/>
      <c r="BY18" s="607" t="s">
        <v>238</v>
      </c>
      <c r="BZ18" s="608"/>
      <c r="CA18" s="608"/>
      <c r="CB18" s="608"/>
      <c r="CC18" s="608"/>
      <c r="CD18" s="608"/>
      <c r="CE18" s="608"/>
      <c r="CF18" s="608"/>
      <c r="CG18" s="608"/>
      <c r="CH18" s="608"/>
      <c r="CI18" s="608"/>
      <c r="CJ18" s="608"/>
      <c r="CK18" s="608"/>
      <c r="CL18" s="609"/>
      <c r="CM18" s="610">
        <v>62906659</v>
      </c>
      <c r="CN18" s="611"/>
      <c r="CO18" s="611"/>
      <c r="CP18" s="611"/>
      <c r="CQ18" s="611"/>
      <c r="CR18" s="611"/>
      <c r="CS18" s="611"/>
      <c r="CT18" s="612"/>
      <c r="CU18" s="615">
        <v>14.3</v>
      </c>
      <c r="CV18" s="616"/>
      <c r="CW18" s="616"/>
      <c r="CX18" s="621"/>
      <c r="CY18" s="619" t="s">
        <v>209</v>
      </c>
      <c r="CZ18" s="611"/>
      <c r="DA18" s="611"/>
      <c r="DB18" s="611"/>
      <c r="DC18" s="611"/>
      <c r="DD18" s="611"/>
      <c r="DE18" s="611"/>
      <c r="DF18" s="611"/>
      <c r="DG18" s="611"/>
      <c r="DH18" s="611"/>
      <c r="DI18" s="611"/>
      <c r="DJ18" s="611"/>
      <c r="DK18" s="612"/>
      <c r="DL18" s="619">
        <v>59624005</v>
      </c>
      <c r="DM18" s="611"/>
      <c r="DN18" s="611"/>
      <c r="DO18" s="611"/>
      <c r="DP18" s="611"/>
      <c r="DQ18" s="611"/>
      <c r="DR18" s="611"/>
      <c r="DS18" s="611"/>
      <c r="DT18" s="611"/>
      <c r="DU18" s="611"/>
      <c r="DV18" s="611"/>
      <c r="DW18" s="611"/>
      <c r="DX18" s="620"/>
    </row>
    <row r="19" spans="2:128" ht="11.25" customHeight="1">
      <c r="B19" s="607" t="s">
        <v>239</v>
      </c>
      <c r="C19" s="608"/>
      <c r="D19" s="608"/>
      <c r="E19" s="608"/>
      <c r="F19" s="608"/>
      <c r="G19" s="608"/>
      <c r="H19" s="608"/>
      <c r="I19" s="608"/>
      <c r="J19" s="608"/>
      <c r="K19" s="608"/>
      <c r="L19" s="608"/>
      <c r="M19" s="608"/>
      <c r="N19" s="608"/>
      <c r="O19" s="608"/>
      <c r="P19" s="608"/>
      <c r="Q19" s="609"/>
      <c r="R19" s="610">
        <v>664247</v>
      </c>
      <c r="S19" s="611"/>
      <c r="T19" s="611"/>
      <c r="U19" s="611"/>
      <c r="V19" s="611"/>
      <c r="W19" s="611"/>
      <c r="X19" s="611"/>
      <c r="Y19" s="612"/>
      <c r="Z19" s="613">
        <v>0.1</v>
      </c>
      <c r="AA19" s="613"/>
      <c r="AB19" s="613"/>
      <c r="AC19" s="613"/>
      <c r="AD19" s="614">
        <v>664247</v>
      </c>
      <c r="AE19" s="614"/>
      <c r="AF19" s="614"/>
      <c r="AG19" s="614"/>
      <c r="AH19" s="614"/>
      <c r="AI19" s="614"/>
      <c r="AJ19" s="614"/>
      <c r="AK19" s="614"/>
      <c r="AL19" s="615">
        <v>0.3</v>
      </c>
      <c r="AM19" s="616"/>
      <c r="AN19" s="616"/>
      <c r="AO19" s="617"/>
      <c r="AP19" s="607" t="s">
        <v>240</v>
      </c>
      <c r="AQ19" s="608"/>
      <c r="AR19" s="608"/>
      <c r="AS19" s="608"/>
      <c r="AT19" s="608"/>
      <c r="AU19" s="608"/>
      <c r="AV19" s="608"/>
      <c r="AW19" s="608"/>
      <c r="AX19" s="608"/>
      <c r="AY19" s="608"/>
      <c r="AZ19" s="608"/>
      <c r="BA19" s="608"/>
      <c r="BB19" s="608"/>
      <c r="BC19" s="609"/>
      <c r="BD19" s="610">
        <v>1787274</v>
      </c>
      <c r="BE19" s="611"/>
      <c r="BF19" s="611"/>
      <c r="BG19" s="611"/>
      <c r="BH19" s="611"/>
      <c r="BI19" s="611"/>
      <c r="BJ19" s="611"/>
      <c r="BK19" s="612"/>
      <c r="BL19" s="613">
        <v>1.7</v>
      </c>
      <c r="BM19" s="613"/>
      <c r="BN19" s="613"/>
      <c r="BO19" s="613"/>
      <c r="BP19" s="614" t="s">
        <v>119</v>
      </c>
      <c r="BQ19" s="614"/>
      <c r="BR19" s="614"/>
      <c r="BS19" s="614"/>
      <c r="BT19" s="614"/>
      <c r="BU19" s="614"/>
      <c r="BV19" s="614"/>
      <c r="BW19" s="618"/>
      <c r="BY19" s="607" t="s">
        <v>241</v>
      </c>
      <c r="BZ19" s="608"/>
      <c r="CA19" s="608"/>
      <c r="CB19" s="608"/>
      <c r="CC19" s="608"/>
      <c r="CD19" s="608"/>
      <c r="CE19" s="608"/>
      <c r="CF19" s="608"/>
      <c r="CG19" s="608"/>
      <c r="CH19" s="608"/>
      <c r="CI19" s="608"/>
      <c r="CJ19" s="608"/>
      <c r="CK19" s="608"/>
      <c r="CL19" s="609"/>
      <c r="CM19" s="610" t="s">
        <v>119</v>
      </c>
      <c r="CN19" s="611"/>
      <c r="CO19" s="611"/>
      <c r="CP19" s="611"/>
      <c r="CQ19" s="611"/>
      <c r="CR19" s="611"/>
      <c r="CS19" s="611"/>
      <c r="CT19" s="612"/>
      <c r="CU19" s="615" t="s">
        <v>209</v>
      </c>
      <c r="CV19" s="616"/>
      <c r="CW19" s="616"/>
      <c r="CX19" s="621"/>
      <c r="CY19" s="619" t="s">
        <v>119</v>
      </c>
      <c r="CZ19" s="611"/>
      <c r="DA19" s="611"/>
      <c r="DB19" s="611"/>
      <c r="DC19" s="611"/>
      <c r="DD19" s="611"/>
      <c r="DE19" s="611"/>
      <c r="DF19" s="611"/>
      <c r="DG19" s="611"/>
      <c r="DH19" s="611"/>
      <c r="DI19" s="611"/>
      <c r="DJ19" s="611"/>
      <c r="DK19" s="612"/>
      <c r="DL19" s="619" t="s">
        <v>209</v>
      </c>
      <c r="DM19" s="611"/>
      <c r="DN19" s="611"/>
      <c r="DO19" s="611"/>
      <c r="DP19" s="611"/>
      <c r="DQ19" s="611"/>
      <c r="DR19" s="611"/>
      <c r="DS19" s="611"/>
      <c r="DT19" s="611"/>
      <c r="DU19" s="611"/>
      <c r="DV19" s="611"/>
      <c r="DW19" s="611"/>
      <c r="DX19" s="620"/>
    </row>
    <row r="20" spans="2:128" ht="11.25" customHeight="1">
      <c r="B20" s="607" t="s">
        <v>242</v>
      </c>
      <c r="C20" s="608"/>
      <c r="D20" s="608"/>
      <c r="E20" s="608"/>
      <c r="F20" s="608"/>
      <c r="G20" s="608"/>
      <c r="H20" s="608"/>
      <c r="I20" s="608"/>
      <c r="J20" s="608"/>
      <c r="K20" s="608"/>
      <c r="L20" s="608"/>
      <c r="M20" s="608"/>
      <c r="N20" s="608"/>
      <c r="O20" s="608"/>
      <c r="P20" s="608"/>
      <c r="Q20" s="609"/>
      <c r="R20" s="610">
        <v>145518058</v>
      </c>
      <c r="S20" s="611"/>
      <c r="T20" s="611"/>
      <c r="U20" s="611"/>
      <c r="V20" s="611"/>
      <c r="W20" s="611"/>
      <c r="X20" s="611"/>
      <c r="Y20" s="612"/>
      <c r="Z20" s="613">
        <v>32.299999999999997</v>
      </c>
      <c r="AA20" s="613"/>
      <c r="AB20" s="613"/>
      <c r="AC20" s="613"/>
      <c r="AD20" s="614">
        <v>142191243</v>
      </c>
      <c r="AE20" s="614"/>
      <c r="AF20" s="614"/>
      <c r="AG20" s="614"/>
      <c r="AH20" s="614"/>
      <c r="AI20" s="614"/>
      <c r="AJ20" s="614"/>
      <c r="AK20" s="614"/>
      <c r="AL20" s="615">
        <v>58.4</v>
      </c>
      <c r="AM20" s="616"/>
      <c r="AN20" s="616"/>
      <c r="AO20" s="617"/>
      <c r="AP20" s="622" t="s">
        <v>243</v>
      </c>
      <c r="AQ20" s="623"/>
      <c r="AR20" s="623"/>
      <c r="AS20" s="623"/>
      <c r="AT20" s="623"/>
      <c r="AU20" s="623"/>
      <c r="AV20" s="623"/>
      <c r="AW20" s="623"/>
      <c r="AX20" s="623"/>
      <c r="AY20" s="623"/>
      <c r="AZ20" s="623"/>
      <c r="BA20" s="623"/>
      <c r="BB20" s="623"/>
      <c r="BC20" s="624"/>
      <c r="BD20" s="610">
        <v>984092</v>
      </c>
      <c r="BE20" s="611"/>
      <c r="BF20" s="611"/>
      <c r="BG20" s="611"/>
      <c r="BH20" s="611"/>
      <c r="BI20" s="611"/>
      <c r="BJ20" s="611"/>
      <c r="BK20" s="612"/>
      <c r="BL20" s="613">
        <v>0.9</v>
      </c>
      <c r="BM20" s="613"/>
      <c r="BN20" s="613"/>
      <c r="BO20" s="613"/>
      <c r="BP20" s="614" t="s">
        <v>119</v>
      </c>
      <c r="BQ20" s="614"/>
      <c r="BR20" s="614"/>
      <c r="BS20" s="614"/>
      <c r="BT20" s="614"/>
      <c r="BU20" s="614"/>
      <c r="BV20" s="614"/>
      <c r="BW20" s="618"/>
      <c r="BY20" s="622" t="s">
        <v>244</v>
      </c>
      <c r="BZ20" s="623"/>
      <c r="CA20" s="623"/>
      <c r="CB20" s="623"/>
      <c r="CC20" s="623"/>
      <c r="CD20" s="623"/>
      <c r="CE20" s="623"/>
      <c r="CF20" s="623"/>
      <c r="CG20" s="623"/>
      <c r="CH20" s="623"/>
      <c r="CI20" s="623"/>
      <c r="CJ20" s="623"/>
      <c r="CK20" s="623"/>
      <c r="CL20" s="624"/>
      <c r="CM20" s="610" t="s">
        <v>209</v>
      </c>
      <c r="CN20" s="611"/>
      <c r="CO20" s="611"/>
      <c r="CP20" s="611"/>
      <c r="CQ20" s="611"/>
      <c r="CR20" s="611"/>
      <c r="CS20" s="611"/>
      <c r="CT20" s="612"/>
      <c r="CU20" s="615" t="s">
        <v>119</v>
      </c>
      <c r="CV20" s="616"/>
      <c r="CW20" s="616"/>
      <c r="CX20" s="621"/>
      <c r="CY20" s="619" t="s">
        <v>119</v>
      </c>
      <c r="CZ20" s="611"/>
      <c r="DA20" s="611"/>
      <c r="DB20" s="611"/>
      <c r="DC20" s="611"/>
      <c r="DD20" s="611"/>
      <c r="DE20" s="611"/>
      <c r="DF20" s="611"/>
      <c r="DG20" s="611"/>
      <c r="DH20" s="611"/>
      <c r="DI20" s="611"/>
      <c r="DJ20" s="611"/>
      <c r="DK20" s="612"/>
      <c r="DL20" s="619" t="s">
        <v>119</v>
      </c>
      <c r="DM20" s="611"/>
      <c r="DN20" s="611"/>
      <c r="DO20" s="611"/>
      <c r="DP20" s="611"/>
      <c r="DQ20" s="611"/>
      <c r="DR20" s="611"/>
      <c r="DS20" s="611"/>
      <c r="DT20" s="611"/>
      <c r="DU20" s="611"/>
      <c r="DV20" s="611"/>
      <c r="DW20" s="611"/>
      <c r="DX20" s="620"/>
    </row>
    <row r="21" spans="2:128" ht="11.25" customHeight="1">
      <c r="B21" s="607" t="s">
        <v>245</v>
      </c>
      <c r="C21" s="608"/>
      <c r="D21" s="608"/>
      <c r="E21" s="608"/>
      <c r="F21" s="608"/>
      <c r="G21" s="608"/>
      <c r="H21" s="608"/>
      <c r="I21" s="608"/>
      <c r="J21" s="608"/>
      <c r="K21" s="608"/>
      <c r="L21" s="608"/>
      <c r="M21" s="608"/>
      <c r="N21" s="608"/>
      <c r="O21" s="608"/>
      <c r="P21" s="608"/>
      <c r="Q21" s="609"/>
      <c r="R21" s="610">
        <v>142191243</v>
      </c>
      <c r="S21" s="611"/>
      <c r="T21" s="611"/>
      <c r="U21" s="611"/>
      <c r="V21" s="611"/>
      <c r="W21" s="611"/>
      <c r="X21" s="611"/>
      <c r="Y21" s="612"/>
      <c r="Z21" s="615">
        <v>31.5</v>
      </c>
      <c r="AA21" s="616"/>
      <c r="AB21" s="616"/>
      <c r="AC21" s="621"/>
      <c r="AD21" s="619">
        <v>142191243</v>
      </c>
      <c r="AE21" s="611"/>
      <c r="AF21" s="611"/>
      <c r="AG21" s="611"/>
      <c r="AH21" s="611"/>
      <c r="AI21" s="611"/>
      <c r="AJ21" s="611"/>
      <c r="AK21" s="612"/>
      <c r="AL21" s="615">
        <v>58.4</v>
      </c>
      <c r="AM21" s="616"/>
      <c r="AN21" s="616"/>
      <c r="AO21" s="617"/>
      <c r="AP21" s="622" t="s">
        <v>246</v>
      </c>
      <c r="AQ21" s="623"/>
      <c r="AR21" s="623"/>
      <c r="AS21" s="623"/>
      <c r="AT21" s="623"/>
      <c r="AU21" s="623"/>
      <c r="AV21" s="623"/>
      <c r="AW21" s="623"/>
      <c r="AX21" s="623"/>
      <c r="AY21" s="623"/>
      <c r="AZ21" s="623"/>
      <c r="BA21" s="623"/>
      <c r="BB21" s="623"/>
      <c r="BC21" s="624"/>
      <c r="BD21" s="610">
        <v>281845</v>
      </c>
      <c r="BE21" s="611"/>
      <c r="BF21" s="611"/>
      <c r="BG21" s="611"/>
      <c r="BH21" s="611"/>
      <c r="BI21" s="611"/>
      <c r="BJ21" s="611"/>
      <c r="BK21" s="612"/>
      <c r="BL21" s="613">
        <v>0.3</v>
      </c>
      <c r="BM21" s="613"/>
      <c r="BN21" s="613"/>
      <c r="BO21" s="613"/>
      <c r="BP21" s="614" t="s">
        <v>119</v>
      </c>
      <c r="BQ21" s="614"/>
      <c r="BR21" s="614"/>
      <c r="BS21" s="614"/>
      <c r="BT21" s="614"/>
      <c r="BU21" s="614"/>
      <c r="BV21" s="614"/>
      <c r="BW21" s="618"/>
      <c r="BY21" s="622" t="s">
        <v>247</v>
      </c>
      <c r="BZ21" s="623"/>
      <c r="CA21" s="623"/>
      <c r="CB21" s="623"/>
      <c r="CC21" s="623"/>
      <c r="CD21" s="623"/>
      <c r="CE21" s="623"/>
      <c r="CF21" s="623"/>
      <c r="CG21" s="623"/>
      <c r="CH21" s="623"/>
      <c r="CI21" s="623"/>
      <c r="CJ21" s="623"/>
      <c r="CK21" s="623"/>
      <c r="CL21" s="624"/>
      <c r="CM21" s="610">
        <v>83894</v>
      </c>
      <c r="CN21" s="611"/>
      <c r="CO21" s="611"/>
      <c r="CP21" s="611"/>
      <c r="CQ21" s="611"/>
      <c r="CR21" s="611"/>
      <c r="CS21" s="611"/>
      <c r="CT21" s="612"/>
      <c r="CU21" s="615">
        <v>0</v>
      </c>
      <c r="CV21" s="616"/>
      <c r="CW21" s="616"/>
      <c r="CX21" s="621"/>
      <c r="CY21" s="619" t="s">
        <v>119</v>
      </c>
      <c r="CZ21" s="611"/>
      <c r="DA21" s="611"/>
      <c r="DB21" s="611"/>
      <c r="DC21" s="611"/>
      <c r="DD21" s="611"/>
      <c r="DE21" s="611"/>
      <c r="DF21" s="611"/>
      <c r="DG21" s="611"/>
      <c r="DH21" s="611"/>
      <c r="DI21" s="611"/>
      <c r="DJ21" s="611"/>
      <c r="DK21" s="612"/>
      <c r="DL21" s="619">
        <v>83894</v>
      </c>
      <c r="DM21" s="611"/>
      <c r="DN21" s="611"/>
      <c r="DO21" s="611"/>
      <c r="DP21" s="611"/>
      <c r="DQ21" s="611"/>
      <c r="DR21" s="611"/>
      <c r="DS21" s="611"/>
      <c r="DT21" s="611"/>
      <c r="DU21" s="611"/>
      <c r="DV21" s="611"/>
      <c r="DW21" s="611"/>
      <c r="DX21" s="620"/>
    </row>
    <row r="22" spans="2:128" ht="11.25" customHeight="1">
      <c r="B22" s="607" t="s">
        <v>248</v>
      </c>
      <c r="C22" s="608"/>
      <c r="D22" s="608"/>
      <c r="E22" s="608"/>
      <c r="F22" s="608"/>
      <c r="G22" s="608"/>
      <c r="H22" s="608"/>
      <c r="I22" s="608"/>
      <c r="J22" s="608"/>
      <c r="K22" s="608"/>
      <c r="L22" s="608"/>
      <c r="M22" s="608"/>
      <c r="N22" s="608"/>
      <c r="O22" s="608"/>
      <c r="P22" s="608"/>
      <c r="Q22" s="609"/>
      <c r="R22" s="610">
        <v>3319673</v>
      </c>
      <c r="S22" s="611"/>
      <c r="T22" s="611"/>
      <c r="U22" s="611"/>
      <c r="V22" s="611"/>
      <c r="W22" s="611"/>
      <c r="X22" s="611"/>
      <c r="Y22" s="612"/>
      <c r="Z22" s="615">
        <v>0.7</v>
      </c>
      <c r="AA22" s="616"/>
      <c r="AB22" s="616"/>
      <c r="AC22" s="621"/>
      <c r="AD22" s="619" t="s">
        <v>119</v>
      </c>
      <c r="AE22" s="611"/>
      <c r="AF22" s="611"/>
      <c r="AG22" s="611"/>
      <c r="AH22" s="611"/>
      <c r="AI22" s="611"/>
      <c r="AJ22" s="611"/>
      <c r="AK22" s="612"/>
      <c r="AL22" s="615" t="s">
        <v>209</v>
      </c>
      <c r="AM22" s="616"/>
      <c r="AN22" s="616"/>
      <c r="AO22" s="617"/>
      <c r="AP22" s="622" t="s">
        <v>249</v>
      </c>
      <c r="AQ22" s="623"/>
      <c r="AR22" s="623"/>
      <c r="AS22" s="623"/>
      <c r="AT22" s="623"/>
      <c r="AU22" s="623"/>
      <c r="AV22" s="623"/>
      <c r="AW22" s="623"/>
      <c r="AX22" s="623"/>
      <c r="AY22" s="623"/>
      <c r="AZ22" s="623"/>
      <c r="BA22" s="623"/>
      <c r="BB22" s="623"/>
      <c r="BC22" s="624"/>
      <c r="BD22" s="610">
        <v>613888</v>
      </c>
      <c r="BE22" s="611"/>
      <c r="BF22" s="611"/>
      <c r="BG22" s="611"/>
      <c r="BH22" s="611"/>
      <c r="BI22" s="611"/>
      <c r="BJ22" s="611"/>
      <c r="BK22" s="612"/>
      <c r="BL22" s="613">
        <v>0.6</v>
      </c>
      <c r="BM22" s="613"/>
      <c r="BN22" s="613"/>
      <c r="BO22" s="613"/>
      <c r="BP22" s="614" t="s">
        <v>119</v>
      </c>
      <c r="BQ22" s="614"/>
      <c r="BR22" s="614"/>
      <c r="BS22" s="614"/>
      <c r="BT22" s="614"/>
      <c r="BU22" s="614"/>
      <c r="BV22" s="614"/>
      <c r="BW22" s="618"/>
      <c r="BY22" s="622" t="s">
        <v>250</v>
      </c>
      <c r="BZ22" s="623"/>
      <c r="CA22" s="623"/>
      <c r="CB22" s="623"/>
      <c r="CC22" s="623"/>
      <c r="CD22" s="623"/>
      <c r="CE22" s="623"/>
      <c r="CF22" s="623"/>
      <c r="CG22" s="623"/>
      <c r="CH22" s="623"/>
      <c r="CI22" s="623"/>
      <c r="CJ22" s="623"/>
      <c r="CK22" s="623"/>
      <c r="CL22" s="624"/>
      <c r="CM22" s="610">
        <v>265067</v>
      </c>
      <c r="CN22" s="611"/>
      <c r="CO22" s="611"/>
      <c r="CP22" s="611"/>
      <c r="CQ22" s="611"/>
      <c r="CR22" s="611"/>
      <c r="CS22" s="611"/>
      <c r="CT22" s="612"/>
      <c r="CU22" s="615">
        <v>0.1</v>
      </c>
      <c r="CV22" s="616"/>
      <c r="CW22" s="616"/>
      <c r="CX22" s="621"/>
      <c r="CY22" s="619" t="s">
        <v>209</v>
      </c>
      <c r="CZ22" s="611"/>
      <c r="DA22" s="611"/>
      <c r="DB22" s="611"/>
      <c r="DC22" s="611"/>
      <c r="DD22" s="611"/>
      <c r="DE22" s="611"/>
      <c r="DF22" s="611"/>
      <c r="DG22" s="611"/>
      <c r="DH22" s="611"/>
      <c r="DI22" s="611"/>
      <c r="DJ22" s="611"/>
      <c r="DK22" s="612"/>
      <c r="DL22" s="619">
        <v>265067</v>
      </c>
      <c r="DM22" s="611"/>
      <c r="DN22" s="611"/>
      <c r="DO22" s="611"/>
      <c r="DP22" s="611"/>
      <c r="DQ22" s="611"/>
      <c r="DR22" s="611"/>
      <c r="DS22" s="611"/>
      <c r="DT22" s="611"/>
      <c r="DU22" s="611"/>
      <c r="DV22" s="611"/>
      <c r="DW22" s="611"/>
      <c r="DX22" s="620"/>
    </row>
    <row r="23" spans="2:128" ht="11.25" customHeight="1">
      <c r="B23" s="607" t="s">
        <v>251</v>
      </c>
      <c r="C23" s="608"/>
      <c r="D23" s="608"/>
      <c r="E23" s="608"/>
      <c r="F23" s="608"/>
      <c r="G23" s="608"/>
      <c r="H23" s="608"/>
      <c r="I23" s="608"/>
      <c r="J23" s="608"/>
      <c r="K23" s="608"/>
      <c r="L23" s="608"/>
      <c r="M23" s="608"/>
      <c r="N23" s="608"/>
      <c r="O23" s="608"/>
      <c r="P23" s="608"/>
      <c r="Q23" s="609"/>
      <c r="R23" s="610">
        <v>7142</v>
      </c>
      <c r="S23" s="611"/>
      <c r="T23" s="611"/>
      <c r="U23" s="611"/>
      <c r="V23" s="611"/>
      <c r="W23" s="611"/>
      <c r="X23" s="611"/>
      <c r="Y23" s="612"/>
      <c r="Z23" s="615">
        <v>0</v>
      </c>
      <c r="AA23" s="616"/>
      <c r="AB23" s="616"/>
      <c r="AC23" s="621"/>
      <c r="AD23" s="619" t="s">
        <v>119</v>
      </c>
      <c r="AE23" s="611"/>
      <c r="AF23" s="611"/>
      <c r="AG23" s="611"/>
      <c r="AH23" s="611"/>
      <c r="AI23" s="611"/>
      <c r="AJ23" s="611"/>
      <c r="AK23" s="612"/>
      <c r="AL23" s="615" t="s">
        <v>119</v>
      </c>
      <c r="AM23" s="616"/>
      <c r="AN23" s="616"/>
      <c r="AO23" s="617"/>
      <c r="AP23" s="622" t="s">
        <v>252</v>
      </c>
      <c r="AQ23" s="623"/>
      <c r="AR23" s="623"/>
      <c r="AS23" s="623"/>
      <c r="AT23" s="623"/>
      <c r="AU23" s="623"/>
      <c r="AV23" s="623"/>
      <c r="AW23" s="623"/>
      <c r="AX23" s="623"/>
      <c r="AY23" s="623"/>
      <c r="AZ23" s="623"/>
      <c r="BA23" s="623"/>
      <c r="BB23" s="623"/>
      <c r="BC23" s="624"/>
      <c r="BD23" s="610">
        <v>9186394</v>
      </c>
      <c r="BE23" s="611"/>
      <c r="BF23" s="611"/>
      <c r="BG23" s="611"/>
      <c r="BH23" s="611"/>
      <c r="BI23" s="611"/>
      <c r="BJ23" s="611"/>
      <c r="BK23" s="612"/>
      <c r="BL23" s="613">
        <v>8.8000000000000007</v>
      </c>
      <c r="BM23" s="613"/>
      <c r="BN23" s="613"/>
      <c r="BO23" s="613"/>
      <c r="BP23" s="614" t="s">
        <v>119</v>
      </c>
      <c r="BQ23" s="614"/>
      <c r="BR23" s="614"/>
      <c r="BS23" s="614"/>
      <c r="BT23" s="614"/>
      <c r="BU23" s="614"/>
      <c r="BV23" s="614"/>
      <c r="BW23" s="618"/>
      <c r="BY23" s="622" t="s">
        <v>253</v>
      </c>
      <c r="BZ23" s="623"/>
      <c r="CA23" s="623"/>
      <c r="CB23" s="623"/>
      <c r="CC23" s="623"/>
      <c r="CD23" s="623"/>
      <c r="CE23" s="623"/>
      <c r="CF23" s="623"/>
      <c r="CG23" s="623"/>
      <c r="CH23" s="623"/>
      <c r="CI23" s="623"/>
      <c r="CJ23" s="623"/>
      <c r="CK23" s="623"/>
      <c r="CL23" s="624"/>
      <c r="CM23" s="610">
        <v>140047</v>
      </c>
      <c r="CN23" s="611"/>
      <c r="CO23" s="611"/>
      <c r="CP23" s="611"/>
      <c r="CQ23" s="611"/>
      <c r="CR23" s="611"/>
      <c r="CS23" s="611"/>
      <c r="CT23" s="612"/>
      <c r="CU23" s="615">
        <v>0</v>
      </c>
      <c r="CV23" s="616"/>
      <c r="CW23" s="616"/>
      <c r="CX23" s="621"/>
      <c r="CY23" s="619" t="s">
        <v>119</v>
      </c>
      <c r="CZ23" s="611"/>
      <c r="DA23" s="611"/>
      <c r="DB23" s="611"/>
      <c r="DC23" s="611"/>
      <c r="DD23" s="611"/>
      <c r="DE23" s="611"/>
      <c r="DF23" s="611"/>
      <c r="DG23" s="611"/>
      <c r="DH23" s="611"/>
      <c r="DI23" s="611"/>
      <c r="DJ23" s="611"/>
      <c r="DK23" s="612"/>
      <c r="DL23" s="619">
        <v>140047</v>
      </c>
      <c r="DM23" s="611"/>
      <c r="DN23" s="611"/>
      <c r="DO23" s="611"/>
      <c r="DP23" s="611"/>
      <c r="DQ23" s="611"/>
      <c r="DR23" s="611"/>
      <c r="DS23" s="611"/>
      <c r="DT23" s="611"/>
      <c r="DU23" s="611"/>
      <c r="DV23" s="611"/>
      <c r="DW23" s="611"/>
      <c r="DX23" s="620"/>
    </row>
    <row r="24" spans="2:128" ht="11.25" customHeight="1">
      <c r="B24" s="607" t="s">
        <v>254</v>
      </c>
      <c r="C24" s="608"/>
      <c r="D24" s="608"/>
      <c r="E24" s="608"/>
      <c r="F24" s="608"/>
      <c r="G24" s="608"/>
      <c r="H24" s="608"/>
      <c r="I24" s="608"/>
      <c r="J24" s="608"/>
      <c r="K24" s="608"/>
      <c r="L24" s="608"/>
      <c r="M24" s="608"/>
      <c r="N24" s="608"/>
      <c r="O24" s="608"/>
      <c r="P24" s="608"/>
      <c r="Q24" s="609"/>
      <c r="R24" s="610">
        <v>265781202</v>
      </c>
      <c r="S24" s="611"/>
      <c r="T24" s="611"/>
      <c r="U24" s="611"/>
      <c r="V24" s="611"/>
      <c r="W24" s="611"/>
      <c r="X24" s="611"/>
      <c r="Y24" s="612"/>
      <c r="Z24" s="615">
        <v>58.9</v>
      </c>
      <c r="AA24" s="616"/>
      <c r="AB24" s="616"/>
      <c r="AC24" s="621"/>
      <c r="AD24" s="619">
        <v>242592906</v>
      </c>
      <c r="AE24" s="611"/>
      <c r="AF24" s="611"/>
      <c r="AG24" s="611"/>
      <c r="AH24" s="611"/>
      <c r="AI24" s="611"/>
      <c r="AJ24" s="611"/>
      <c r="AK24" s="612"/>
      <c r="AL24" s="615">
        <v>99.7</v>
      </c>
      <c r="AM24" s="616"/>
      <c r="AN24" s="616"/>
      <c r="AO24" s="617"/>
      <c r="AP24" s="622" t="s">
        <v>255</v>
      </c>
      <c r="AQ24" s="623"/>
      <c r="AR24" s="623"/>
      <c r="AS24" s="623"/>
      <c r="AT24" s="623"/>
      <c r="AU24" s="623"/>
      <c r="AV24" s="623"/>
      <c r="AW24" s="623"/>
      <c r="AX24" s="623"/>
      <c r="AY24" s="623"/>
      <c r="AZ24" s="623"/>
      <c r="BA24" s="623"/>
      <c r="BB24" s="623"/>
      <c r="BC24" s="624"/>
      <c r="BD24" s="610">
        <v>10560256</v>
      </c>
      <c r="BE24" s="611"/>
      <c r="BF24" s="611"/>
      <c r="BG24" s="611"/>
      <c r="BH24" s="611"/>
      <c r="BI24" s="611"/>
      <c r="BJ24" s="611"/>
      <c r="BK24" s="612"/>
      <c r="BL24" s="613">
        <v>10.1</v>
      </c>
      <c r="BM24" s="613"/>
      <c r="BN24" s="613"/>
      <c r="BO24" s="613"/>
      <c r="BP24" s="614" t="s">
        <v>209</v>
      </c>
      <c r="BQ24" s="614"/>
      <c r="BR24" s="614"/>
      <c r="BS24" s="614"/>
      <c r="BT24" s="614"/>
      <c r="BU24" s="614"/>
      <c r="BV24" s="614"/>
      <c r="BW24" s="618"/>
      <c r="BY24" s="622" t="s">
        <v>256</v>
      </c>
      <c r="BZ24" s="623"/>
      <c r="CA24" s="623"/>
      <c r="CB24" s="623"/>
      <c r="CC24" s="623"/>
      <c r="CD24" s="623"/>
      <c r="CE24" s="623"/>
      <c r="CF24" s="623"/>
      <c r="CG24" s="623"/>
      <c r="CH24" s="623"/>
      <c r="CI24" s="623"/>
      <c r="CJ24" s="623"/>
      <c r="CK24" s="623"/>
      <c r="CL24" s="624"/>
      <c r="CM24" s="610" t="s">
        <v>119</v>
      </c>
      <c r="CN24" s="611"/>
      <c r="CO24" s="611"/>
      <c r="CP24" s="611"/>
      <c r="CQ24" s="611"/>
      <c r="CR24" s="611"/>
      <c r="CS24" s="611"/>
      <c r="CT24" s="612"/>
      <c r="CU24" s="615" t="s">
        <v>119</v>
      </c>
      <c r="CV24" s="616"/>
      <c r="CW24" s="616"/>
      <c r="CX24" s="621"/>
      <c r="CY24" s="619" t="s">
        <v>119</v>
      </c>
      <c r="CZ24" s="611"/>
      <c r="DA24" s="611"/>
      <c r="DB24" s="611"/>
      <c r="DC24" s="611"/>
      <c r="DD24" s="611"/>
      <c r="DE24" s="611"/>
      <c r="DF24" s="611"/>
      <c r="DG24" s="611"/>
      <c r="DH24" s="611"/>
      <c r="DI24" s="611"/>
      <c r="DJ24" s="611"/>
      <c r="DK24" s="612"/>
      <c r="DL24" s="619" t="s">
        <v>119</v>
      </c>
      <c r="DM24" s="611"/>
      <c r="DN24" s="611"/>
      <c r="DO24" s="611"/>
      <c r="DP24" s="611"/>
      <c r="DQ24" s="611"/>
      <c r="DR24" s="611"/>
      <c r="DS24" s="611"/>
      <c r="DT24" s="611"/>
      <c r="DU24" s="611"/>
      <c r="DV24" s="611"/>
      <c r="DW24" s="611"/>
      <c r="DX24" s="620"/>
    </row>
    <row r="25" spans="2:128" ht="11.25" customHeight="1">
      <c r="B25" s="607" t="s">
        <v>257</v>
      </c>
      <c r="C25" s="608"/>
      <c r="D25" s="608"/>
      <c r="E25" s="608"/>
      <c r="F25" s="608"/>
      <c r="G25" s="608"/>
      <c r="H25" s="608"/>
      <c r="I25" s="608"/>
      <c r="J25" s="608"/>
      <c r="K25" s="608"/>
      <c r="L25" s="608"/>
      <c r="M25" s="608"/>
      <c r="N25" s="608"/>
      <c r="O25" s="608"/>
      <c r="P25" s="608"/>
      <c r="Q25" s="609"/>
      <c r="R25" s="610">
        <v>337265</v>
      </c>
      <c r="S25" s="611"/>
      <c r="T25" s="611"/>
      <c r="U25" s="611"/>
      <c r="V25" s="611"/>
      <c r="W25" s="611"/>
      <c r="X25" s="611"/>
      <c r="Y25" s="612"/>
      <c r="Z25" s="615">
        <v>0.1</v>
      </c>
      <c r="AA25" s="616"/>
      <c r="AB25" s="616"/>
      <c r="AC25" s="621"/>
      <c r="AD25" s="619">
        <v>337265</v>
      </c>
      <c r="AE25" s="611"/>
      <c r="AF25" s="611"/>
      <c r="AG25" s="611"/>
      <c r="AH25" s="611"/>
      <c r="AI25" s="611"/>
      <c r="AJ25" s="611"/>
      <c r="AK25" s="612"/>
      <c r="AL25" s="615">
        <v>0.1</v>
      </c>
      <c r="AM25" s="616"/>
      <c r="AN25" s="616"/>
      <c r="AO25" s="617"/>
      <c r="AP25" s="622" t="s">
        <v>258</v>
      </c>
      <c r="AQ25" s="623"/>
      <c r="AR25" s="623"/>
      <c r="AS25" s="623"/>
      <c r="AT25" s="623"/>
      <c r="AU25" s="623"/>
      <c r="AV25" s="623"/>
      <c r="AW25" s="623"/>
      <c r="AX25" s="623"/>
      <c r="AY25" s="623"/>
      <c r="AZ25" s="623"/>
      <c r="BA25" s="623"/>
      <c r="BB25" s="623"/>
      <c r="BC25" s="624"/>
      <c r="BD25" s="610">
        <v>231</v>
      </c>
      <c r="BE25" s="611"/>
      <c r="BF25" s="611"/>
      <c r="BG25" s="611"/>
      <c r="BH25" s="611"/>
      <c r="BI25" s="611"/>
      <c r="BJ25" s="611"/>
      <c r="BK25" s="612"/>
      <c r="BL25" s="613">
        <v>0</v>
      </c>
      <c r="BM25" s="613"/>
      <c r="BN25" s="613"/>
      <c r="BO25" s="613"/>
      <c r="BP25" s="614" t="s">
        <v>119</v>
      </c>
      <c r="BQ25" s="614"/>
      <c r="BR25" s="614"/>
      <c r="BS25" s="614"/>
      <c r="BT25" s="614"/>
      <c r="BU25" s="614"/>
      <c r="BV25" s="614"/>
      <c r="BW25" s="618"/>
      <c r="BY25" s="622" t="s">
        <v>259</v>
      </c>
      <c r="BZ25" s="623"/>
      <c r="CA25" s="623"/>
      <c r="CB25" s="623"/>
      <c r="CC25" s="623"/>
      <c r="CD25" s="623"/>
      <c r="CE25" s="623"/>
      <c r="CF25" s="623"/>
      <c r="CG25" s="623"/>
      <c r="CH25" s="623"/>
      <c r="CI25" s="623"/>
      <c r="CJ25" s="623"/>
      <c r="CK25" s="623"/>
      <c r="CL25" s="624"/>
      <c r="CM25" s="610">
        <v>14568231</v>
      </c>
      <c r="CN25" s="611"/>
      <c r="CO25" s="611"/>
      <c r="CP25" s="611"/>
      <c r="CQ25" s="611"/>
      <c r="CR25" s="611"/>
      <c r="CS25" s="611"/>
      <c r="CT25" s="612"/>
      <c r="CU25" s="615">
        <v>3.3</v>
      </c>
      <c r="CV25" s="616"/>
      <c r="CW25" s="616"/>
      <c r="CX25" s="621"/>
      <c r="CY25" s="619" t="s">
        <v>119</v>
      </c>
      <c r="CZ25" s="611"/>
      <c r="DA25" s="611"/>
      <c r="DB25" s="611"/>
      <c r="DC25" s="611"/>
      <c r="DD25" s="611"/>
      <c r="DE25" s="611"/>
      <c r="DF25" s="611"/>
      <c r="DG25" s="611"/>
      <c r="DH25" s="611"/>
      <c r="DI25" s="611"/>
      <c r="DJ25" s="611"/>
      <c r="DK25" s="612"/>
      <c r="DL25" s="619">
        <v>14568231</v>
      </c>
      <c r="DM25" s="611"/>
      <c r="DN25" s="611"/>
      <c r="DO25" s="611"/>
      <c r="DP25" s="611"/>
      <c r="DQ25" s="611"/>
      <c r="DR25" s="611"/>
      <c r="DS25" s="611"/>
      <c r="DT25" s="611"/>
      <c r="DU25" s="611"/>
      <c r="DV25" s="611"/>
      <c r="DW25" s="611"/>
      <c r="DX25" s="620"/>
    </row>
    <row r="26" spans="2:128" ht="11.25" customHeight="1">
      <c r="B26" s="607" t="s">
        <v>260</v>
      </c>
      <c r="C26" s="608"/>
      <c r="D26" s="608"/>
      <c r="E26" s="608"/>
      <c r="F26" s="608"/>
      <c r="G26" s="608"/>
      <c r="H26" s="608"/>
      <c r="I26" s="608"/>
      <c r="J26" s="608"/>
      <c r="K26" s="608"/>
      <c r="L26" s="608"/>
      <c r="M26" s="608"/>
      <c r="N26" s="608"/>
      <c r="O26" s="608"/>
      <c r="P26" s="608"/>
      <c r="Q26" s="609"/>
      <c r="R26" s="610">
        <v>3610825</v>
      </c>
      <c r="S26" s="611"/>
      <c r="T26" s="611"/>
      <c r="U26" s="611"/>
      <c r="V26" s="611"/>
      <c r="W26" s="611"/>
      <c r="X26" s="611"/>
      <c r="Y26" s="612"/>
      <c r="Z26" s="615">
        <v>0.8</v>
      </c>
      <c r="AA26" s="616"/>
      <c r="AB26" s="616"/>
      <c r="AC26" s="621"/>
      <c r="AD26" s="619" t="s">
        <v>119</v>
      </c>
      <c r="AE26" s="611"/>
      <c r="AF26" s="611"/>
      <c r="AG26" s="611"/>
      <c r="AH26" s="611"/>
      <c r="AI26" s="611"/>
      <c r="AJ26" s="611"/>
      <c r="AK26" s="612"/>
      <c r="AL26" s="615" t="s">
        <v>119</v>
      </c>
      <c r="AM26" s="616"/>
      <c r="AN26" s="616"/>
      <c r="AO26" s="617"/>
      <c r="AP26" s="622" t="s">
        <v>261</v>
      </c>
      <c r="AQ26" s="623"/>
      <c r="AR26" s="623"/>
      <c r="AS26" s="623"/>
      <c r="AT26" s="623"/>
      <c r="AU26" s="623"/>
      <c r="AV26" s="623"/>
      <c r="AW26" s="623"/>
      <c r="AX26" s="623"/>
      <c r="AY26" s="623"/>
      <c r="AZ26" s="623"/>
      <c r="BA26" s="623"/>
      <c r="BB26" s="623"/>
      <c r="BC26" s="624"/>
      <c r="BD26" s="610" t="s">
        <v>209</v>
      </c>
      <c r="BE26" s="611"/>
      <c r="BF26" s="611"/>
      <c r="BG26" s="611"/>
      <c r="BH26" s="611"/>
      <c r="BI26" s="611"/>
      <c r="BJ26" s="611"/>
      <c r="BK26" s="612"/>
      <c r="BL26" s="613" t="s">
        <v>119</v>
      </c>
      <c r="BM26" s="613"/>
      <c r="BN26" s="613"/>
      <c r="BO26" s="613"/>
      <c r="BP26" s="614" t="s">
        <v>209</v>
      </c>
      <c r="BQ26" s="614"/>
      <c r="BR26" s="614"/>
      <c r="BS26" s="614"/>
      <c r="BT26" s="614"/>
      <c r="BU26" s="614"/>
      <c r="BV26" s="614"/>
      <c r="BW26" s="618"/>
      <c r="BY26" s="622" t="s">
        <v>262</v>
      </c>
      <c r="BZ26" s="623"/>
      <c r="CA26" s="623"/>
      <c r="CB26" s="623"/>
      <c r="CC26" s="623"/>
      <c r="CD26" s="623"/>
      <c r="CE26" s="623"/>
      <c r="CF26" s="623"/>
      <c r="CG26" s="623"/>
      <c r="CH26" s="623"/>
      <c r="CI26" s="623"/>
      <c r="CJ26" s="623"/>
      <c r="CK26" s="623"/>
      <c r="CL26" s="624"/>
      <c r="CM26" s="610">
        <v>196100</v>
      </c>
      <c r="CN26" s="611"/>
      <c r="CO26" s="611"/>
      <c r="CP26" s="611"/>
      <c r="CQ26" s="611"/>
      <c r="CR26" s="611"/>
      <c r="CS26" s="611"/>
      <c r="CT26" s="612"/>
      <c r="CU26" s="615">
        <v>0</v>
      </c>
      <c r="CV26" s="616"/>
      <c r="CW26" s="616"/>
      <c r="CX26" s="621"/>
      <c r="CY26" s="619" t="s">
        <v>119</v>
      </c>
      <c r="CZ26" s="611"/>
      <c r="DA26" s="611"/>
      <c r="DB26" s="611"/>
      <c r="DC26" s="611"/>
      <c r="DD26" s="611"/>
      <c r="DE26" s="611"/>
      <c r="DF26" s="611"/>
      <c r="DG26" s="611"/>
      <c r="DH26" s="611"/>
      <c r="DI26" s="611"/>
      <c r="DJ26" s="611"/>
      <c r="DK26" s="612"/>
      <c r="DL26" s="619">
        <v>196100</v>
      </c>
      <c r="DM26" s="611"/>
      <c r="DN26" s="611"/>
      <c r="DO26" s="611"/>
      <c r="DP26" s="611"/>
      <c r="DQ26" s="611"/>
      <c r="DR26" s="611"/>
      <c r="DS26" s="611"/>
      <c r="DT26" s="611"/>
      <c r="DU26" s="611"/>
      <c r="DV26" s="611"/>
      <c r="DW26" s="611"/>
      <c r="DX26" s="620"/>
    </row>
    <row r="27" spans="2:128" ht="11.25" customHeight="1">
      <c r="B27" s="607" t="s">
        <v>263</v>
      </c>
      <c r="C27" s="608"/>
      <c r="D27" s="608"/>
      <c r="E27" s="608"/>
      <c r="F27" s="608"/>
      <c r="G27" s="608"/>
      <c r="H27" s="608"/>
      <c r="I27" s="608"/>
      <c r="J27" s="608"/>
      <c r="K27" s="608"/>
      <c r="L27" s="608"/>
      <c r="M27" s="608"/>
      <c r="N27" s="608"/>
      <c r="O27" s="608"/>
      <c r="P27" s="608"/>
      <c r="Q27" s="609"/>
      <c r="R27" s="610">
        <v>4490347</v>
      </c>
      <c r="S27" s="611"/>
      <c r="T27" s="611"/>
      <c r="U27" s="611"/>
      <c r="V27" s="611"/>
      <c r="W27" s="611"/>
      <c r="X27" s="611"/>
      <c r="Y27" s="612"/>
      <c r="Z27" s="615">
        <v>1</v>
      </c>
      <c r="AA27" s="616"/>
      <c r="AB27" s="616"/>
      <c r="AC27" s="621"/>
      <c r="AD27" s="619">
        <v>315582</v>
      </c>
      <c r="AE27" s="611"/>
      <c r="AF27" s="611"/>
      <c r="AG27" s="611"/>
      <c r="AH27" s="611"/>
      <c r="AI27" s="611"/>
      <c r="AJ27" s="611"/>
      <c r="AK27" s="612"/>
      <c r="AL27" s="615">
        <v>0.1</v>
      </c>
      <c r="AM27" s="616"/>
      <c r="AN27" s="616"/>
      <c r="AO27" s="617"/>
      <c r="AP27" s="622" t="s">
        <v>264</v>
      </c>
      <c r="AQ27" s="623"/>
      <c r="AR27" s="623"/>
      <c r="AS27" s="623"/>
      <c r="AT27" s="623"/>
      <c r="AU27" s="623"/>
      <c r="AV27" s="623"/>
      <c r="AW27" s="623"/>
      <c r="AX27" s="623"/>
      <c r="AY27" s="623"/>
      <c r="AZ27" s="623"/>
      <c r="BA27" s="623"/>
      <c r="BB27" s="623"/>
      <c r="BC27" s="624"/>
      <c r="BD27" s="610">
        <v>3364379</v>
      </c>
      <c r="BE27" s="611"/>
      <c r="BF27" s="611"/>
      <c r="BG27" s="611"/>
      <c r="BH27" s="611"/>
      <c r="BI27" s="611"/>
      <c r="BJ27" s="611"/>
      <c r="BK27" s="612"/>
      <c r="BL27" s="613">
        <v>3.2</v>
      </c>
      <c r="BM27" s="613"/>
      <c r="BN27" s="613"/>
      <c r="BO27" s="613"/>
      <c r="BP27" s="614" t="s">
        <v>119</v>
      </c>
      <c r="BQ27" s="614"/>
      <c r="BR27" s="614"/>
      <c r="BS27" s="614"/>
      <c r="BT27" s="614"/>
      <c r="BU27" s="614"/>
      <c r="BV27" s="614"/>
      <c r="BW27" s="618"/>
      <c r="BY27" s="622" t="s">
        <v>265</v>
      </c>
      <c r="BZ27" s="623"/>
      <c r="CA27" s="623"/>
      <c r="CB27" s="623"/>
      <c r="CC27" s="623"/>
      <c r="CD27" s="623"/>
      <c r="CE27" s="623"/>
      <c r="CF27" s="623"/>
      <c r="CG27" s="623"/>
      <c r="CH27" s="623"/>
      <c r="CI27" s="623"/>
      <c r="CJ27" s="623"/>
      <c r="CK27" s="623"/>
      <c r="CL27" s="624"/>
      <c r="CM27" s="610" t="s">
        <v>119</v>
      </c>
      <c r="CN27" s="611"/>
      <c r="CO27" s="611"/>
      <c r="CP27" s="611"/>
      <c r="CQ27" s="611"/>
      <c r="CR27" s="611"/>
      <c r="CS27" s="611"/>
      <c r="CT27" s="612"/>
      <c r="CU27" s="615" t="s">
        <v>209</v>
      </c>
      <c r="CV27" s="616"/>
      <c r="CW27" s="616"/>
      <c r="CX27" s="621"/>
      <c r="CY27" s="619" t="s">
        <v>119</v>
      </c>
      <c r="CZ27" s="611"/>
      <c r="DA27" s="611"/>
      <c r="DB27" s="611"/>
      <c r="DC27" s="611"/>
      <c r="DD27" s="611"/>
      <c r="DE27" s="611"/>
      <c r="DF27" s="611"/>
      <c r="DG27" s="611"/>
      <c r="DH27" s="611"/>
      <c r="DI27" s="611"/>
      <c r="DJ27" s="611"/>
      <c r="DK27" s="612"/>
      <c r="DL27" s="619" t="s">
        <v>119</v>
      </c>
      <c r="DM27" s="611"/>
      <c r="DN27" s="611"/>
      <c r="DO27" s="611"/>
      <c r="DP27" s="611"/>
      <c r="DQ27" s="611"/>
      <c r="DR27" s="611"/>
      <c r="DS27" s="611"/>
      <c r="DT27" s="611"/>
      <c r="DU27" s="611"/>
      <c r="DV27" s="611"/>
      <c r="DW27" s="611"/>
      <c r="DX27" s="620"/>
    </row>
    <row r="28" spans="2:128" ht="11.25" customHeight="1">
      <c r="B28" s="607" t="s">
        <v>266</v>
      </c>
      <c r="C28" s="608"/>
      <c r="D28" s="608"/>
      <c r="E28" s="608"/>
      <c r="F28" s="608"/>
      <c r="G28" s="608"/>
      <c r="H28" s="608"/>
      <c r="I28" s="608"/>
      <c r="J28" s="608"/>
      <c r="K28" s="608"/>
      <c r="L28" s="608"/>
      <c r="M28" s="608"/>
      <c r="N28" s="608"/>
      <c r="O28" s="608"/>
      <c r="P28" s="608"/>
      <c r="Q28" s="609"/>
      <c r="R28" s="610">
        <v>1529989</v>
      </c>
      <c r="S28" s="611"/>
      <c r="T28" s="611"/>
      <c r="U28" s="611"/>
      <c r="V28" s="611"/>
      <c r="W28" s="611"/>
      <c r="X28" s="611"/>
      <c r="Y28" s="612"/>
      <c r="Z28" s="615">
        <v>0.3</v>
      </c>
      <c r="AA28" s="616"/>
      <c r="AB28" s="616"/>
      <c r="AC28" s="621"/>
      <c r="AD28" s="619" t="s">
        <v>119</v>
      </c>
      <c r="AE28" s="611"/>
      <c r="AF28" s="611"/>
      <c r="AG28" s="611"/>
      <c r="AH28" s="611"/>
      <c r="AI28" s="611"/>
      <c r="AJ28" s="611"/>
      <c r="AK28" s="612"/>
      <c r="AL28" s="615" t="s">
        <v>119</v>
      </c>
      <c r="AM28" s="616"/>
      <c r="AN28" s="616"/>
      <c r="AO28" s="617"/>
      <c r="AP28" s="622" t="s">
        <v>267</v>
      </c>
      <c r="AQ28" s="623"/>
      <c r="AR28" s="623"/>
      <c r="AS28" s="623"/>
      <c r="AT28" s="623"/>
      <c r="AU28" s="623"/>
      <c r="AV28" s="623"/>
      <c r="AW28" s="623"/>
      <c r="AX28" s="623"/>
      <c r="AY28" s="623"/>
      <c r="AZ28" s="623"/>
      <c r="BA28" s="623"/>
      <c r="BB28" s="623"/>
      <c r="BC28" s="624"/>
      <c r="BD28" s="610">
        <v>108610</v>
      </c>
      <c r="BE28" s="611"/>
      <c r="BF28" s="611"/>
      <c r="BG28" s="611"/>
      <c r="BH28" s="611"/>
      <c r="BI28" s="611"/>
      <c r="BJ28" s="611"/>
      <c r="BK28" s="612"/>
      <c r="BL28" s="613">
        <v>0.1</v>
      </c>
      <c r="BM28" s="613"/>
      <c r="BN28" s="613"/>
      <c r="BO28" s="613"/>
      <c r="BP28" s="614" t="s">
        <v>209</v>
      </c>
      <c r="BQ28" s="614"/>
      <c r="BR28" s="614"/>
      <c r="BS28" s="614"/>
      <c r="BT28" s="614"/>
      <c r="BU28" s="614"/>
      <c r="BV28" s="614"/>
      <c r="BW28" s="618"/>
      <c r="BY28" s="622" t="s">
        <v>268</v>
      </c>
      <c r="BZ28" s="623"/>
      <c r="CA28" s="623"/>
      <c r="CB28" s="623"/>
      <c r="CC28" s="623"/>
      <c r="CD28" s="623"/>
      <c r="CE28" s="623"/>
      <c r="CF28" s="623"/>
      <c r="CG28" s="623"/>
      <c r="CH28" s="623"/>
      <c r="CI28" s="623"/>
      <c r="CJ28" s="623"/>
      <c r="CK28" s="623"/>
      <c r="CL28" s="624"/>
      <c r="CM28" s="610">
        <v>404089</v>
      </c>
      <c r="CN28" s="611"/>
      <c r="CO28" s="611"/>
      <c r="CP28" s="611"/>
      <c r="CQ28" s="611"/>
      <c r="CR28" s="611"/>
      <c r="CS28" s="611"/>
      <c r="CT28" s="612"/>
      <c r="CU28" s="615">
        <v>0.1</v>
      </c>
      <c r="CV28" s="616"/>
      <c r="CW28" s="616"/>
      <c r="CX28" s="621"/>
      <c r="CY28" s="619" t="s">
        <v>119</v>
      </c>
      <c r="CZ28" s="611"/>
      <c r="DA28" s="611"/>
      <c r="DB28" s="611"/>
      <c r="DC28" s="611"/>
      <c r="DD28" s="611"/>
      <c r="DE28" s="611"/>
      <c r="DF28" s="611"/>
      <c r="DG28" s="611"/>
      <c r="DH28" s="611"/>
      <c r="DI28" s="611"/>
      <c r="DJ28" s="611"/>
      <c r="DK28" s="612"/>
      <c r="DL28" s="619">
        <v>404089</v>
      </c>
      <c r="DM28" s="611"/>
      <c r="DN28" s="611"/>
      <c r="DO28" s="611"/>
      <c r="DP28" s="611"/>
      <c r="DQ28" s="611"/>
      <c r="DR28" s="611"/>
      <c r="DS28" s="611"/>
      <c r="DT28" s="611"/>
      <c r="DU28" s="611"/>
      <c r="DV28" s="611"/>
      <c r="DW28" s="611"/>
      <c r="DX28" s="620"/>
    </row>
    <row r="29" spans="2:128" ht="11.25" customHeight="1">
      <c r="B29" s="607" t="s">
        <v>269</v>
      </c>
      <c r="C29" s="608"/>
      <c r="D29" s="608"/>
      <c r="E29" s="608"/>
      <c r="F29" s="608"/>
      <c r="G29" s="608"/>
      <c r="H29" s="608"/>
      <c r="I29" s="608"/>
      <c r="J29" s="608"/>
      <c r="K29" s="608"/>
      <c r="L29" s="608"/>
      <c r="M29" s="608"/>
      <c r="N29" s="608"/>
      <c r="O29" s="608"/>
      <c r="P29" s="608"/>
      <c r="Q29" s="609"/>
      <c r="R29" s="610">
        <v>62652479</v>
      </c>
      <c r="S29" s="611"/>
      <c r="T29" s="611"/>
      <c r="U29" s="611"/>
      <c r="V29" s="611"/>
      <c r="W29" s="611"/>
      <c r="X29" s="611"/>
      <c r="Y29" s="612"/>
      <c r="Z29" s="615">
        <v>13.9</v>
      </c>
      <c r="AA29" s="616"/>
      <c r="AB29" s="616"/>
      <c r="AC29" s="621"/>
      <c r="AD29" s="619" t="s">
        <v>209</v>
      </c>
      <c r="AE29" s="611"/>
      <c r="AF29" s="611"/>
      <c r="AG29" s="611"/>
      <c r="AH29" s="611"/>
      <c r="AI29" s="611"/>
      <c r="AJ29" s="611"/>
      <c r="AK29" s="612"/>
      <c r="AL29" s="615" t="s">
        <v>119</v>
      </c>
      <c r="AM29" s="616"/>
      <c r="AN29" s="616"/>
      <c r="AO29" s="617"/>
      <c r="AP29" s="622" t="s">
        <v>270</v>
      </c>
      <c r="AQ29" s="623"/>
      <c r="AR29" s="623"/>
      <c r="AS29" s="623"/>
      <c r="AT29" s="623"/>
      <c r="AU29" s="623"/>
      <c r="AV29" s="623"/>
      <c r="AW29" s="623"/>
      <c r="AX29" s="623"/>
      <c r="AY29" s="623"/>
      <c r="AZ29" s="623"/>
      <c r="BA29" s="623"/>
      <c r="BB29" s="623"/>
      <c r="BC29" s="624"/>
      <c r="BD29" s="610">
        <v>8958</v>
      </c>
      <c r="BE29" s="611"/>
      <c r="BF29" s="611"/>
      <c r="BG29" s="611"/>
      <c r="BH29" s="611"/>
      <c r="BI29" s="611"/>
      <c r="BJ29" s="611"/>
      <c r="BK29" s="612"/>
      <c r="BL29" s="613">
        <v>0</v>
      </c>
      <c r="BM29" s="613"/>
      <c r="BN29" s="613"/>
      <c r="BO29" s="613"/>
      <c r="BP29" s="614" t="s">
        <v>209</v>
      </c>
      <c r="BQ29" s="614"/>
      <c r="BR29" s="614"/>
      <c r="BS29" s="614"/>
      <c r="BT29" s="614"/>
      <c r="BU29" s="614"/>
      <c r="BV29" s="614"/>
      <c r="BW29" s="618"/>
      <c r="BY29" s="622" t="s">
        <v>271</v>
      </c>
      <c r="BZ29" s="625"/>
      <c r="CA29" s="625"/>
      <c r="CB29" s="625"/>
      <c r="CC29" s="625"/>
      <c r="CD29" s="625"/>
      <c r="CE29" s="625"/>
      <c r="CF29" s="625"/>
      <c r="CG29" s="625"/>
      <c r="CH29" s="625"/>
      <c r="CI29" s="625"/>
      <c r="CJ29" s="625"/>
      <c r="CK29" s="625"/>
      <c r="CL29" s="624"/>
      <c r="CM29" s="610" t="s">
        <v>209</v>
      </c>
      <c r="CN29" s="611"/>
      <c r="CO29" s="611"/>
      <c r="CP29" s="611"/>
      <c r="CQ29" s="611"/>
      <c r="CR29" s="611"/>
      <c r="CS29" s="611"/>
      <c r="CT29" s="612"/>
      <c r="CU29" s="615" t="s">
        <v>209</v>
      </c>
      <c r="CV29" s="616"/>
      <c r="CW29" s="616"/>
      <c r="CX29" s="621"/>
      <c r="CY29" s="619" t="s">
        <v>119</v>
      </c>
      <c r="CZ29" s="611"/>
      <c r="DA29" s="611"/>
      <c r="DB29" s="611"/>
      <c r="DC29" s="611"/>
      <c r="DD29" s="611"/>
      <c r="DE29" s="611"/>
      <c r="DF29" s="611"/>
      <c r="DG29" s="611"/>
      <c r="DH29" s="611"/>
      <c r="DI29" s="611"/>
      <c r="DJ29" s="611"/>
      <c r="DK29" s="612"/>
      <c r="DL29" s="619" t="s">
        <v>209</v>
      </c>
      <c r="DM29" s="611"/>
      <c r="DN29" s="611"/>
      <c r="DO29" s="611"/>
      <c r="DP29" s="611"/>
      <c r="DQ29" s="611"/>
      <c r="DR29" s="611"/>
      <c r="DS29" s="611"/>
      <c r="DT29" s="611"/>
      <c r="DU29" s="611"/>
      <c r="DV29" s="611"/>
      <c r="DW29" s="611"/>
      <c r="DX29" s="620"/>
    </row>
    <row r="30" spans="2:128" ht="11.25" customHeight="1">
      <c r="B30" s="607" t="s">
        <v>272</v>
      </c>
      <c r="C30" s="608"/>
      <c r="D30" s="608"/>
      <c r="E30" s="608"/>
      <c r="F30" s="608"/>
      <c r="G30" s="608"/>
      <c r="H30" s="608"/>
      <c r="I30" s="608"/>
      <c r="J30" s="608"/>
      <c r="K30" s="608"/>
      <c r="L30" s="608"/>
      <c r="M30" s="608"/>
      <c r="N30" s="608"/>
      <c r="O30" s="608"/>
      <c r="P30" s="608"/>
      <c r="Q30" s="609"/>
      <c r="R30" s="610" t="s">
        <v>209</v>
      </c>
      <c r="S30" s="611"/>
      <c r="T30" s="611"/>
      <c r="U30" s="611"/>
      <c r="V30" s="611"/>
      <c r="W30" s="611"/>
      <c r="X30" s="611"/>
      <c r="Y30" s="612"/>
      <c r="Z30" s="615" t="s">
        <v>209</v>
      </c>
      <c r="AA30" s="616"/>
      <c r="AB30" s="616"/>
      <c r="AC30" s="621"/>
      <c r="AD30" s="619" t="s">
        <v>119</v>
      </c>
      <c r="AE30" s="611"/>
      <c r="AF30" s="611"/>
      <c r="AG30" s="611"/>
      <c r="AH30" s="611"/>
      <c r="AI30" s="611"/>
      <c r="AJ30" s="611"/>
      <c r="AK30" s="612"/>
      <c r="AL30" s="615" t="s">
        <v>209</v>
      </c>
      <c r="AM30" s="616"/>
      <c r="AN30" s="616"/>
      <c r="AO30" s="617"/>
      <c r="AP30" s="622" t="s">
        <v>273</v>
      </c>
      <c r="AQ30" s="623"/>
      <c r="AR30" s="623"/>
      <c r="AS30" s="623"/>
      <c r="AT30" s="623"/>
      <c r="AU30" s="623"/>
      <c r="AV30" s="623"/>
      <c r="AW30" s="623"/>
      <c r="AX30" s="623"/>
      <c r="AY30" s="623"/>
      <c r="AZ30" s="623"/>
      <c r="BA30" s="623"/>
      <c r="BB30" s="623"/>
      <c r="BC30" s="624"/>
      <c r="BD30" s="610">
        <v>8958</v>
      </c>
      <c r="BE30" s="611"/>
      <c r="BF30" s="611"/>
      <c r="BG30" s="611"/>
      <c r="BH30" s="611"/>
      <c r="BI30" s="611"/>
      <c r="BJ30" s="611"/>
      <c r="BK30" s="612"/>
      <c r="BL30" s="613">
        <v>0</v>
      </c>
      <c r="BM30" s="613"/>
      <c r="BN30" s="613"/>
      <c r="BO30" s="613"/>
      <c r="BP30" s="614" t="s">
        <v>119</v>
      </c>
      <c r="BQ30" s="614"/>
      <c r="BR30" s="614"/>
      <c r="BS30" s="614"/>
      <c r="BT30" s="614"/>
      <c r="BU30" s="614"/>
      <c r="BV30" s="614"/>
      <c r="BW30" s="618"/>
      <c r="BY30" s="622" t="s">
        <v>274</v>
      </c>
      <c r="BZ30" s="625"/>
      <c r="CA30" s="625"/>
      <c r="CB30" s="625"/>
      <c r="CC30" s="625"/>
      <c r="CD30" s="625"/>
      <c r="CE30" s="625"/>
      <c r="CF30" s="625"/>
      <c r="CG30" s="625"/>
      <c r="CH30" s="625"/>
      <c r="CI30" s="625"/>
      <c r="CJ30" s="625"/>
      <c r="CK30" s="625"/>
      <c r="CL30" s="624"/>
      <c r="CM30" s="610">
        <v>96534</v>
      </c>
      <c r="CN30" s="611"/>
      <c r="CO30" s="611"/>
      <c r="CP30" s="611"/>
      <c r="CQ30" s="611"/>
      <c r="CR30" s="611"/>
      <c r="CS30" s="611"/>
      <c r="CT30" s="612"/>
      <c r="CU30" s="615">
        <v>0</v>
      </c>
      <c r="CV30" s="616"/>
      <c r="CW30" s="616"/>
      <c r="CX30" s="621"/>
      <c r="CY30" s="619" t="s">
        <v>119</v>
      </c>
      <c r="CZ30" s="611"/>
      <c r="DA30" s="611"/>
      <c r="DB30" s="611"/>
      <c r="DC30" s="611"/>
      <c r="DD30" s="611"/>
      <c r="DE30" s="611"/>
      <c r="DF30" s="611"/>
      <c r="DG30" s="611"/>
      <c r="DH30" s="611"/>
      <c r="DI30" s="611"/>
      <c r="DJ30" s="611"/>
      <c r="DK30" s="612"/>
      <c r="DL30" s="619">
        <v>96534</v>
      </c>
      <c r="DM30" s="611"/>
      <c r="DN30" s="611"/>
      <c r="DO30" s="611"/>
      <c r="DP30" s="611"/>
      <c r="DQ30" s="611"/>
      <c r="DR30" s="611"/>
      <c r="DS30" s="611"/>
      <c r="DT30" s="611"/>
      <c r="DU30" s="611"/>
      <c r="DV30" s="611"/>
      <c r="DW30" s="611"/>
      <c r="DX30" s="620"/>
    </row>
    <row r="31" spans="2:128" ht="11.25" customHeight="1">
      <c r="B31" s="607" t="s">
        <v>275</v>
      </c>
      <c r="C31" s="608"/>
      <c r="D31" s="608"/>
      <c r="E31" s="608"/>
      <c r="F31" s="608"/>
      <c r="G31" s="608"/>
      <c r="H31" s="608"/>
      <c r="I31" s="608"/>
      <c r="J31" s="608"/>
      <c r="K31" s="608"/>
      <c r="L31" s="608"/>
      <c r="M31" s="608"/>
      <c r="N31" s="608"/>
      <c r="O31" s="608"/>
      <c r="P31" s="608"/>
      <c r="Q31" s="609"/>
      <c r="R31" s="610">
        <v>1325542</v>
      </c>
      <c r="S31" s="611"/>
      <c r="T31" s="611"/>
      <c r="U31" s="611"/>
      <c r="V31" s="611"/>
      <c r="W31" s="611"/>
      <c r="X31" s="611"/>
      <c r="Y31" s="612"/>
      <c r="Z31" s="615">
        <v>0.3</v>
      </c>
      <c r="AA31" s="616"/>
      <c r="AB31" s="616"/>
      <c r="AC31" s="621"/>
      <c r="AD31" s="619">
        <v>13713</v>
      </c>
      <c r="AE31" s="611"/>
      <c r="AF31" s="611"/>
      <c r="AG31" s="611"/>
      <c r="AH31" s="611"/>
      <c r="AI31" s="611"/>
      <c r="AJ31" s="611"/>
      <c r="AK31" s="612"/>
      <c r="AL31" s="615">
        <v>0</v>
      </c>
      <c r="AM31" s="616"/>
      <c r="AN31" s="616"/>
      <c r="AO31" s="617"/>
      <c r="AP31" s="622" t="s">
        <v>276</v>
      </c>
      <c r="AQ31" s="623"/>
      <c r="AR31" s="623"/>
      <c r="AS31" s="623"/>
      <c r="AT31" s="623"/>
      <c r="AU31" s="623"/>
      <c r="AV31" s="623"/>
      <c r="AW31" s="623"/>
      <c r="AX31" s="623"/>
      <c r="AY31" s="623"/>
      <c r="AZ31" s="623"/>
      <c r="BA31" s="623"/>
      <c r="BB31" s="623"/>
      <c r="BC31" s="624"/>
      <c r="BD31" s="610">
        <v>99652</v>
      </c>
      <c r="BE31" s="611"/>
      <c r="BF31" s="611"/>
      <c r="BG31" s="611"/>
      <c r="BH31" s="611"/>
      <c r="BI31" s="611"/>
      <c r="BJ31" s="611"/>
      <c r="BK31" s="612"/>
      <c r="BL31" s="613">
        <v>0.1</v>
      </c>
      <c r="BM31" s="613"/>
      <c r="BN31" s="613"/>
      <c r="BO31" s="613"/>
      <c r="BP31" s="614" t="s">
        <v>119</v>
      </c>
      <c r="BQ31" s="614"/>
      <c r="BR31" s="614"/>
      <c r="BS31" s="614"/>
      <c r="BT31" s="614"/>
      <c r="BU31" s="614"/>
      <c r="BV31" s="614"/>
      <c r="BW31" s="618"/>
      <c r="BY31" s="607" t="s">
        <v>277</v>
      </c>
      <c r="BZ31" s="608"/>
      <c r="CA31" s="608"/>
      <c r="CB31" s="608"/>
      <c r="CC31" s="608"/>
      <c r="CD31" s="608"/>
      <c r="CE31" s="608"/>
      <c r="CF31" s="608"/>
      <c r="CG31" s="608"/>
      <c r="CH31" s="608"/>
      <c r="CI31" s="608"/>
      <c r="CJ31" s="608"/>
      <c r="CK31" s="608"/>
      <c r="CL31" s="609"/>
      <c r="CM31" s="610" t="s">
        <v>119</v>
      </c>
      <c r="CN31" s="611"/>
      <c r="CO31" s="611"/>
      <c r="CP31" s="611"/>
      <c r="CQ31" s="611"/>
      <c r="CR31" s="611"/>
      <c r="CS31" s="611"/>
      <c r="CT31" s="612"/>
      <c r="CU31" s="615" t="s">
        <v>209</v>
      </c>
      <c r="CV31" s="616"/>
      <c r="CW31" s="616"/>
      <c r="CX31" s="621"/>
      <c r="CY31" s="619" t="s">
        <v>209</v>
      </c>
      <c r="CZ31" s="611"/>
      <c r="DA31" s="611"/>
      <c r="DB31" s="611"/>
      <c r="DC31" s="611"/>
      <c r="DD31" s="611"/>
      <c r="DE31" s="611"/>
      <c r="DF31" s="611"/>
      <c r="DG31" s="611"/>
      <c r="DH31" s="611"/>
      <c r="DI31" s="611"/>
      <c r="DJ31" s="611"/>
      <c r="DK31" s="612"/>
      <c r="DL31" s="619" t="s">
        <v>209</v>
      </c>
      <c r="DM31" s="611"/>
      <c r="DN31" s="611"/>
      <c r="DO31" s="611"/>
      <c r="DP31" s="611"/>
      <c r="DQ31" s="611"/>
      <c r="DR31" s="611"/>
      <c r="DS31" s="611"/>
      <c r="DT31" s="611"/>
      <c r="DU31" s="611"/>
      <c r="DV31" s="611"/>
      <c r="DW31" s="611"/>
      <c r="DX31" s="620"/>
    </row>
    <row r="32" spans="2:128" ht="11.25" customHeight="1">
      <c r="B32" s="607" t="s">
        <v>278</v>
      </c>
      <c r="C32" s="608"/>
      <c r="D32" s="608"/>
      <c r="E32" s="608"/>
      <c r="F32" s="608"/>
      <c r="G32" s="608"/>
      <c r="H32" s="608"/>
      <c r="I32" s="608"/>
      <c r="J32" s="608"/>
      <c r="K32" s="608"/>
      <c r="L32" s="608"/>
      <c r="M32" s="608"/>
      <c r="N32" s="608"/>
      <c r="O32" s="608"/>
      <c r="P32" s="608"/>
      <c r="Q32" s="609"/>
      <c r="R32" s="610">
        <v>1001101</v>
      </c>
      <c r="S32" s="611"/>
      <c r="T32" s="611"/>
      <c r="U32" s="611"/>
      <c r="V32" s="611"/>
      <c r="W32" s="611"/>
      <c r="X32" s="611"/>
      <c r="Y32" s="612"/>
      <c r="Z32" s="615">
        <v>0.2</v>
      </c>
      <c r="AA32" s="616"/>
      <c r="AB32" s="616"/>
      <c r="AC32" s="621"/>
      <c r="AD32" s="619" t="s">
        <v>209</v>
      </c>
      <c r="AE32" s="611"/>
      <c r="AF32" s="611"/>
      <c r="AG32" s="611"/>
      <c r="AH32" s="611"/>
      <c r="AI32" s="611"/>
      <c r="AJ32" s="611"/>
      <c r="AK32" s="612"/>
      <c r="AL32" s="615" t="s">
        <v>119</v>
      </c>
      <c r="AM32" s="616"/>
      <c r="AN32" s="616"/>
      <c r="AO32" s="617"/>
      <c r="AP32" s="622" t="s">
        <v>279</v>
      </c>
      <c r="AQ32" s="623"/>
      <c r="AR32" s="623"/>
      <c r="AS32" s="623"/>
      <c r="AT32" s="623"/>
      <c r="AU32" s="623"/>
      <c r="AV32" s="623"/>
      <c r="AW32" s="623"/>
      <c r="AX32" s="623"/>
      <c r="AY32" s="623"/>
      <c r="AZ32" s="623"/>
      <c r="BA32" s="623"/>
      <c r="BB32" s="623"/>
      <c r="BC32" s="624"/>
      <c r="BD32" s="610" t="s">
        <v>119</v>
      </c>
      <c r="BE32" s="611"/>
      <c r="BF32" s="611"/>
      <c r="BG32" s="611"/>
      <c r="BH32" s="611"/>
      <c r="BI32" s="611"/>
      <c r="BJ32" s="611"/>
      <c r="BK32" s="612"/>
      <c r="BL32" s="613" t="s">
        <v>119</v>
      </c>
      <c r="BM32" s="613"/>
      <c r="BN32" s="613"/>
      <c r="BO32" s="613"/>
      <c r="BP32" s="614" t="s">
        <v>119</v>
      </c>
      <c r="BQ32" s="614"/>
      <c r="BR32" s="614"/>
      <c r="BS32" s="614"/>
      <c r="BT32" s="614"/>
      <c r="BU32" s="614"/>
      <c r="BV32" s="614"/>
      <c r="BW32" s="618"/>
      <c r="BY32" s="626" t="s">
        <v>280</v>
      </c>
      <c r="BZ32" s="627"/>
      <c r="CA32" s="627"/>
      <c r="CB32" s="627"/>
      <c r="CC32" s="627"/>
      <c r="CD32" s="627"/>
      <c r="CE32" s="627"/>
      <c r="CF32" s="627"/>
      <c r="CG32" s="627"/>
      <c r="CH32" s="627"/>
      <c r="CI32" s="627"/>
      <c r="CJ32" s="627"/>
      <c r="CK32" s="627"/>
      <c r="CL32" s="628"/>
      <c r="CM32" s="610">
        <v>439921412</v>
      </c>
      <c r="CN32" s="611"/>
      <c r="CO32" s="611"/>
      <c r="CP32" s="611"/>
      <c r="CQ32" s="611"/>
      <c r="CR32" s="611"/>
      <c r="CS32" s="611"/>
      <c r="CT32" s="612"/>
      <c r="CU32" s="632">
        <v>100</v>
      </c>
      <c r="CV32" s="633"/>
      <c r="CW32" s="633"/>
      <c r="CX32" s="634"/>
      <c r="CY32" s="619">
        <v>93797091</v>
      </c>
      <c r="CZ32" s="611"/>
      <c r="DA32" s="611"/>
      <c r="DB32" s="611"/>
      <c r="DC32" s="611"/>
      <c r="DD32" s="611"/>
      <c r="DE32" s="611"/>
      <c r="DF32" s="611"/>
      <c r="DG32" s="611"/>
      <c r="DH32" s="611"/>
      <c r="DI32" s="611"/>
      <c r="DJ32" s="611"/>
      <c r="DK32" s="612"/>
      <c r="DL32" s="619">
        <v>292332703</v>
      </c>
      <c r="DM32" s="611"/>
      <c r="DN32" s="611"/>
      <c r="DO32" s="611"/>
      <c r="DP32" s="611"/>
      <c r="DQ32" s="611"/>
      <c r="DR32" s="611"/>
      <c r="DS32" s="611"/>
      <c r="DT32" s="611"/>
      <c r="DU32" s="611"/>
      <c r="DV32" s="611"/>
      <c r="DW32" s="611"/>
      <c r="DX32" s="620"/>
    </row>
    <row r="33" spans="2:128" ht="11.25" customHeight="1">
      <c r="B33" s="607" t="s">
        <v>281</v>
      </c>
      <c r="C33" s="608"/>
      <c r="D33" s="608"/>
      <c r="E33" s="608"/>
      <c r="F33" s="608"/>
      <c r="G33" s="608"/>
      <c r="H33" s="608"/>
      <c r="I33" s="608"/>
      <c r="J33" s="608"/>
      <c r="K33" s="608"/>
      <c r="L33" s="608"/>
      <c r="M33" s="608"/>
      <c r="N33" s="608"/>
      <c r="O33" s="608"/>
      <c r="P33" s="608"/>
      <c r="Q33" s="609"/>
      <c r="R33" s="610">
        <v>8462472</v>
      </c>
      <c r="S33" s="611"/>
      <c r="T33" s="611"/>
      <c r="U33" s="611"/>
      <c r="V33" s="611"/>
      <c r="W33" s="611"/>
      <c r="X33" s="611"/>
      <c r="Y33" s="612"/>
      <c r="Z33" s="615">
        <v>1.9</v>
      </c>
      <c r="AA33" s="616"/>
      <c r="AB33" s="616"/>
      <c r="AC33" s="621"/>
      <c r="AD33" s="619" t="s">
        <v>209</v>
      </c>
      <c r="AE33" s="611"/>
      <c r="AF33" s="611"/>
      <c r="AG33" s="611"/>
      <c r="AH33" s="611"/>
      <c r="AI33" s="611"/>
      <c r="AJ33" s="611"/>
      <c r="AK33" s="612"/>
      <c r="AL33" s="615" t="s">
        <v>209</v>
      </c>
      <c r="AM33" s="616"/>
      <c r="AN33" s="616"/>
      <c r="AO33" s="617"/>
      <c r="AP33" s="607" t="s">
        <v>154</v>
      </c>
      <c r="AQ33" s="608"/>
      <c r="AR33" s="608"/>
      <c r="AS33" s="608"/>
      <c r="AT33" s="608"/>
      <c r="AU33" s="608"/>
      <c r="AV33" s="608"/>
      <c r="AW33" s="608"/>
      <c r="AX33" s="608"/>
      <c r="AY33" s="608"/>
      <c r="AZ33" s="608"/>
      <c r="BA33" s="608"/>
      <c r="BB33" s="608"/>
      <c r="BC33" s="609"/>
      <c r="BD33" s="610">
        <v>104510377</v>
      </c>
      <c r="BE33" s="611"/>
      <c r="BF33" s="611"/>
      <c r="BG33" s="611"/>
      <c r="BH33" s="611"/>
      <c r="BI33" s="611"/>
      <c r="BJ33" s="611"/>
      <c r="BK33" s="612"/>
      <c r="BL33" s="613">
        <v>100</v>
      </c>
      <c r="BM33" s="613"/>
      <c r="BN33" s="613"/>
      <c r="BO33" s="613"/>
      <c r="BP33" s="614">
        <v>643488</v>
      </c>
      <c r="BQ33" s="614"/>
      <c r="BR33" s="614"/>
      <c r="BS33" s="614"/>
      <c r="BT33" s="614"/>
      <c r="BU33" s="614"/>
      <c r="BV33" s="614"/>
      <c r="BW33" s="618"/>
      <c r="BY33" s="592" t="s">
        <v>282</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c r="B34" s="607" t="s">
        <v>283</v>
      </c>
      <c r="C34" s="608"/>
      <c r="D34" s="608"/>
      <c r="E34" s="608"/>
      <c r="F34" s="608"/>
      <c r="G34" s="608"/>
      <c r="H34" s="608"/>
      <c r="I34" s="608"/>
      <c r="J34" s="608"/>
      <c r="K34" s="608"/>
      <c r="L34" s="608"/>
      <c r="M34" s="608"/>
      <c r="N34" s="608"/>
      <c r="O34" s="608"/>
      <c r="P34" s="608"/>
      <c r="Q34" s="609"/>
      <c r="R34" s="610">
        <v>9899598</v>
      </c>
      <c r="S34" s="611"/>
      <c r="T34" s="611"/>
      <c r="U34" s="611"/>
      <c r="V34" s="611"/>
      <c r="W34" s="611"/>
      <c r="X34" s="611"/>
      <c r="Y34" s="612"/>
      <c r="Z34" s="615">
        <v>2.2000000000000002</v>
      </c>
      <c r="AA34" s="616"/>
      <c r="AB34" s="616"/>
      <c r="AC34" s="621"/>
      <c r="AD34" s="619" t="s">
        <v>209</v>
      </c>
      <c r="AE34" s="611"/>
      <c r="AF34" s="611"/>
      <c r="AG34" s="611"/>
      <c r="AH34" s="611"/>
      <c r="AI34" s="611"/>
      <c r="AJ34" s="611"/>
      <c r="AK34" s="612"/>
      <c r="AL34" s="615" t="s">
        <v>119</v>
      </c>
      <c r="AM34" s="616"/>
      <c r="AN34" s="616"/>
      <c r="AO34" s="617"/>
      <c r="AP34" s="622"/>
      <c r="AQ34" s="623"/>
      <c r="AR34" s="623"/>
      <c r="AS34" s="623"/>
      <c r="AT34" s="623"/>
      <c r="AU34" s="623"/>
      <c r="AV34" s="623"/>
      <c r="AW34" s="623"/>
      <c r="AX34" s="623"/>
      <c r="AY34" s="623"/>
      <c r="AZ34" s="623"/>
      <c r="BA34" s="623"/>
      <c r="BB34" s="623"/>
      <c r="BC34" s="624"/>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190</v>
      </c>
      <c r="BZ34" s="593"/>
      <c r="CA34" s="593"/>
      <c r="CB34" s="593"/>
      <c r="CC34" s="593"/>
      <c r="CD34" s="593"/>
      <c r="CE34" s="593"/>
      <c r="CF34" s="593"/>
      <c r="CG34" s="593"/>
      <c r="CH34" s="593"/>
      <c r="CI34" s="593"/>
      <c r="CJ34" s="593"/>
      <c r="CK34" s="593"/>
      <c r="CL34" s="594"/>
      <c r="CM34" s="592" t="s">
        <v>284</v>
      </c>
      <c r="CN34" s="593"/>
      <c r="CO34" s="593"/>
      <c r="CP34" s="593"/>
      <c r="CQ34" s="593"/>
      <c r="CR34" s="593"/>
      <c r="CS34" s="593"/>
      <c r="CT34" s="594"/>
      <c r="CU34" s="592" t="s">
        <v>285</v>
      </c>
      <c r="CV34" s="593"/>
      <c r="CW34" s="593"/>
      <c r="CX34" s="594"/>
      <c r="CY34" s="592" t="s">
        <v>286</v>
      </c>
      <c r="CZ34" s="593"/>
      <c r="DA34" s="593"/>
      <c r="DB34" s="593"/>
      <c r="DC34" s="593"/>
      <c r="DD34" s="593"/>
      <c r="DE34" s="593"/>
      <c r="DF34" s="594"/>
      <c r="DG34" s="629" t="s">
        <v>287</v>
      </c>
      <c r="DH34" s="630"/>
      <c r="DI34" s="630"/>
      <c r="DJ34" s="630"/>
      <c r="DK34" s="630"/>
      <c r="DL34" s="630"/>
      <c r="DM34" s="630"/>
      <c r="DN34" s="630"/>
      <c r="DO34" s="630"/>
      <c r="DP34" s="630"/>
      <c r="DQ34" s="631"/>
      <c r="DR34" s="592" t="s">
        <v>288</v>
      </c>
      <c r="DS34" s="593"/>
      <c r="DT34" s="593"/>
      <c r="DU34" s="593"/>
      <c r="DV34" s="593"/>
      <c r="DW34" s="593"/>
      <c r="DX34" s="594"/>
    </row>
    <row r="35" spans="2:128" ht="11.25" customHeight="1">
      <c r="B35" s="607" t="s">
        <v>289</v>
      </c>
      <c r="C35" s="608"/>
      <c r="D35" s="608"/>
      <c r="E35" s="608"/>
      <c r="F35" s="608"/>
      <c r="G35" s="608"/>
      <c r="H35" s="608"/>
      <c r="I35" s="608"/>
      <c r="J35" s="608"/>
      <c r="K35" s="608"/>
      <c r="L35" s="608"/>
      <c r="M35" s="608"/>
      <c r="N35" s="608"/>
      <c r="O35" s="608"/>
      <c r="P35" s="608"/>
      <c r="Q35" s="609"/>
      <c r="R35" s="610">
        <v>33194241</v>
      </c>
      <c r="S35" s="611"/>
      <c r="T35" s="611"/>
      <c r="U35" s="611"/>
      <c r="V35" s="611"/>
      <c r="W35" s="611"/>
      <c r="X35" s="611"/>
      <c r="Y35" s="612"/>
      <c r="Z35" s="615">
        <v>7.4</v>
      </c>
      <c r="AA35" s="616"/>
      <c r="AB35" s="616"/>
      <c r="AC35" s="621"/>
      <c r="AD35" s="619">
        <v>44817</v>
      </c>
      <c r="AE35" s="611"/>
      <c r="AF35" s="611"/>
      <c r="AG35" s="611"/>
      <c r="AH35" s="611"/>
      <c r="AI35" s="611"/>
      <c r="AJ35" s="611"/>
      <c r="AK35" s="612"/>
      <c r="AL35" s="615">
        <v>0</v>
      </c>
      <c r="AM35" s="616"/>
      <c r="AN35" s="616"/>
      <c r="AO35" s="617"/>
      <c r="AP35" s="622"/>
      <c r="AQ35" s="623"/>
      <c r="AR35" s="623"/>
      <c r="AS35" s="623"/>
      <c r="AT35" s="623"/>
      <c r="AU35" s="623"/>
      <c r="AV35" s="623"/>
      <c r="AW35" s="623"/>
      <c r="AX35" s="623"/>
      <c r="AY35" s="623"/>
      <c r="AZ35" s="623"/>
      <c r="BA35" s="623"/>
      <c r="BB35" s="623"/>
      <c r="BC35" s="624"/>
      <c r="BD35" s="610"/>
      <c r="BE35" s="611"/>
      <c r="BF35" s="611"/>
      <c r="BG35" s="611"/>
      <c r="BH35" s="611"/>
      <c r="BI35" s="611"/>
      <c r="BJ35" s="611"/>
      <c r="BK35" s="612"/>
      <c r="BL35" s="613"/>
      <c r="BM35" s="613"/>
      <c r="BN35" s="613"/>
      <c r="BO35" s="613"/>
      <c r="BP35" s="614"/>
      <c r="BQ35" s="614"/>
      <c r="BR35" s="614"/>
      <c r="BS35" s="614"/>
      <c r="BT35" s="614"/>
      <c r="BU35" s="614"/>
      <c r="BV35" s="614"/>
      <c r="BW35" s="618"/>
      <c r="BY35" s="596" t="s">
        <v>290</v>
      </c>
      <c r="BZ35" s="597"/>
      <c r="CA35" s="597"/>
      <c r="CB35" s="597"/>
      <c r="CC35" s="597"/>
      <c r="CD35" s="597"/>
      <c r="CE35" s="597"/>
      <c r="CF35" s="597"/>
      <c r="CG35" s="597"/>
      <c r="CH35" s="597"/>
      <c r="CI35" s="597"/>
      <c r="CJ35" s="597"/>
      <c r="CK35" s="597"/>
      <c r="CL35" s="598"/>
      <c r="CM35" s="599">
        <v>197448663</v>
      </c>
      <c r="CN35" s="600"/>
      <c r="CO35" s="600"/>
      <c r="CP35" s="600"/>
      <c r="CQ35" s="600"/>
      <c r="CR35" s="600"/>
      <c r="CS35" s="600"/>
      <c r="CT35" s="601"/>
      <c r="CU35" s="604">
        <v>44.9</v>
      </c>
      <c r="CV35" s="605"/>
      <c r="CW35" s="605"/>
      <c r="CX35" s="640"/>
      <c r="CY35" s="641">
        <v>171927661</v>
      </c>
      <c r="CZ35" s="600"/>
      <c r="DA35" s="600"/>
      <c r="DB35" s="600"/>
      <c r="DC35" s="600"/>
      <c r="DD35" s="600"/>
      <c r="DE35" s="600"/>
      <c r="DF35" s="601"/>
      <c r="DG35" s="641">
        <v>170260226</v>
      </c>
      <c r="DH35" s="600"/>
      <c r="DI35" s="600"/>
      <c r="DJ35" s="600"/>
      <c r="DK35" s="600"/>
      <c r="DL35" s="600"/>
      <c r="DM35" s="600"/>
      <c r="DN35" s="600"/>
      <c r="DO35" s="600"/>
      <c r="DP35" s="600"/>
      <c r="DQ35" s="601"/>
      <c r="DR35" s="604">
        <v>66</v>
      </c>
      <c r="DS35" s="605"/>
      <c r="DT35" s="605"/>
      <c r="DU35" s="605"/>
      <c r="DV35" s="605"/>
      <c r="DW35" s="605"/>
      <c r="DX35" s="606"/>
    </row>
    <row r="36" spans="2:128" ht="11.25" customHeight="1">
      <c r="B36" s="607" t="s">
        <v>291</v>
      </c>
      <c r="C36" s="608"/>
      <c r="D36" s="608"/>
      <c r="E36" s="608"/>
      <c r="F36" s="608"/>
      <c r="G36" s="608"/>
      <c r="H36" s="608"/>
      <c r="I36" s="608"/>
      <c r="J36" s="608"/>
      <c r="K36" s="608"/>
      <c r="L36" s="608"/>
      <c r="M36" s="608"/>
      <c r="N36" s="608"/>
      <c r="O36" s="608"/>
      <c r="P36" s="608"/>
      <c r="Q36" s="609"/>
      <c r="R36" s="610">
        <v>58726040</v>
      </c>
      <c r="S36" s="611"/>
      <c r="T36" s="611"/>
      <c r="U36" s="611"/>
      <c r="V36" s="611"/>
      <c r="W36" s="611"/>
      <c r="X36" s="611"/>
      <c r="Y36" s="612"/>
      <c r="Z36" s="615">
        <v>13</v>
      </c>
      <c r="AA36" s="616"/>
      <c r="AB36" s="616"/>
      <c r="AC36" s="621"/>
      <c r="AD36" s="619" t="s">
        <v>209</v>
      </c>
      <c r="AE36" s="611"/>
      <c r="AF36" s="611"/>
      <c r="AG36" s="611"/>
      <c r="AH36" s="611"/>
      <c r="AI36" s="611"/>
      <c r="AJ36" s="611"/>
      <c r="AK36" s="612"/>
      <c r="AL36" s="615" t="s">
        <v>209</v>
      </c>
      <c r="AM36" s="616"/>
      <c r="AN36" s="616"/>
      <c r="AO36" s="617"/>
      <c r="AP36" s="622"/>
      <c r="AQ36" s="623"/>
      <c r="AR36" s="623"/>
      <c r="AS36" s="623"/>
      <c r="AT36" s="623"/>
      <c r="AU36" s="623"/>
      <c r="AV36" s="623"/>
      <c r="AW36" s="623"/>
      <c r="AX36" s="623"/>
      <c r="AY36" s="623"/>
      <c r="AZ36" s="623"/>
      <c r="BA36" s="623"/>
      <c r="BB36" s="623"/>
      <c r="BC36" s="624"/>
      <c r="BD36" s="610"/>
      <c r="BE36" s="611"/>
      <c r="BF36" s="611"/>
      <c r="BG36" s="611"/>
      <c r="BH36" s="611"/>
      <c r="BI36" s="611"/>
      <c r="BJ36" s="611"/>
      <c r="BK36" s="612"/>
      <c r="BL36" s="613"/>
      <c r="BM36" s="613"/>
      <c r="BN36" s="613"/>
      <c r="BO36" s="613"/>
      <c r="BP36" s="614"/>
      <c r="BQ36" s="614"/>
      <c r="BR36" s="614"/>
      <c r="BS36" s="614"/>
      <c r="BT36" s="614"/>
      <c r="BU36" s="614"/>
      <c r="BV36" s="614"/>
      <c r="BW36" s="618"/>
      <c r="BY36" s="607" t="s">
        <v>292</v>
      </c>
      <c r="BZ36" s="608"/>
      <c r="CA36" s="608"/>
      <c r="CB36" s="608"/>
      <c r="CC36" s="608"/>
      <c r="CD36" s="608"/>
      <c r="CE36" s="608"/>
      <c r="CF36" s="608"/>
      <c r="CG36" s="608"/>
      <c r="CH36" s="608"/>
      <c r="CI36" s="608"/>
      <c r="CJ36" s="608"/>
      <c r="CK36" s="608"/>
      <c r="CL36" s="609"/>
      <c r="CM36" s="610">
        <v>122732386</v>
      </c>
      <c r="CN36" s="635"/>
      <c r="CO36" s="635"/>
      <c r="CP36" s="635"/>
      <c r="CQ36" s="635"/>
      <c r="CR36" s="635"/>
      <c r="CS36" s="635"/>
      <c r="CT36" s="636"/>
      <c r="CU36" s="615">
        <v>27.9</v>
      </c>
      <c r="CV36" s="637"/>
      <c r="CW36" s="637"/>
      <c r="CX36" s="638"/>
      <c r="CY36" s="619">
        <v>106057419</v>
      </c>
      <c r="CZ36" s="635"/>
      <c r="DA36" s="635"/>
      <c r="DB36" s="635"/>
      <c r="DC36" s="635"/>
      <c r="DD36" s="635"/>
      <c r="DE36" s="635"/>
      <c r="DF36" s="636"/>
      <c r="DG36" s="619">
        <v>104397359</v>
      </c>
      <c r="DH36" s="635"/>
      <c r="DI36" s="635"/>
      <c r="DJ36" s="635"/>
      <c r="DK36" s="635"/>
      <c r="DL36" s="635"/>
      <c r="DM36" s="635"/>
      <c r="DN36" s="635"/>
      <c r="DO36" s="635"/>
      <c r="DP36" s="635"/>
      <c r="DQ36" s="636"/>
      <c r="DR36" s="615">
        <v>40.5</v>
      </c>
      <c r="DS36" s="637"/>
      <c r="DT36" s="637"/>
      <c r="DU36" s="637"/>
      <c r="DV36" s="637"/>
      <c r="DW36" s="637"/>
      <c r="DX36" s="639"/>
    </row>
    <row r="37" spans="2:128" ht="11.25" customHeight="1">
      <c r="B37" s="607" t="s">
        <v>293</v>
      </c>
      <c r="C37" s="608"/>
      <c r="D37" s="608"/>
      <c r="E37" s="608"/>
      <c r="F37" s="608"/>
      <c r="G37" s="608"/>
      <c r="H37" s="608"/>
      <c r="I37" s="608"/>
      <c r="J37" s="608"/>
      <c r="K37" s="608"/>
      <c r="L37" s="608"/>
      <c r="M37" s="608"/>
      <c r="N37" s="608"/>
      <c r="O37" s="608"/>
      <c r="P37" s="608"/>
      <c r="Q37" s="609"/>
      <c r="R37" s="610" t="s">
        <v>119</v>
      </c>
      <c r="S37" s="611"/>
      <c r="T37" s="611"/>
      <c r="U37" s="611"/>
      <c r="V37" s="611"/>
      <c r="W37" s="611"/>
      <c r="X37" s="611"/>
      <c r="Y37" s="612"/>
      <c r="Z37" s="615" t="s">
        <v>209</v>
      </c>
      <c r="AA37" s="616"/>
      <c r="AB37" s="616"/>
      <c r="AC37" s="621"/>
      <c r="AD37" s="619" t="s">
        <v>119</v>
      </c>
      <c r="AE37" s="611"/>
      <c r="AF37" s="611"/>
      <c r="AG37" s="611"/>
      <c r="AH37" s="611"/>
      <c r="AI37" s="611"/>
      <c r="AJ37" s="611"/>
      <c r="AK37" s="612"/>
      <c r="AL37" s="615" t="s">
        <v>209</v>
      </c>
      <c r="AM37" s="616"/>
      <c r="AN37" s="616"/>
      <c r="AO37" s="617"/>
      <c r="AP37" s="622"/>
      <c r="AQ37" s="623"/>
      <c r="AR37" s="623"/>
      <c r="AS37" s="623"/>
      <c r="AT37" s="623"/>
      <c r="AU37" s="623"/>
      <c r="AV37" s="623"/>
      <c r="AW37" s="623"/>
      <c r="AX37" s="623"/>
      <c r="AY37" s="623"/>
      <c r="AZ37" s="623"/>
      <c r="BA37" s="623"/>
      <c r="BB37" s="623"/>
      <c r="BC37" s="624"/>
      <c r="BD37" s="610"/>
      <c r="BE37" s="611"/>
      <c r="BF37" s="611"/>
      <c r="BG37" s="611"/>
      <c r="BH37" s="611"/>
      <c r="BI37" s="611"/>
      <c r="BJ37" s="611"/>
      <c r="BK37" s="612"/>
      <c r="BL37" s="613"/>
      <c r="BM37" s="613"/>
      <c r="BN37" s="613"/>
      <c r="BO37" s="613"/>
      <c r="BP37" s="614"/>
      <c r="BQ37" s="614"/>
      <c r="BR37" s="614"/>
      <c r="BS37" s="614"/>
      <c r="BT37" s="614"/>
      <c r="BU37" s="614"/>
      <c r="BV37" s="614"/>
      <c r="BW37" s="618"/>
      <c r="BY37" s="607" t="s">
        <v>294</v>
      </c>
      <c r="BZ37" s="608"/>
      <c r="CA37" s="608"/>
      <c r="CB37" s="608"/>
      <c r="CC37" s="608"/>
      <c r="CD37" s="608"/>
      <c r="CE37" s="608"/>
      <c r="CF37" s="608"/>
      <c r="CG37" s="608"/>
      <c r="CH37" s="608"/>
      <c r="CI37" s="608"/>
      <c r="CJ37" s="608"/>
      <c r="CK37" s="608"/>
      <c r="CL37" s="609"/>
      <c r="CM37" s="610">
        <v>89302431</v>
      </c>
      <c r="CN37" s="611"/>
      <c r="CO37" s="611"/>
      <c r="CP37" s="611"/>
      <c r="CQ37" s="611"/>
      <c r="CR37" s="611"/>
      <c r="CS37" s="611"/>
      <c r="CT37" s="612"/>
      <c r="CU37" s="615">
        <v>20.3</v>
      </c>
      <c r="CV37" s="637"/>
      <c r="CW37" s="637"/>
      <c r="CX37" s="638"/>
      <c r="CY37" s="619">
        <v>77822555</v>
      </c>
      <c r="CZ37" s="635"/>
      <c r="DA37" s="635"/>
      <c r="DB37" s="635"/>
      <c r="DC37" s="635"/>
      <c r="DD37" s="635"/>
      <c r="DE37" s="635"/>
      <c r="DF37" s="636"/>
      <c r="DG37" s="619">
        <v>77822555</v>
      </c>
      <c r="DH37" s="635"/>
      <c r="DI37" s="635"/>
      <c r="DJ37" s="635"/>
      <c r="DK37" s="635"/>
      <c r="DL37" s="635"/>
      <c r="DM37" s="635"/>
      <c r="DN37" s="635"/>
      <c r="DO37" s="635"/>
      <c r="DP37" s="635"/>
      <c r="DQ37" s="636"/>
      <c r="DR37" s="615">
        <v>30.2</v>
      </c>
      <c r="DS37" s="637"/>
      <c r="DT37" s="637"/>
      <c r="DU37" s="637"/>
      <c r="DV37" s="637"/>
      <c r="DW37" s="637"/>
      <c r="DX37" s="639"/>
    </row>
    <row r="38" spans="2:128" ht="11.25" customHeight="1">
      <c r="B38" s="607" t="s">
        <v>295</v>
      </c>
      <c r="C38" s="608"/>
      <c r="D38" s="608"/>
      <c r="E38" s="608"/>
      <c r="F38" s="608"/>
      <c r="G38" s="608"/>
      <c r="H38" s="608"/>
      <c r="I38" s="608"/>
      <c r="J38" s="608"/>
      <c r="K38" s="608"/>
      <c r="L38" s="608"/>
      <c r="M38" s="608"/>
      <c r="N38" s="608"/>
      <c r="O38" s="608"/>
      <c r="P38" s="608"/>
      <c r="Q38" s="609"/>
      <c r="R38" s="610">
        <v>14670000</v>
      </c>
      <c r="S38" s="611"/>
      <c r="T38" s="611"/>
      <c r="U38" s="611"/>
      <c r="V38" s="611"/>
      <c r="W38" s="611"/>
      <c r="X38" s="611"/>
      <c r="Y38" s="612"/>
      <c r="Z38" s="615">
        <v>3.3</v>
      </c>
      <c r="AA38" s="616"/>
      <c r="AB38" s="616"/>
      <c r="AC38" s="621"/>
      <c r="AD38" s="619" t="s">
        <v>119</v>
      </c>
      <c r="AE38" s="611"/>
      <c r="AF38" s="611"/>
      <c r="AG38" s="611"/>
      <c r="AH38" s="611"/>
      <c r="AI38" s="611"/>
      <c r="AJ38" s="611"/>
      <c r="AK38" s="612"/>
      <c r="AL38" s="615" t="s">
        <v>209</v>
      </c>
      <c r="AM38" s="616"/>
      <c r="AN38" s="616"/>
      <c r="AO38" s="617"/>
      <c r="AP38" s="622"/>
      <c r="AQ38" s="623"/>
      <c r="AR38" s="623"/>
      <c r="AS38" s="623"/>
      <c r="AT38" s="623"/>
      <c r="AU38" s="623"/>
      <c r="AV38" s="623"/>
      <c r="AW38" s="623"/>
      <c r="AX38" s="623"/>
      <c r="AY38" s="623"/>
      <c r="AZ38" s="623"/>
      <c r="BA38" s="623"/>
      <c r="BB38" s="623"/>
      <c r="BC38" s="624"/>
      <c r="BD38" s="610"/>
      <c r="BE38" s="611"/>
      <c r="BF38" s="611"/>
      <c r="BG38" s="611"/>
      <c r="BH38" s="611"/>
      <c r="BI38" s="611"/>
      <c r="BJ38" s="611"/>
      <c r="BK38" s="612"/>
      <c r="BL38" s="613"/>
      <c r="BM38" s="613"/>
      <c r="BN38" s="613"/>
      <c r="BO38" s="613"/>
      <c r="BP38" s="614"/>
      <c r="BQ38" s="614"/>
      <c r="BR38" s="614"/>
      <c r="BS38" s="614"/>
      <c r="BT38" s="614"/>
      <c r="BU38" s="614"/>
      <c r="BV38" s="614"/>
      <c r="BW38" s="618"/>
      <c r="BY38" s="607" t="s">
        <v>296</v>
      </c>
      <c r="BZ38" s="608"/>
      <c r="CA38" s="608"/>
      <c r="CB38" s="608"/>
      <c r="CC38" s="608"/>
      <c r="CD38" s="608"/>
      <c r="CE38" s="608"/>
      <c r="CF38" s="608"/>
      <c r="CG38" s="608"/>
      <c r="CH38" s="608"/>
      <c r="CI38" s="608"/>
      <c r="CJ38" s="608"/>
      <c r="CK38" s="608"/>
      <c r="CL38" s="609"/>
      <c r="CM38" s="610">
        <v>11811731</v>
      </c>
      <c r="CN38" s="635"/>
      <c r="CO38" s="635"/>
      <c r="CP38" s="635"/>
      <c r="CQ38" s="635"/>
      <c r="CR38" s="635"/>
      <c r="CS38" s="635"/>
      <c r="CT38" s="636"/>
      <c r="CU38" s="615">
        <v>2.7</v>
      </c>
      <c r="CV38" s="637"/>
      <c r="CW38" s="637"/>
      <c r="CX38" s="638"/>
      <c r="CY38" s="619">
        <v>6248350</v>
      </c>
      <c r="CZ38" s="635"/>
      <c r="DA38" s="635"/>
      <c r="DB38" s="635"/>
      <c r="DC38" s="635"/>
      <c r="DD38" s="635"/>
      <c r="DE38" s="635"/>
      <c r="DF38" s="636"/>
      <c r="DG38" s="619">
        <v>6240975</v>
      </c>
      <c r="DH38" s="635"/>
      <c r="DI38" s="635"/>
      <c r="DJ38" s="635"/>
      <c r="DK38" s="635"/>
      <c r="DL38" s="635"/>
      <c r="DM38" s="635"/>
      <c r="DN38" s="635"/>
      <c r="DO38" s="635"/>
      <c r="DP38" s="635"/>
      <c r="DQ38" s="636"/>
      <c r="DR38" s="615">
        <v>2.4</v>
      </c>
      <c r="DS38" s="637"/>
      <c r="DT38" s="637"/>
      <c r="DU38" s="637"/>
      <c r="DV38" s="637"/>
      <c r="DW38" s="637"/>
      <c r="DX38" s="639"/>
    </row>
    <row r="39" spans="2:128" ht="11.25" customHeight="1">
      <c r="B39" s="626" t="s">
        <v>297</v>
      </c>
      <c r="C39" s="627"/>
      <c r="D39" s="627"/>
      <c r="E39" s="627"/>
      <c r="F39" s="627"/>
      <c r="G39" s="627"/>
      <c r="H39" s="627"/>
      <c r="I39" s="627"/>
      <c r="J39" s="627"/>
      <c r="K39" s="627"/>
      <c r="L39" s="627"/>
      <c r="M39" s="627"/>
      <c r="N39" s="627"/>
      <c r="O39" s="627"/>
      <c r="P39" s="627"/>
      <c r="Q39" s="628"/>
      <c r="R39" s="610">
        <v>451011101</v>
      </c>
      <c r="S39" s="611"/>
      <c r="T39" s="611"/>
      <c r="U39" s="611"/>
      <c r="V39" s="611"/>
      <c r="W39" s="611"/>
      <c r="X39" s="611"/>
      <c r="Y39" s="612"/>
      <c r="Z39" s="613">
        <v>100</v>
      </c>
      <c r="AA39" s="613"/>
      <c r="AB39" s="613"/>
      <c r="AC39" s="613"/>
      <c r="AD39" s="614">
        <v>243304283</v>
      </c>
      <c r="AE39" s="614"/>
      <c r="AF39" s="614"/>
      <c r="AG39" s="614"/>
      <c r="AH39" s="614"/>
      <c r="AI39" s="614"/>
      <c r="AJ39" s="614"/>
      <c r="AK39" s="614"/>
      <c r="AL39" s="615">
        <v>100</v>
      </c>
      <c r="AM39" s="616"/>
      <c r="AN39" s="616"/>
      <c r="AO39" s="617"/>
      <c r="AP39" s="626"/>
      <c r="AQ39" s="627"/>
      <c r="AR39" s="627"/>
      <c r="AS39" s="627"/>
      <c r="AT39" s="627"/>
      <c r="AU39" s="627"/>
      <c r="AV39" s="627"/>
      <c r="AW39" s="627"/>
      <c r="AX39" s="627"/>
      <c r="AY39" s="627"/>
      <c r="AZ39" s="627"/>
      <c r="BA39" s="627"/>
      <c r="BB39" s="627"/>
      <c r="BC39" s="628"/>
      <c r="BD39" s="610"/>
      <c r="BE39" s="611"/>
      <c r="BF39" s="611"/>
      <c r="BG39" s="611"/>
      <c r="BH39" s="611"/>
      <c r="BI39" s="611"/>
      <c r="BJ39" s="611"/>
      <c r="BK39" s="612"/>
      <c r="BL39" s="613"/>
      <c r="BM39" s="613"/>
      <c r="BN39" s="613"/>
      <c r="BO39" s="613"/>
      <c r="BP39" s="614"/>
      <c r="BQ39" s="614"/>
      <c r="BR39" s="614"/>
      <c r="BS39" s="614"/>
      <c r="BT39" s="614"/>
      <c r="BU39" s="614"/>
      <c r="BV39" s="614"/>
      <c r="BW39" s="618"/>
      <c r="BY39" s="607" t="s">
        <v>298</v>
      </c>
      <c r="BZ39" s="608"/>
      <c r="CA39" s="608"/>
      <c r="CB39" s="608"/>
      <c r="CC39" s="608"/>
      <c r="CD39" s="608"/>
      <c r="CE39" s="608"/>
      <c r="CF39" s="608"/>
      <c r="CG39" s="608"/>
      <c r="CH39" s="608"/>
      <c r="CI39" s="608"/>
      <c r="CJ39" s="608"/>
      <c r="CK39" s="608"/>
      <c r="CL39" s="609"/>
      <c r="CM39" s="610">
        <v>62904546</v>
      </c>
      <c r="CN39" s="611"/>
      <c r="CO39" s="611"/>
      <c r="CP39" s="611"/>
      <c r="CQ39" s="611"/>
      <c r="CR39" s="611"/>
      <c r="CS39" s="611"/>
      <c r="CT39" s="612"/>
      <c r="CU39" s="615">
        <v>14.3</v>
      </c>
      <c r="CV39" s="637"/>
      <c r="CW39" s="637"/>
      <c r="CX39" s="638"/>
      <c r="CY39" s="619">
        <v>59621892</v>
      </c>
      <c r="CZ39" s="635"/>
      <c r="DA39" s="635"/>
      <c r="DB39" s="635"/>
      <c r="DC39" s="635"/>
      <c r="DD39" s="635"/>
      <c r="DE39" s="635"/>
      <c r="DF39" s="636"/>
      <c r="DG39" s="619">
        <v>59621892</v>
      </c>
      <c r="DH39" s="635"/>
      <c r="DI39" s="635"/>
      <c r="DJ39" s="635"/>
      <c r="DK39" s="635"/>
      <c r="DL39" s="635"/>
      <c r="DM39" s="635"/>
      <c r="DN39" s="635"/>
      <c r="DO39" s="635"/>
      <c r="DP39" s="635"/>
      <c r="DQ39" s="636"/>
      <c r="DR39" s="615">
        <v>23.1</v>
      </c>
      <c r="DS39" s="637"/>
      <c r="DT39" s="637"/>
      <c r="DU39" s="637"/>
      <c r="DV39" s="637"/>
      <c r="DW39" s="637"/>
      <c r="DX39" s="639"/>
    </row>
    <row r="40" spans="2:128" ht="11.25" customHeight="1">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2" t="s">
        <v>299</v>
      </c>
      <c r="BZ40" s="643"/>
      <c r="CA40" s="607" t="s">
        <v>300</v>
      </c>
      <c r="CB40" s="608"/>
      <c r="CC40" s="608"/>
      <c r="CD40" s="608"/>
      <c r="CE40" s="608"/>
      <c r="CF40" s="608"/>
      <c r="CG40" s="608"/>
      <c r="CH40" s="608"/>
      <c r="CI40" s="608"/>
      <c r="CJ40" s="608"/>
      <c r="CK40" s="608"/>
      <c r="CL40" s="609"/>
      <c r="CM40" s="610">
        <v>62904476</v>
      </c>
      <c r="CN40" s="635"/>
      <c r="CO40" s="635"/>
      <c r="CP40" s="635"/>
      <c r="CQ40" s="635"/>
      <c r="CR40" s="635"/>
      <c r="CS40" s="635"/>
      <c r="CT40" s="636"/>
      <c r="CU40" s="615">
        <v>14.3</v>
      </c>
      <c r="CV40" s="637"/>
      <c r="CW40" s="637"/>
      <c r="CX40" s="638"/>
      <c r="CY40" s="619">
        <v>59621822</v>
      </c>
      <c r="CZ40" s="635"/>
      <c r="DA40" s="635"/>
      <c r="DB40" s="635"/>
      <c r="DC40" s="635"/>
      <c r="DD40" s="635"/>
      <c r="DE40" s="635"/>
      <c r="DF40" s="636"/>
      <c r="DG40" s="619">
        <v>59621822</v>
      </c>
      <c r="DH40" s="635"/>
      <c r="DI40" s="635"/>
      <c r="DJ40" s="635"/>
      <c r="DK40" s="635"/>
      <c r="DL40" s="635"/>
      <c r="DM40" s="635"/>
      <c r="DN40" s="635"/>
      <c r="DO40" s="635"/>
      <c r="DP40" s="635"/>
      <c r="DQ40" s="636"/>
      <c r="DR40" s="615">
        <v>23.1</v>
      </c>
      <c r="DS40" s="637"/>
      <c r="DT40" s="637"/>
      <c r="DU40" s="637"/>
      <c r="DV40" s="637"/>
      <c r="DW40" s="637"/>
      <c r="DX40" s="639"/>
    </row>
    <row r="41" spans="2:128" ht="11.25" customHeight="1">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4"/>
      <c r="BZ41" s="645"/>
      <c r="CA41" s="607" t="s">
        <v>301</v>
      </c>
      <c r="CB41" s="608"/>
      <c r="CC41" s="608"/>
      <c r="CD41" s="608"/>
      <c r="CE41" s="608"/>
      <c r="CF41" s="608"/>
      <c r="CG41" s="608"/>
      <c r="CH41" s="608"/>
      <c r="CI41" s="608"/>
      <c r="CJ41" s="608"/>
      <c r="CK41" s="608"/>
      <c r="CL41" s="609"/>
      <c r="CM41" s="610">
        <v>59714357</v>
      </c>
      <c r="CN41" s="611"/>
      <c r="CO41" s="611"/>
      <c r="CP41" s="611"/>
      <c r="CQ41" s="611"/>
      <c r="CR41" s="611"/>
      <c r="CS41" s="611"/>
      <c r="CT41" s="612"/>
      <c r="CU41" s="615">
        <v>13.6</v>
      </c>
      <c r="CV41" s="637"/>
      <c r="CW41" s="637"/>
      <c r="CX41" s="638"/>
      <c r="CY41" s="619">
        <v>56643762</v>
      </c>
      <c r="CZ41" s="635"/>
      <c r="DA41" s="635"/>
      <c r="DB41" s="635"/>
      <c r="DC41" s="635"/>
      <c r="DD41" s="635"/>
      <c r="DE41" s="635"/>
      <c r="DF41" s="636"/>
      <c r="DG41" s="619">
        <v>56643762</v>
      </c>
      <c r="DH41" s="635"/>
      <c r="DI41" s="635"/>
      <c r="DJ41" s="635"/>
      <c r="DK41" s="635"/>
      <c r="DL41" s="635"/>
      <c r="DM41" s="635"/>
      <c r="DN41" s="635"/>
      <c r="DO41" s="635"/>
      <c r="DP41" s="635"/>
      <c r="DQ41" s="636"/>
      <c r="DR41" s="615">
        <v>22</v>
      </c>
      <c r="DS41" s="637"/>
      <c r="DT41" s="637"/>
      <c r="DU41" s="637"/>
      <c r="DV41" s="637"/>
      <c r="DW41" s="637"/>
      <c r="DX41" s="639"/>
    </row>
    <row r="42" spans="2:128" ht="11.25" customHeight="1">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2" t="s">
        <v>302</v>
      </c>
      <c r="AQ42" s="593"/>
      <c r="AR42" s="593"/>
      <c r="AS42" s="593"/>
      <c r="AT42" s="593"/>
      <c r="AU42" s="593"/>
      <c r="AV42" s="593"/>
      <c r="AW42" s="593"/>
      <c r="AX42" s="593"/>
      <c r="AY42" s="593"/>
      <c r="AZ42" s="593"/>
      <c r="BA42" s="593"/>
      <c r="BB42" s="593"/>
      <c r="BC42" s="594"/>
      <c r="BD42" s="592" t="s">
        <v>303</v>
      </c>
      <c r="BE42" s="593"/>
      <c r="BF42" s="593"/>
      <c r="BG42" s="593"/>
      <c r="BH42" s="593"/>
      <c r="BI42" s="593"/>
      <c r="BJ42" s="593"/>
      <c r="BK42" s="593"/>
      <c r="BL42" s="593"/>
      <c r="BM42" s="594"/>
      <c r="BN42" s="592" t="s">
        <v>304</v>
      </c>
      <c r="BO42" s="593"/>
      <c r="BP42" s="593"/>
      <c r="BQ42" s="593"/>
      <c r="BR42" s="593"/>
      <c r="BS42" s="593"/>
      <c r="BT42" s="593"/>
      <c r="BU42" s="593"/>
      <c r="BV42" s="593"/>
      <c r="BW42" s="594"/>
      <c r="BY42" s="644"/>
      <c r="BZ42" s="645"/>
      <c r="CA42" s="607" t="s">
        <v>305</v>
      </c>
      <c r="CB42" s="608"/>
      <c r="CC42" s="608"/>
      <c r="CD42" s="608"/>
      <c r="CE42" s="608"/>
      <c r="CF42" s="608"/>
      <c r="CG42" s="608"/>
      <c r="CH42" s="608"/>
      <c r="CI42" s="608"/>
      <c r="CJ42" s="608"/>
      <c r="CK42" s="608"/>
      <c r="CL42" s="609"/>
      <c r="CM42" s="610">
        <v>3190119</v>
      </c>
      <c r="CN42" s="635"/>
      <c r="CO42" s="635"/>
      <c r="CP42" s="635"/>
      <c r="CQ42" s="635"/>
      <c r="CR42" s="635"/>
      <c r="CS42" s="635"/>
      <c r="CT42" s="636"/>
      <c r="CU42" s="615">
        <v>0.7</v>
      </c>
      <c r="CV42" s="637"/>
      <c r="CW42" s="637"/>
      <c r="CX42" s="638"/>
      <c r="CY42" s="619">
        <v>2978060</v>
      </c>
      <c r="CZ42" s="635"/>
      <c r="DA42" s="635"/>
      <c r="DB42" s="635"/>
      <c r="DC42" s="635"/>
      <c r="DD42" s="635"/>
      <c r="DE42" s="635"/>
      <c r="DF42" s="636"/>
      <c r="DG42" s="619">
        <v>2978060</v>
      </c>
      <c r="DH42" s="635"/>
      <c r="DI42" s="635"/>
      <c r="DJ42" s="635"/>
      <c r="DK42" s="635"/>
      <c r="DL42" s="635"/>
      <c r="DM42" s="635"/>
      <c r="DN42" s="635"/>
      <c r="DO42" s="635"/>
      <c r="DP42" s="635"/>
      <c r="DQ42" s="636"/>
      <c r="DR42" s="615">
        <v>1.2</v>
      </c>
      <c r="DS42" s="637"/>
      <c r="DT42" s="637"/>
      <c r="DU42" s="637"/>
      <c r="DV42" s="637"/>
      <c r="DW42" s="637"/>
      <c r="DX42" s="639"/>
    </row>
    <row r="43" spans="2:128" ht="11.25" customHeight="1">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8" t="s">
        <v>306</v>
      </c>
      <c r="AQ43" s="649"/>
      <c r="AR43" s="649"/>
      <c r="AS43" s="649"/>
      <c r="AT43" s="654" t="s">
        <v>307</v>
      </c>
      <c r="AU43" s="224"/>
      <c r="AV43" s="224"/>
      <c r="AW43" s="224"/>
      <c r="AX43" s="596" t="s">
        <v>154</v>
      </c>
      <c r="AY43" s="597"/>
      <c r="AZ43" s="597"/>
      <c r="BA43" s="597"/>
      <c r="BB43" s="597"/>
      <c r="BC43" s="598"/>
      <c r="BD43" s="657">
        <v>99.3</v>
      </c>
      <c r="BE43" s="658"/>
      <c r="BF43" s="658"/>
      <c r="BG43" s="658"/>
      <c r="BH43" s="658"/>
      <c r="BI43" s="658">
        <v>99</v>
      </c>
      <c r="BJ43" s="658"/>
      <c r="BK43" s="658"/>
      <c r="BL43" s="658"/>
      <c r="BM43" s="659"/>
      <c r="BN43" s="657">
        <v>99.3</v>
      </c>
      <c r="BO43" s="658"/>
      <c r="BP43" s="658"/>
      <c r="BQ43" s="658"/>
      <c r="BR43" s="658"/>
      <c r="BS43" s="658">
        <v>98.9</v>
      </c>
      <c r="BT43" s="658"/>
      <c r="BU43" s="658"/>
      <c r="BV43" s="658"/>
      <c r="BW43" s="659"/>
      <c r="BY43" s="646"/>
      <c r="BZ43" s="647"/>
      <c r="CA43" s="607" t="s">
        <v>308</v>
      </c>
      <c r="CB43" s="608"/>
      <c r="CC43" s="608"/>
      <c r="CD43" s="608"/>
      <c r="CE43" s="608"/>
      <c r="CF43" s="608"/>
      <c r="CG43" s="608"/>
      <c r="CH43" s="608"/>
      <c r="CI43" s="608"/>
      <c r="CJ43" s="608"/>
      <c r="CK43" s="608"/>
      <c r="CL43" s="609"/>
      <c r="CM43" s="610">
        <v>70</v>
      </c>
      <c r="CN43" s="611"/>
      <c r="CO43" s="611"/>
      <c r="CP43" s="611"/>
      <c r="CQ43" s="611"/>
      <c r="CR43" s="611"/>
      <c r="CS43" s="611"/>
      <c r="CT43" s="612"/>
      <c r="CU43" s="615">
        <v>0</v>
      </c>
      <c r="CV43" s="637"/>
      <c r="CW43" s="637"/>
      <c r="CX43" s="638"/>
      <c r="CY43" s="619">
        <v>70</v>
      </c>
      <c r="CZ43" s="635"/>
      <c r="DA43" s="635"/>
      <c r="DB43" s="635"/>
      <c r="DC43" s="635"/>
      <c r="DD43" s="635"/>
      <c r="DE43" s="635"/>
      <c r="DF43" s="636"/>
      <c r="DG43" s="619">
        <v>70</v>
      </c>
      <c r="DH43" s="635"/>
      <c r="DI43" s="635"/>
      <c r="DJ43" s="635"/>
      <c r="DK43" s="635"/>
      <c r="DL43" s="635"/>
      <c r="DM43" s="635"/>
      <c r="DN43" s="635"/>
      <c r="DO43" s="635"/>
      <c r="DP43" s="635"/>
      <c r="DQ43" s="636"/>
      <c r="DR43" s="615">
        <v>0</v>
      </c>
      <c r="DS43" s="637"/>
      <c r="DT43" s="637"/>
      <c r="DU43" s="637"/>
      <c r="DV43" s="637"/>
      <c r="DW43" s="637"/>
      <c r="DX43" s="639"/>
    </row>
    <row r="44" spans="2:128" ht="11.25" customHeight="1">
      <c r="AP44" s="650"/>
      <c r="AQ44" s="651"/>
      <c r="AR44" s="651"/>
      <c r="AS44" s="651"/>
      <c r="AT44" s="655"/>
      <c r="AU44" s="213" t="s">
        <v>309</v>
      </c>
      <c r="AV44" s="213"/>
      <c r="AW44" s="213"/>
      <c r="AX44" s="607" t="s">
        <v>310</v>
      </c>
      <c r="AY44" s="608"/>
      <c r="AZ44" s="608"/>
      <c r="BA44" s="608"/>
      <c r="BB44" s="608"/>
      <c r="BC44" s="609"/>
      <c r="BD44" s="663">
        <v>99.2</v>
      </c>
      <c r="BE44" s="664"/>
      <c r="BF44" s="664"/>
      <c r="BG44" s="664"/>
      <c r="BH44" s="664"/>
      <c r="BI44" s="664">
        <v>97.9</v>
      </c>
      <c r="BJ44" s="664"/>
      <c r="BK44" s="664"/>
      <c r="BL44" s="664"/>
      <c r="BM44" s="665"/>
      <c r="BN44" s="663">
        <v>99.2</v>
      </c>
      <c r="BO44" s="664"/>
      <c r="BP44" s="664"/>
      <c r="BQ44" s="664"/>
      <c r="BR44" s="664"/>
      <c r="BS44" s="664">
        <v>97.8</v>
      </c>
      <c r="BT44" s="664"/>
      <c r="BU44" s="664"/>
      <c r="BV44" s="664"/>
      <c r="BW44" s="665"/>
      <c r="BY44" s="607" t="s">
        <v>311</v>
      </c>
      <c r="BZ44" s="608"/>
      <c r="CA44" s="608"/>
      <c r="CB44" s="608"/>
      <c r="CC44" s="608"/>
      <c r="CD44" s="608"/>
      <c r="CE44" s="608"/>
      <c r="CF44" s="608"/>
      <c r="CG44" s="608"/>
      <c r="CH44" s="608"/>
      <c r="CI44" s="608"/>
      <c r="CJ44" s="608"/>
      <c r="CK44" s="608"/>
      <c r="CL44" s="609"/>
      <c r="CM44" s="610">
        <v>143858878</v>
      </c>
      <c r="CN44" s="635"/>
      <c r="CO44" s="635"/>
      <c r="CP44" s="635"/>
      <c r="CQ44" s="635"/>
      <c r="CR44" s="635"/>
      <c r="CS44" s="635"/>
      <c r="CT44" s="636"/>
      <c r="CU44" s="615">
        <v>32.700000000000003</v>
      </c>
      <c r="CV44" s="637"/>
      <c r="CW44" s="637"/>
      <c r="CX44" s="638"/>
      <c r="CY44" s="619">
        <v>103615766</v>
      </c>
      <c r="CZ44" s="635"/>
      <c r="DA44" s="635"/>
      <c r="DB44" s="635"/>
      <c r="DC44" s="635"/>
      <c r="DD44" s="635"/>
      <c r="DE44" s="635"/>
      <c r="DF44" s="636"/>
      <c r="DG44" s="619">
        <v>74283235</v>
      </c>
      <c r="DH44" s="635"/>
      <c r="DI44" s="635"/>
      <c r="DJ44" s="635"/>
      <c r="DK44" s="635"/>
      <c r="DL44" s="635"/>
      <c r="DM44" s="635"/>
      <c r="DN44" s="635"/>
      <c r="DO44" s="635"/>
      <c r="DP44" s="635"/>
      <c r="DQ44" s="636"/>
      <c r="DR44" s="615">
        <v>28.8</v>
      </c>
      <c r="DS44" s="637"/>
      <c r="DT44" s="637"/>
      <c r="DU44" s="637"/>
      <c r="DV44" s="637"/>
      <c r="DW44" s="637"/>
      <c r="DX44" s="639"/>
    </row>
    <row r="45" spans="2:128" ht="11.25" customHeight="1">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2"/>
      <c r="AQ45" s="653"/>
      <c r="AR45" s="653"/>
      <c r="AS45" s="653"/>
      <c r="AT45" s="656"/>
      <c r="AU45" s="226"/>
      <c r="AV45" s="226"/>
      <c r="AW45" s="226"/>
      <c r="AX45" s="626" t="s">
        <v>312</v>
      </c>
      <c r="AY45" s="627"/>
      <c r="AZ45" s="627"/>
      <c r="BA45" s="627"/>
      <c r="BB45" s="627"/>
      <c r="BC45" s="628"/>
      <c r="BD45" s="660">
        <v>99.9</v>
      </c>
      <c r="BE45" s="661"/>
      <c r="BF45" s="661"/>
      <c r="BG45" s="661"/>
      <c r="BH45" s="661"/>
      <c r="BI45" s="661">
        <v>99.7</v>
      </c>
      <c r="BJ45" s="661"/>
      <c r="BK45" s="661"/>
      <c r="BL45" s="661"/>
      <c r="BM45" s="662"/>
      <c r="BN45" s="660">
        <v>99.9</v>
      </c>
      <c r="BO45" s="661"/>
      <c r="BP45" s="661"/>
      <c r="BQ45" s="661"/>
      <c r="BR45" s="661"/>
      <c r="BS45" s="661">
        <v>99.7</v>
      </c>
      <c r="BT45" s="661"/>
      <c r="BU45" s="661"/>
      <c r="BV45" s="661"/>
      <c r="BW45" s="662"/>
      <c r="BY45" s="607" t="s">
        <v>313</v>
      </c>
      <c r="BZ45" s="608"/>
      <c r="CA45" s="608"/>
      <c r="CB45" s="608"/>
      <c r="CC45" s="608"/>
      <c r="CD45" s="608"/>
      <c r="CE45" s="608"/>
      <c r="CF45" s="608"/>
      <c r="CG45" s="608"/>
      <c r="CH45" s="608"/>
      <c r="CI45" s="608"/>
      <c r="CJ45" s="608"/>
      <c r="CK45" s="608"/>
      <c r="CL45" s="609"/>
      <c r="CM45" s="610">
        <v>17351729</v>
      </c>
      <c r="CN45" s="611"/>
      <c r="CO45" s="611"/>
      <c r="CP45" s="611"/>
      <c r="CQ45" s="611"/>
      <c r="CR45" s="611"/>
      <c r="CS45" s="611"/>
      <c r="CT45" s="612"/>
      <c r="CU45" s="615">
        <v>3.9</v>
      </c>
      <c r="CV45" s="637"/>
      <c r="CW45" s="637"/>
      <c r="CX45" s="638"/>
      <c r="CY45" s="619">
        <v>13266308</v>
      </c>
      <c r="CZ45" s="635"/>
      <c r="DA45" s="635"/>
      <c r="DB45" s="635"/>
      <c r="DC45" s="635"/>
      <c r="DD45" s="635"/>
      <c r="DE45" s="635"/>
      <c r="DF45" s="636"/>
      <c r="DG45" s="619">
        <v>10713312</v>
      </c>
      <c r="DH45" s="635"/>
      <c r="DI45" s="635"/>
      <c r="DJ45" s="635"/>
      <c r="DK45" s="635"/>
      <c r="DL45" s="635"/>
      <c r="DM45" s="635"/>
      <c r="DN45" s="635"/>
      <c r="DO45" s="635"/>
      <c r="DP45" s="635"/>
      <c r="DQ45" s="636"/>
      <c r="DR45" s="615">
        <v>4.2</v>
      </c>
      <c r="DS45" s="637"/>
      <c r="DT45" s="637"/>
      <c r="DU45" s="637"/>
      <c r="DV45" s="637"/>
      <c r="DW45" s="637"/>
      <c r="DX45" s="639"/>
    </row>
    <row r="46" spans="2:128" ht="11.25" customHeight="1">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4" t="s">
        <v>314</v>
      </c>
      <c r="AQ46" s="675"/>
      <c r="AR46" s="675"/>
      <c r="AS46" s="675"/>
      <c r="AT46" s="675"/>
      <c r="AU46" s="675"/>
      <c r="AV46" s="675"/>
      <c r="AW46" s="676"/>
      <c r="AX46" s="677" t="s">
        <v>315</v>
      </c>
      <c r="AY46" s="677"/>
      <c r="AZ46" s="677"/>
      <c r="BA46" s="677"/>
      <c r="BB46" s="677"/>
      <c r="BC46" s="677"/>
      <c r="BD46" s="678">
        <v>1727419</v>
      </c>
      <c r="BE46" s="679"/>
      <c r="BF46" s="679"/>
      <c r="BG46" s="679"/>
      <c r="BH46" s="679"/>
      <c r="BI46" s="679"/>
      <c r="BJ46" s="679"/>
      <c r="BK46" s="679"/>
      <c r="BL46" s="679"/>
      <c r="BM46" s="680"/>
      <c r="BN46" s="678">
        <v>1370532</v>
      </c>
      <c r="BO46" s="679"/>
      <c r="BP46" s="679"/>
      <c r="BQ46" s="679"/>
      <c r="BR46" s="679"/>
      <c r="BS46" s="679"/>
      <c r="BT46" s="679"/>
      <c r="BU46" s="679"/>
      <c r="BV46" s="679"/>
      <c r="BW46" s="680"/>
      <c r="BY46" s="607" t="s">
        <v>316</v>
      </c>
      <c r="BZ46" s="608"/>
      <c r="CA46" s="608"/>
      <c r="CB46" s="608"/>
      <c r="CC46" s="608"/>
      <c r="CD46" s="608"/>
      <c r="CE46" s="608"/>
      <c r="CF46" s="608"/>
      <c r="CG46" s="608"/>
      <c r="CH46" s="608"/>
      <c r="CI46" s="608"/>
      <c r="CJ46" s="608"/>
      <c r="CK46" s="608"/>
      <c r="CL46" s="609"/>
      <c r="CM46" s="610">
        <v>2173568</v>
      </c>
      <c r="CN46" s="635"/>
      <c r="CO46" s="635"/>
      <c r="CP46" s="635"/>
      <c r="CQ46" s="635"/>
      <c r="CR46" s="635"/>
      <c r="CS46" s="635"/>
      <c r="CT46" s="636"/>
      <c r="CU46" s="615">
        <v>0.5</v>
      </c>
      <c r="CV46" s="637"/>
      <c r="CW46" s="637"/>
      <c r="CX46" s="638"/>
      <c r="CY46" s="619">
        <v>1275856</v>
      </c>
      <c r="CZ46" s="635"/>
      <c r="DA46" s="635"/>
      <c r="DB46" s="635"/>
      <c r="DC46" s="635"/>
      <c r="DD46" s="635"/>
      <c r="DE46" s="635"/>
      <c r="DF46" s="636"/>
      <c r="DG46" s="619">
        <v>1228190</v>
      </c>
      <c r="DH46" s="635"/>
      <c r="DI46" s="635"/>
      <c r="DJ46" s="635"/>
      <c r="DK46" s="635"/>
      <c r="DL46" s="635"/>
      <c r="DM46" s="635"/>
      <c r="DN46" s="635"/>
      <c r="DO46" s="635"/>
      <c r="DP46" s="635"/>
      <c r="DQ46" s="636"/>
      <c r="DR46" s="615">
        <v>0.5</v>
      </c>
      <c r="DS46" s="637"/>
      <c r="DT46" s="637"/>
      <c r="DU46" s="637"/>
      <c r="DV46" s="637"/>
      <c r="DW46" s="637"/>
      <c r="DX46" s="639"/>
    </row>
    <row r="47" spans="2:128" ht="11.25" customHeight="1">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7" t="s">
        <v>317</v>
      </c>
      <c r="AQ47" s="668"/>
      <c r="AR47" s="668"/>
      <c r="AS47" s="668"/>
      <c r="AT47" s="668"/>
      <c r="AU47" s="668"/>
      <c r="AV47" s="668"/>
      <c r="AW47" s="669"/>
      <c r="AX47" s="670" t="s">
        <v>318</v>
      </c>
      <c r="AY47" s="670"/>
      <c r="AZ47" s="670"/>
      <c r="BA47" s="670"/>
      <c r="BB47" s="670"/>
      <c r="BC47" s="670"/>
      <c r="BD47" s="671">
        <v>1765138</v>
      </c>
      <c r="BE47" s="672"/>
      <c r="BF47" s="672"/>
      <c r="BG47" s="672"/>
      <c r="BH47" s="672"/>
      <c r="BI47" s="672"/>
      <c r="BJ47" s="672"/>
      <c r="BK47" s="672"/>
      <c r="BL47" s="672"/>
      <c r="BM47" s="673"/>
      <c r="BN47" s="671">
        <v>1370532</v>
      </c>
      <c r="BO47" s="672"/>
      <c r="BP47" s="672"/>
      <c r="BQ47" s="672"/>
      <c r="BR47" s="672"/>
      <c r="BS47" s="672"/>
      <c r="BT47" s="672"/>
      <c r="BU47" s="672"/>
      <c r="BV47" s="672"/>
      <c r="BW47" s="673"/>
      <c r="BY47" s="607" t="s">
        <v>319</v>
      </c>
      <c r="BZ47" s="608"/>
      <c r="CA47" s="608"/>
      <c r="CB47" s="608"/>
      <c r="CC47" s="608"/>
      <c r="CD47" s="608"/>
      <c r="CE47" s="608"/>
      <c r="CF47" s="608"/>
      <c r="CG47" s="608"/>
      <c r="CH47" s="608"/>
      <c r="CI47" s="608"/>
      <c r="CJ47" s="608"/>
      <c r="CK47" s="608"/>
      <c r="CL47" s="609"/>
      <c r="CM47" s="610">
        <v>86969925</v>
      </c>
      <c r="CN47" s="611"/>
      <c r="CO47" s="611"/>
      <c r="CP47" s="611"/>
      <c r="CQ47" s="611"/>
      <c r="CR47" s="611"/>
      <c r="CS47" s="611"/>
      <c r="CT47" s="612"/>
      <c r="CU47" s="615">
        <v>19.8</v>
      </c>
      <c r="CV47" s="637"/>
      <c r="CW47" s="637"/>
      <c r="CX47" s="638"/>
      <c r="CY47" s="619">
        <v>78406630</v>
      </c>
      <c r="CZ47" s="635"/>
      <c r="DA47" s="635"/>
      <c r="DB47" s="635"/>
      <c r="DC47" s="635"/>
      <c r="DD47" s="635"/>
      <c r="DE47" s="635"/>
      <c r="DF47" s="636"/>
      <c r="DG47" s="619">
        <v>56852426</v>
      </c>
      <c r="DH47" s="635"/>
      <c r="DI47" s="635"/>
      <c r="DJ47" s="635"/>
      <c r="DK47" s="635"/>
      <c r="DL47" s="635"/>
      <c r="DM47" s="635"/>
      <c r="DN47" s="635"/>
      <c r="DO47" s="635"/>
      <c r="DP47" s="635"/>
      <c r="DQ47" s="636"/>
      <c r="DR47" s="615">
        <v>22</v>
      </c>
      <c r="DS47" s="637"/>
      <c r="DT47" s="637"/>
      <c r="DU47" s="637"/>
      <c r="DV47" s="637"/>
      <c r="DW47" s="637"/>
      <c r="DX47" s="639"/>
    </row>
    <row r="48" spans="2:128" ht="11.25" customHeight="1">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6"/>
      <c r="AQ48" s="666"/>
      <c r="AR48" s="666"/>
      <c r="AS48" s="666"/>
      <c r="AT48" s="219"/>
      <c r="AU48" s="219"/>
      <c r="AV48" s="219"/>
      <c r="AW48" s="219"/>
      <c r="AX48" s="219"/>
      <c r="AY48" s="219"/>
      <c r="AZ48" s="219"/>
      <c r="BA48" s="219"/>
      <c r="BB48" s="219"/>
      <c r="BC48" s="219"/>
      <c r="BD48" s="664"/>
      <c r="BE48" s="664"/>
      <c r="BF48" s="664"/>
      <c r="BG48" s="664"/>
      <c r="BH48" s="664"/>
      <c r="BI48" s="664"/>
      <c r="BJ48" s="664"/>
      <c r="BK48" s="664"/>
      <c r="BL48" s="664"/>
      <c r="BM48" s="664"/>
      <c r="BN48" s="664"/>
      <c r="BO48" s="664"/>
      <c r="BP48" s="664"/>
      <c r="BQ48" s="664"/>
      <c r="BR48" s="664"/>
      <c r="BS48" s="664"/>
      <c r="BT48" s="664"/>
      <c r="BU48" s="664"/>
      <c r="BV48" s="664"/>
      <c r="BW48" s="664"/>
      <c r="BY48" s="607" t="s">
        <v>320</v>
      </c>
      <c r="BZ48" s="608"/>
      <c r="CA48" s="608"/>
      <c r="CB48" s="608"/>
      <c r="CC48" s="608"/>
      <c r="CD48" s="608"/>
      <c r="CE48" s="608"/>
      <c r="CF48" s="608"/>
      <c r="CG48" s="608"/>
      <c r="CH48" s="608"/>
      <c r="CI48" s="608"/>
      <c r="CJ48" s="608"/>
      <c r="CK48" s="608"/>
      <c r="CL48" s="609"/>
      <c r="CM48" s="610">
        <v>5585089</v>
      </c>
      <c r="CN48" s="635"/>
      <c r="CO48" s="635"/>
      <c r="CP48" s="635"/>
      <c r="CQ48" s="635"/>
      <c r="CR48" s="635"/>
      <c r="CS48" s="635"/>
      <c r="CT48" s="636"/>
      <c r="CU48" s="615">
        <v>1.3</v>
      </c>
      <c r="CV48" s="637"/>
      <c r="CW48" s="637"/>
      <c r="CX48" s="638"/>
      <c r="CY48" s="619">
        <v>5520701</v>
      </c>
      <c r="CZ48" s="635"/>
      <c r="DA48" s="635"/>
      <c r="DB48" s="635"/>
      <c r="DC48" s="635"/>
      <c r="DD48" s="635"/>
      <c r="DE48" s="635"/>
      <c r="DF48" s="636"/>
      <c r="DG48" s="619">
        <v>5481926</v>
      </c>
      <c r="DH48" s="635"/>
      <c r="DI48" s="635"/>
      <c r="DJ48" s="635"/>
      <c r="DK48" s="635"/>
      <c r="DL48" s="635"/>
      <c r="DM48" s="635"/>
      <c r="DN48" s="635"/>
      <c r="DO48" s="635"/>
      <c r="DP48" s="635"/>
      <c r="DQ48" s="636"/>
      <c r="DR48" s="615">
        <v>2.1</v>
      </c>
      <c r="DS48" s="637"/>
      <c r="DT48" s="637"/>
      <c r="DU48" s="637"/>
      <c r="DV48" s="637"/>
      <c r="DW48" s="637"/>
      <c r="DX48" s="639"/>
    </row>
    <row r="49" spans="2:128" ht="11.25" customHeight="1">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6"/>
      <c r="AQ49" s="666"/>
      <c r="AR49" s="666"/>
      <c r="AS49" s="666"/>
      <c r="AT49" s="219"/>
      <c r="AU49" s="219"/>
      <c r="AV49" s="219"/>
      <c r="AW49" s="219"/>
      <c r="AX49" s="219"/>
      <c r="AY49" s="219"/>
      <c r="AZ49" s="219"/>
      <c r="BA49" s="219"/>
      <c r="BB49" s="219"/>
      <c r="BC49" s="219"/>
      <c r="BD49" s="664"/>
      <c r="BE49" s="664"/>
      <c r="BF49" s="664"/>
      <c r="BG49" s="664"/>
      <c r="BH49" s="664"/>
      <c r="BI49" s="664"/>
      <c r="BJ49" s="664"/>
      <c r="BK49" s="664"/>
      <c r="BL49" s="664"/>
      <c r="BM49" s="664"/>
      <c r="BN49" s="664"/>
      <c r="BO49" s="664"/>
      <c r="BP49" s="664"/>
      <c r="BQ49" s="664"/>
      <c r="BR49" s="664"/>
      <c r="BS49" s="664"/>
      <c r="BT49" s="664"/>
      <c r="BU49" s="664"/>
      <c r="BV49" s="664"/>
      <c r="BW49" s="664"/>
      <c r="BY49" s="607" t="s">
        <v>321</v>
      </c>
      <c r="BZ49" s="608"/>
      <c r="CA49" s="608"/>
      <c r="CB49" s="608"/>
      <c r="CC49" s="608"/>
      <c r="CD49" s="608"/>
      <c r="CE49" s="608"/>
      <c r="CF49" s="608"/>
      <c r="CG49" s="608"/>
      <c r="CH49" s="608"/>
      <c r="CI49" s="608"/>
      <c r="CJ49" s="608"/>
      <c r="CK49" s="608"/>
      <c r="CL49" s="609"/>
      <c r="CM49" s="610">
        <v>7578490</v>
      </c>
      <c r="CN49" s="611"/>
      <c r="CO49" s="611"/>
      <c r="CP49" s="611"/>
      <c r="CQ49" s="611"/>
      <c r="CR49" s="611"/>
      <c r="CS49" s="611"/>
      <c r="CT49" s="612"/>
      <c r="CU49" s="615">
        <v>1.7</v>
      </c>
      <c r="CV49" s="637"/>
      <c r="CW49" s="637"/>
      <c r="CX49" s="638"/>
      <c r="CY49" s="619">
        <v>5086267</v>
      </c>
      <c r="CZ49" s="635"/>
      <c r="DA49" s="635"/>
      <c r="DB49" s="635"/>
      <c r="DC49" s="635"/>
      <c r="DD49" s="635"/>
      <c r="DE49" s="635"/>
      <c r="DF49" s="636"/>
      <c r="DG49" s="619" t="s">
        <v>209</v>
      </c>
      <c r="DH49" s="635"/>
      <c r="DI49" s="635"/>
      <c r="DJ49" s="635"/>
      <c r="DK49" s="635"/>
      <c r="DL49" s="635"/>
      <c r="DM49" s="635"/>
      <c r="DN49" s="635"/>
      <c r="DO49" s="635"/>
      <c r="DP49" s="635"/>
      <c r="DQ49" s="636"/>
      <c r="DR49" s="615" t="s">
        <v>119</v>
      </c>
      <c r="DS49" s="637"/>
      <c r="DT49" s="637"/>
      <c r="DU49" s="637"/>
      <c r="DV49" s="637"/>
      <c r="DW49" s="637"/>
      <c r="DX49" s="639"/>
    </row>
    <row r="50" spans="2:128" ht="11.25" customHeight="1">
      <c r="B50" s="213" t="s">
        <v>322</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7" t="s">
        <v>323</v>
      </c>
      <c r="BZ50" s="608"/>
      <c r="CA50" s="608"/>
      <c r="CB50" s="608"/>
      <c r="CC50" s="608"/>
      <c r="CD50" s="608"/>
      <c r="CE50" s="608"/>
      <c r="CF50" s="608"/>
      <c r="CG50" s="608"/>
      <c r="CH50" s="608"/>
      <c r="CI50" s="608"/>
      <c r="CJ50" s="608"/>
      <c r="CK50" s="608"/>
      <c r="CL50" s="609"/>
      <c r="CM50" s="610">
        <v>351087</v>
      </c>
      <c r="CN50" s="635"/>
      <c r="CO50" s="635"/>
      <c r="CP50" s="635"/>
      <c r="CQ50" s="635"/>
      <c r="CR50" s="635"/>
      <c r="CS50" s="635"/>
      <c r="CT50" s="636"/>
      <c r="CU50" s="615">
        <v>0.1</v>
      </c>
      <c r="CV50" s="637"/>
      <c r="CW50" s="637"/>
      <c r="CX50" s="638"/>
      <c r="CY50" s="619">
        <v>87</v>
      </c>
      <c r="CZ50" s="635"/>
      <c r="DA50" s="635"/>
      <c r="DB50" s="635"/>
      <c r="DC50" s="635"/>
      <c r="DD50" s="635"/>
      <c r="DE50" s="635"/>
      <c r="DF50" s="636"/>
      <c r="DG50" s="619" t="s">
        <v>209</v>
      </c>
      <c r="DH50" s="635"/>
      <c r="DI50" s="635"/>
      <c r="DJ50" s="635"/>
      <c r="DK50" s="635"/>
      <c r="DL50" s="635"/>
      <c r="DM50" s="635"/>
      <c r="DN50" s="635"/>
      <c r="DO50" s="635"/>
      <c r="DP50" s="635"/>
      <c r="DQ50" s="636"/>
      <c r="DR50" s="615" t="s">
        <v>209</v>
      </c>
      <c r="DS50" s="637"/>
      <c r="DT50" s="637"/>
      <c r="DU50" s="637"/>
      <c r="DV50" s="637"/>
      <c r="DW50" s="637"/>
      <c r="DX50" s="639"/>
    </row>
    <row r="51" spans="2:128" ht="11.25" customHeight="1">
      <c r="B51" s="227" t="s">
        <v>324</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7" t="s">
        <v>325</v>
      </c>
      <c r="BZ51" s="608"/>
      <c r="CA51" s="608"/>
      <c r="CB51" s="608"/>
      <c r="CC51" s="608"/>
      <c r="CD51" s="608"/>
      <c r="CE51" s="608"/>
      <c r="CF51" s="608"/>
      <c r="CG51" s="608"/>
      <c r="CH51" s="608"/>
      <c r="CI51" s="608"/>
      <c r="CJ51" s="608"/>
      <c r="CK51" s="608"/>
      <c r="CL51" s="609"/>
      <c r="CM51" s="610">
        <v>23848990</v>
      </c>
      <c r="CN51" s="611"/>
      <c r="CO51" s="611"/>
      <c r="CP51" s="611"/>
      <c r="CQ51" s="611"/>
      <c r="CR51" s="611"/>
      <c r="CS51" s="611"/>
      <c r="CT51" s="612"/>
      <c r="CU51" s="615">
        <v>5.4</v>
      </c>
      <c r="CV51" s="637"/>
      <c r="CW51" s="637"/>
      <c r="CX51" s="638"/>
      <c r="CY51" s="619">
        <v>59917</v>
      </c>
      <c r="CZ51" s="635"/>
      <c r="DA51" s="635"/>
      <c r="DB51" s="635"/>
      <c r="DC51" s="635"/>
      <c r="DD51" s="635"/>
      <c r="DE51" s="635"/>
      <c r="DF51" s="636"/>
      <c r="DG51" s="619">
        <v>7381</v>
      </c>
      <c r="DH51" s="635"/>
      <c r="DI51" s="635"/>
      <c r="DJ51" s="635"/>
      <c r="DK51" s="635"/>
      <c r="DL51" s="635"/>
      <c r="DM51" s="635"/>
      <c r="DN51" s="635"/>
      <c r="DO51" s="635"/>
      <c r="DP51" s="635"/>
      <c r="DQ51" s="636"/>
      <c r="DR51" s="615">
        <v>0</v>
      </c>
      <c r="DS51" s="637"/>
      <c r="DT51" s="637"/>
      <c r="DU51" s="637"/>
      <c r="DV51" s="637"/>
      <c r="DW51" s="637"/>
      <c r="DX51" s="639"/>
    </row>
    <row r="52" spans="2:128" ht="11.25" customHeight="1">
      <c r="B52" s="228" t="s">
        <v>326</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7" t="s">
        <v>327</v>
      </c>
      <c r="BZ52" s="608"/>
      <c r="CA52" s="608"/>
      <c r="CB52" s="608"/>
      <c r="CC52" s="608"/>
      <c r="CD52" s="608"/>
      <c r="CE52" s="608"/>
      <c r="CF52" s="608"/>
      <c r="CG52" s="608"/>
      <c r="CH52" s="608"/>
      <c r="CI52" s="608"/>
      <c r="CJ52" s="608"/>
      <c r="CK52" s="608"/>
      <c r="CL52" s="609"/>
      <c r="CM52" s="610" t="s">
        <v>209</v>
      </c>
      <c r="CN52" s="635"/>
      <c r="CO52" s="635"/>
      <c r="CP52" s="635"/>
      <c r="CQ52" s="635"/>
      <c r="CR52" s="635"/>
      <c r="CS52" s="635"/>
      <c r="CT52" s="636"/>
      <c r="CU52" s="615" t="s">
        <v>209</v>
      </c>
      <c r="CV52" s="637"/>
      <c r="CW52" s="637"/>
      <c r="CX52" s="638"/>
      <c r="CY52" s="619" t="s">
        <v>209</v>
      </c>
      <c r="CZ52" s="635"/>
      <c r="DA52" s="635"/>
      <c r="DB52" s="635"/>
      <c r="DC52" s="635"/>
      <c r="DD52" s="635"/>
      <c r="DE52" s="635"/>
      <c r="DF52" s="636"/>
      <c r="DG52" s="619" t="s">
        <v>209</v>
      </c>
      <c r="DH52" s="635"/>
      <c r="DI52" s="635"/>
      <c r="DJ52" s="635"/>
      <c r="DK52" s="635"/>
      <c r="DL52" s="635"/>
      <c r="DM52" s="635"/>
      <c r="DN52" s="635"/>
      <c r="DO52" s="635"/>
      <c r="DP52" s="635"/>
      <c r="DQ52" s="636"/>
      <c r="DR52" s="615" t="s">
        <v>209</v>
      </c>
      <c r="DS52" s="637"/>
      <c r="DT52" s="637"/>
      <c r="DU52" s="637"/>
      <c r="DV52" s="637"/>
      <c r="DW52" s="637"/>
      <c r="DX52" s="639"/>
    </row>
    <row r="53" spans="2:128" ht="11.25" customHeight="1">
      <c r="AP53" s="666"/>
      <c r="AQ53" s="666"/>
      <c r="AR53" s="666"/>
      <c r="AS53" s="666"/>
      <c r="AT53" s="219"/>
      <c r="AU53" s="219"/>
      <c r="AV53" s="219"/>
      <c r="AW53" s="219"/>
      <c r="AX53" s="219"/>
      <c r="AY53" s="219"/>
      <c r="AZ53" s="219"/>
      <c r="BA53" s="219"/>
      <c r="BB53" s="219"/>
      <c r="BC53" s="219"/>
      <c r="BD53" s="664"/>
      <c r="BE53" s="664"/>
      <c r="BF53" s="664"/>
      <c r="BG53" s="664"/>
      <c r="BH53" s="664"/>
      <c r="BI53" s="664"/>
      <c r="BJ53" s="664"/>
      <c r="BK53" s="664"/>
      <c r="BL53" s="664"/>
      <c r="BM53" s="664"/>
      <c r="BN53" s="664"/>
      <c r="BO53" s="664"/>
      <c r="BP53" s="664"/>
      <c r="BQ53" s="664"/>
      <c r="BR53" s="664"/>
      <c r="BS53" s="664"/>
      <c r="BT53" s="664"/>
      <c r="BU53" s="664"/>
      <c r="BV53" s="664"/>
      <c r="BW53" s="664"/>
      <c r="BY53" s="607" t="s">
        <v>328</v>
      </c>
      <c r="BZ53" s="608"/>
      <c r="CA53" s="608"/>
      <c r="CB53" s="608"/>
      <c r="CC53" s="608"/>
      <c r="CD53" s="608"/>
      <c r="CE53" s="608"/>
      <c r="CF53" s="608"/>
      <c r="CG53" s="608"/>
      <c r="CH53" s="608"/>
      <c r="CI53" s="608"/>
      <c r="CJ53" s="608"/>
      <c r="CK53" s="608"/>
      <c r="CL53" s="609"/>
      <c r="CM53" s="610">
        <v>98613871</v>
      </c>
      <c r="CN53" s="611"/>
      <c r="CO53" s="611"/>
      <c r="CP53" s="611"/>
      <c r="CQ53" s="611"/>
      <c r="CR53" s="611"/>
      <c r="CS53" s="611"/>
      <c r="CT53" s="612"/>
      <c r="CU53" s="615">
        <v>22.4</v>
      </c>
      <c r="CV53" s="637"/>
      <c r="CW53" s="637"/>
      <c r="CX53" s="638"/>
      <c r="CY53" s="619">
        <v>16789276</v>
      </c>
      <c r="CZ53" s="635"/>
      <c r="DA53" s="635"/>
      <c r="DB53" s="635"/>
      <c r="DC53" s="635"/>
      <c r="DD53" s="635"/>
      <c r="DE53" s="635"/>
      <c r="DF53" s="636"/>
      <c r="DG53" s="681"/>
      <c r="DH53" s="682"/>
      <c r="DI53" s="682"/>
      <c r="DJ53" s="682"/>
      <c r="DK53" s="682"/>
      <c r="DL53" s="682"/>
      <c r="DM53" s="682"/>
      <c r="DN53" s="682"/>
      <c r="DO53" s="682"/>
      <c r="DP53" s="682"/>
      <c r="DQ53" s="683"/>
      <c r="DR53" s="684"/>
      <c r="DS53" s="685"/>
      <c r="DT53" s="685"/>
      <c r="DU53" s="685"/>
      <c r="DV53" s="685"/>
      <c r="DW53" s="685"/>
      <c r="DX53" s="686"/>
    </row>
    <row r="54" spans="2:128" ht="11.25" customHeight="1">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6"/>
      <c r="AQ54" s="666"/>
      <c r="AR54" s="666"/>
      <c r="AS54" s="666"/>
      <c r="AT54" s="219"/>
      <c r="AU54" s="219"/>
      <c r="AV54" s="219"/>
      <c r="AW54" s="219"/>
      <c r="AX54" s="219"/>
      <c r="AY54" s="219"/>
      <c r="AZ54" s="219"/>
      <c r="BA54" s="219"/>
      <c r="BB54" s="219"/>
      <c r="BC54" s="219"/>
      <c r="BD54" s="664"/>
      <c r="BE54" s="664"/>
      <c r="BF54" s="664"/>
      <c r="BG54" s="664"/>
      <c r="BH54" s="664"/>
      <c r="BI54" s="664"/>
      <c r="BJ54" s="664"/>
      <c r="BK54" s="664"/>
      <c r="BL54" s="664"/>
      <c r="BM54" s="664"/>
      <c r="BN54" s="664"/>
      <c r="BO54" s="664"/>
      <c r="BP54" s="664"/>
      <c r="BQ54" s="664"/>
      <c r="BR54" s="664"/>
      <c r="BS54" s="664"/>
      <c r="BT54" s="664"/>
      <c r="BU54" s="664"/>
      <c r="BV54" s="664"/>
      <c r="BW54" s="664"/>
      <c r="BY54" s="607" t="s">
        <v>329</v>
      </c>
      <c r="BZ54" s="608"/>
      <c r="CA54" s="608"/>
      <c r="CB54" s="608"/>
      <c r="CC54" s="608"/>
      <c r="CD54" s="608"/>
      <c r="CE54" s="608"/>
      <c r="CF54" s="608"/>
      <c r="CG54" s="608"/>
      <c r="CH54" s="608"/>
      <c r="CI54" s="608"/>
      <c r="CJ54" s="608"/>
      <c r="CK54" s="608"/>
      <c r="CL54" s="609"/>
      <c r="CM54" s="610">
        <v>1308105</v>
      </c>
      <c r="CN54" s="611"/>
      <c r="CO54" s="611"/>
      <c r="CP54" s="611"/>
      <c r="CQ54" s="611"/>
      <c r="CR54" s="611"/>
      <c r="CS54" s="611"/>
      <c r="CT54" s="612"/>
      <c r="CU54" s="615">
        <v>0.3</v>
      </c>
      <c r="CV54" s="637"/>
      <c r="CW54" s="637"/>
      <c r="CX54" s="638"/>
      <c r="CY54" s="619">
        <v>253423</v>
      </c>
      <c r="CZ54" s="635"/>
      <c r="DA54" s="635"/>
      <c r="DB54" s="635"/>
      <c r="DC54" s="635"/>
      <c r="DD54" s="635"/>
      <c r="DE54" s="635"/>
      <c r="DF54" s="636"/>
      <c r="DG54" s="681"/>
      <c r="DH54" s="682"/>
      <c r="DI54" s="682"/>
      <c r="DJ54" s="682"/>
      <c r="DK54" s="682"/>
      <c r="DL54" s="682"/>
      <c r="DM54" s="682"/>
      <c r="DN54" s="682"/>
      <c r="DO54" s="682"/>
      <c r="DP54" s="682"/>
      <c r="DQ54" s="683"/>
      <c r="DR54" s="684"/>
      <c r="DS54" s="685"/>
      <c r="DT54" s="685"/>
      <c r="DU54" s="685"/>
      <c r="DV54" s="685"/>
      <c r="DW54" s="685"/>
      <c r="DX54" s="686"/>
    </row>
    <row r="55" spans="2:128" ht="11.25" customHeight="1">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6"/>
      <c r="AQ55" s="666"/>
      <c r="AR55" s="666"/>
      <c r="AS55" s="666"/>
      <c r="AT55" s="219"/>
      <c r="AU55" s="219"/>
      <c r="AV55" s="219"/>
      <c r="AW55" s="219"/>
      <c r="AX55" s="219"/>
      <c r="AY55" s="219"/>
      <c r="AZ55" s="219"/>
      <c r="BA55" s="219"/>
      <c r="BB55" s="219"/>
      <c r="BC55" s="219"/>
      <c r="BD55" s="664"/>
      <c r="BE55" s="664"/>
      <c r="BF55" s="664"/>
      <c r="BG55" s="664"/>
      <c r="BH55" s="664"/>
      <c r="BI55" s="664"/>
      <c r="BJ55" s="664"/>
      <c r="BK55" s="664"/>
      <c r="BL55" s="664"/>
      <c r="BM55" s="664"/>
      <c r="BN55" s="664"/>
      <c r="BO55" s="664"/>
      <c r="BP55" s="664"/>
      <c r="BQ55" s="664"/>
      <c r="BR55" s="664"/>
      <c r="BS55" s="664"/>
      <c r="BT55" s="664"/>
      <c r="BU55" s="664"/>
      <c r="BV55" s="664"/>
      <c r="BW55" s="664"/>
      <c r="BY55" s="642" t="s">
        <v>299</v>
      </c>
      <c r="BZ55" s="643"/>
      <c r="CA55" s="607" t="s">
        <v>330</v>
      </c>
      <c r="CB55" s="608"/>
      <c r="CC55" s="608"/>
      <c r="CD55" s="608"/>
      <c r="CE55" s="608"/>
      <c r="CF55" s="608"/>
      <c r="CG55" s="608"/>
      <c r="CH55" s="608"/>
      <c r="CI55" s="608"/>
      <c r="CJ55" s="608"/>
      <c r="CK55" s="608"/>
      <c r="CL55" s="609"/>
      <c r="CM55" s="610">
        <v>93797091</v>
      </c>
      <c r="CN55" s="611"/>
      <c r="CO55" s="611"/>
      <c r="CP55" s="611"/>
      <c r="CQ55" s="611"/>
      <c r="CR55" s="611"/>
      <c r="CS55" s="611"/>
      <c r="CT55" s="612"/>
      <c r="CU55" s="615">
        <v>21.3</v>
      </c>
      <c r="CV55" s="637"/>
      <c r="CW55" s="637"/>
      <c r="CX55" s="638"/>
      <c r="CY55" s="619">
        <v>16721143</v>
      </c>
      <c r="CZ55" s="635"/>
      <c r="DA55" s="635"/>
      <c r="DB55" s="635"/>
      <c r="DC55" s="635"/>
      <c r="DD55" s="635"/>
      <c r="DE55" s="635"/>
      <c r="DF55" s="636"/>
      <c r="DG55" s="681"/>
      <c r="DH55" s="682"/>
      <c r="DI55" s="682"/>
      <c r="DJ55" s="682"/>
      <c r="DK55" s="682"/>
      <c r="DL55" s="682"/>
      <c r="DM55" s="682"/>
      <c r="DN55" s="682"/>
      <c r="DO55" s="682"/>
      <c r="DP55" s="682"/>
      <c r="DQ55" s="683"/>
      <c r="DR55" s="684"/>
      <c r="DS55" s="685"/>
      <c r="DT55" s="685"/>
      <c r="DU55" s="685"/>
      <c r="DV55" s="685"/>
      <c r="DW55" s="685"/>
      <c r="DX55" s="686"/>
    </row>
    <row r="56" spans="2:128" ht="11.25" customHeight="1">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4"/>
      <c r="BZ56" s="645"/>
      <c r="CA56" s="607" t="s">
        <v>331</v>
      </c>
      <c r="CB56" s="608"/>
      <c r="CC56" s="608"/>
      <c r="CD56" s="608"/>
      <c r="CE56" s="608"/>
      <c r="CF56" s="608"/>
      <c r="CG56" s="608"/>
      <c r="CH56" s="608"/>
      <c r="CI56" s="608"/>
      <c r="CJ56" s="608"/>
      <c r="CK56" s="608"/>
      <c r="CL56" s="609"/>
      <c r="CM56" s="610">
        <v>46897366</v>
      </c>
      <c r="CN56" s="611"/>
      <c r="CO56" s="611"/>
      <c r="CP56" s="611"/>
      <c r="CQ56" s="611"/>
      <c r="CR56" s="611"/>
      <c r="CS56" s="611"/>
      <c r="CT56" s="612"/>
      <c r="CU56" s="615">
        <v>10.7</v>
      </c>
      <c r="CV56" s="637"/>
      <c r="CW56" s="637"/>
      <c r="CX56" s="638"/>
      <c r="CY56" s="619">
        <v>1489112</v>
      </c>
      <c r="CZ56" s="635"/>
      <c r="DA56" s="635"/>
      <c r="DB56" s="635"/>
      <c r="DC56" s="635"/>
      <c r="DD56" s="635"/>
      <c r="DE56" s="635"/>
      <c r="DF56" s="636"/>
      <c r="DG56" s="681"/>
      <c r="DH56" s="682"/>
      <c r="DI56" s="682"/>
      <c r="DJ56" s="682"/>
      <c r="DK56" s="682"/>
      <c r="DL56" s="682"/>
      <c r="DM56" s="682"/>
      <c r="DN56" s="682"/>
      <c r="DO56" s="682"/>
      <c r="DP56" s="682"/>
      <c r="DQ56" s="683"/>
      <c r="DR56" s="684"/>
      <c r="DS56" s="685"/>
      <c r="DT56" s="685"/>
      <c r="DU56" s="685"/>
      <c r="DV56" s="685"/>
      <c r="DW56" s="685"/>
      <c r="DX56" s="686"/>
    </row>
    <row r="57" spans="2:128" ht="11.25" customHeight="1">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8"/>
      <c r="AR57" s="688"/>
      <c r="AS57" s="688"/>
      <c r="AT57" s="688"/>
      <c r="AU57" s="688"/>
      <c r="AV57" s="688"/>
      <c r="AW57" s="688"/>
      <c r="AX57" s="688"/>
      <c r="AY57" s="688"/>
      <c r="AZ57" s="688"/>
      <c r="BA57" s="688"/>
      <c r="BB57" s="688"/>
      <c r="BC57" s="688"/>
      <c r="BD57" s="688"/>
      <c r="BE57" s="688"/>
      <c r="BF57" s="688"/>
      <c r="BG57" s="688"/>
      <c r="BH57" s="688"/>
      <c r="BI57" s="688"/>
      <c r="BJ57" s="688"/>
      <c r="BK57" s="688"/>
      <c r="BL57" s="688"/>
      <c r="BM57" s="688"/>
      <c r="BN57" s="688"/>
      <c r="BO57" s="688"/>
      <c r="BP57" s="688"/>
      <c r="BQ57" s="688"/>
      <c r="BR57" s="688"/>
      <c r="BS57" s="688"/>
      <c r="BT57" s="688"/>
      <c r="BU57" s="688"/>
      <c r="BV57" s="688"/>
      <c r="BW57" s="688"/>
      <c r="BY57" s="644"/>
      <c r="BZ57" s="645"/>
      <c r="CA57" s="607" t="s">
        <v>332</v>
      </c>
      <c r="CB57" s="608"/>
      <c r="CC57" s="608"/>
      <c r="CD57" s="608"/>
      <c r="CE57" s="608"/>
      <c r="CF57" s="608"/>
      <c r="CG57" s="608"/>
      <c r="CH57" s="608"/>
      <c r="CI57" s="608"/>
      <c r="CJ57" s="608"/>
      <c r="CK57" s="608"/>
      <c r="CL57" s="609"/>
      <c r="CM57" s="610">
        <v>36850485</v>
      </c>
      <c r="CN57" s="611"/>
      <c r="CO57" s="611"/>
      <c r="CP57" s="611"/>
      <c r="CQ57" s="611"/>
      <c r="CR57" s="611"/>
      <c r="CS57" s="611"/>
      <c r="CT57" s="612"/>
      <c r="CU57" s="615">
        <v>8.4</v>
      </c>
      <c r="CV57" s="637"/>
      <c r="CW57" s="637"/>
      <c r="CX57" s="638"/>
      <c r="CY57" s="619">
        <v>14112787</v>
      </c>
      <c r="CZ57" s="635"/>
      <c r="DA57" s="635"/>
      <c r="DB57" s="635"/>
      <c r="DC57" s="635"/>
      <c r="DD57" s="635"/>
      <c r="DE57" s="635"/>
      <c r="DF57" s="636"/>
      <c r="DG57" s="681"/>
      <c r="DH57" s="682"/>
      <c r="DI57" s="682"/>
      <c r="DJ57" s="682"/>
      <c r="DK57" s="682"/>
      <c r="DL57" s="682"/>
      <c r="DM57" s="682"/>
      <c r="DN57" s="682"/>
      <c r="DO57" s="682"/>
      <c r="DP57" s="682"/>
      <c r="DQ57" s="683"/>
      <c r="DR57" s="684"/>
      <c r="DS57" s="685"/>
      <c r="DT57" s="685"/>
      <c r="DU57" s="685"/>
      <c r="DV57" s="685"/>
      <c r="DW57" s="685"/>
      <c r="DX57" s="686"/>
    </row>
    <row r="58" spans="2:128" ht="11.25" customHeight="1">
      <c r="B58" s="228"/>
      <c r="AP58" s="223"/>
      <c r="AQ58" s="219"/>
      <c r="AR58" s="219"/>
      <c r="AS58" s="219"/>
      <c r="AT58" s="219"/>
      <c r="AU58" s="219"/>
      <c r="AV58" s="219"/>
      <c r="AW58" s="219"/>
      <c r="AX58" s="219"/>
      <c r="AY58" s="219"/>
      <c r="AZ58" s="687"/>
      <c r="BA58" s="687"/>
      <c r="BB58" s="687"/>
      <c r="BC58" s="687"/>
      <c r="BD58" s="219"/>
      <c r="BE58" s="219"/>
      <c r="BF58" s="219"/>
      <c r="BG58" s="219"/>
      <c r="BH58" s="219"/>
      <c r="BI58" s="219"/>
      <c r="BJ58" s="219"/>
      <c r="BK58" s="219"/>
      <c r="BL58" s="219"/>
      <c r="BM58" s="219"/>
      <c r="BN58" s="219"/>
      <c r="BO58" s="219"/>
      <c r="BP58" s="219"/>
      <c r="BQ58" s="219"/>
      <c r="BR58" s="219"/>
      <c r="BS58" s="687"/>
      <c r="BT58" s="687"/>
      <c r="BU58" s="687"/>
      <c r="BV58" s="687"/>
      <c r="BW58" s="687"/>
      <c r="BY58" s="644"/>
      <c r="BZ58" s="645"/>
      <c r="CA58" s="607" t="s">
        <v>333</v>
      </c>
      <c r="CB58" s="608"/>
      <c r="CC58" s="608"/>
      <c r="CD58" s="608"/>
      <c r="CE58" s="608"/>
      <c r="CF58" s="608"/>
      <c r="CG58" s="608"/>
      <c r="CH58" s="608"/>
      <c r="CI58" s="608"/>
      <c r="CJ58" s="608"/>
      <c r="CK58" s="608"/>
      <c r="CL58" s="609"/>
      <c r="CM58" s="610">
        <v>4816780</v>
      </c>
      <c r="CN58" s="611"/>
      <c r="CO58" s="611"/>
      <c r="CP58" s="611"/>
      <c r="CQ58" s="611"/>
      <c r="CR58" s="611"/>
      <c r="CS58" s="611"/>
      <c r="CT58" s="612"/>
      <c r="CU58" s="615">
        <v>1.1000000000000001</v>
      </c>
      <c r="CV58" s="637"/>
      <c r="CW58" s="637"/>
      <c r="CX58" s="638"/>
      <c r="CY58" s="619">
        <v>68133</v>
      </c>
      <c r="CZ58" s="635"/>
      <c r="DA58" s="635"/>
      <c r="DB58" s="635"/>
      <c r="DC58" s="635"/>
      <c r="DD58" s="635"/>
      <c r="DE58" s="635"/>
      <c r="DF58" s="636"/>
      <c r="DG58" s="681"/>
      <c r="DH58" s="682"/>
      <c r="DI58" s="682"/>
      <c r="DJ58" s="682"/>
      <c r="DK58" s="682"/>
      <c r="DL58" s="682"/>
      <c r="DM58" s="682"/>
      <c r="DN58" s="682"/>
      <c r="DO58" s="682"/>
      <c r="DP58" s="682"/>
      <c r="DQ58" s="683"/>
      <c r="DR58" s="684"/>
      <c r="DS58" s="685"/>
      <c r="DT58" s="685"/>
      <c r="DU58" s="685"/>
      <c r="DV58" s="685"/>
      <c r="DW58" s="685"/>
      <c r="DX58" s="686"/>
    </row>
    <row r="59" spans="2:128" ht="11.25" customHeight="1">
      <c r="AP59" s="219"/>
      <c r="AQ59" s="223"/>
      <c r="AR59" s="223"/>
      <c r="AS59" s="223"/>
      <c r="AT59" s="223"/>
      <c r="AU59" s="223"/>
      <c r="AV59" s="223"/>
      <c r="AW59" s="223"/>
      <c r="AX59" s="223"/>
      <c r="AY59" s="219"/>
      <c r="AZ59" s="687"/>
      <c r="BA59" s="687"/>
      <c r="BB59" s="687"/>
      <c r="BC59" s="687"/>
      <c r="BD59" s="219"/>
      <c r="BE59" s="219"/>
      <c r="BF59" s="219"/>
      <c r="BG59" s="219"/>
      <c r="BH59" s="219"/>
      <c r="BI59" s="219"/>
      <c r="BJ59" s="219"/>
      <c r="BK59" s="219"/>
      <c r="BL59" s="219"/>
      <c r="BM59" s="219"/>
      <c r="BN59" s="219"/>
      <c r="BO59" s="219"/>
      <c r="BP59" s="219"/>
      <c r="BQ59" s="219"/>
      <c r="BR59" s="219"/>
      <c r="BS59" s="687"/>
      <c r="BT59" s="687"/>
      <c r="BU59" s="687"/>
      <c r="BV59" s="687"/>
      <c r="BW59" s="687"/>
      <c r="BY59" s="646"/>
      <c r="BZ59" s="647"/>
      <c r="CA59" s="607" t="s">
        <v>334</v>
      </c>
      <c r="CB59" s="608"/>
      <c r="CC59" s="608"/>
      <c r="CD59" s="608"/>
      <c r="CE59" s="608"/>
      <c r="CF59" s="608"/>
      <c r="CG59" s="608"/>
      <c r="CH59" s="608"/>
      <c r="CI59" s="608"/>
      <c r="CJ59" s="608"/>
      <c r="CK59" s="608"/>
      <c r="CL59" s="609"/>
      <c r="CM59" s="610" t="s">
        <v>119</v>
      </c>
      <c r="CN59" s="611"/>
      <c r="CO59" s="611"/>
      <c r="CP59" s="611"/>
      <c r="CQ59" s="611"/>
      <c r="CR59" s="611"/>
      <c r="CS59" s="611"/>
      <c r="CT59" s="612"/>
      <c r="CU59" s="615" t="s">
        <v>119</v>
      </c>
      <c r="CV59" s="637"/>
      <c r="CW59" s="637"/>
      <c r="CX59" s="638"/>
      <c r="CY59" s="619" t="s">
        <v>119</v>
      </c>
      <c r="CZ59" s="635"/>
      <c r="DA59" s="635"/>
      <c r="DB59" s="635"/>
      <c r="DC59" s="635"/>
      <c r="DD59" s="635"/>
      <c r="DE59" s="635"/>
      <c r="DF59" s="636"/>
      <c r="DG59" s="681"/>
      <c r="DH59" s="682"/>
      <c r="DI59" s="682"/>
      <c r="DJ59" s="682"/>
      <c r="DK59" s="682"/>
      <c r="DL59" s="682"/>
      <c r="DM59" s="682"/>
      <c r="DN59" s="682"/>
      <c r="DO59" s="682"/>
      <c r="DP59" s="682"/>
      <c r="DQ59" s="683"/>
      <c r="DR59" s="684"/>
      <c r="DS59" s="685"/>
      <c r="DT59" s="685"/>
      <c r="DU59" s="685"/>
      <c r="DV59" s="685"/>
      <c r="DW59" s="685"/>
      <c r="DX59" s="686"/>
    </row>
    <row r="60" spans="2:128" ht="11.25" customHeight="1">
      <c r="AP60" s="219"/>
      <c r="AQ60" s="223"/>
      <c r="AR60" s="223"/>
      <c r="AS60" s="223"/>
      <c r="AT60" s="223"/>
      <c r="AU60" s="223"/>
      <c r="AV60" s="223"/>
      <c r="AW60" s="223"/>
      <c r="AX60" s="223"/>
      <c r="AY60" s="219"/>
      <c r="AZ60" s="687"/>
      <c r="BA60" s="687"/>
      <c r="BB60" s="687"/>
      <c r="BC60" s="687"/>
      <c r="BD60" s="219"/>
      <c r="BE60" s="219"/>
      <c r="BF60" s="219"/>
      <c r="BG60" s="219"/>
      <c r="BH60" s="219"/>
      <c r="BI60" s="219"/>
      <c r="BJ60" s="219"/>
      <c r="BK60" s="219"/>
      <c r="BL60" s="219"/>
      <c r="BM60" s="219"/>
      <c r="BN60" s="219"/>
      <c r="BO60" s="219"/>
      <c r="BP60" s="219"/>
      <c r="BQ60" s="219"/>
      <c r="BR60" s="219"/>
      <c r="BS60" s="687"/>
      <c r="BT60" s="687"/>
      <c r="BU60" s="687"/>
      <c r="BV60" s="687"/>
      <c r="BW60" s="687"/>
      <c r="BY60" s="626" t="s">
        <v>335</v>
      </c>
      <c r="BZ60" s="627"/>
      <c r="CA60" s="627"/>
      <c r="CB60" s="627"/>
      <c r="CC60" s="627"/>
      <c r="CD60" s="627"/>
      <c r="CE60" s="627"/>
      <c r="CF60" s="627"/>
      <c r="CG60" s="627"/>
      <c r="CH60" s="627"/>
      <c r="CI60" s="627"/>
      <c r="CJ60" s="627"/>
      <c r="CK60" s="627"/>
      <c r="CL60" s="628"/>
      <c r="CM60" s="689">
        <v>439921412</v>
      </c>
      <c r="CN60" s="690"/>
      <c r="CO60" s="690"/>
      <c r="CP60" s="690"/>
      <c r="CQ60" s="690"/>
      <c r="CR60" s="690"/>
      <c r="CS60" s="690"/>
      <c r="CT60" s="691"/>
      <c r="CU60" s="632">
        <v>100</v>
      </c>
      <c r="CV60" s="692"/>
      <c r="CW60" s="692"/>
      <c r="CX60" s="693"/>
      <c r="CY60" s="694">
        <v>292332703</v>
      </c>
      <c r="CZ60" s="695"/>
      <c r="DA60" s="695"/>
      <c r="DB60" s="695"/>
      <c r="DC60" s="695"/>
      <c r="DD60" s="695"/>
      <c r="DE60" s="695"/>
      <c r="DF60" s="696"/>
      <c r="DG60" s="697"/>
      <c r="DH60" s="698"/>
      <c r="DI60" s="698"/>
      <c r="DJ60" s="698"/>
      <c r="DK60" s="698"/>
      <c r="DL60" s="698"/>
      <c r="DM60" s="698"/>
      <c r="DN60" s="698"/>
      <c r="DO60" s="698"/>
      <c r="DP60" s="698"/>
      <c r="DQ60" s="699"/>
      <c r="DR60" s="700"/>
      <c r="DS60" s="701"/>
      <c r="DT60" s="701"/>
      <c r="DU60" s="701"/>
      <c r="DV60" s="701"/>
      <c r="DW60" s="701"/>
      <c r="DX60" s="702"/>
    </row>
    <row r="61" spans="2:128" ht="11.25" customHeight="1">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PdQWqHlyCgmtb3S+0uCcaOVovdxnMUGQ+yMbdKkxs68Aq4f0TPc/MlLDAtRjy0S1zsUvxnvYv8tKeHdrsew/7w==" saltValue="7qykTn8SQIfQvcjq8Gvikg=="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7" zoomScale="70" zoomScaleNormal="25" zoomScaleSheetLayoutView="70" workbookViewId="0">
      <selection activeCell="A25" sqref="A25:BI25"/>
    </sheetView>
  </sheetViews>
  <sheetFormatPr defaultColWidth="0" defaultRowHeight="13.5" zeroHeight="1"/>
  <cols>
    <col min="1" max="130" width="2.75" style="277" customWidth="1"/>
    <col min="131" max="131" width="1.625" style="277" customWidth="1"/>
    <col min="132" max="16384" width="9" style="277" hidden="1"/>
  </cols>
  <sheetData>
    <row r="1" spans="1:131" s="236" customFormat="1" ht="11.25" customHeight="1" thickBot="1">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c r="A2" s="237" t="s">
        <v>336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2" t="s">
        <v>337</v>
      </c>
      <c r="DK2" s="733"/>
      <c r="DL2" s="733"/>
      <c r="DM2" s="733"/>
      <c r="DN2" s="733"/>
      <c r="DO2" s="734"/>
      <c r="DP2" s="238"/>
      <c r="DQ2" s="732" t="s">
        <v>338</v>
      </c>
      <c r="DR2" s="733"/>
      <c r="DS2" s="733"/>
      <c r="DT2" s="733"/>
      <c r="DU2" s="733"/>
      <c r="DV2" s="733"/>
      <c r="DW2" s="733"/>
      <c r="DX2" s="733"/>
      <c r="DY2" s="733"/>
      <c r="DZ2" s="734"/>
      <c r="EA2" s="239"/>
    </row>
    <row r="3" spans="1:131" s="236" customFormat="1" ht="11.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c r="A4" s="735" t="s">
        <v>339</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41"/>
      <c r="BA4" s="241"/>
      <c r="BB4" s="241"/>
      <c r="BC4" s="241"/>
      <c r="BD4" s="241"/>
      <c r="BE4" s="242"/>
      <c r="BF4" s="242"/>
      <c r="BG4" s="242"/>
      <c r="BH4" s="242"/>
      <c r="BI4" s="242"/>
      <c r="BJ4" s="242"/>
      <c r="BK4" s="242"/>
      <c r="BL4" s="242"/>
      <c r="BM4" s="242"/>
      <c r="BN4" s="242"/>
      <c r="BO4" s="242"/>
      <c r="BP4" s="242"/>
      <c r="BQ4" s="241" t="s">
        <v>340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c r="A5" s="726" t="s">
        <v>341</v>
      </c>
      <c r="B5" s="727"/>
      <c r="C5" s="727"/>
      <c r="D5" s="727"/>
      <c r="E5" s="727"/>
      <c r="F5" s="727"/>
      <c r="G5" s="727"/>
      <c r="H5" s="727"/>
      <c r="I5" s="727"/>
      <c r="J5" s="727"/>
      <c r="K5" s="727"/>
      <c r="L5" s="727"/>
      <c r="M5" s="727"/>
      <c r="N5" s="727"/>
      <c r="O5" s="727"/>
      <c r="P5" s="728"/>
      <c r="Q5" s="703" t="s">
        <v>342</v>
      </c>
      <c r="R5" s="704"/>
      <c r="S5" s="704"/>
      <c r="T5" s="704"/>
      <c r="U5" s="705"/>
      <c r="V5" s="703" t="s">
        <v>343</v>
      </c>
      <c r="W5" s="704"/>
      <c r="X5" s="704"/>
      <c r="Y5" s="704"/>
      <c r="Z5" s="705"/>
      <c r="AA5" s="703" t="s">
        <v>344</v>
      </c>
      <c r="AB5" s="704"/>
      <c r="AC5" s="704"/>
      <c r="AD5" s="704"/>
      <c r="AE5" s="704"/>
      <c r="AF5" s="736" t="s">
        <v>345</v>
      </c>
      <c r="AG5" s="704"/>
      <c r="AH5" s="704"/>
      <c r="AI5" s="704"/>
      <c r="AJ5" s="715"/>
      <c r="AK5" s="704" t="s">
        <v>346</v>
      </c>
      <c r="AL5" s="704"/>
      <c r="AM5" s="704"/>
      <c r="AN5" s="704"/>
      <c r="AO5" s="705"/>
      <c r="AP5" s="703" t="s">
        <v>347</v>
      </c>
      <c r="AQ5" s="704"/>
      <c r="AR5" s="704"/>
      <c r="AS5" s="704"/>
      <c r="AT5" s="705"/>
      <c r="AU5" s="703" t="s">
        <v>348</v>
      </c>
      <c r="AV5" s="704"/>
      <c r="AW5" s="704"/>
      <c r="AX5" s="704"/>
      <c r="AY5" s="715"/>
      <c r="AZ5" s="245"/>
      <c r="BA5" s="245"/>
      <c r="BB5" s="245"/>
      <c r="BC5" s="245"/>
      <c r="BD5" s="245"/>
      <c r="BE5" s="246"/>
      <c r="BF5" s="246"/>
      <c r="BG5" s="246"/>
      <c r="BH5" s="246"/>
      <c r="BI5" s="246"/>
      <c r="BJ5" s="246"/>
      <c r="BK5" s="246"/>
      <c r="BL5" s="246"/>
      <c r="BM5" s="246"/>
      <c r="BN5" s="246"/>
      <c r="BO5" s="246"/>
      <c r="BP5" s="246"/>
      <c r="BQ5" s="726" t="s">
        <v>349</v>
      </c>
      <c r="BR5" s="727"/>
      <c r="BS5" s="727"/>
      <c r="BT5" s="727"/>
      <c r="BU5" s="727"/>
      <c r="BV5" s="727"/>
      <c r="BW5" s="727"/>
      <c r="BX5" s="727"/>
      <c r="BY5" s="727"/>
      <c r="BZ5" s="727"/>
      <c r="CA5" s="727"/>
      <c r="CB5" s="727"/>
      <c r="CC5" s="727"/>
      <c r="CD5" s="727"/>
      <c r="CE5" s="727"/>
      <c r="CF5" s="727"/>
      <c r="CG5" s="728"/>
      <c r="CH5" s="703" t="s">
        <v>350</v>
      </c>
      <c r="CI5" s="704"/>
      <c r="CJ5" s="704"/>
      <c r="CK5" s="704"/>
      <c r="CL5" s="705"/>
      <c r="CM5" s="703" t="s">
        <v>351</v>
      </c>
      <c r="CN5" s="704"/>
      <c r="CO5" s="704"/>
      <c r="CP5" s="704"/>
      <c r="CQ5" s="705"/>
      <c r="CR5" s="703" t="s">
        <v>352</v>
      </c>
      <c r="CS5" s="704"/>
      <c r="CT5" s="704"/>
      <c r="CU5" s="704"/>
      <c r="CV5" s="705"/>
      <c r="CW5" s="703" t="s">
        <v>353</v>
      </c>
      <c r="CX5" s="704"/>
      <c r="CY5" s="704"/>
      <c r="CZ5" s="704"/>
      <c r="DA5" s="705"/>
      <c r="DB5" s="703" t="s">
        <v>354</v>
      </c>
      <c r="DC5" s="704"/>
      <c r="DD5" s="704"/>
      <c r="DE5" s="704"/>
      <c r="DF5" s="705"/>
      <c r="DG5" s="709" t="s">
        <v>355</v>
      </c>
      <c r="DH5" s="710"/>
      <c r="DI5" s="710"/>
      <c r="DJ5" s="710"/>
      <c r="DK5" s="711"/>
      <c r="DL5" s="709" t="s">
        <v>356</v>
      </c>
      <c r="DM5" s="710"/>
      <c r="DN5" s="710"/>
      <c r="DO5" s="710"/>
      <c r="DP5" s="711"/>
      <c r="DQ5" s="703" t="s">
        <v>357</v>
      </c>
      <c r="DR5" s="704"/>
      <c r="DS5" s="704"/>
      <c r="DT5" s="704"/>
      <c r="DU5" s="705"/>
      <c r="DV5" s="703" t="s">
        <v>348</v>
      </c>
      <c r="DW5" s="704"/>
      <c r="DX5" s="704"/>
      <c r="DY5" s="704"/>
      <c r="DZ5" s="715"/>
      <c r="EA5" s="243"/>
    </row>
    <row r="6" spans="1:131" s="244"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41"/>
      <c r="BA6" s="241"/>
      <c r="BB6" s="241"/>
      <c r="BC6" s="241"/>
      <c r="BD6" s="241"/>
      <c r="BE6" s="242"/>
      <c r="BF6" s="242"/>
      <c r="BG6" s="242"/>
      <c r="BH6" s="242"/>
      <c r="BI6" s="242"/>
      <c r="BJ6" s="242"/>
      <c r="BK6" s="242"/>
      <c r="BL6" s="242"/>
      <c r="BM6" s="242"/>
      <c r="BN6" s="242"/>
      <c r="BO6" s="242"/>
      <c r="BP6" s="242"/>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43"/>
    </row>
    <row r="7" spans="1:131" s="244" customFormat="1" ht="26.25" customHeight="1" thickTop="1">
      <c r="A7" s="247">
        <v>1</v>
      </c>
      <c r="B7" s="717" t="s">
        <v>358</v>
      </c>
      <c r="C7" s="718"/>
      <c r="D7" s="718"/>
      <c r="E7" s="718"/>
      <c r="F7" s="718"/>
      <c r="G7" s="718"/>
      <c r="H7" s="718"/>
      <c r="I7" s="718"/>
      <c r="J7" s="718"/>
      <c r="K7" s="718"/>
      <c r="L7" s="718"/>
      <c r="M7" s="718"/>
      <c r="N7" s="718"/>
      <c r="O7" s="718"/>
      <c r="P7" s="719"/>
      <c r="Q7" s="720">
        <v>459639</v>
      </c>
      <c r="R7" s="721"/>
      <c r="S7" s="721"/>
      <c r="T7" s="721"/>
      <c r="U7" s="721"/>
      <c r="V7" s="721">
        <v>449716</v>
      </c>
      <c r="W7" s="721"/>
      <c r="X7" s="721"/>
      <c r="Y7" s="721"/>
      <c r="Z7" s="721"/>
      <c r="AA7" s="721">
        <v>9923</v>
      </c>
      <c r="AB7" s="721"/>
      <c r="AC7" s="721"/>
      <c r="AD7" s="721"/>
      <c r="AE7" s="722"/>
      <c r="AF7" s="723">
        <v>5389</v>
      </c>
      <c r="AG7" s="724"/>
      <c r="AH7" s="724"/>
      <c r="AI7" s="724"/>
      <c r="AJ7" s="725"/>
      <c r="AK7" s="760">
        <v>8007</v>
      </c>
      <c r="AL7" s="761"/>
      <c r="AM7" s="761"/>
      <c r="AN7" s="761"/>
      <c r="AO7" s="761"/>
      <c r="AP7" s="761">
        <v>683355</v>
      </c>
      <c r="AQ7" s="761"/>
      <c r="AR7" s="761"/>
      <c r="AS7" s="761"/>
      <c r="AT7" s="761"/>
      <c r="AU7" s="762"/>
      <c r="AV7" s="762"/>
      <c r="AW7" s="762"/>
      <c r="AX7" s="762"/>
      <c r="AY7" s="763"/>
      <c r="AZ7" s="241"/>
      <c r="BA7" s="241"/>
      <c r="BB7" s="241"/>
      <c r="BC7" s="241"/>
      <c r="BD7" s="241"/>
      <c r="BE7" s="242"/>
      <c r="BF7" s="242"/>
      <c r="BG7" s="242"/>
      <c r="BH7" s="242"/>
      <c r="BI7" s="242"/>
      <c r="BJ7" s="242"/>
      <c r="BK7" s="242"/>
      <c r="BL7" s="242"/>
      <c r="BM7" s="242"/>
      <c r="BN7" s="242"/>
      <c r="BO7" s="242"/>
      <c r="BP7" s="242"/>
      <c r="BQ7" s="247">
        <v>1</v>
      </c>
      <c r="BR7" s="248"/>
      <c r="BS7" s="738" t="s">
        <v>561</v>
      </c>
      <c r="BT7" s="739"/>
      <c r="BU7" s="739"/>
      <c r="BV7" s="739"/>
      <c r="BW7" s="739"/>
      <c r="BX7" s="739"/>
      <c r="BY7" s="739"/>
      <c r="BZ7" s="739"/>
      <c r="CA7" s="739"/>
      <c r="CB7" s="739"/>
      <c r="CC7" s="739"/>
      <c r="CD7" s="739"/>
      <c r="CE7" s="739"/>
      <c r="CF7" s="739"/>
      <c r="CG7" s="764"/>
      <c r="CH7" s="757">
        <v>-5</v>
      </c>
      <c r="CI7" s="758"/>
      <c r="CJ7" s="758"/>
      <c r="CK7" s="758"/>
      <c r="CL7" s="759"/>
      <c r="CM7" s="757">
        <v>341</v>
      </c>
      <c r="CN7" s="758"/>
      <c r="CO7" s="758"/>
      <c r="CP7" s="758"/>
      <c r="CQ7" s="759"/>
      <c r="CR7" s="757">
        <v>243</v>
      </c>
      <c r="CS7" s="758"/>
      <c r="CT7" s="758"/>
      <c r="CU7" s="758"/>
      <c r="CV7" s="759"/>
      <c r="CW7" s="757">
        <v>33</v>
      </c>
      <c r="CX7" s="758"/>
      <c r="CY7" s="758"/>
      <c r="CZ7" s="758"/>
      <c r="DA7" s="759"/>
      <c r="DB7" s="757" t="s">
        <v>560</v>
      </c>
      <c r="DC7" s="758"/>
      <c r="DD7" s="758"/>
      <c r="DE7" s="758"/>
      <c r="DF7" s="759"/>
      <c r="DG7" s="757" t="s">
        <v>560</v>
      </c>
      <c r="DH7" s="758"/>
      <c r="DI7" s="758"/>
      <c r="DJ7" s="758"/>
      <c r="DK7" s="759"/>
      <c r="DL7" s="757" t="s">
        <v>560</v>
      </c>
      <c r="DM7" s="758"/>
      <c r="DN7" s="758"/>
      <c r="DO7" s="758"/>
      <c r="DP7" s="759"/>
      <c r="DQ7" s="757" t="s">
        <v>560</v>
      </c>
      <c r="DR7" s="758"/>
      <c r="DS7" s="758"/>
      <c r="DT7" s="758"/>
      <c r="DU7" s="759"/>
      <c r="DV7" s="738"/>
      <c r="DW7" s="739"/>
      <c r="DX7" s="739"/>
      <c r="DY7" s="739"/>
      <c r="DZ7" s="740"/>
      <c r="EA7" s="243"/>
    </row>
    <row r="8" spans="1:131" s="244" customFormat="1" ht="26.25" customHeight="1">
      <c r="A8" s="249">
        <v>2</v>
      </c>
      <c r="B8" s="741" t="s">
        <v>359</v>
      </c>
      <c r="C8" s="742"/>
      <c r="D8" s="742"/>
      <c r="E8" s="742"/>
      <c r="F8" s="742"/>
      <c r="G8" s="742"/>
      <c r="H8" s="742"/>
      <c r="I8" s="742"/>
      <c r="J8" s="742"/>
      <c r="K8" s="742"/>
      <c r="L8" s="742"/>
      <c r="M8" s="742"/>
      <c r="N8" s="742"/>
      <c r="O8" s="742"/>
      <c r="P8" s="743"/>
      <c r="Q8" s="744">
        <v>930</v>
      </c>
      <c r="R8" s="745"/>
      <c r="S8" s="745"/>
      <c r="T8" s="745"/>
      <c r="U8" s="745"/>
      <c r="V8" s="745">
        <v>930</v>
      </c>
      <c r="W8" s="745"/>
      <c r="X8" s="745"/>
      <c r="Y8" s="745"/>
      <c r="Z8" s="745"/>
      <c r="AA8" s="745" t="s">
        <v>560</v>
      </c>
      <c r="AB8" s="745"/>
      <c r="AC8" s="745"/>
      <c r="AD8" s="745"/>
      <c r="AE8" s="746"/>
      <c r="AF8" s="747" t="s">
        <v>119</v>
      </c>
      <c r="AG8" s="748"/>
      <c r="AH8" s="748"/>
      <c r="AI8" s="748"/>
      <c r="AJ8" s="749"/>
      <c r="AK8" s="750">
        <v>697</v>
      </c>
      <c r="AL8" s="751"/>
      <c r="AM8" s="751"/>
      <c r="AN8" s="751"/>
      <c r="AO8" s="751"/>
      <c r="AP8" s="751" t="s">
        <v>560</v>
      </c>
      <c r="AQ8" s="751"/>
      <c r="AR8" s="751"/>
      <c r="AS8" s="751"/>
      <c r="AT8" s="751"/>
      <c r="AU8" s="752"/>
      <c r="AV8" s="752"/>
      <c r="AW8" s="752"/>
      <c r="AX8" s="752"/>
      <c r="AY8" s="753"/>
      <c r="AZ8" s="241"/>
      <c r="BA8" s="241"/>
      <c r="BB8" s="241"/>
      <c r="BC8" s="241"/>
      <c r="BD8" s="241"/>
      <c r="BE8" s="242"/>
      <c r="BF8" s="242"/>
      <c r="BG8" s="242"/>
      <c r="BH8" s="242"/>
      <c r="BI8" s="242"/>
      <c r="BJ8" s="242"/>
      <c r="BK8" s="242"/>
      <c r="BL8" s="242"/>
      <c r="BM8" s="242"/>
      <c r="BN8" s="242"/>
      <c r="BO8" s="242"/>
      <c r="BP8" s="242"/>
      <c r="BQ8" s="249">
        <v>2</v>
      </c>
      <c r="BR8" s="251"/>
      <c r="BS8" s="754" t="s">
        <v>562</v>
      </c>
      <c r="BT8" s="755"/>
      <c r="BU8" s="755"/>
      <c r="BV8" s="755"/>
      <c r="BW8" s="755"/>
      <c r="BX8" s="755"/>
      <c r="BY8" s="755"/>
      <c r="BZ8" s="755"/>
      <c r="CA8" s="755"/>
      <c r="CB8" s="755"/>
      <c r="CC8" s="755"/>
      <c r="CD8" s="755"/>
      <c r="CE8" s="755"/>
      <c r="CF8" s="755"/>
      <c r="CG8" s="756"/>
      <c r="CH8" s="765">
        <v>3</v>
      </c>
      <c r="CI8" s="766"/>
      <c r="CJ8" s="766"/>
      <c r="CK8" s="766"/>
      <c r="CL8" s="767"/>
      <c r="CM8" s="765">
        <v>74</v>
      </c>
      <c r="CN8" s="766"/>
      <c r="CO8" s="766"/>
      <c r="CP8" s="766"/>
      <c r="CQ8" s="767"/>
      <c r="CR8" s="765">
        <v>20</v>
      </c>
      <c r="CS8" s="766"/>
      <c r="CT8" s="766"/>
      <c r="CU8" s="766"/>
      <c r="CV8" s="767"/>
      <c r="CW8" s="765" t="s">
        <v>560</v>
      </c>
      <c r="CX8" s="766"/>
      <c r="CY8" s="766"/>
      <c r="CZ8" s="766"/>
      <c r="DA8" s="767"/>
      <c r="DB8" s="765" t="s">
        <v>560</v>
      </c>
      <c r="DC8" s="766"/>
      <c r="DD8" s="766"/>
      <c r="DE8" s="766"/>
      <c r="DF8" s="767"/>
      <c r="DG8" s="765" t="s">
        <v>560</v>
      </c>
      <c r="DH8" s="766"/>
      <c r="DI8" s="766"/>
      <c r="DJ8" s="766"/>
      <c r="DK8" s="767"/>
      <c r="DL8" s="765" t="s">
        <v>560</v>
      </c>
      <c r="DM8" s="766"/>
      <c r="DN8" s="766"/>
      <c r="DO8" s="766"/>
      <c r="DP8" s="767"/>
      <c r="DQ8" s="765" t="s">
        <v>560</v>
      </c>
      <c r="DR8" s="766"/>
      <c r="DS8" s="766"/>
      <c r="DT8" s="766"/>
      <c r="DU8" s="767"/>
      <c r="DV8" s="754"/>
      <c r="DW8" s="755"/>
      <c r="DX8" s="755"/>
      <c r="DY8" s="755"/>
      <c r="DZ8" s="768"/>
      <c r="EA8" s="243"/>
    </row>
    <row r="9" spans="1:131" s="244" customFormat="1" ht="26.25" customHeight="1">
      <c r="A9" s="249">
        <v>3</v>
      </c>
      <c r="B9" s="741" t="s">
        <v>360</v>
      </c>
      <c r="C9" s="742"/>
      <c r="D9" s="742"/>
      <c r="E9" s="742"/>
      <c r="F9" s="742"/>
      <c r="G9" s="742"/>
      <c r="H9" s="742"/>
      <c r="I9" s="742"/>
      <c r="J9" s="742"/>
      <c r="K9" s="742"/>
      <c r="L9" s="742"/>
      <c r="M9" s="742"/>
      <c r="N9" s="742"/>
      <c r="O9" s="742"/>
      <c r="P9" s="743"/>
      <c r="Q9" s="744">
        <v>227</v>
      </c>
      <c r="R9" s="745"/>
      <c r="S9" s="745"/>
      <c r="T9" s="745"/>
      <c r="U9" s="745"/>
      <c r="V9" s="745">
        <v>180</v>
      </c>
      <c r="W9" s="745"/>
      <c r="X9" s="745"/>
      <c r="Y9" s="745"/>
      <c r="Z9" s="745"/>
      <c r="AA9" s="745">
        <v>47</v>
      </c>
      <c r="AB9" s="745"/>
      <c r="AC9" s="745"/>
      <c r="AD9" s="745"/>
      <c r="AE9" s="746"/>
      <c r="AF9" s="747" t="s">
        <v>119</v>
      </c>
      <c r="AG9" s="748"/>
      <c r="AH9" s="748"/>
      <c r="AI9" s="748"/>
      <c r="AJ9" s="749"/>
      <c r="AK9" s="750">
        <v>8</v>
      </c>
      <c r="AL9" s="751"/>
      <c r="AM9" s="751"/>
      <c r="AN9" s="751"/>
      <c r="AO9" s="751"/>
      <c r="AP9" s="751">
        <v>7</v>
      </c>
      <c r="AQ9" s="751"/>
      <c r="AR9" s="751"/>
      <c r="AS9" s="751"/>
      <c r="AT9" s="751"/>
      <c r="AU9" s="752"/>
      <c r="AV9" s="752"/>
      <c r="AW9" s="752"/>
      <c r="AX9" s="752"/>
      <c r="AY9" s="753"/>
      <c r="AZ9" s="241"/>
      <c r="BA9" s="241"/>
      <c r="BB9" s="241"/>
      <c r="BC9" s="241"/>
      <c r="BD9" s="241"/>
      <c r="BE9" s="242"/>
      <c r="BF9" s="242"/>
      <c r="BG9" s="242"/>
      <c r="BH9" s="242"/>
      <c r="BI9" s="242"/>
      <c r="BJ9" s="242"/>
      <c r="BK9" s="242"/>
      <c r="BL9" s="242"/>
      <c r="BM9" s="242"/>
      <c r="BN9" s="242"/>
      <c r="BO9" s="242"/>
      <c r="BP9" s="242"/>
      <c r="BQ9" s="249">
        <v>3</v>
      </c>
      <c r="BR9" s="251"/>
      <c r="BS9" s="754" t="s">
        <v>563</v>
      </c>
      <c r="BT9" s="755"/>
      <c r="BU9" s="755"/>
      <c r="BV9" s="755"/>
      <c r="BW9" s="755"/>
      <c r="BX9" s="755"/>
      <c r="BY9" s="755"/>
      <c r="BZ9" s="755"/>
      <c r="CA9" s="755"/>
      <c r="CB9" s="755"/>
      <c r="CC9" s="755"/>
      <c r="CD9" s="755"/>
      <c r="CE9" s="755"/>
      <c r="CF9" s="755"/>
      <c r="CG9" s="756"/>
      <c r="CH9" s="765">
        <v>6</v>
      </c>
      <c r="CI9" s="766"/>
      <c r="CJ9" s="766"/>
      <c r="CK9" s="766"/>
      <c r="CL9" s="767"/>
      <c r="CM9" s="765">
        <v>3356</v>
      </c>
      <c r="CN9" s="766"/>
      <c r="CO9" s="766"/>
      <c r="CP9" s="766"/>
      <c r="CQ9" s="767"/>
      <c r="CR9" s="765">
        <v>2880</v>
      </c>
      <c r="CS9" s="766"/>
      <c r="CT9" s="766"/>
      <c r="CU9" s="766"/>
      <c r="CV9" s="767"/>
      <c r="CW9" s="765" t="s">
        <v>560</v>
      </c>
      <c r="CX9" s="766"/>
      <c r="CY9" s="766"/>
      <c r="CZ9" s="766"/>
      <c r="DA9" s="767"/>
      <c r="DB9" s="765" t="s">
        <v>560</v>
      </c>
      <c r="DC9" s="766"/>
      <c r="DD9" s="766"/>
      <c r="DE9" s="766"/>
      <c r="DF9" s="767"/>
      <c r="DG9" s="765" t="s">
        <v>560</v>
      </c>
      <c r="DH9" s="766"/>
      <c r="DI9" s="766"/>
      <c r="DJ9" s="766"/>
      <c r="DK9" s="767"/>
      <c r="DL9" s="765" t="s">
        <v>560</v>
      </c>
      <c r="DM9" s="766"/>
      <c r="DN9" s="766"/>
      <c r="DO9" s="766"/>
      <c r="DP9" s="767"/>
      <c r="DQ9" s="765" t="s">
        <v>560</v>
      </c>
      <c r="DR9" s="766"/>
      <c r="DS9" s="766"/>
      <c r="DT9" s="766"/>
      <c r="DU9" s="767"/>
      <c r="DV9" s="754"/>
      <c r="DW9" s="755"/>
      <c r="DX9" s="755"/>
      <c r="DY9" s="755"/>
      <c r="DZ9" s="768"/>
      <c r="EA9" s="243"/>
    </row>
    <row r="10" spans="1:131" s="244" customFormat="1" ht="26.25" customHeight="1">
      <c r="A10" s="249">
        <v>4</v>
      </c>
      <c r="B10" s="741" t="s">
        <v>361</v>
      </c>
      <c r="C10" s="742"/>
      <c r="D10" s="742"/>
      <c r="E10" s="742"/>
      <c r="F10" s="742"/>
      <c r="G10" s="742"/>
      <c r="H10" s="742"/>
      <c r="I10" s="742"/>
      <c r="J10" s="742"/>
      <c r="K10" s="742"/>
      <c r="L10" s="742"/>
      <c r="M10" s="742"/>
      <c r="N10" s="742"/>
      <c r="O10" s="742"/>
      <c r="P10" s="743"/>
      <c r="Q10" s="744">
        <v>179</v>
      </c>
      <c r="R10" s="745"/>
      <c r="S10" s="745"/>
      <c r="T10" s="745"/>
      <c r="U10" s="745"/>
      <c r="V10" s="745">
        <v>40</v>
      </c>
      <c r="W10" s="745"/>
      <c r="X10" s="745"/>
      <c r="Y10" s="745"/>
      <c r="Z10" s="745"/>
      <c r="AA10" s="745">
        <v>139</v>
      </c>
      <c r="AB10" s="745"/>
      <c r="AC10" s="745"/>
      <c r="AD10" s="745"/>
      <c r="AE10" s="746"/>
      <c r="AF10" s="747" t="s">
        <v>119</v>
      </c>
      <c r="AG10" s="748"/>
      <c r="AH10" s="748"/>
      <c r="AI10" s="748"/>
      <c r="AJ10" s="749"/>
      <c r="AK10" s="750">
        <v>0</v>
      </c>
      <c r="AL10" s="751"/>
      <c r="AM10" s="751"/>
      <c r="AN10" s="751"/>
      <c r="AO10" s="751"/>
      <c r="AP10" s="751">
        <v>179</v>
      </c>
      <c r="AQ10" s="751"/>
      <c r="AR10" s="751"/>
      <c r="AS10" s="751"/>
      <c r="AT10" s="751"/>
      <c r="AU10" s="752"/>
      <c r="AV10" s="752"/>
      <c r="AW10" s="752"/>
      <c r="AX10" s="752"/>
      <c r="AY10" s="753"/>
      <c r="AZ10" s="241"/>
      <c r="BA10" s="241"/>
      <c r="BB10" s="241"/>
      <c r="BC10" s="241"/>
      <c r="BD10" s="241"/>
      <c r="BE10" s="242"/>
      <c r="BF10" s="242"/>
      <c r="BG10" s="242"/>
      <c r="BH10" s="242"/>
      <c r="BI10" s="242"/>
      <c r="BJ10" s="242"/>
      <c r="BK10" s="242"/>
      <c r="BL10" s="242"/>
      <c r="BM10" s="242"/>
      <c r="BN10" s="242"/>
      <c r="BO10" s="242"/>
      <c r="BP10" s="242"/>
      <c r="BQ10" s="249">
        <v>4</v>
      </c>
      <c r="BR10" s="251"/>
      <c r="BS10" s="754" t="s">
        <v>564</v>
      </c>
      <c r="BT10" s="755"/>
      <c r="BU10" s="755"/>
      <c r="BV10" s="755"/>
      <c r="BW10" s="755"/>
      <c r="BX10" s="755"/>
      <c r="BY10" s="755"/>
      <c r="BZ10" s="755"/>
      <c r="CA10" s="755"/>
      <c r="CB10" s="755"/>
      <c r="CC10" s="755"/>
      <c r="CD10" s="755"/>
      <c r="CE10" s="755"/>
      <c r="CF10" s="755"/>
      <c r="CG10" s="756"/>
      <c r="CH10" s="765">
        <v>-2</v>
      </c>
      <c r="CI10" s="766"/>
      <c r="CJ10" s="766"/>
      <c r="CK10" s="766"/>
      <c r="CL10" s="767"/>
      <c r="CM10" s="765">
        <v>237</v>
      </c>
      <c r="CN10" s="766"/>
      <c r="CO10" s="766"/>
      <c r="CP10" s="766"/>
      <c r="CQ10" s="767"/>
      <c r="CR10" s="765">
        <v>200</v>
      </c>
      <c r="CS10" s="766"/>
      <c r="CT10" s="766"/>
      <c r="CU10" s="766"/>
      <c r="CV10" s="767"/>
      <c r="CW10" s="765">
        <v>53</v>
      </c>
      <c r="CX10" s="766"/>
      <c r="CY10" s="766"/>
      <c r="CZ10" s="766"/>
      <c r="DA10" s="767"/>
      <c r="DB10" s="765" t="s">
        <v>560</v>
      </c>
      <c r="DC10" s="766"/>
      <c r="DD10" s="766"/>
      <c r="DE10" s="766"/>
      <c r="DF10" s="767"/>
      <c r="DG10" s="765" t="s">
        <v>560</v>
      </c>
      <c r="DH10" s="766"/>
      <c r="DI10" s="766"/>
      <c r="DJ10" s="766"/>
      <c r="DK10" s="767"/>
      <c r="DL10" s="765" t="s">
        <v>560</v>
      </c>
      <c r="DM10" s="766"/>
      <c r="DN10" s="766"/>
      <c r="DO10" s="766"/>
      <c r="DP10" s="767"/>
      <c r="DQ10" s="765" t="s">
        <v>560</v>
      </c>
      <c r="DR10" s="766"/>
      <c r="DS10" s="766"/>
      <c r="DT10" s="766"/>
      <c r="DU10" s="767"/>
      <c r="DV10" s="754"/>
      <c r="DW10" s="755"/>
      <c r="DX10" s="755"/>
      <c r="DY10" s="755"/>
      <c r="DZ10" s="768"/>
      <c r="EA10" s="243"/>
    </row>
    <row r="11" spans="1:131" s="244" customFormat="1" ht="26.25" customHeight="1">
      <c r="A11" s="249">
        <v>5</v>
      </c>
      <c r="B11" s="741" t="s">
        <v>363</v>
      </c>
      <c r="C11" s="742"/>
      <c r="D11" s="742"/>
      <c r="E11" s="742"/>
      <c r="F11" s="742"/>
      <c r="G11" s="742"/>
      <c r="H11" s="742"/>
      <c r="I11" s="742"/>
      <c r="J11" s="742"/>
      <c r="K11" s="742"/>
      <c r="L11" s="742"/>
      <c r="M11" s="742"/>
      <c r="N11" s="742"/>
      <c r="O11" s="742"/>
      <c r="P11" s="743"/>
      <c r="Q11" s="744">
        <v>2216</v>
      </c>
      <c r="R11" s="745"/>
      <c r="S11" s="745"/>
      <c r="T11" s="745"/>
      <c r="U11" s="745"/>
      <c r="V11" s="745">
        <v>2128</v>
      </c>
      <c r="W11" s="745"/>
      <c r="X11" s="745"/>
      <c r="Y11" s="745"/>
      <c r="Z11" s="745"/>
      <c r="AA11" s="745">
        <v>88</v>
      </c>
      <c r="AB11" s="745"/>
      <c r="AC11" s="745"/>
      <c r="AD11" s="745"/>
      <c r="AE11" s="746"/>
      <c r="AF11" s="747" t="s">
        <v>119</v>
      </c>
      <c r="AG11" s="748"/>
      <c r="AH11" s="748"/>
      <c r="AI11" s="748"/>
      <c r="AJ11" s="749"/>
      <c r="AK11" s="750">
        <v>4</v>
      </c>
      <c r="AL11" s="751"/>
      <c r="AM11" s="751"/>
      <c r="AN11" s="751"/>
      <c r="AO11" s="751"/>
      <c r="AP11" s="751">
        <v>1093</v>
      </c>
      <c r="AQ11" s="751"/>
      <c r="AR11" s="751"/>
      <c r="AS11" s="751"/>
      <c r="AT11" s="751"/>
      <c r="AU11" s="752"/>
      <c r="AV11" s="752"/>
      <c r="AW11" s="752"/>
      <c r="AX11" s="752"/>
      <c r="AY11" s="753"/>
      <c r="AZ11" s="241"/>
      <c r="BA11" s="241"/>
      <c r="BB11" s="241"/>
      <c r="BC11" s="241"/>
      <c r="BD11" s="241"/>
      <c r="BE11" s="242"/>
      <c r="BF11" s="242"/>
      <c r="BG11" s="242"/>
      <c r="BH11" s="242"/>
      <c r="BI11" s="242"/>
      <c r="BJ11" s="242"/>
      <c r="BK11" s="242"/>
      <c r="BL11" s="242"/>
      <c r="BM11" s="242"/>
      <c r="BN11" s="242"/>
      <c r="BO11" s="242"/>
      <c r="BP11" s="242"/>
      <c r="BQ11" s="249">
        <v>5</v>
      </c>
      <c r="BR11" s="251"/>
      <c r="BS11" s="754" t="s">
        <v>565</v>
      </c>
      <c r="BT11" s="755"/>
      <c r="BU11" s="755"/>
      <c r="BV11" s="755"/>
      <c r="BW11" s="755"/>
      <c r="BX11" s="755"/>
      <c r="BY11" s="755"/>
      <c r="BZ11" s="755"/>
      <c r="CA11" s="755"/>
      <c r="CB11" s="755"/>
      <c r="CC11" s="755"/>
      <c r="CD11" s="755"/>
      <c r="CE11" s="755"/>
      <c r="CF11" s="755"/>
      <c r="CG11" s="756"/>
      <c r="CH11" s="765">
        <v>0</v>
      </c>
      <c r="CI11" s="766"/>
      <c r="CJ11" s="766"/>
      <c r="CK11" s="766"/>
      <c r="CL11" s="767"/>
      <c r="CM11" s="765">
        <v>74</v>
      </c>
      <c r="CN11" s="766"/>
      <c r="CO11" s="766"/>
      <c r="CP11" s="766"/>
      <c r="CQ11" s="767"/>
      <c r="CR11" s="765">
        <v>42</v>
      </c>
      <c r="CS11" s="766"/>
      <c r="CT11" s="766"/>
      <c r="CU11" s="766"/>
      <c r="CV11" s="767"/>
      <c r="CW11" s="765">
        <v>7</v>
      </c>
      <c r="CX11" s="766"/>
      <c r="CY11" s="766"/>
      <c r="CZ11" s="766"/>
      <c r="DA11" s="767"/>
      <c r="DB11" s="765" t="s">
        <v>560</v>
      </c>
      <c r="DC11" s="766"/>
      <c r="DD11" s="766"/>
      <c r="DE11" s="766"/>
      <c r="DF11" s="767"/>
      <c r="DG11" s="765" t="s">
        <v>560</v>
      </c>
      <c r="DH11" s="766"/>
      <c r="DI11" s="766"/>
      <c r="DJ11" s="766"/>
      <c r="DK11" s="767"/>
      <c r="DL11" s="765" t="s">
        <v>560</v>
      </c>
      <c r="DM11" s="766"/>
      <c r="DN11" s="766"/>
      <c r="DO11" s="766"/>
      <c r="DP11" s="767"/>
      <c r="DQ11" s="765" t="s">
        <v>560</v>
      </c>
      <c r="DR11" s="766"/>
      <c r="DS11" s="766"/>
      <c r="DT11" s="766"/>
      <c r="DU11" s="767"/>
      <c r="DV11" s="754"/>
      <c r="DW11" s="755"/>
      <c r="DX11" s="755"/>
      <c r="DY11" s="755"/>
      <c r="DZ11" s="768"/>
      <c r="EA11" s="243"/>
    </row>
    <row r="12" spans="1:131" s="244" customFormat="1" ht="26.25" customHeight="1">
      <c r="A12" s="249">
        <v>6</v>
      </c>
      <c r="B12" s="741" t="s">
        <v>364</v>
      </c>
      <c r="C12" s="742"/>
      <c r="D12" s="742"/>
      <c r="E12" s="742"/>
      <c r="F12" s="742"/>
      <c r="G12" s="742"/>
      <c r="H12" s="742"/>
      <c r="I12" s="742"/>
      <c r="J12" s="742"/>
      <c r="K12" s="742"/>
      <c r="L12" s="742"/>
      <c r="M12" s="742"/>
      <c r="N12" s="742"/>
      <c r="O12" s="742"/>
      <c r="P12" s="743"/>
      <c r="Q12" s="744">
        <v>3213</v>
      </c>
      <c r="R12" s="745"/>
      <c r="S12" s="745"/>
      <c r="T12" s="745"/>
      <c r="U12" s="745"/>
      <c r="V12" s="745">
        <v>3213</v>
      </c>
      <c r="W12" s="745"/>
      <c r="X12" s="745"/>
      <c r="Y12" s="745"/>
      <c r="Z12" s="745"/>
      <c r="AA12" s="745" t="s">
        <v>560</v>
      </c>
      <c r="AB12" s="745"/>
      <c r="AC12" s="745"/>
      <c r="AD12" s="745"/>
      <c r="AE12" s="746"/>
      <c r="AF12" s="747" t="s">
        <v>119</v>
      </c>
      <c r="AG12" s="748"/>
      <c r="AH12" s="748"/>
      <c r="AI12" s="748"/>
      <c r="AJ12" s="749"/>
      <c r="AK12" s="750">
        <v>3199</v>
      </c>
      <c r="AL12" s="751"/>
      <c r="AM12" s="751"/>
      <c r="AN12" s="751"/>
      <c r="AO12" s="751"/>
      <c r="AP12" s="751" t="s">
        <v>560</v>
      </c>
      <c r="AQ12" s="751"/>
      <c r="AR12" s="751"/>
      <c r="AS12" s="751"/>
      <c r="AT12" s="751"/>
      <c r="AU12" s="752"/>
      <c r="AV12" s="752"/>
      <c r="AW12" s="752"/>
      <c r="AX12" s="752"/>
      <c r="AY12" s="753"/>
      <c r="AZ12" s="241"/>
      <c r="BA12" s="241"/>
      <c r="BB12" s="241"/>
      <c r="BC12" s="241"/>
      <c r="BD12" s="241"/>
      <c r="BE12" s="242"/>
      <c r="BF12" s="242"/>
      <c r="BG12" s="242"/>
      <c r="BH12" s="242"/>
      <c r="BI12" s="242"/>
      <c r="BJ12" s="242"/>
      <c r="BK12" s="242"/>
      <c r="BL12" s="242"/>
      <c r="BM12" s="242"/>
      <c r="BN12" s="242"/>
      <c r="BO12" s="242"/>
      <c r="BP12" s="242"/>
      <c r="BQ12" s="249">
        <v>6</v>
      </c>
      <c r="BR12" s="251"/>
      <c r="BS12" s="754" t="s">
        <v>566</v>
      </c>
      <c r="BT12" s="755"/>
      <c r="BU12" s="755"/>
      <c r="BV12" s="755"/>
      <c r="BW12" s="755"/>
      <c r="BX12" s="755"/>
      <c r="BY12" s="755"/>
      <c r="BZ12" s="755"/>
      <c r="CA12" s="755"/>
      <c r="CB12" s="755"/>
      <c r="CC12" s="755"/>
      <c r="CD12" s="755"/>
      <c r="CE12" s="755"/>
      <c r="CF12" s="755"/>
      <c r="CG12" s="756"/>
      <c r="CH12" s="765">
        <v>1</v>
      </c>
      <c r="CI12" s="766"/>
      <c r="CJ12" s="766"/>
      <c r="CK12" s="766"/>
      <c r="CL12" s="767"/>
      <c r="CM12" s="765">
        <v>29</v>
      </c>
      <c r="CN12" s="766"/>
      <c r="CO12" s="766"/>
      <c r="CP12" s="766"/>
      <c r="CQ12" s="767"/>
      <c r="CR12" s="765">
        <v>10</v>
      </c>
      <c r="CS12" s="766"/>
      <c r="CT12" s="766"/>
      <c r="CU12" s="766"/>
      <c r="CV12" s="767"/>
      <c r="CW12" s="765" t="s">
        <v>560</v>
      </c>
      <c r="CX12" s="766"/>
      <c r="CY12" s="766"/>
      <c r="CZ12" s="766"/>
      <c r="DA12" s="767"/>
      <c r="DB12" s="765" t="s">
        <v>560</v>
      </c>
      <c r="DC12" s="766"/>
      <c r="DD12" s="766"/>
      <c r="DE12" s="766"/>
      <c r="DF12" s="767"/>
      <c r="DG12" s="765" t="s">
        <v>560</v>
      </c>
      <c r="DH12" s="766"/>
      <c r="DI12" s="766"/>
      <c r="DJ12" s="766"/>
      <c r="DK12" s="767"/>
      <c r="DL12" s="765" t="s">
        <v>560</v>
      </c>
      <c r="DM12" s="766"/>
      <c r="DN12" s="766"/>
      <c r="DO12" s="766"/>
      <c r="DP12" s="767"/>
      <c r="DQ12" s="765" t="s">
        <v>560</v>
      </c>
      <c r="DR12" s="766"/>
      <c r="DS12" s="766"/>
      <c r="DT12" s="766"/>
      <c r="DU12" s="767"/>
      <c r="DV12" s="754"/>
      <c r="DW12" s="755"/>
      <c r="DX12" s="755"/>
      <c r="DY12" s="755"/>
      <c r="DZ12" s="768"/>
      <c r="EA12" s="243"/>
    </row>
    <row r="13" spans="1:131" s="244" customFormat="1" ht="26.25" customHeight="1">
      <c r="A13" s="249">
        <v>7</v>
      </c>
      <c r="B13" s="741" t="s">
        <v>365</v>
      </c>
      <c r="C13" s="742"/>
      <c r="D13" s="742"/>
      <c r="E13" s="742"/>
      <c r="F13" s="742"/>
      <c r="G13" s="742"/>
      <c r="H13" s="742"/>
      <c r="I13" s="742"/>
      <c r="J13" s="742"/>
      <c r="K13" s="742"/>
      <c r="L13" s="742"/>
      <c r="M13" s="742"/>
      <c r="N13" s="742"/>
      <c r="O13" s="742"/>
      <c r="P13" s="743"/>
      <c r="Q13" s="744">
        <v>2769</v>
      </c>
      <c r="R13" s="745"/>
      <c r="S13" s="745"/>
      <c r="T13" s="745"/>
      <c r="U13" s="745"/>
      <c r="V13" s="745">
        <v>2678</v>
      </c>
      <c r="W13" s="745"/>
      <c r="X13" s="745"/>
      <c r="Y13" s="745"/>
      <c r="Z13" s="745"/>
      <c r="AA13" s="745">
        <v>90</v>
      </c>
      <c r="AB13" s="745"/>
      <c r="AC13" s="745"/>
      <c r="AD13" s="745"/>
      <c r="AE13" s="746"/>
      <c r="AF13" s="747">
        <v>90</v>
      </c>
      <c r="AG13" s="748"/>
      <c r="AH13" s="748"/>
      <c r="AI13" s="748"/>
      <c r="AJ13" s="749"/>
      <c r="AK13" s="750" t="s">
        <v>496</v>
      </c>
      <c r="AL13" s="751"/>
      <c r="AM13" s="751"/>
      <c r="AN13" s="751"/>
      <c r="AO13" s="751"/>
      <c r="AP13" s="751" t="s">
        <v>560</v>
      </c>
      <c r="AQ13" s="751"/>
      <c r="AR13" s="751"/>
      <c r="AS13" s="751"/>
      <c r="AT13" s="751"/>
      <c r="AU13" s="752"/>
      <c r="AV13" s="752"/>
      <c r="AW13" s="752"/>
      <c r="AX13" s="752"/>
      <c r="AY13" s="753"/>
      <c r="AZ13" s="241"/>
      <c r="BA13" s="241"/>
      <c r="BB13" s="241"/>
      <c r="BC13" s="241"/>
      <c r="BD13" s="241"/>
      <c r="BE13" s="242"/>
      <c r="BF13" s="242"/>
      <c r="BG13" s="242"/>
      <c r="BH13" s="242"/>
      <c r="BI13" s="242"/>
      <c r="BJ13" s="242"/>
      <c r="BK13" s="242"/>
      <c r="BL13" s="242"/>
      <c r="BM13" s="242"/>
      <c r="BN13" s="242"/>
      <c r="BO13" s="242"/>
      <c r="BP13" s="242"/>
      <c r="BQ13" s="249">
        <v>7</v>
      </c>
      <c r="BR13" s="251"/>
      <c r="BS13" s="754" t="s">
        <v>567</v>
      </c>
      <c r="BT13" s="755"/>
      <c r="BU13" s="755"/>
      <c r="BV13" s="755"/>
      <c r="BW13" s="755"/>
      <c r="BX13" s="755"/>
      <c r="BY13" s="755"/>
      <c r="BZ13" s="755"/>
      <c r="CA13" s="755"/>
      <c r="CB13" s="755"/>
      <c r="CC13" s="755"/>
      <c r="CD13" s="755"/>
      <c r="CE13" s="755"/>
      <c r="CF13" s="755"/>
      <c r="CG13" s="756"/>
      <c r="CH13" s="765" t="s">
        <v>568</v>
      </c>
      <c r="CI13" s="766"/>
      <c r="CJ13" s="766"/>
      <c r="CK13" s="766"/>
      <c r="CL13" s="767"/>
      <c r="CM13" s="765">
        <v>252</v>
      </c>
      <c r="CN13" s="766"/>
      <c r="CO13" s="766"/>
      <c r="CP13" s="766"/>
      <c r="CQ13" s="767"/>
      <c r="CR13" s="765">
        <v>164</v>
      </c>
      <c r="CS13" s="766"/>
      <c r="CT13" s="766"/>
      <c r="CU13" s="766"/>
      <c r="CV13" s="767"/>
      <c r="CW13" s="765" t="s">
        <v>560</v>
      </c>
      <c r="CX13" s="766"/>
      <c r="CY13" s="766"/>
      <c r="CZ13" s="766"/>
      <c r="DA13" s="767"/>
      <c r="DB13" s="765" t="s">
        <v>560</v>
      </c>
      <c r="DC13" s="766"/>
      <c r="DD13" s="766"/>
      <c r="DE13" s="766"/>
      <c r="DF13" s="767"/>
      <c r="DG13" s="765" t="s">
        <v>560</v>
      </c>
      <c r="DH13" s="766"/>
      <c r="DI13" s="766"/>
      <c r="DJ13" s="766"/>
      <c r="DK13" s="767"/>
      <c r="DL13" s="765" t="s">
        <v>560</v>
      </c>
      <c r="DM13" s="766"/>
      <c r="DN13" s="766"/>
      <c r="DO13" s="766"/>
      <c r="DP13" s="767"/>
      <c r="DQ13" s="765" t="s">
        <v>560</v>
      </c>
      <c r="DR13" s="766"/>
      <c r="DS13" s="766"/>
      <c r="DT13" s="766"/>
      <c r="DU13" s="767"/>
      <c r="DV13" s="754"/>
      <c r="DW13" s="755"/>
      <c r="DX13" s="755"/>
      <c r="DY13" s="755"/>
      <c r="DZ13" s="768"/>
      <c r="EA13" s="243"/>
    </row>
    <row r="14" spans="1:131" s="244" customFormat="1" ht="26.25" customHeight="1">
      <c r="A14" s="249">
        <v>8</v>
      </c>
      <c r="B14" s="741" t="s">
        <v>366</v>
      </c>
      <c r="C14" s="742"/>
      <c r="D14" s="742"/>
      <c r="E14" s="742"/>
      <c r="F14" s="742"/>
      <c r="G14" s="742"/>
      <c r="H14" s="742"/>
      <c r="I14" s="742"/>
      <c r="J14" s="742"/>
      <c r="K14" s="742"/>
      <c r="L14" s="742"/>
      <c r="M14" s="742"/>
      <c r="N14" s="742"/>
      <c r="O14" s="742"/>
      <c r="P14" s="743"/>
      <c r="Q14" s="744">
        <v>2273</v>
      </c>
      <c r="R14" s="745"/>
      <c r="S14" s="745"/>
      <c r="T14" s="745"/>
      <c r="U14" s="745"/>
      <c r="V14" s="745">
        <v>2272</v>
      </c>
      <c r="W14" s="745"/>
      <c r="X14" s="745"/>
      <c r="Y14" s="745"/>
      <c r="Z14" s="745"/>
      <c r="AA14" s="745">
        <v>1</v>
      </c>
      <c r="AB14" s="745"/>
      <c r="AC14" s="745"/>
      <c r="AD14" s="745"/>
      <c r="AE14" s="746"/>
      <c r="AF14" s="747" t="s">
        <v>119</v>
      </c>
      <c r="AG14" s="748"/>
      <c r="AH14" s="748"/>
      <c r="AI14" s="748"/>
      <c r="AJ14" s="749"/>
      <c r="AK14" s="750">
        <v>2191</v>
      </c>
      <c r="AL14" s="751"/>
      <c r="AM14" s="751"/>
      <c r="AN14" s="751"/>
      <c r="AO14" s="751"/>
      <c r="AP14" s="751" t="s">
        <v>560</v>
      </c>
      <c r="AQ14" s="751"/>
      <c r="AR14" s="751"/>
      <c r="AS14" s="751"/>
      <c r="AT14" s="751"/>
      <c r="AU14" s="752"/>
      <c r="AV14" s="752"/>
      <c r="AW14" s="752"/>
      <c r="AX14" s="752"/>
      <c r="AY14" s="753"/>
      <c r="AZ14" s="241"/>
      <c r="BA14" s="241"/>
      <c r="BB14" s="241"/>
      <c r="BC14" s="241"/>
      <c r="BD14" s="241"/>
      <c r="BE14" s="242"/>
      <c r="BF14" s="242"/>
      <c r="BG14" s="242"/>
      <c r="BH14" s="242"/>
      <c r="BI14" s="242"/>
      <c r="BJ14" s="242"/>
      <c r="BK14" s="242"/>
      <c r="BL14" s="242"/>
      <c r="BM14" s="242"/>
      <c r="BN14" s="242"/>
      <c r="BO14" s="242"/>
      <c r="BP14" s="242"/>
      <c r="BQ14" s="249">
        <v>8</v>
      </c>
      <c r="BR14" s="251"/>
      <c r="BS14" s="754" t="s">
        <v>569</v>
      </c>
      <c r="BT14" s="755"/>
      <c r="BU14" s="755"/>
      <c r="BV14" s="755"/>
      <c r="BW14" s="755"/>
      <c r="BX14" s="755"/>
      <c r="BY14" s="755"/>
      <c r="BZ14" s="755"/>
      <c r="CA14" s="755"/>
      <c r="CB14" s="755"/>
      <c r="CC14" s="755"/>
      <c r="CD14" s="755"/>
      <c r="CE14" s="755"/>
      <c r="CF14" s="755"/>
      <c r="CG14" s="756"/>
      <c r="CH14" s="765">
        <v>-51</v>
      </c>
      <c r="CI14" s="766"/>
      <c r="CJ14" s="766"/>
      <c r="CK14" s="766"/>
      <c r="CL14" s="767"/>
      <c r="CM14" s="765">
        <v>1464</v>
      </c>
      <c r="CN14" s="766"/>
      <c r="CO14" s="766"/>
      <c r="CP14" s="766"/>
      <c r="CQ14" s="767"/>
      <c r="CR14" s="765">
        <v>8</v>
      </c>
      <c r="CS14" s="766"/>
      <c r="CT14" s="766"/>
      <c r="CU14" s="766"/>
      <c r="CV14" s="767"/>
      <c r="CW14" s="765">
        <v>538</v>
      </c>
      <c r="CX14" s="766"/>
      <c r="CY14" s="766"/>
      <c r="CZ14" s="766"/>
      <c r="DA14" s="767"/>
      <c r="DB14" s="765">
        <v>83</v>
      </c>
      <c r="DC14" s="766"/>
      <c r="DD14" s="766"/>
      <c r="DE14" s="766"/>
      <c r="DF14" s="767"/>
      <c r="DG14" s="765" t="s">
        <v>560</v>
      </c>
      <c r="DH14" s="766"/>
      <c r="DI14" s="766"/>
      <c r="DJ14" s="766"/>
      <c r="DK14" s="767"/>
      <c r="DL14" s="765" t="s">
        <v>560</v>
      </c>
      <c r="DM14" s="766"/>
      <c r="DN14" s="766"/>
      <c r="DO14" s="766"/>
      <c r="DP14" s="767"/>
      <c r="DQ14" s="765" t="s">
        <v>560</v>
      </c>
      <c r="DR14" s="766"/>
      <c r="DS14" s="766"/>
      <c r="DT14" s="766"/>
      <c r="DU14" s="767"/>
      <c r="DV14" s="754"/>
      <c r="DW14" s="755"/>
      <c r="DX14" s="755"/>
      <c r="DY14" s="755"/>
      <c r="DZ14" s="768"/>
      <c r="EA14" s="243"/>
    </row>
    <row r="15" spans="1:131" s="244" customFormat="1" ht="26.25" customHeight="1">
      <c r="A15" s="249">
        <v>9</v>
      </c>
      <c r="B15" s="741" t="s">
        <v>367</v>
      </c>
      <c r="C15" s="742"/>
      <c r="D15" s="742"/>
      <c r="E15" s="742"/>
      <c r="F15" s="742"/>
      <c r="G15" s="742"/>
      <c r="H15" s="742"/>
      <c r="I15" s="742"/>
      <c r="J15" s="742"/>
      <c r="K15" s="742"/>
      <c r="L15" s="742"/>
      <c r="M15" s="742"/>
      <c r="N15" s="742"/>
      <c r="O15" s="742"/>
      <c r="P15" s="743"/>
      <c r="Q15" s="744">
        <v>153</v>
      </c>
      <c r="R15" s="745"/>
      <c r="S15" s="745"/>
      <c r="T15" s="745"/>
      <c r="U15" s="745"/>
      <c r="V15" s="745">
        <v>15</v>
      </c>
      <c r="W15" s="745"/>
      <c r="X15" s="745"/>
      <c r="Y15" s="745"/>
      <c r="Z15" s="745"/>
      <c r="AA15" s="745">
        <v>138</v>
      </c>
      <c r="AB15" s="745"/>
      <c r="AC15" s="745"/>
      <c r="AD15" s="745"/>
      <c r="AE15" s="746"/>
      <c r="AF15" s="747" t="s">
        <v>119</v>
      </c>
      <c r="AG15" s="748"/>
      <c r="AH15" s="748"/>
      <c r="AI15" s="748"/>
      <c r="AJ15" s="749"/>
      <c r="AK15" s="750">
        <v>0</v>
      </c>
      <c r="AL15" s="751"/>
      <c r="AM15" s="751"/>
      <c r="AN15" s="751"/>
      <c r="AO15" s="751"/>
      <c r="AP15" s="751" t="s">
        <v>560</v>
      </c>
      <c r="AQ15" s="751"/>
      <c r="AR15" s="751"/>
      <c r="AS15" s="751"/>
      <c r="AT15" s="751"/>
      <c r="AU15" s="752"/>
      <c r="AV15" s="752"/>
      <c r="AW15" s="752"/>
      <c r="AX15" s="752"/>
      <c r="AY15" s="753"/>
      <c r="AZ15" s="241"/>
      <c r="BA15" s="241"/>
      <c r="BB15" s="241"/>
      <c r="BC15" s="241"/>
      <c r="BD15" s="241"/>
      <c r="BE15" s="242"/>
      <c r="BF15" s="242"/>
      <c r="BG15" s="242"/>
      <c r="BH15" s="242"/>
      <c r="BI15" s="242"/>
      <c r="BJ15" s="242"/>
      <c r="BK15" s="242"/>
      <c r="BL15" s="242"/>
      <c r="BM15" s="242"/>
      <c r="BN15" s="242"/>
      <c r="BO15" s="242"/>
      <c r="BP15" s="242"/>
      <c r="BQ15" s="249">
        <v>9</v>
      </c>
      <c r="BR15" s="251" t="s">
        <v>592</v>
      </c>
      <c r="BS15" s="754" t="s">
        <v>570</v>
      </c>
      <c r="BT15" s="755"/>
      <c r="BU15" s="755"/>
      <c r="BV15" s="755"/>
      <c r="BW15" s="755"/>
      <c r="BX15" s="755"/>
      <c r="BY15" s="755"/>
      <c r="BZ15" s="755"/>
      <c r="CA15" s="755"/>
      <c r="CB15" s="755"/>
      <c r="CC15" s="755"/>
      <c r="CD15" s="755"/>
      <c r="CE15" s="755"/>
      <c r="CF15" s="755"/>
      <c r="CG15" s="756"/>
      <c r="CH15" s="765">
        <v>1</v>
      </c>
      <c r="CI15" s="766"/>
      <c r="CJ15" s="766"/>
      <c r="CK15" s="766"/>
      <c r="CL15" s="767"/>
      <c r="CM15" s="765">
        <v>899</v>
      </c>
      <c r="CN15" s="766"/>
      <c r="CO15" s="766"/>
      <c r="CP15" s="766"/>
      <c r="CQ15" s="767"/>
      <c r="CR15" s="765">
        <v>11</v>
      </c>
      <c r="CS15" s="766"/>
      <c r="CT15" s="766"/>
      <c r="CU15" s="766"/>
      <c r="CV15" s="767"/>
      <c r="CW15" s="765">
        <v>83</v>
      </c>
      <c r="CX15" s="766"/>
      <c r="CY15" s="766"/>
      <c r="CZ15" s="766"/>
      <c r="DA15" s="767"/>
      <c r="DB15" s="765">
        <v>721</v>
      </c>
      <c r="DC15" s="766"/>
      <c r="DD15" s="766"/>
      <c r="DE15" s="766"/>
      <c r="DF15" s="767"/>
      <c r="DG15" s="765" t="s">
        <v>560</v>
      </c>
      <c r="DH15" s="766"/>
      <c r="DI15" s="766"/>
      <c r="DJ15" s="766"/>
      <c r="DK15" s="767"/>
      <c r="DL15" s="765">
        <v>65</v>
      </c>
      <c r="DM15" s="766"/>
      <c r="DN15" s="766"/>
      <c r="DO15" s="766"/>
      <c r="DP15" s="767"/>
      <c r="DQ15" s="765">
        <v>46</v>
      </c>
      <c r="DR15" s="766"/>
      <c r="DS15" s="766"/>
      <c r="DT15" s="766"/>
      <c r="DU15" s="767"/>
      <c r="DV15" s="754"/>
      <c r="DW15" s="755"/>
      <c r="DX15" s="755"/>
      <c r="DY15" s="755"/>
      <c r="DZ15" s="768"/>
      <c r="EA15" s="243"/>
    </row>
    <row r="16" spans="1:131" s="244" customFormat="1" ht="26.25" customHeight="1">
      <c r="A16" s="249">
        <v>10</v>
      </c>
      <c r="B16" s="741" t="s">
        <v>368</v>
      </c>
      <c r="C16" s="742"/>
      <c r="D16" s="742"/>
      <c r="E16" s="742"/>
      <c r="F16" s="742"/>
      <c r="G16" s="742"/>
      <c r="H16" s="742"/>
      <c r="I16" s="742"/>
      <c r="J16" s="742"/>
      <c r="K16" s="742"/>
      <c r="L16" s="742"/>
      <c r="M16" s="742"/>
      <c r="N16" s="742"/>
      <c r="O16" s="742"/>
      <c r="P16" s="743"/>
      <c r="Q16" s="744">
        <v>370</v>
      </c>
      <c r="R16" s="745"/>
      <c r="S16" s="745"/>
      <c r="T16" s="745"/>
      <c r="U16" s="745"/>
      <c r="V16" s="745">
        <v>86</v>
      </c>
      <c r="W16" s="745"/>
      <c r="X16" s="745"/>
      <c r="Y16" s="745"/>
      <c r="Z16" s="745"/>
      <c r="AA16" s="745">
        <v>284</v>
      </c>
      <c r="AB16" s="745"/>
      <c r="AC16" s="745"/>
      <c r="AD16" s="745"/>
      <c r="AE16" s="746"/>
      <c r="AF16" s="747" t="s">
        <v>119</v>
      </c>
      <c r="AG16" s="748"/>
      <c r="AH16" s="748"/>
      <c r="AI16" s="748"/>
      <c r="AJ16" s="749"/>
      <c r="AK16" s="750">
        <v>0</v>
      </c>
      <c r="AL16" s="751"/>
      <c r="AM16" s="751"/>
      <c r="AN16" s="751"/>
      <c r="AO16" s="751"/>
      <c r="AP16" s="751" t="s">
        <v>560</v>
      </c>
      <c r="AQ16" s="751"/>
      <c r="AR16" s="751"/>
      <c r="AS16" s="751"/>
      <c r="AT16" s="751"/>
      <c r="AU16" s="752"/>
      <c r="AV16" s="752"/>
      <c r="AW16" s="752"/>
      <c r="AX16" s="752"/>
      <c r="AY16" s="753"/>
      <c r="AZ16" s="241"/>
      <c r="BA16" s="241"/>
      <c r="BB16" s="241"/>
      <c r="BC16" s="241"/>
      <c r="BD16" s="241"/>
      <c r="BE16" s="242"/>
      <c r="BF16" s="242"/>
      <c r="BG16" s="242"/>
      <c r="BH16" s="242"/>
      <c r="BI16" s="242"/>
      <c r="BJ16" s="242"/>
      <c r="BK16" s="242"/>
      <c r="BL16" s="242"/>
      <c r="BM16" s="242"/>
      <c r="BN16" s="242"/>
      <c r="BO16" s="242"/>
      <c r="BP16" s="242"/>
      <c r="BQ16" s="249">
        <v>10</v>
      </c>
      <c r="BR16" s="251"/>
      <c r="BS16" s="754" t="s">
        <v>571</v>
      </c>
      <c r="BT16" s="755"/>
      <c r="BU16" s="755"/>
      <c r="BV16" s="755"/>
      <c r="BW16" s="755"/>
      <c r="BX16" s="755"/>
      <c r="BY16" s="755"/>
      <c r="BZ16" s="755"/>
      <c r="CA16" s="755"/>
      <c r="CB16" s="755"/>
      <c r="CC16" s="755"/>
      <c r="CD16" s="755"/>
      <c r="CE16" s="755"/>
      <c r="CF16" s="755"/>
      <c r="CG16" s="756"/>
      <c r="CH16" s="765">
        <v>0</v>
      </c>
      <c r="CI16" s="766"/>
      <c r="CJ16" s="766"/>
      <c r="CK16" s="766"/>
      <c r="CL16" s="767"/>
      <c r="CM16" s="765">
        <v>558</v>
      </c>
      <c r="CN16" s="766"/>
      <c r="CO16" s="766"/>
      <c r="CP16" s="766"/>
      <c r="CQ16" s="767"/>
      <c r="CR16" s="765">
        <v>498</v>
      </c>
      <c r="CS16" s="766"/>
      <c r="CT16" s="766"/>
      <c r="CU16" s="766"/>
      <c r="CV16" s="767"/>
      <c r="CW16" s="765" t="s">
        <v>560</v>
      </c>
      <c r="CX16" s="766"/>
      <c r="CY16" s="766"/>
      <c r="CZ16" s="766"/>
      <c r="DA16" s="767"/>
      <c r="DB16" s="765" t="s">
        <v>560</v>
      </c>
      <c r="DC16" s="766"/>
      <c r="DD16" s="766"/>
      <c r="DE16" s="766"/>
      <c r="DF16" s="767"/>
      <c r="DG16" s="765" t="s">
        <v>560</v>
      </c>
      <c r="DH16" s="766"/>
      <c r="DI16" s="766"/>
      <c r="DJ16" s="766"/>
      <c r="DK16" s="767"/>
      <c r="DL16" s="765" t="s">
        <v>560</v>
      </c>
      <c r="DM16" s="766"/>
      <c r="DN16" s="766"/>
      <c r="DO16" s="766"/>
      <c r="DP16" s="767"/>
      <c r="DQ16" s="765" t="s">
        <v>560</v>
      </c>
      <c r="DR16" s="766"/>
      <c r="DS16" s="766"/>
      <c r="DT16" s="766"/>
      <c r="DU16" s="767"/>
      <c r="DV16" s="754"/>
      <c r="DW16" s="755"/>
      <c r="DX16" s="755"/>
      <c r="DY16" s="755"/>
      <c r="DZ16" s="768"/>
      <c r="EA16" s="243"/>
    </row>
    <row r="17" spans="1:131" s="244" customFormat="1" ht="26.25" customHeight="1">
      <c r="A17" s="249">
        <v>11</v>
      </c>
      <c r="B17" s="741" t="s">
        <v>369</v>
      </c>
      <c r="C17" s="742"/>
      <c r="D17" s="742"/>
      <c r="E17" s="742"/>
      <c r="F17" s="742"/>
      <c r="G17" s="742"/>
      <c r="H17" s="742"/>
      <c r="I17" s="742"/>
      <c r="J17" s="742"/>
      <c r="K17" s="742"/>
      <c r="L17" s="742"/>
      <c r="M17" s="742"/>
      <c r="N17" s="742"/>
      <c r="O17" s="742"/>
      <c r="P17" s="743"/>
      <c r="Q17" s="744">
        <v>94994</v>
      </c>
      <c r="R17" s="745"/>
      <c r="S17" s="745"/>
      <c r="T17" s="745"/>
      <c r="U17" s="745"/>
      <c r="V17" s="745">
        <v>94994</v>
      </c>
      <c r="W17" s="745"/>
      <c r="X17" s="745"/>
      <c r="Y17" s="745"/>
      <c r="Z17" s="745"/>
      <c r="AA17" s="745" t="s">
        <v>560</v>
      </c>
      <c r="AB17" s="745"/>
      <c r="AC17" s="745"/>
      <c r="AD17" s="745"/>
      <c r="AE17" s="746"/>
      <c r="AF17" s="747" t="s">
        <v>119</v>
      </c>
      <c r="AG17" s="748"/>
      <c r="AH17" s="748"/>
      <c r="AI17" s="748"/>
      <c r="AJ17" s="749"/>
      <c r="AK17" s="750">
        <v>59808</v>
      </c>
      <c r="AL17" s="751"/>
      <c r="AM17" s="751"/>
      <c r="AN17" s="751"/>
      <c r="AO17" s="751"/>
      <c r="AP17" s="751" t="s">
        <v>560</v>
      </c>
      <c r="AQ17" s="751"/>
      <c r="AR17" s="751"/>
      <c r="AS17" s="751"/>
      <c r="AT17" s="751"/>
      <c r="AU17" s="752"/>
      <c r="AV17" s="752"/>
      <c r="AW17" s="752"/>
      <c r="AX17" s="752"/>
      <c r="AY17" s="753"/>
      <c r="AZ17" s="241"/>
      <c r="BA17" s="241"/>
      <c r="BB17" s="241"/>
      <c r="BC17" s="241"/>
      <c r="BD17" s="241"/>
      <c r="BE17" s="242"/>
      <c r="BF17" s="242"/>
      <c r="BG17" s="242"/>
      <c r="BH17" s="242"/>
      <c r="BI17" s="242"/>
      <c r="BJ17" s="242"/>
      <c r="BK17" s="242"/>
      <c r="BL17" s="242"/>
      <c r="BM17" s="242"/>
      <c r="BN17" s="242"/>
      <c r="BO17" s="242"/>
      <c r="BP17" s="242"/>
      <c r="BQ17" s="249">
        <v>11</v>
      </c>
      <c r="BR17" s="251" t="s">
        <v>592</v>
      </c>
      <c r="BS17" s="754" t="s">
        <v>572</v>
      </c>
      <c r="BT17" s="755"/>
      <c r="BU17" s="755"/>
      <c r="BV17" s="755"/>
      <c r="BW17" s="755"/>
      <c r="BX17" s="755"/>
      <c r="BY17" s="755"/>
      <c r="BZ17" s="755"/>
      <c r="CA17" s="755"/>
      <c r="CB17" s="755"/>
      <c r="CC17" s="755"/>
      <c r="CD17" s="755"/>
      <c r="CE17" s="755"/>
      <c r="CF17" s="755"/>
      <c r="CG17" s="756"/>
      <c r="CH17" s="765">
        <v>2</v>
      </c>
      <c r="CI17" s="766"/>
      <c r="CJ17" s="766"/>
      <c r="CK17" s="766"/>
      <c r="CL17" s="767"/>
      <c r="CM17" s="765">
        <v>209</v>
      </c>
      <c r="CN17" s="766"/>
      <c r="CO17" s="766"/>
      <c r="CP17" s="766"/>
      <c r="CQ17" s="767"/>
      <c r="CR17" s="765">
        <v>5</v>
      </c>
      <c r="CS17" s="766"/>
      <c r="CT17" s="766"/>
      <c r="CU17" s="766"/>
      <c r="CV17" s="767"/>
      <c r="CW17" s="765" t="s">
        <v>560</v>
      </c>
      <c r="CX17" s="766"/>
      <c r="CY17" s="766"/>
      <c r="CZ17" s="766"/>
      <c r="DA17" s="767"/>
      <c r="DB17" s="765" t="s">
        <v>560</v>
      </c>
      <c r="DC17" s="766"/>
      <c r="DD17" s="766"/>
      <c r="DE17" s="766"/>
      <c r="DF17" s="767"/>
      <c r="DG17" s="765" t="s">
        <v>560</v>
      </c>
      <c r="DH17" s="766"/>
      <c r="DI17" s="766"/>
      <c r="DJ17" s="766"/>
      <c r="DK17" s="767"/>
      <c r="DL17" s="765">
        <v>5</v>
      </c>
      <c r="DM17" s="766"/>
      <c r="DN17" s="766"/>
      <c r="DO17" s="766"/>
      <c r="DP17" s="767"/>
      <c r="DQ17" s="765">
        <v>1</v>
      </c>
      <c r="DR17" s="766"/>
      <c r="DS17" s="766"/>
      <c r="DT17" s="766"/>
      <c r="DU17" s="767"/>
      <c r="DV17" s="754"/>
      <c r="DW17" s="755"/>
      <c r="DX17" s="755"/>
      <c r="DY17" s="755"/>
      <c r="DZ17" s="768"/>
      <c r="EA17" s="243"/>
    </row>
    <row r="18" spans="1:131" s="244" customFormat="1" ht="26.25" customHeight="1">
      <c r="A18" s="249">
        <v>12</v>
      </c>
      <c r="B18" s="741" t="s">
        <v>370</v>
      </c>
      <c r="C18" s="742"/>
      <c r="D18" s="742"/>
      <c r="E18" s="742"/>
      <c r="F18" s="742"/>
      <c r="G18" s="742"/>
      <c r="H18" s="742"/>
      <c r="I18" s="742"/>
      <c r="J18" s="742"/>
      <c r="K18" s="742"/>
      <c r="L18" s="742"/>
      <c r="M18" s="742"/>
      <c r="N18" s="742"/>
      <c r="O18" s="742"/>
      <c r="P18" s="743"/>
      <c r="Q18" s="744">
        <v>937</v>
      </c>
      <c r="R18" s="745"/>
      <c r="S18" s="745"/>
      <c r="T18" s="745"/>
      <c r="U18" s="745"/>
      <c r="V18" s="745">
        <v>557</v>
      </c>
      <c r="W18" s="745"/>
      <c r="X18" s="745"/>
      <c r="Y18" s="745"/>
      <c r="Z18" s="745"/>
      <c r="AA18" s="745">
        <v>380</v>
      </c>
      <c r="AB18" s="745"/>
      <c r="AC18" s="745"/>
      <c r="AD18" s="745"/>
      <c r="AE18" s="746"/>
      <c r="AF18" s="747" t="s">
        <v>119</v>
      </c>
      <c r="AG18" s="748"/>
      <c r="AH18" s="748"/>
      <c r="AI18" s="748"/>
      <c r="AJ18" s="749"/>
      <c r="AK18" s="750">
        <v>3</v>
      </c>
      <c r="AL18" s="751"/>
      <c r="AM18" s="751"/>
      <c r="AN18" s="751"/>
      <c r="AO18" s="751"/>
      <c r="AP18" s="751" t="s">
        <v>560</v>
      </c>
      <c r="AQ18" s="751"/>
      <c r="AR18" s="751"/>
      <c r="AS18" s="751"/>
      <c r="AT18" s="751"/>
      <c r="AU18" s="752"/>
      <c r="AV18" s="752"/>
      <c r="AW18" s="752"/>
      <c r="AX18" s="752"/>
      <c r="AY18" s="753"/>
      <c r="AZ18" s="241"/>
      <c r="BA18" s="241"/>
      <c r="BB18" s="241"/>
      <c r="BC18" s="241"/>
      <c r="BD18" s="241"/>
      <c r="BE18" s="242"/>
      <c r="BF18" s="242"/>
      <c r="BG18" s="242"/>
      <c r="BH18" s="242"/>
      <c r="BI18" s="242"/>
      <c r="BJ18" s="242"/>
      <c r="BK18" s="242"/>
      <c r="BL18" s="242"/>
      <c r="BM18" s="242"/>
      <c r="BN18" s="242"/>
      <c r="BO18" s="242"/>
      <c r="BP18" s="242"/>
      <c r="BQ18" s="249">
        <v>12</v>
      </c>
      <c r="BR18" s="251"/>
      <c r="BS18" s="754" t="s">
        <v>573</v>
      </c>
      <c r="BT18" s="755"/>
      <c r="BU18" s="755"/>
      <c r="BV18" s="755"/>
      <c r="BW18" s="755"/>
      <c r="BX18" s="755"/>
      <c r="BY18" s="755"/>
      <c r="BZ18" s="755"/>
      <c r="CA18" s="755"/>
      <c r="CB18" s="755"/>
      <c r="CC18" s="755"/>
      <c r="CD18" s="755"/>
      <c r="CE18" s="755"/>
      <c r="CF18" s="755"/>
      <c r="CG18" s="756"/>
      <c r="CH18" s="765">
        <v>0</v>
      </c>
      <c r="CI18" s="766"/>
      <c r="CJ18" s="766"/>
      <c r="CK18" s="766"/>
      <c r="CL18" s="767"/>
      <c r="CM18" s="765">
        <v>55</v>
      </c>
      <c r="CN18" s="766"/>
      <c r="CO18" s="766"/>
      <c r="CP18" s="766"/>
      <c r="CQ18" s="767"/>
      <c r="CR18" s="765">
        <v>20</v>
      </c>
      <c r="CS18" s="766"/>
      <c r="CT18" s="766"/>
      <c r="CU18" s="766"/>
      <c r="CV18" s="767"/>
      <c r="CW18" s="765" t="s">
        <v>560</v>
      </c>
      <c r="CX18" s="766"/>
      <c r="CY18" s="766"/>
      <c r="CZ18" s="766"/>
      <c r="DA18" s="767"/>
      <c r="DB18" s="765" t="s">
        <v>560</v>
      </c>
      <c r="DC18" s="766"/>
      <c r="DD18" s="766"/>
      <c r="DE18" s="766"/>
      <c r="DF18" s="767"/>
      <c r="DG18" s="765" t="s">
        <v>560</v>
      </c>
      <c r="DH18" s="766"/>
      <c r="DI18" s="766"/>
      <c r="DJ18" s="766"/>
      <c r="DK18" s="767"/>
      <c r="DL18" s="765" t="s">
        <v>560</v>
      </c>
      <c r="DM18" s="766"/>
      <c r="DN18" s="766"/>
      <c r="DO18" s="766"/>
      <c r="DP18" s="767"/>
      <c r="DQ18" s="765" t="s">
        <v>560</v>
      </c>
      <c r="DR18" s="766"/>
      <c r="DS18" s="766"/>
      <c r="DT18" s="766"/>
      <c r="DU18" s="767"/>
      <c r="DV18" s="754"/>
      <c r="DW18" s="755"/>
      <c r="DX18" s="755"/>
      <c r="DY18" s="755"/>
      <c r="DZ18" s="768"/>
      <c r="EA18" s="243"/>
    </row>
    <row r="19" spans="1:131" s="244" customFormat="1" ht="26.25" customHeight="1">
      <c r="A19" s="249">
        <v>13</v>
      </c>
      <c r="B19" s="741" t="s">
        <v>371</v>
      </c>
      <c r="C19" s="742"/>
      <c r="D19" s="742"/>
      <c r="E19" s="742"/>
      <c r="F19" s="742"/>
      <c r="G19" s="742"/>
      <c r="H19" s="742"/>
      <c r="I19" s="742"/>
      <c r="J19" s="742"/>
      <c r="K19" s="742"/>
      <c r="L19" s="742"/>
      <c r="M19" s="742"/>
      <c r="N19" s="742"/>
      <c r="O19" s="742"/>
      <c r="P19" s="743"/>
      <c r="Q19" s="744">
        <v>1377</v>
      </c>
      <c r="R19" s="745"/>
      <c r="S19" s="745"/>
      <c r="T19" s="745"/>
      <c r="U19" s="745"/>
      <c r="V19" s="745">
        <v>1377</v>
      </c>
      <c r="W19" s="745"/>
      <c r="X19" s="745"/>
      <c r="Y19" s="745"/>
      <c r="Z19" s="745"/>
      <c r="AA19" s="745" t="s">
        <v>560</v>
      </c>
      <c r="AB19" s="745"/>
      <c r="AC19" s="745"/>
      <c r="AD19" s="745"/>
      <c r="AE19" s="746"/>
      <c r="AF19" s="747" t="s">
        <v>119</v>
      </c>
      <c r="AG19" s="748"/>
      <c r="AH19" s="748"/>
      <c r="AI19" s="748"/>
      <c r="AJ19" s="749"/>
      <c r="AK19" s="750" t="s">
        <v>496</v>
      </c>
      <c r="AL19" s="751"/>
      <c r="AM19" s="751"/>
      <c r="AN19" s="751"/>
      <c r="AO19" s="751"/>
      <c r="AP19" s="751">
        <v>13305</v>
      </c>
      <c r="AQ19" s="751"/>
      <c r="AR19" s="751"/>
      <c r="AS19" s="751"/>
      <c r="AT19" s="751"/>
      <c r="AU19" s="752"/>
      <c r="AV19" s="752"/>
      <c r="AW19" s="752"/>
      <c r="AX19" s="752"/>
      <c r="AY19" s="753"/>
      <c r="AZ19" s="241"/>
      <c r="BA19" s="241"/>
      <c r="BB19" s="241"/>
      <c r="BC19" s="241"/>
      <c r="BD19" s="241"/>
      <c r="BE19" s="242"/>
      <c r="BF19" s="242"/>
      <c r="BG19" s="242"/>
      <c r="BH19" s="242"/>
      <c r="BI19" s="242"/>
      <c r="BJ19" s="242"/>
      <c r="BK19" s="242"/>
      <c r="BL19" s="242"/>
      <c r="BM19" s="242"/>
      <c r="BN19" s="242"/>
      <c r="BO19" s="242"/>
      <c r="BP19" s="242"/>
      <c r="BQ19" s="249">
        <v>13</v>
      </c>
      <c r="BR19" s="251"/>
      <c r="BS19" s="754" t="s">
        <v>574</v>
      </c>
      <c r="BT19" s="755"/>
      <c r="BU19" s="755"/>
      <c r="BV19" s="755"/>
      <c r="BW19" s="755"/>
      <c r="BX19" s="755"/>
      <c r="BY19" s="755"/>
      <c r="BZ19" s="755"/>
      <c r="CA19" s="755"/>
      <c r="CB19" s="755"/>
      <c r="CC19" s="755"/>
      <c r="CD19" s="755"/>
      <c r="CE19" s="755"/>
      <c r="CF19" s="755"/>
      <c r="CG19" s="756"/>
      <c r="CH19" s="765">
        <v>-2</v>
      </c>
      <c r="CI19" s="766"/>
      <c r="CJ19" s="766"/>
      <c r="CK19" s="766"/>
      <c r="CL19" s="767"/>
      <c r="CM19" s="765">
        <v>26</v>
      </c>
      <c r="CN19" s="766"/>
      <c r="CO19" s="766"/>
      <c r="CP19" s="766"/>
      <c r="CQ19" s="767"/>
      <c r="CR19" s="765">
        <v>5</v>
      </c>
      <c r="CS19" s="766"/>
      <c r="CT19" s="766"/>
      <c r="CU19" s="766"/>
      <c r="CV19" s="767"/>
      <c r="CW19" s="765" t="s">
        <v>560</v>
      </c>
      <c r="CX19" s="766"/>
      <c r="CY19" s="766"/>
      <c r="CZ19" s="766"/>
      <c r="DA19" s="767"/>
      <c r="DB19" s="765" t="s">
        <v>560</v>
      </c>
      <c r="DC19" s="766"/>
      <c r="DD19" s="766"/>
      <c r="DE19" s="766"/>
      <c r="DF19" s="767"/>
      <c r="DG19" s="765" t="s">
        <v>560</v>
      </c>
      <c r="DH19" s="766"/>
      <c r="DI19" s="766"/>
      <c r="DJ19" s="766"/>
      <c r="DK19" s="767"/>
      <c r="DL19" s="765" t="s">
        <v>560</v>
      </c>
      <c r="DM19" s="766"/>
      <c r="DN19" s="766"/>
      <c r="DO19" s="766"/>
      <c r="DP19" s="767"/>
      <c r="DQ19" s="765" t="s">
        <v>560</v>
      </c>
      <c r="DR19" s="766"/>
      <c r="DS19" s="766"/>
      <c r="DT19" s="766"/>
      <c r="DU19" s="767"/>
      <c r="DV19" s="754"/>
      <c r="DW19" s="755"/>
      <c r="DX19" s="755"/>
      <c r="DY19" s="755"/>
      <c r="DZ19" s="768"/>
      <c r="EA19" s="243"/>
    </row>
    <row r="20" spans="1:131" s="244" customFormat="1" ht="26.25" customHeight="1">
      <c r="A20" s="249">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69"/>
      <c r="AV20" s="769"/>
      <c r="AW20" s="769"/>
      <c r="AX20" s="769"/>
      <c r="AY20" s="770"/>
      <c r="AZ20" s="241"/>
      <c r="BA20" s="241"/>
      <c r="BB20" s="241"/>
      <c r="BC20" s="241"/>
      <c r="BD20" s="241"/>
      <c r="BE20" s="242"/>
      <c r="BF20" s="242"/>
      <c r="BG20" s="242"/>
      <c r="BH20" s="242"/>
      <c r="BI20" s="242"/>
      <c r="BJ20" s="242"/>
      <c r="BK20" s="242"/>
      <c r="BL20" s="242"/>
      <c r="BM20" s="242"/>
      <c r="BN20" s="242"/>
      <c r="BO20" s="242"/>
      <c r="BP20" s="242"/>
      <c r="BQ20" s="249">
        <v>14</v>
      </c>
      <c r="BR20" s="251"/>
      <c r="BS20" s="754" t="s">
        <v>575</v>
      </c>
      <c r="BT20" s="755"/>
      <c r="BU20" s="755"/>
      <c r="BV20" s="755"/>
      <c r="BW20" s="755"/>
      <c r="BX20" s="755"/>
      <c r="BY20" s="755"/>
      <c r="BZ20" s="755"/>
      <c r="CA20" s="755"/>
      <c r="CB20" s="755"/>
      <c r="CC20" s="755"/>
      <c r="CD20" s="755"/>
      <c r="CE20" s="755"/>
      <c r="CF20" s="755"/>
      <c r="CG20" s="756"/>
      <c r="CH20" s="765">
        <v>24</v>
      </c>
      <c r="CI20" s="766"/>
      <c r="CJ20" s="766"/>
      <c r="CK20" s="766"/>
      <c r="CL20" s="767"/>
      <c r="CM20" s="765">
        <v>1951</v>
      </c>
      <c r="CN20" s="766"/>
      <c r="CO20" s="766"/>
      <c r="CP20" s="766"/>
      <c r="CQ20" s="767"/>
      <c r="CR20" s="765">
        <v>4</v>
      </c>
      <c r="CS20" s="766"/>
      <c r="CT20" s="766"/>
      <c r="CU20" s="766"/>
      <c r="CV20" s="767"/>
      <c r="CW20" s="765" t="s">
        <v>560</v>
      </c>
      <c r="CX20" s="766"/>
      <c r="CY20" s="766"/>
      <c r="CZ20" s="766"/>
      <c r="DA20" s="767"/>
      <c r="DB20" s="765" t="s">
        <v>560</v>
      </c>
      <c r="DC20" s="766"/>
      <c r="DD20" s="766"/>
      <c r="DE20" s="766"/>
      <c r="DF20" s="767"/>
      <c r="DG20" s="765" t="s">
        <v>560</v>
      </c>
      <c r="DH20" s="766"/>
      <c r="DI20" s="766"/>
      <c r="DJ20" s="766"/>
      <c r="DK20" s="767"/>
      <c r="DL20" s="765" t="s">
        <v>560</v>
      </c>
      <c r="DM20" s="766"/>
      <c r="DN20" s="766"/>
      <c r="DO20" s="766"/>
      <c r="DP20" s="767"/>
      <c r="DQ20" s="765" t="s">
        <v>560</v>
      </c>
      <c r="DR20" s="766"/>
      <c r="DS20" s="766"/>
      <c r="DT20" s="766"/>
      <c r="DU20" s="767"/>
      <c r="DV20" s="754"/>
      <c r="DW20" s="755"/>
      <c r="DX20" s="755"/>
      <c r="DY20" s="755"/>
      <c r="DZ20" s="768"/>
      <c r="EA20" s="243"/>
    </row>
    <row r="21" spans="1:131" s="244" customFormat="1" ht="26.25" customHeight="1" thickBot="1">
      <c r="A21" s="249">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69"/>
      <c r="AV21" s="769"/>
      <c r="AW21" s="769"/>
      <c r="AX21" s="769"/>
      <c r="AY21" s="770"/>
      <c r="AZ21" s="241"/>
      <c r="BA21" s="241"/>
      <c r="BB21" s="241"/>
      <c r="BC21" s="241"/>
      <c r="BD21" s="241"/>
      <c r="BE21" s="242"/>
      <c r="BF21" s="242"/>
      <c r="BG21" s="242"/>
      <c r="BH21" s="242"/>
      <c r="BI21" s="242"/>
      <c r="BJ21" s="242"/>
      <c r="BK21" s="242"/>
      <c r="BL21" s="242"/>
      <c r="BM21" s="242"/>
      <c r="BN21" s="242"/>
      <c r="BO21" s="242"/>
      <c r="BP21" s="242"/>
      <c r="BQ21" s="249">
        <v>15</v>
      </c>
      <c r="BR21" s="251"/>
      <c r="BS21" s="754" t="s">
        <v>576</v>
      </c>
      <c r="BT21" s="755"/>
      <c r="BU21" s="755"/>
      <c r="BV21" s="755"/>
      <c r="BW21" s="755"/>
      <c r="BX21" s="755"/>
      <c r="BY21" s="755"/>
      <c r="BZ21" s="755"/>
      <c r="CA21" s="755"/>
      <c r="CB21" s="755"/>
      <c r="CC21" s="755"/>
      <c r="CD21" s="755"/>
      <c r="CE21" s="755"/>
      <c r="CF21" s="755"/>
      <c r="CG21" s="756"/>
      <c r="CH21" s="765">
        <v>0</v>
      </c>
      <c r="CI21" s="766"/>
      <c r="CJ21" s="766"/>
      <c r="CK21" s="766"/>
      <c r="CL21" s="767"/>
      <c r="CM21" s="765">
        <v>10</v>
      </c>
      <c r="CN21" s="766"/>
      <c r="CO21" s="766"/>
      <c r="CP21" s="766"/>
      <c r="CQ21" s="767"/>
      <c r="CR21" s="765">
        <v>2</v>
      </c>
      <c r="CS21" s="766"/>
      <c r="CT21" s="766"/>
      <c r="CU21" s="766"/>
      <c r="CV21" s="767"/>
      <c r="CW21" s="765">
        <v>13</v>
      </c>
      <c r="CX21" s="766"/>
      <c r="CY21" s="766"/>
      <c r="CZ21" s="766"/>
      <c r="DA21" s="767"/>
      <c r="DB21" s="765" t="s">
        <v>560</v>
      </c>
      <c r="DC21" s="766"/>
      <c r="DD21" s="766"/>
      <c r="DE21" s="766"/>
      <c r="DF21" s="767"/>
      <c r="DG21" s="765" t="s">
        <v>560</v>
      </c>
      <c r="DH21" s="766"/>
      <c r="DI21" s="766"/>
      <c r="DJ21" s="766"/>
      <c r="DK21" s="767"/>
      <c r="DL21" s="765" t="s">
        <v>560</v>
      </c>
      <c r="DM21" s="766"/>
      <c r="DN21" s="766"/>
      <c r="DO21" s="766"/>
      <c r="DP21" s="767"/>
      <c r="DQ21" s="765" t="s">
        <v>560</v>
      </c>
      <c r="DR21" s="766"/>
      <c r="DS21" s="766"/>
      <c r="DT21" s="766"/>
      <c r="DU21" s="767"/>
      <c r="DV21" s="754"/>
      <c r="DW21" s="755"/>
      <c r="DX21" s="755"/>
      <c r="DY21" s="755"/>
      <c r="DZ21" s="768"/>
      <c r="EA21" s="243"/>
    </row>
    <row r="22" spans="1:131" s="244" customFormat="1" ht="26.25" customHeight="1">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372</v>
      </c>
      <c r="BA22" s="796"/>
      <c r="BB22" s="796"/>
      <c r="BC22" s="796"/>
      <c r="BD22" s="797"/>
      <c r="BE22" s="242"/>
      <c r="BF22" s="242"/>
      <c r="BG22" s="242"/>
      <c r="BH22" s="242"/>
      <c r="BI22" s="242"/>
      <c r="BJ22" s="242"/>
      <c r="BK22" s="242"/>
      <c r="BL22" s="242"/>
      <c r="BM22" s="242"/>
      <c r="BN22" s="242"/>
      <c r="BO22" s="242"/>
      <c r="BP22" s="242"/>
      <c r="BQ22" s="249">
        <v>16</v>
      </c>
      <c r="BR22" s="251"/>
      <c r="BS22" s="754" t="s">
        <v>577</v>
      </c>
      <c r="BT22" s="755"/>
      <c r="BU22" s="755"/>
      <c r="BV22" s="755"/>
      <c r="BW22" s="755"/>
      <c r="BX22" s="755"/>
      <c r="BY22" s="755"/>
      <c r="BZ22" s="755"/>
      <c r="CA22" s="755"/>
      <c r="CB22" s="755"/>
      <c r="CC22" s="755"/>
      <c r="CD22" s="755"/>
      <c r="CE22" s="755"/>
      <c r="CF22" s="755"/>
      <c r="CG22" s="756"/>
      <c r="CH22" s="765">
        <v>337</v>
      </c>
      <c r="CI22" s="766"/>
      <c r="CJ22" s="766"/>
      <c r="CK22" s="766"/>
      <c r="CL22" s="767"/>
      <c r="CM22" s="765">
        <v>4886</v>
      </c>
      <c r="CN22" s="766"/>
      <c r="CO22" s="766"/>
      <c r="CP22" s="766"/>
      <c r="CQ22" s="767"/>
      <c r="CR22" s="765">
        <v>30</v>
      </c>
      <c r="CS22" s="766"/>
      <c r="CT22" s="766"/>
      <c r="CU22" s="766"/>
      <c r="CV22" s="767"/>
      <c r="CW22" s="765">
        <v>237</v>
      </c>
      <c r="CX22" s="766"/>
      <c r="CY22" s="766"/>
      <c r="CZ22" s="766"/>
      <c r="DA22" s="767"/>
      <c r="DB22" s="765">
        <v>767</v>
      </c>
      <c r="DC22" s="766"/>
      <c r="DD22" s="766"/>
      <c r="DE22" s="766"/>
      <c r="DF22" s="767"/>
      <c r="DG22" s="765" t="s">
        <v>560</v>
      </c>
      <c r="DH22" s="766"/>
      <c r="DI22" s="766"/>
      <c r="DJ22" s="766"/>
      <c r="DK22" s="767"/>
      <c r="DL22" s="765" t="s">
        <v>560</v>
      </c>
      <c r="DM22" s="766"/>
      <c r="DN22" s="766"/>
      <c r="DO22" s="766"/>
      <c r="DP22" s="767"/>
      <c r="DQ22" s="765" t="s">
        <v>560</v>
      </c>
      <c r="DR22" s="766"/>
      <c r="DS22" s="766"/>
      <c r="DT22" s="766"/>
      <c r="DU22" s="767"/>
      <c r="DV22" s="754"/>
      <c r="DW22" s="755"/>
      <c r="DX22" s="755"/>
      <c r="DY22" s="755"/>
      <c r="DZ22" s="768"/>
      <c r="EA22" s="243"/>
    </row>
    <row r="23" spans="1:131" s="244" customFormat="1" ht="26.25" customHeight="1" thickBot="1">
      <c r="A23" s="252" t="s">
        <v>373</v>
      </c>
      <c r="B23" s="780" t="s">
        <v>374</v>
      </c>
      <c r="C23" s="781"/>
      <c r="D23" s="781"/>
      <c r="E23" s="781"/>
      <c r="F23" s="781"/>
      <c r="G23" s="781"/>
      <c r="H23" s="781"/>
      <c r="I23" s="781"/>
      <c r="J23" s="781"/>
      <c r="K23" s="781"/>
      <c r="L23" s="781"/>
      <c r="M23" s="781"/>
      <c r="N23" s="781"/>
      <c r="O23" s="781"/>
      <c r="P23" s="782"/>
      <c r="Q23" s="783">
        <v>451051</v>
      </c>
      <c r="R23" s="784"/>
      <c r="S23" s="784"/>
      <c r="T23" s="784"/>
      <c r="U23" s="784"/>
      <c r="V23" s="784">
        <v>439961</v>
      </c>
      <c r="W23" s="784"/>
      <c r="X23" s="784"/>
      <c r="Y23" s="784"/>
      <c r="Z23" s="784"/>
      <c r="AA23" s="784">
        <v>11090</v>
      </c>
      <c r="AB23" s="784"/>
      <c r="AC23" s="784"/>
      <c r="AD23" s="784"/>
      <c r="AE23" s="785"/>
      <c r="AF23" s="786">
        <v>5479</v>
      </c>
      <c r="AG23" s="784"/>
      <c r="AH23" s="784"/>
      <c r="AI23" s="784"/>
      <c r="AJ23" s="787"/>
      <c r="AK23" s="788"/>
      <c r="AL23" s="789"/>
      <c r="AM23" s="789"/>
      <c r="AN23" s="789"/>
      <c r="AO23" s="789"/>
      <c r="AP23" s="784">
        <v>697940</v>
      </c>
      <c r="AQ23" s="784"/>
      <c r="AR23" s="784"/>
      <c r="AS23" s="784"/>
      <c r="AT23" s="784"/>
      <c r="AU23" s="790"/>
      <c r="AV23" s="790"/>
      <c r="AW23" s="790"/>
      <c r="AX23" s="790"/>
      <c r="AY23" s="791"/>
      <c r="AZ23" s="799" t="s">
        <v>375</v>
      </c>
      <c r="BA23" s="800"/>
      <c r="BB23" s="800"/>
      <c r="BC23" s="800"/>
      <c r="BD23" s="801"/>
      <c r="BE23" s="242"/>
      <c r="BF23" s="242"/>
      <c r="BG23" s="242"/>
      <c r="BH23" s="242"/>
      <c r="BI23" s="242"/>
      <c r="BJ23" s="242"/>
      <c r="BK23" s="242"/>
      <c r="BL23" s="242"/>
      <c r="BM23" s="242"/>
      <c r="BN23" s="242"/>
      <c r="BO23" s="242"/>
      <c r="BP23" s="242"/>
      <c r="BQ23" s="249">
        <v>17</v>
      </c>
      <c r="BR23" s="251"/>
      <c r="BS23" s="754" t="s">
        <v>578</v>
      </c>
      <c r="BT23" s="755"/>
      <c r="BU23" s="755"/>
      <c r="BV23" s="755"/>
      <c r="BW23" s="755"/>
      <c r="BX23" s="755"/>
      <c r="BY23" s="755"/>
      <c r="BZ23" s="755"/>
      <c r="CA23" s="755"/>
      <c r="CB23" s="755"/>
      <c r="CC23" s="755"/>
      <c r="CD23" s="755"/>
      <c r="CE23" s="755"/>
      <c r="CF23" s="755"/>
      <c r="CG23" s="756"/>
      <c r="CH23" s="765">
        <v>0</v>
      </c>
      <c r="CI23" s="766"/>
      <c r="CJ23" s="766"/>
      <c r="CK23" s="766"/>
      <c r="CL23" s="767"/>
      <c r="CM23" s="765">
        <v>627</v>
      </c>
      <c r="CN23" s="766"/>
      <c r="CO23" s="766"/>
      <c r="CP23" s="766"/>
      <c r="CQ23" s="767"/>
      <c r="CR23" s="765">
        <v>70</v>
      </c>
      <c r="CS23" s="766"/>
      <c r="CT23" s="766"/>
      <c r="CU23" s="766"/>
      <c r="CV23" s="767"/>
      <c r="CW23" s="765" t="s">
        <v>560</v>
      </c>
      <c r="CX23" s="766"/>
      <c r="CY23" s="766"/>
      <c r="CZ23" s="766"/>
      <c r="DA23" s="767"/>
      <c r="DB23" s="765" t="s">
        <v>560</v>
      </c>
      <c r="DC23" s="766"/>
      <c r="DD23" s="766"/>
      <c r="DE23" s="766"/>
      <c r="DF23" s="767"/>
      <c r="DG23" s="765" t="s">
        <v>560</v>
      </c>
      <c r="DH23" s="766"/>
      <c r="DI23" s="766"/>
      <c r="DJ23" s="766"/>
      <c r="DK23" s="767"/>
      <c r="DL23" s="765" t="s">
        <v>560</v>
      </c>
      <c r="DM23" s="766"/>
      <c r="DN23" s="766"/>
      <c r="DO23" s="766"/>
      <c r="DP23" s="767"/>
      <c r="DQ23" s="765" t="s">
        <v>560</v>
      </c>
      <c r="DR23" s="766"/>
      <c r="DS23" s="766"/>
      <c r="DT23" s="766"/>
      <c r="DU23" s="767"/>
      <c r="DV23" s="754"/>
      <c r="DW23" s="755"/>
      <c r="DX23" s="755"/>
      <c r="DY23" s="755"/>
      <c r="DZ23" s="768"/>
      <c r="EA23" s="243"/>
    </row>
    <row r="24" spans="1:131" s="244" customFormat="1" ht="26.25" customHeight="1">
      <c r="A24" s="798" t="s">
        <v>376</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1"/>
      <c r="BA24" s="241"/>
      <c r="BB24" s="241"/>
      <c r="BC24" s="241"/>
      <c r="BD24" s="241"/>
      <c r="BE24" s="242"/>
      <c r="BF24" s="242"/>
      <c r="BG24" s="242"/>
      <c r="BH24" s="242"/>
      <c r="BI24" s="242"/>
      <c r="BJ24" s="242"/>
      <c r="BK24" s="242"/>
      <c r="BL24" s="242"/>
      <c r="BM24" s="242"/>
      <c r="BN24" s="242"/>
      <c r="BO24" s="242"/>
      <c r="BP24" s="242"/>
      <c r="BQ24" s="249">
        <v>18</v>
      </c>
      <c r="BR24" s="251"/>
      <c r="BS24" s="754" t="s">
        <v>579</v>
      </c>
      <c r="BT24" s="755"/>
      <c r="BU24" s="755"/>
      <c r="BV24" s="755"/>
      <c r="BW24" s="755"/>
      <c r="BX24" s="755"/>
      <c r="BY24" s="755"/>
      <c r="BZ24" s="755"/>
      <c r="CA24" s="755"/>
      <c r="CB24" s="755"/>
      <c r="CC24" s="755"/>
      <c r="CD24" s="755"/>
      <c r="CE24" s="755"/>
      <c r="CF24" s="755"/>
      <c r="CG24" s="756"/>
      <c r="CH24" s="765">
        <v>3</v>
      </c>
      <c r="CI24" s="766"/>
      <c r="CJ24" s="766"/>
      <c r="CK24" s="766"/>
      <c r="CL24" s="767"/>
      <c r="CM24" s="765">
        <v>91</v>
      </c>
      <c r="CN24" s="766"/>
      <c r="CO24" s="766"/>
      <c r="CP24" s="766"/>
      <c r="CQ24" s="767"/>
      <c r="CR24" s="765">
        <v>96</v>
      </c>
      <c r="CS24" s="766"/>
      <c r="CT24" s="766"/>
      <c r="CU24" s="766"/>
      <c r="CV24" s="767"/>
      <c r="CW24" s="765" t="s">
        <v>560</v>
      </c>
      <c r="CX24" s="766"/>
      <c r="CY24" s="766"/>
      <c r="CZ24" s="766"/>
      <c r="DA24" s="767"/>
      <c r="DB24" s="765" t="s">
        <v>560</v>
      </c>
      <c r="DC24" s="766"/>
      <c r="DD24" s="766"/>
      <c r="DE24" s="766"/>
      <c r="DF24" s="767"/>
      <c r="DG24" s="765" t="s">
        <v>560</v>
      </c>
      <c r="DH24" s="766"/>
      <c r="DI24" s="766"/>
      <c r="DJ24" s="766"/>
      <c r="DK24" s="767"/>
      <c r="DL24" s="765" t="s">
        <v>560</v>
      </c>
      <c r="DM24" s="766"/>
      <c r="DN24" s="766"/>
      <c r="DO24" s="766"/>
      <c r="DP24" s="767"/>
      <c r="DQ24" s="765" t="s">
        <v>560</v>
      </c>
      <c r="DR24" s="766"/>
      <c r="DS24" s="766"/>
      <c r="DT24" s="766"/>
      <c r="DU24" s="767"/>
      <c r="DV24" s="754"/>
      <c r="DW24" s="755"/>
      <c r="DX24" s="755"/>
      <c r="DY24" s="755"/>
      <c r="DZ24" s="768"/>
      <c r="EA24" s="243"/>
    </row>
    <row r="25" spans="1:131" s="236" customFormat="1" ht="26.25" customHeight="1" thickBot="1">
      <c r="A25" s="735" t="s">
        <v>377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41"/>
      <c r="BK25" s="241"/>
      <c r="BL25" s="241"/>
      <c r="BM25" s="241"/>
      <c r="BN25" s="241"/>
      <c r="BO25" s="253"/>
      <c r="BP25" s="253"/>
      <c r="BQ25" s="249">
        <v>19</v>
      </c>
      <c r="BR25" s="251"/>
      <c r="BS25" s="754" t="s">
        <v>580</v>
      </c>
      <c r="BT25" s="755"/>
      <c r="BU25" s="755"/>
      <c r="BV25" s="755"/>
      <c r="BW25" s="755"/>
      <c r="BX25" s="755"/>
      <c r="BY25" s="755"/>
      <c r="BZ25" s="755"/>
      <c r="CA25" s="755"/>
      <c r="CB25" s="755"/>
      <c r="CC25" s="755"/>
      <c r="CD25" s="755"/>
      <c r="CE25" s="755"/>
      <c r="CF25" s="755"/>
      <c r="CG25" s="756"/>
      <c r="CH25" s="765">
        <v>8</v>
      </c>
      <c r="CI25" s="766"/>
      <c r="CJ25" s="766"/>
      <c r="CK25" s="766"/>
      <c r="CL25" s="767"/>
      <c r="CM25" s="765">
        <v>438</v>
      </c>
      <c r="CN25" s="766"/>
      <c r="CO25" s="766"/>
      <c r="CP25" s="766"/>
      <c r="CQ25" s="767"/>
      <c r="CR25" s="765">
        <v>78</v>
      </c>
      <c r="CS25" s="766"/>
      <c r="CT25" s="766"/>
      <c r="CU25" s="766"/>
      <c r="CV25" s="767"/>
      <c r="CW25" s="765">
        <v>17</v>
      </c>
      <c r="CX25" s="766"/>
      <c r="CY25" s="766"/>
      <c r="CZ25" s="766"/>
      <c r="DA25" s="767"/>
      <c r="DB25" s="765" t="s">
        <v>560</v>
      </c>
      <c r="DC25" s="766"/>
      <c r="DD25" s="766"/>
      <c r="DE25" s="766"/>
      <c r="DF25" s="767"/>
      <c r="DG25" s="765" t="s">
        <v>560</v>
      </c>
      <c r="DH25" s="766"/>
      <c r="DI25" s="766"/>
      <c r="DJ25" s="766"/>
      <c r="DK25" s="767"/>
      <c r="DL25" s="765" t="s">
        <v>560</v>
      </c>
      <c r="DM25" s="766"/>
      <c r="DN25" s="766"/>
      <c r="DO25" s="766"/>
      <c r="DP25" s="767"/>
      <c r="DQ25" s="765" t="s">
        <v>560</v>
      </c>
      <c r="DR25" s="766"/>
      <c r="DS25" s="766"/>
      <c r="DT25" s="766"/>
      <c r="DU25" s="767"/>
      <c r="DV25" s="754"/>
      <c r="DW25" s="755"/>
      <c r="DX25" s="755"/>
      <c r="DY25" s="755"/>
      <c r="DZ25" s="768"/>
      <c r="EA25" s="235"/>
    </row>
    <row r="26" spans="1:131" s="236" customFormat="1" ht="26.25" customHeight="1">
      <c r="A26" s="726" t="s">
        <v>341</v>
      </c>
      <c r="B26" s="727"/>
      <c r="C26" s="727"/>
      <c r="D26" s="727"/>
      <c r="E26" s="727"/>
      <c r="F26" s="727"/>
      <c r="G26" s="727"/>
      <c r="H26" s="727"/>
      <c r="I26" s="727"/>
      <c r="J26" s="727"/>
      <c r="K26" s="727"/>
      <c r="L26" s="727"/>
      <c r="M26" s="727"/>
      <c r="N26" s="727"/>
      <c r="O26" s="727"/>
      <c r="P26" s="728"/>
      <c r="Q26" s="703" t="s">
        <v>378</v>
      </c>
      <c r="R26" s="704"/>
      <c r="S26" s="704"/>
      <c r="T26" s="704"/>
      <c r="U26" s="705"/>
      <c r="V26" s="703" t="s">
        <v>379</v>
      </c>
      <c r="W26" s="704"/>
      <c r="X26" s="704"/>
      <c r="Y26" s="704"/>
      <c r="Z26" s="705"/>
      <c r="AA26" s="703" t="s">
        <v>380</v>
      </c>
      <c r="AB26" s="704"/>
      <c r="AC26" s="704"/>
      <c r="AD26" s="704"/>
      <c r="AE26" s="704"/>
      <c r="AF26" s="802" t="s">
        <v>381</v>
      </c>
      <c r="AG26" s="803"/>
      <c r="AH26" s="803"/>
      <c r="AI26" s="803"/>
      <c r="AJ26" s="804"/>
      <c r="AK26" s="704" t="s">
        <v>382</v>
      </c>
      <c r="AL26" s="704"/>
      <c r="AM26" s="704"/>
      <c r="AN26" s="704"/>
      <c r="AO26" s="705"/>
      <c r="AP26" s="703" t="s">
        <v>383</v>
      </c>
      <c r="AQ26" s="704"/>
      <c r="AR26" s="704"/>
      <c r="AS26" s="704"/>
      <c r="AT26" s="705"/>
      <c r="AU26" s="703" t="s">
        <v>384</v>
      </c>
      <c r="AV26" s="704"/>
      <c r="AW26" s="704"/>
      <c r="AX26" s="704"/>
      <c r="AY26" s="705"/>
      <c r="AZ26" s="703" t="s">
        <v>385</v>
      </c>
      <c r="BA26" s="704"/>
      <c r="BB26" s="704"/>
      <c r="BC26" s="704"/>
      <c r="BD26" s="705"/>
      <c r="BE26" s="703" t="s">
        <v>348</v>
      </c>
      <c r="BF26" s="704"/>
      <c r="BG26" s="704"/>
      <c r="BH26" s="704"/>
      <c r="BI26" s="715"/>
      <c r="BJ26" s="241"/>
      <c r="BK26" s="241"/>
      <c r="BL26" s="241"/>
      <c r="BM26" s="241"/>
      <c r="BN26" s="241"/>
      <c r="BO26" s="253"/>
      <c r="BP26" s="253"/>
      <c r="BQ26" s="249">
        <v>20</v>
      </c>
      <c r="BR26" s="251"/>
      <c r="BS26" s="754" t="s">
        <v>581</v>
      </c>
      <c r="BT26" s="755"/>
      <c r="BU26" s="755"/>
      <c r="BV26" s="755"/>
      <c r="BW26" s="755"/>
      <c r="BX26" s="755"/>
      <c r="BY26" s="755"/>
      <c r="BZ26" s="755"/>
      <c r="CA26" s="755"/>
      <c r="CB26" s="755"/>
      <c r="CC26" s="755"/>
      <c r="CD26" s="755"/>
      <c r="CE26" s="755"/>
      <c r="CF26" s="755"/>
      <c r="CG26" s="756"/>
      <c r="CH26" s="765">
        <v>1</v>
      </c>
      <c r="CI26" s="766"/>
      <c r="CJ26" s="766"/>
      <c r="CK26" s="766"/>
      <c r="CL26" s="767"/>
      <c r="CM26" s="765">
        <v>53</v>
      </c>
      <c r="CN26" s="766"/>
      <c r="CO26" s="766"/>
      <c r="CP26" s="766"/>
      <c r="CQ26" s="767"/>
      <c r="CR26" s="765">
        <v>20</v>
      </c>
      <c r="CS26" s="766"/>
      <c r="CT26" s="766"/>
      <c r="CU26" s="766"/>
      <c r="CV26" s="767"/>
      <c r="CW26" s="765">
        <v>12</v>
      </c>
      <c r="CX26" s="766"/>
      <c r="CY26" s="766"/>
      <c r="CZ26" s="766"/>
      <c r="DA26" s="767"/>
      <c r="DB26" s="765" t="s">
        <v>560</v>
      </c>
      <c r="DC26" s="766"/>
      <c r="DD26" s="766"/>
      <c r="DE26" s="766"/>
      <c r="DF26" s="767"/>
      <c r="DG26" s="765" t="s">
        <v>560</v>
      </c>
      <c r="DH26" s="766"/>
      <c r="DI26" s="766"/>
      <c r="DJ26" s="766"/>
      <c r="DK26" s="767"/>
      <c r="DL26" s="765" t="s">
        <v>560</v>
      </c>
      <c r="DM26" s="766"/>
      <c r="DN26" s="766"/>
      <c r="DO26" s="766"/>
      <c r="DP26" s="767"/>
      <c r="DQ26" s="765" t="s">
        <v>560</v>
      </c>
      <c r="DR26" s="766"/>
      <c r="DS26" s="766"/>
      <c r="DT26" s="766"/>
      <c r="DU26" s="767"/>
      <c r="DV26" s="754"/>
      <c r="DW26" s="755"/>
      <c r="DX26" s="755"/>
      <c r="DY26" s="755"/>
      <c r="DZ26" s="768"/>
      <c r="EA26" s="235"/>
    </row>
    <row r="27" spans="1:131" s="236"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5"/>
      <c r="AG27" s="806"/>
      <c r="AH27" s="806"/>
      <c r="AI27" s="806"/>
      <c r="AJ27" s="807"/>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41"/>
      <c r="BK27" s="241"/>
      <c r="BL27" s="241"/>
      <c r="BM27" s="241"/>
      <c r="BN27" s="241"/>
      <c r="BO27" s="253"/>
      <c r="BP27" s="253"/>
      <c r="BQ27" s="249">
        <v>21</v>
      </c>
      <c r="BR27" s="251"/>
      <c r="BS27" s="754" t="s">
        <v>582</v>
      </c>
      <c r="BT27" s="755"/>
      <c r="BU27" s="755"/>
      <c r="BV27" s="755"/>
      <c r="BW27" s="755"/>
      <c r="BX27" s="755"/>
      <c r="BY27" s="755"/>
      <c r="BZ27" s="755"/>
      <c r="CA27" s="755"/>
      <c r="CB27" s="755"/>
      <c r="CC27" s="755"/>
      <c r="CD27" s="755"/>
      <c r="CE27" s="755"/>
      <c r="CF27" s="755"/>
      <c r="CG27" s="756"/>
      <c r="CH27" s="765">
        <v>0</v>
      </c>
      <c r="CI27" s="766"/>
      <c r="CJ27" s="766"/>
      <c r="CK27" s="766"/>
      <c r="CL27" s="767"/>
      <c r="CM27" s="765">
        <v>662</v>
      </c>
      <c r="CN27" s="766"/>
      <c r="CO27" s="766"/>
      <c r="CP27" s="766"/>
      <c r="CQ27" s="767"/>
      <c r="CR27" s="765">
        <v>250</v>
      </c>
      <c r="CS27" s="766"/>
      <c r="CT27" s="766"/>
      <c r="CU27" s="766"/>
      <c r="CV27" s="767"/>
      <c r="CW27" s="765" t="s">
        <v>560</v>
      </c>
      <c r="CX27" s="766"/>
      <c r="CY27" s="766"/>
      <c r="CZ27" s="766"/>
      <c r="DA27" s="767"/>
      <c r="DB27" s="765" t="s">
        <v>560</v>
      </c>
      <c r="DC27" s="766"/>
      <c r="DD27" s="766"/>
      <c r="DE27" s="766"/>
      <c r="DF27" s="767"/>
      <c r="DG27" s="765" t="s">
        <v>560</v>
      </c>
      <c r="DH27" s="766"/>
      <c r="DI27" s="766"/>
      <c r="DJ27" s="766"/>
      <c r="DK27" s="767"/>
      <c r="DL27" s="765" t="s">
        <v>560</v>
      </c>
      <c r="DM27" s="766"/>
      <c r="DN27" s="766"/>
      <c r="DO27" s="766"/>
      <c r="DP27" s="767"/>
      <c r="DQ27" s="765" t="s">
        <v>560</v>
      </c>
      <c r="DR27" s="766"/>
      <c r="DS27" s="766"/>
      <c r="DT27" s="766"/>
      <c r="DU27" s="767"/>
      <c r="DV27" s="754"/>
      <c r="DW27" s="755"/>
      <c r="DX27" s="755"/>
      <c r="DY27" s="755"/>
      <c r="DZ27" s="768"/>
      <c r="EA27" s="235"/>
    </row>
    <row r="28" spans="1:131" s="236" customFormat="1" ht="26.25" customHeight="1" thickTop="1">
      <c r="A28" s="254">
        <v>1</v>
      </c>
      <c r="B28" s="717" t="s">
        <v>386</v>
      </c>
      <c r="C28" s="718"/>
      <c r="D28" s="718"/>
      <c r="E28" s="718"/>
      <c r="F28" s="718"/>
      <c r="G28" s="718"/>
      <c r="H28" s="718"/>
      <c r="I28" s="718"/>
      <c r="J28" s="718"/>
      <c r="K28" s="718"/>
      <c r="L28" s="718"/>
      <c r="M28" s="718"/>
      <c r="N28" s="718"/>
      <c r="O28" s="718"/>
      <c r="P28" s="719"/>
      <c r="Q28" s="812">
        <v>88881</v>
      </c>
      <c r="R28" s="813"/>
      <c r="S28" s="813"/>
      <c r="T28" s="813"/>
      <c r="U28" s="813"/>
      <c r="V28" s="813">
        <v>87153</v>
      </c>
      <c r="W28" s="813"/>
      <c r="X28" s="813"/>
      <c r="Y28" s="813"/>
      <c r="Z28" s="813"/>
      <c r="AA28" s="813">
        <v>1727</v>
      </c>
      <c r="AB28" s="813"/>
      <c r="AC28" s="813"/>
      <c r="AD28" s="813"/>
      <c r="AE28" s="814"/>
      <c r="AF28" s="815">
        <v>1727</v>
      </c>
      <c r="AG28" s="813"/>
      <c r="AH28" s="813"/>
      <c r="AI28" s="813"/>
      <c r="AJ28" s="816"/>
      <c r="AK28" s="817">
        <v>5691</v>
      </c>
      <c r="AL28" s="808"/>
      <c r="AM28" s="808"/>
      <c r="AN28" s="808"/>
      <c r="AO28" s="808"/>
      <c r="AP28" s="808" t="s">
        <v>496</v>
      </c>
      <c r="AQ28" s="808"/>
      <c r="AR28" s="808"/>
      <c r="AS28" s="808"/>
      <c r="AT28" s="808"/>
      <c r="AU28" s="808">
        <v>5482</v>
      </c>
      <c r="AV28" s="808"/>
      <c r="AW28" s="808"/>
      <c r="AX28" s="808"/>
      <c r="AY28" s="808"/>
      <c r="AZ28" s="809" t="s">
        <v>496</v>
      </c>
      <c r="BA28" s="809"/>
      <c r="BB28" s="809"/>
      <c r="BC28" s="809"/>
      <c r="BD28" s="809"/>
      <c r="BE28" s="810"/>
      <c r="BF28" s="810"/>
      <c r="BG28" s="810"/>
      <c r="BH28" s="810"/>
      <c r="BI28" s="811"/>
      <c r="BJ28" s="241"/>
      <c r="BK28" s="241"/>
      <c r="BL28" s="241"/>
      <c r="BM28" s="241"/>
      <c r="BN28" s="241"/>
      <c r="BO28" s="253"/>
      <c r="BP28" s="253"/>
      <c r="BQ28" s="249">
        <v>22</v>
      </c>
      <c r="BR28" s="251"/>
      <c r="BS28" s="754" t="s">
        <v>583</v>
      </c>
      <c r="BT28" s="755"/>
      <c r="BU28" s="755"/>
      <c r="BV28" s="755"/>
      <c r="BW28" s="755"/>
      <c r="BX28" s="755"/>
      <c r="BY28" s="755"/>
      <c r="BZ28" s="755"/>
      <c r="CA28" s="755"/>
      <c r="CB28" s="755"/>
      <c r="CC28" s="755"/>
      <c r="CD28" s="755"/>
      <c r="CE28" s="755"/>
      <c r="CF28" s="755"/>
      <c r="CG28" s="756"/>
      <c r="CH28" s="765">
        <v>0</v>
      </c>
      <c r="CI28" s="766"/>
      <c r="CJ28" s="766"/>
      <c r="CK28" s="766"/>
      <c r="CL28" s="767"/>
      <c r="CM28" s="765">
        <v>490</v>
      </c>
      <c r="CN28" s="766"/>
      <c r="CO28" s="766"/>
      <c r="CP28" s="766"/>
      <c r="CQ28" s="767"/>
      <c r="CR28" s="765">
        <v>200</v>
      </c>
      <c r="CS28" s="766"/>
      <c r="CT28" s="766"/>
      <c r="CU28" s="766"/>
      <c r="CV28" s="767"/>
      <c r="CW28" s="765">
        <v>2</v>
      </c>
      <c r="CX28" s="766"/>
      <c r="CY28" s="766"/>
      <c r="CZ28" s="766"/>
      <c r="DA28" s="767"/>
      <c r="DB28" s="765" t="s">
        <v>560</v>
      </c>
      <c r="DC28" s="766"/>
      <c r="DD28" s="766"/>
      <c r="DE28" s="766"/>
      <c r="DF28" s="767"/>
      <c r="DG28" s="765" t="s">
        <v>560</v>
      </c>
      <c r="DH28" s="766"/>
      <c r="DI28" s="766"/>
      <c r="DJ28" s="766"/>
      <c r="DK28" s="767"/>
      <c r="DL28" s="765" t="s">
        <v>560</v>
      </c>
      <c r="DM28" s="766"/>
      <c r="DN28" s="766"/>
      <c r="DO28" s="766"/>
      <c r="DP28" s="767"/>
      <c r="DQ28" s="765" t="s">
        <v>560</v>
      </c>
      <c r="DR28" s="766"/>
      <c r="DS28" s="766"/>
      <c r="DT28" s="766"/>
      <c r="DU28" s="767"/>
      <c r="DV28" s="754"/>
      <c r="DW28" s="755"/>
      <c r="DX28" s="755"/>
      <c r="DY28" s="755"/>
      <c r="DZ28" s="768"/>
      <c r="EA28" s="235"/>
    </row>
    <row r="29" spans="1:131" s="236" customFormat="1" ht="26.25" customHeight="1">
      <c r="A29" s="254">
        <v>2</v>
      </c>
      <c r="B29" s="741" t="s">
        <v>387</v>
      </c>
      <c r="C29" s="742"/>
      <c r="D29" s="742"/>
      <c r="E29" s="742"/>
      <c r="F29" s="742"/>
      <c r="G29" s="742"/>
      <c r="H29" s="742"/>
      <c r="I29" s="742"/>
      <c r="J29" s="742"/>
      <c r="K29" s="742"/>
      <c r="L29" s="742"/>
      <c r="M29" s="742"/>
      <c r="N29" s="742"/>
      <c r="O29" s="742"/>
      <c r="P29" s="743"/>
      <c r="Q29" s="744">
        <v>373</v>
      </c>
      <c r="R29" s="745"/>
      <c r="S29" s="745"/>
      <c r="T29" s="745"/>
      <c r="U29" s="745"/>
      <c r="V29" s="745">
        <v>360</v>
      </c>
      <c r="W29" s="745"/>
      <c r="X29" s="745"/>
      <c r="Y29" s="745"/>
      <c r="Z29" s="745"/>
      <c r="AA29" s="745">
        <v>13</v>
      </c>
      <c r="AB29" s="745"/>
      <c r="AC29" s="745"/>
      <c r="AD29" s="745"/>
      <c r="AE29" s="746"/>
      <c r="AF29" s="818">
        <v>2058</v>
      </c>
      <c r="AG29" s="745"/>
      <c r="AH29" s="745"/>
      <c r="AI29" s="745"/>
      <c r="AJ29" s="819"/>
      <c r="AK29" s="822" t="s">
        <v>496</v>
      </c>
      <c r="AL29" s="823"/>
      <c r="AM29" s="823"/>
      <c r="AN29" s="823"/>
      <c r="AO29" s="823"/>
      <c r="AP29" s="823" t="s">
        <v>496</v>
      </c>
      <c r="AQ29" s="823"/>
      <c r="AR29" s="823"/>
      <c r="AS29" s="823"/>
      <c r="AT29" s="823"/>
      <c r="AU29" s="823" t="s">
        <v>496</v>
      </c>
      <c r="AV29" s="823"/>
      <c r="AW29" s="823"/>
      <c r="AX29" s="823"/>
      <c r="AY29" s="823"/>
      <c r="AZ29" s="824" t="s">
        <v>496</v>
      </c>
      <c r="BA29" s="824"/>
      <c r="BB29" s="824"/>
      <c r="BC29" s="824"/>
      <c r="BD29" s="824"/>
      <c r="BE29" s="820" t="s">
        <v>388</v>
      </c>
      <c r="BF29" s="820"/>
      <c r="BG29" s="820"/>
      <c r="BH29" s="820"/>
      <c r="BI29" s="821"/>
      <c r="BJ29" s="241"/>
      <c r="BK29" s="241"/>
      <c r="BL29" s="241"/>
      <c r="BM29" s="241"/>
      <c r="BN29" s="241"/>
      <c r="BO29" s="253"/>
      <c r="BP29" s="253"/>
      <c r="BQ29" s="249">
        <v>23</v>
      </c>
      <c r="BR29" s="251"/>
      <c r="BS29" s="754" t="s">
        <v>584</v>
      </c>
      <c r="BT29" s="755"/>
      <c r="BU29" s="755"/>
      <c r="BV29" s="755"/>
      <c r="BW29" s="755"/>
      <c r="BX29" s="755"/>
      <c r="BY29" s="755"/>
      <c r="BZ29" s="755"/>
      <c r="CA29" s="755"/>
      <c r="CB29" s="755"/>
      <c r="CC29" s="755"/>
      <c r="CD29" s="755"/>
      <c r="CE29" s="755"/>
      <c r="CF29" s="755"/>
      <c r="CG29" s="756"/>
      <c r="CH29" s="765">
        <v>111</v>
      </c>
      <c r="CI29" s="766"/>
      <c r="CJ29" s="766"/>
      <c r="CK29" s="766"/>
      <c r="CL29" s="767"/>
      <c r="CM29" s="765">
        <v>1875</v>
      </c>
      <c r="CN29" s="766"/>
      <c r="CO29" s="766"/>
      <c r="CP29" s="766"/>
      <c r="CQ29" s="767"/>
      <c r="CR29" s="765">
        <v>604</v>
      </c>
      <c r="CS29" s="766"/>
      <c r="CT29" s="766"/>
      <c r="CU29" s="766"/>
      <c r="CV29" s="767"/>
      <c r="CW29" s="765">
        <v>454</v>
      </c>
      <c r="CX29" s="766"/>
      <c r="CY29" s="766"/>
      <c r="CZ29" s="766"/>
      <c r="DA29" s="767"/>
      <c r="DB29" s="765">
        <v>103</v>
      </c>
      <c r="DC29" s="766"/>
      <c r="DD29" s="766"/>
      <c r="DE29" s="766"/>
      <c r="DF29" s="767"/>
      <c r="DG29" s="765" t="s">
        <v>560</v>
      </c>
      <c r="DH29" s="766"/>
      <c r="DI29" s="766"/>
      <c r="DJ29" s="766"/>
      <c r="DK29" s="767"/>
      <c r="DL29" s="765" t="s">
        <v>560</v>
      </c>
      <c r="DM29" s="766"/>
      <c r="DN29" s="766"/>
      <c r="DO29" s="766"/>
      <c r="DP29" s="767"/>
      <c r="DQ29" s="765" t="s">
        <v>560</v>
      </c>
      <c r="DR29" s="766"/>
      <c r="DS29" s="766"/>
      <c r="DT29" s="766"/>
      <c r="DU29" s="767"/>
      <c r="DV29" s="754"/>
      <c r="DW29" s="755"/>
      <c r="DX29" s="755"/>
      <c r="DY29" s="755"/>
      <c r="DZ29" s="768"/>
      <c r="EA29" s="235"/>
    </row>
    <row r="30" spans="1:131" s="236" customFormat="1" ht="26.25" customHeight="1">
      <c r="A30" s="254">
        <v>3</v>
      </c>
      <c r="B30" s="741" t="s">
        <v>389</v>
      </c>
      <c r="C30" s="742"/>
      <c r="D30" s="742"/>
      <c r="E30" s="742"/>
      <c r="F30" s="742"/>
      <c r="G30" s="742"/>
      <c r="H30" s="742"/>
      <c r="I30" s="742"/>
      <c r="J30" s="742"/>
      <c r="K30" s="742"/>
      <c r="L30" s="742"/>
      <c r="M30" s="742"/>
      <c r="N30" s="742"/>
      <c r="O30" s="742"/>
      <c r="P30" s="743"/>
      <c r="Q30" s="744">
        <v>1000</v>
      </c>
      <c r="R30" s="745"/>
      <c r="S30" s="745"/>
      <c r="T30" s="745"/>
      <c r="U30" s="745"/>
      <c r="V30" s="745">
        <v>431</v>
      </c>
      <c r="W30" s="745"/>
      <c r="X30" s="745"/>
      <c r="Y30" s="745"/>
      <c r="Z30" s="745"/>
      <c r="AA30" s="745">
        <v>570</v>
      </c>
      <c r="AB30" s="745"/>
      <c r="AC30" s="745"/>
      <c r="AD30" s="745"/>
      <c r="AE30" s="746"/>
      <c r="AF30" s="818">
        <v>553</v>
      </c>
      <c r="AG30" s="745"/>
      <c r="AH30" s="745"/>
      <c r="AI30" s="745"/>
      <c r="AJ30" s="819"/>
      <c r="AK30" s="822" t="s">
        <v>496</v>
      </c>
      <c r="AL30" s="823"/>
      <c r="AM30" s="823"/>
      <c r="AN30" s="823"/>
      <c r="AO30" s="823"/>
      <c r="AP30" s="823">
        <v>3151</v>
      </c>
      <c r="AQ30" s="823"/>
      <c r="AR30" s="823"/>
      <c r="AS30" s="823"/>
      <c r="AT30" s="823"/>
      <c r="AU30" s="823" t="s">
        <v>496</v>
      </c>
      <c r="AV30" s="823"/>
      <c r="AW30" s="823"/>
      <c r="AX30" s="823"/>
      <c r="AY30" s="823"/>
      <c r="AZ30" s="824" t="s">
        <v>496</v>
      </c>
      <c r="BA30" s="824"/>
      <c r="BB30" s="824"/>
      <c r="BC30" s="824"/>
      <c r="BD30" s="824"/>
      <c r="BE30" s="820" t="s">
        <v>390</v>
      </c>
      <c r="BF30" s="820"/>
      <c r="BG30" s="820"/>
      <c r="BH30" s="820"/>
      <c r="BI30" s="821"/>
      <c r="BJ30" s="241"/>
      <c r="BK30" s="241"/>
      <c r="BL30" s="241"/>
      <c r="BM30" s="241"/>
      <c r="BN30" s="241"/>
      <c r="BO30" s="253"/>
      <c r="BP30" s="253"/>
      <c r="BQ30" s="249">
        <v>24</v>
      </c>
      <c r="BR30" s="251" t="s">
        <v>592</v>
      </c>
      <c r="BS30" s="754" t="s">
        <v>585</v>
      </c>
      <c r="BT30" s="755"/>
      <c r="BU30" s="755"/>
      <c r="BV30" s="755"/>
      <c r="BW30" s="755"/>
      <c r="BX30" s="755"/>
      <c r="BY30" s="755"/>
      <c r="BZ30" s="755"/>
      <c r="CA30" s="755"/>
      <c r="CB30" s="755"/>
      <c r="CC30" s="755"/>
      <c r="CD30" s="755"/>
      <c r="CE30" s="755"/>
      <c r="CF30" s="755"/>
      <c r="CG30" s="756"/>
      <c r="CH30" s="765">
        <v>9</v>
      </c>
      <c r="CI30" s="766"/>
      <c r="CJ30" s="766"/>
      <c r="CK30" s="766"/>
      <c r="CL30" s="767"/>
      <c r="CM30" s="765">
        <v>1649</v>
      </c>
      <c r="CN30" s="766"/>
      <c r="CO30" s="766"/>
      <c r="CP30" s="766"/>
      <c r="CQ30" s="767"/>
      <c r="CR30" s="765">
        <v>30</v>
      </c>
      <c r="CS30" s="766"/>
      <c r="CT30" s="766"/>
      <c r="CU30" s="766"/>
      <c r="CV30" s="767"/>
      <c r="CW30" s="765" t="s">
        <v>560</v>
      </c>
      <c r="CX30" s="766"/>
      <c r="CY30" s="766"/>
      <c r="CZ30" s="766"/>
      <c r="DA30" s="767"/>
      <c r="DB30" s="765" t="s">
        <v>560</v>
      </c>
      <c r="DC30" s="766"/>
      <c r="DD30" s="766"/>
      <c r="DE30" s="766"/>
      <c r="DF30" s="767"/>
      <c r="DG30" s="765" t="s">
        <v>560</v>
      </c>
      <c r="DH30" s="766"/>
      <c r="DI30" s="766"/>
      <c r="DJ30" s="766"/>
      <c r="DK30" s="767"/>
      <c r="DL30" s="765" t="s">
        <v>560</v>
      </c>
      <c r="DM30" s="766"/>
      <c r="DN30" s="766"/>
      <c r="DO30" s="766"/>
      <c r="DP30" s="767"/>
      <c r="DQ30" s="765" t="s">
        <v>560</v>
      </c>
      <c r="DR30" s="766"/>
      <c r="DS30" s="766"/>
      <c r="DT30" s="766"/>
      <c r="DU30" s="767"/>
      <c r="DV30" s="754"/>
      <c r="DW30" s="755"/>
      <c r="DX30" s="755"/>
      <c r="DY30" s="755"/>
      <c r="DZ30" s="768"/>
      <c r="EA30" s="235"/>
    </row>
    <row r="31" spans="1:131" s="236" customFormat="1" ht="26.25" customHeight="1">
      <c r="A31" s="254">
        <v>4</v>
      </c>
      <c r="B31" s="741" t="s">
        <v>391</v>
      </c>
      <c r="C31" s="742"/>
      <c r="D31" s="742"/>
      <c r="E31" s="742"/>
      <c r="F31" s="742"/>
      <c r="G31" s="742"/>
      <c r="H31" s="742"/>
      <c r="I31" s="742"/>
      <c r="J31" s="742"/>
      <c r="K31" s="742"/>
      <c r="L31" s="742"/>
      <c r="M31" s="742"/>
      <c r="N31" s="742"/>
      <c r="O31" s="742"/>
      <c r="P31" s="743"/>
      <c r="Q31" s="744">
        <v>455</v>
      </c>
      <c r="R31" s="745"/>
      <c r="S31" s="745"/>
      <c r="T31" s="745"/>
      <c r="U31" s="745"/>
      <c r="V31" s="745">
        <v>348</v>
      </c>
      <c r="W31" s="745"/>
      <c r="X31" s="745"/>
      <c r="Y31" s="745"/>
      <c r="Z31" s="745"/>
      <c r="AA31" s="745">
        <v>107</v>
      </c>
      <c r="AB31" s="745"/>
      <c r="AC31" s="745"/>
      <c r="AD31" s="745"/>
      <c r="AE31" s="746"/>
      <c r="AF31" s="818">
        <v>1677</v>
      </c>
      <c r="AG31" s="745"/>
      <c r="AH31" s="745"/>
      <c r="AI31" s="745"/>
      <c r="AJ31" s="819"/>
      <c r="AK31" s="822">
        <v>39</v>
      </c>
      <c r="AL31" s="823"/>
      <c r="AM31" s="823"/>
      <c r="AN31" s="823"/>
      <c r="AO31" s="823"/>
      <c r="AP31" s="823">
        <v>115</v>
      </c>
      <c r="AQ31" s="823"/>
      <c r="AR31" s="823"/>
      <c r="AS31" s="823"/>
      <c r="AT31" s="823"/>
      <c r="AU31" s="823" t="s">
        <v>593</v>
      </c>
      <c r="AV31" s="823"/>
      <c r="AW31" s="823"/>
      <c r="AX31" s="823"/>
      <c r="AY31" s="823"/>
      <c r="AZ31" s="824" t="s">
        <v>496</v>
      </c>
      <c r="BA31" s="824"/>
      <c r="BB31" s="824"/>
      <c r="BC31" s="824"/>
      <c r="BD31" s="824"/>
      <c r="BE31" s="820" t="s">
        <v>390</v>
      </c>
      <c r="BF31" s="820"/>
      <c r="BG31" s="820"/>
      <c r="BH31" s="820"/>
      <c r="BI31" s="821"/>
      <c r="BJ31" s="241"/>
      <c r="BK31" s="241"/>
      <c r="BL31" s="241"/>
      <c r="BM31" s="241"/>
      <c r="BN31" s="241"/>
      <c r="BO31" s="253"/>
      <c r="BP31" s="253"/>
      <c r="BQ31" s="249">
        <v>25</v>
      </c>
      <c r="BR31" s="251" t="s">
        <v>592</v>
      </c>
      <c r="BS31" s="754" t="s">
        <v>586</v>
      </c>
      <c r="BT31" s="755"/>
      <c r="BU31" s="755"/>
      <c r="BV31" s="755"/>
      <c r="BW31" s="755"/>
      <c r="BX31" s="755"/>
      <c r="BY31" s="755"/>
      <c r="BZ31" s="755"/>
      <c r="CA31" s="755"/>
      <c r="CB31" s="755"/>
      <c r="CC31" s="755"/>
      <c r="CD31" s="755"/>
      <c r="CE31" s="755"/>
      <c r="CF31" s="755"/>
      <c r="CG31" s="756"/>
      <c r="CH31" s="765" t="s">
        <v>560</v>
      </c>
      <c r="CI31" s="766"/>
      <c r="CJ31" s="766"/>
      <c r="CK31" s="766"/>
      <c r="CL31" s="767"/>
      <c r="CM31" s="765">
        <v>9890</v>
      </c>
      <c r="CN31" s="766"/>
      <c r="CO31" s="766"/>
      <c r="CP31" s="766"/>
      <c r="CQ31" s="767"/>
      <c r="CR31" s="765">
        <v>7490</v>
      </c>
      <c r="CS31" s="766"/>
      <c r="CT31" s="766"/>
      <c r="CU31" s="766"/>
      <c r="CV31" s="767"/>
      <c r="CW31" s="765" t="s">
        <v>560</v>
      </c>
      <c r="CX31" s="766"/>
      <c r="CY31" s="766"/>
      <c r="CZ31" s="766"/>
      <c r="DA31" s="767"/>
      <c r="DB31" s="765">
        <v>450</v>
      </c>
      <c r="DC31" s="766"/>
      <c r="DD31" s="766"/>
      <c r="DE31" s="766"/>
      <c r="DF31" s="767"/>
      <c r="DG31" s="765">
        <v>2246</v>
      </c>
      <c r="DH31" s="766"/>
      <c r="DI31" s="766"/>
      <c r="DJ31" s="766"/>
      <c r="DK31" s="767"/>
      <c r="DL31" s="765" t="s">
        <v>560</v>
      </c>
      <c r="DM31" s="766"/>
      <c r="DN31" s="766"/>
      <c r="DO31" s="766"/>
      <c r="DP31" s="767"/>
      <c r="DQ31" s="765" t="s">
        <v>560</v>
      </c>
      <c r="DR31" s="766"/>
      <c r="DS31" s="766"/>
      <c r="DT31" s="766"/>
      <c r="DU31" s="767"/>
      <c r="DV31" s="754"/>
      <c r="DW31" s="755"/>
      <c r="DX31" s="755"/>
      <c r="DY31" s="755"/>
      <c r="DZ31" s="768"/>
      <c r="EA31" s="235"/>
    </row>
    <row r="32" spans="1:131" s="236" customFormat="1" ht="26.25" customHeight="1">
      <c r="A32" s="254">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818"/>
      <c r="AG32" s="745"/>
      <c r="AH32" s="745"/>
      <c r="AI32" s="745"/>
      <c r="AJ32" s="819"/>
      <c r="AK32" s="822"/>
      <c r="AL32" s="823"/>
      <c r="AM32" s="823"/>
      <c r="AN32" s="823"/>
      <c r="AO32" s="823"/>
      <c r="AP32" s="823"/>
      <c r="AQ32" s="823"/>
      <c r="AR32" s="823"/>
      <c r="AS32" s="823"/>
      <c r="AT32" s="823"/>
      <c r="AU32" s="823"/>
      <c r="AV32" s="823"/>
      <c r="AW32" s="823"/>
      <c r="AX32" s="823"/>
      <c r="AY32" s="823"/>
      <c r="AZ32" s="824"/>
      <c r="BA32" s="824"/>
      <c r="BB32" s="824"/>
      <c r="BC32" s="824"/>
      <c r="BD32" s="824"/>
      <c r="BE32" s="820"/>
      <c r="BF32" s="820"/>
      <c r="BG32" s="820"/>
      <c r="BH32" s="820"/>
      <c r="BI32" s="821"/>
      <c r="BJ32" s="241"/>
      <c r="BK32" s="241"/>
      <c r="BL32" s="241"/>
      <c r="BM32" s="241"/>
      <c r="BN32" s="241"/>
      <c r="BO32" s="253"/>
      <c r="BP32" s="253"/>
      <c r="BQ32" s="249">
        <v>26</v>
      </c>
      <c r="BR32" s="251"/>
      <c r="BS32" s="754" t="s">
        <v>587</v>
      </c>
      <c r="BT32" s="755"/>
      <c r="BU32" s="755"/>
      <c r="BV32" s="755"/>
      <c r="BW32" s="755"/>
      <c r="BX32" s="755"/>
      <c r="BY32" s="755"/>
      <c r="BZ32" s="755"/>
      <c r="CA32" s="755"/>
      <c r="CB32" s="755"/>
      <c r="CC32" s="755"/>
      <c r="CD32" s="755"/>
      <c r="CE32" s="755"/>
      <c r="CF32" s="755"/>
      <c r="CG32" s="756"/>
      <c r="CH32" s="765">
        <v>4</v>
      </c>
      <c r="CI32" s="766"/>
      <c r="CJ32" s="766"/>
      <c r="CK32" s="766"/>
      <c r="CL32" s="767"/>
      <c r="CM32" s="765">
        <v>1131</v>
      </c>
      <c r="CN32" s="766"/>
      <c r="CO32" s="766"/>
      <c r="CP32" s="766"/>
      <c r="CQ32" s="767"/>
      <c r="CR32" s="765">
        <v>116</v>
      </c>
      <c r="CS32" s="766"/>
      <c r="CT32" s="766"/>
      <c r="CU32" s="766"/>
      <c r="CV32" s="767"/>
      <c r="CW32" s="765">
        <v>177</v>
      </c>
      <c r="CX32" s="766"/>
      <c r="CY32" s="766"/>
      <c r="CZ32" s="766"/>
      <c r="DA32" s="767"/>
      <c r="DB32" s="765" t="s">
        <v>560</v>
      </c>
      <c r="DC32" s="766"/>
      <c r="DD32" s="766"/>
      <c r="DE32" s="766"/>
      <c r="DF32" s="767"/>
      <c r="DG32" s="765" t="s">
        <v>560</v>
      </c>
      <c r="DH32" s="766"/>
      <c r="DI32" s="766"/>
      <c r="DJ32" s="766"/>
      <c r="DK32" s="767"/>
      <c r="DL32" s="765" t="s">
        <v>560</v>
      </c>
      <c r="DM32" s="766"/>
      <c r="DN32" s="766"/>
      <c r="DO32" s="766"/>
      <c r="DP32" s="767"/>
      <c r="DQ32" s="765" t="s">
        <v>560</v>
      </c>
      <c r="DR32" s="766"/>
      <c r="DS32" s="766"/>
      <c r="DT32" s="766"/>
      <c r="DU32" s="767"/>
      <c r="DV32" s="754"/>
      <c r="DW32" s="755"/>
      <c r="DX32" s="755"/>
      <c r="DY32" s="755"/>
      <c r="DZ32" s="768"/>
      <c r="EA32" s="235"/>
    </row>
    <row r="33" spans="1:131" s="236" customFormat="1" ht="26.25" customHeight="1">
      <c r="A33" s="254">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818"/>
      <c r="AG33" s="745"/>
      <c r="AH33" s="745"/>
      <c r="AI33" s="745"/>
      <c r="AJ33" s="819"/>
      <c r="AK33" s="822"/>
      <c r="AL33" s="823"/>
      <c r="AM33" s="823"/>
      <c r="AN33" s="823"/>
      <c r="AO33" s="823"/>
      <c r="AP33" s="823"/>
      <c r="AQ33" s="823"/>
      <c r="AR33" s="823"/>
      <c r="AS33" s="823"/>
      <c r="AT33" s="823"/>
      <c r="AU33" s="823"/>
      <c r="AV33" s="823"/>
      <c r="AW33" s="823"/>
      <c r="AX33" s="823"/>
      <c r="AY33" s="823"/>
      <c r="AZ33" s="824"/>
      <c r="BA33" s="824"/>
      <c r="BB33" s="824"/>
      <c r="BC33" s="824"/>
      <c r="BD33" s="824"/>
      <c r="BE33" s="820"/>
      <c r="BF33" s="820"/>
      <c r="BG33" s="820"/>
      <c r="BH33" s="820"/>
      <c r="BI33" s="821"/>
      <c r="BJ33" s="241"/>
      <c r="BK33" s="241"/>
      <c r="BL33" s="241"/>
      <c r="BM33" s="241"/>
      <c r="BN33" s="241"/>
      <c r="BO33" s="253"/>
      <c r="BP33" s="253"/>
      <c r="BQ33" s="249">
        <v>27</v>
      </c>
      <c r="BR33" s="251" t="s">
        <v>592</v>
      </c>
      <c r="BS33" s="754" t="s">
        <v>588</v>
      </c>
      <c r="BT33" s="755"/>
      <c r="BU33" s="755"/>
      <c r="BV33" s="755"/>
      <c r="BW33" s="755"/>
      <c r="BX33" s="755"/>
      <c r="BY33" s="755"/>
      <c r="BZ33" s="755"/>
      <c r="CA33" s="755"/>
      <c r="CB33" s="755"/>
      <c r="CC33" s="755"/>
      <c r="CD33" s="755"/>
      <c r="CE33" s="755"/>
      <c r="CF33" s="755"/>
      <c r="CG33" s="756"/>
      <c r="CH33" s="765">
        <v>364</v>
      </c>
      <c r="CI33" s="766"/>
      <c r="CJ33" s="766"/>
      <c r="CK33" s="766"/>
      <c r="CL33" s="767"/>
      <c r="CM33" s="765">
        <v>10659</v>
      </c>
      <c r="CN33" s="766"/>
      <c r="CO33" s="766"/>
      <c r="CP33" s="766"/>
      <c r="CQ33" s="767"/>
      <c r="CR33" s="765">
        <v>2317</v>
      </c>
      <c r="CS33" s="766"/>
      <c r="CT33" s="766"/>
      <c r="CU33" s="766"/>
      <c r="CV33" s="767"/>
      <c r="CW33" s="765">
        <v>1525</v>
      </c>
      <c r="CX33" s="766"/>
      <c r="CY33" s="766"/>
      <c r="CZ33" s="766"/>
      <c r="DA33" s="767"/>
      <c r="DB33" s="765">
        <v>13305</v>
      </c>
      <c r="DC33" s="766"/>
      <c r="DD33" s="766"/>
      <c r="DE33" s="766"/>
      <c r="DF33" s="767"/>
      <c r="DG33" s="765" t="s">
        <v>560</v>
      </c>
      <c r="DH33" s="766"/>
      <c r="DI33" s="766"/>
      <c r="DJ33" s="766"/>
      <c r="DK33" s="767"/>
      <c r="DL33" s="765" t="s">
        <v>560</v>
      </c>
      <c r="DM33" s="766"/>
      <c r="DN33" s="766"/>
      <c r="DO33" s="766"/>
      <c r="DP33" s="767"/>
      <c r="DQ33" s="765" t="s">
        <v>560</v>
      </c>
      <c r="DR33" s="766"/>
      <c r="DS33" s="766"/>
      <c r="DT33" s="766"/>
      <c r="DU33" s="767"/>
      <c r="DV33" s="754"/>
      <c r="DW33" s="755"/>
      <c r="DX33" s="755"/>
      <c r="DY33" s="755"/>
      <c r="DZ33" s="768"/>
      <c r="EA33" s="235"/>
    </row>
    <row r="34" spans="1:131" s="236" customFormat="1" ht="26.25" customHeight="1">
      <c r="A34" s="254">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818"/>
      <c r="AG34" s="745"/>
      <c r="AH34" s="745"/>
      <c r="AI34" s="745"/>
      <c r="AJ34" s="819"/>
      <c r="AK34" s="822"/>
      <c r="AL34" s="823"/>
      <c r="AM34" s="823"/>
      <c r="AN34" s="823"/>
      <c r="AO34" s="823"/>
      <c r="AP34" s="823"/>
      <c r="AQ34" s="823"/>
      <c r="AR34" s="823"/>
      <c r="AS34" s="823"/>
      <c r="AT34" s="823"/>
      <c r="AU34" s="823"/>
      <c r="AV34" s="823"/>
      <c r="AW34" s="823"/>
      <c r="AX34" s="823"/>
      <c r="AY34" s="823"/>
      <c r="AZ34" s="824"/>
      <c r="BA34" s="824"/>
      <c r="BB34" s="824"/>
      <c r="BC34" s="824"/>
      <c r="BD34" s="824"/>
      <c r="BE34" s="820"/>
      <c r="BF34" s="820"/>
      <c r="BG34" s="820"/>
      <c r="BH34" s="820"/>
      <c r="BI34" s="821"/>
      <c r="BJ34" s="241"/>
      <c r="BK34" s="241"/>
      <c r="BL34" s="241"/>
      <c r="BM34" s="241"/>
      <c r="BN34" s="241"/>
      <c r="BO34" s="253"/>
      <c r="BP34" s="253"/>
      <c r="BQ34" s="250">
        <v>28</v>
      </c>
      <c r="BR34" s="251"/>
      <c r="BS34" s="754"/>
      <c r="BT34" s="755"/>
      <c r="BU34" s="755"/>
      <c r="BV34" s="755"/>
      <c r="BW34" s="755"/>
      <c r="BX34" s="755"/>
      <c r="BY34" s="755"/>
      <c r="BZ34" s="755"/>
      <c r="CA34" s="755"/>
      <c r="CB34" s="755"/>
      <c r="CC34" s="755"/>
      <c r="CD34" s="755"/>
      <c r="CE34" s="755"/>
      <c r="CF34" s="755"/>
      <c r="CG34" s="756"/>
      <c r="CH34" s="765"/>
      <c r="CI34" s="766"/>
      <c r="CJ34" s="766"/>
      <c r="CK34" s="766"/>
      <c r="CL34" s="767"/>
      <c r="CM34" s="765"/>
      <c r="CN34" s="766"/>
      <c r="CO34" s="766"/>
      <c r="CP34" s="766"/>
      <c r="CQ34" s="767"/>
      <c r="CR34" s="765"/>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825"/>
      <c r="DW34" s="826"/>
      <c r="DX34" s="826"/>
      <c r="DY34" s="826"/>
      <c r="DZ34" s="827"/>
      <c r="EA34" s="235"/>
    </row>
    <row r="35" spans="1:131" s="236" customFormat="1" ht="26.25" customHeight="1">
      <c r="A35" s="254">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818"/>
      <c r="AG35" s="745"/>
      <c r="AH35" s="745"/>
      <c r="AI35" s="745"/>
      <c r="AJ35" s="819"/>
      <c r="AK35" s="822"/>
      <c r="AL35" s="823"/>
      <c r="AM35" s="823"/>
      <c r="AN35" s="823"/>
      <c r="AO35" s="823"/>
      <c r="AP35" s="823"/>
      <c r="AQ35" s="823"/>
      <c r="AR35" s="823"/>
      <c r="AS35" s="823"/>
      <c r="AT35" s="823"/>
      <c r="AU35" s="823"/>
      <c r="AV35" s="823"/>
      <c r="AW35" s="823"/>
      <c r="AX35" s="823"/>
      <c r="AY35" s="823"/>
      <c r="AZ35" s="824"/>
      <c r="BA35" s="824"/>
      <c r="BB35" s="824"/>
      <c r="BC35" s="824"/>
      <c r="BD35" s="824"/>
      <c r="BE35" s="820"/>
      <c r="BF35" s="820"/>
      <c r="BG35" s="820"/>
      <c r="BH35" s="820"/>
      <c r="BI35" s="821"/>
      <c r="BJ35" s="241"/>
      <c r="BK35" s="241"/>
      <c r="BL35" s="241"/>
      <c r="BM35" s="241"/>
      <c r="BN35" s="241"/>
      <c r="BO35" s="253"/>
      <c r="BP35" s="253"/>
      <c r="BQ35" s="250">
        <v>29</v>
      </c>
      <c r="BR35" s="251"/>
      <c r="BS35" s="754"/>
      <c r="BT35" s="755"/>
      <c r="BU35" s="755"/>
      <c r="BV35" s="755"/>
      <c r="BW35" s="755"/>
      <c r="BX35" s="755"/>
      <c r="BY35" s="755"/>
      <c r="BZ35" s="755"/>
      <c r="CA35" s="755"/>
      <c r="CB35" s="755"/>
      <c r="CC35" s="755"/>
      <c r="CD35" s="755"/>
      <c r="CE35" s="755"/>
      <c r="CF35" s="755"/>
      <c r="CG35" s="756"/>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825"/>
      <c r="DW35" s="826"/>
      <c r="DX35" s="826"/>
      <c r="DY35" s="826"/>
      <c r="DZ35" s="827"/>
      <c r="EA35" s="235"/>
    </row>
    <row r="36" spans="1:131" s="236" customFormat="1" ht="26.25" customHeight="1">
      <c r="A36" s="254">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818"/>
      <c r="AG36" s="745"/>
      <c r="AH36" s="745"/>
      <c r="AI36" s="745"/>
      <c r="AJ36" s="81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41"/>
      <c r="BK36" s="241"/>
      <c r="BL36" s="241"/>
      <c r="BM36" s="241"/>
      <c r="BN36" s="241"/>
      <c r="BO36" s="253"/>
      <c r="BP36" s="253"/>
      <c r="BQ36" s="250">
        <v>30</v>
      </c>
      <c r="BR36" s="251"/>
      <c r="BS36" s="754"/>
      <c r="BT36" s="755"/>
      <c r="BU36" s="755"/>
      <c r="BV36" s="755"/>
      <c r="BW36" s="755"/>
      <c r="BX36" s="755"/>
      <c r="BY36" s="755"/>
      <c r="BZ36" s="755"/>
      <c r="CA36" s="755"/>
      <c r="CB36" s="755"/>
      <c r="CC36" s="755"/>
      <c r="CD36" s="755"/>
      <c r="CE36" s="755"/>
      <c r="CF36" s="755"/>
      <c r="CG36" s="756"/>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825"/>
      <c r="DW36" s="826"/>
      <c r="DX36" s="826"/>
      <c r="DY36" s="826"/>
      <c r="DZ36" s="827"/>
      <c r="EA36" s="235"/>
    </row>
    <row r="37" spans="1:131" s="236" customFormat="1" ht="26.25" customHeight="1">
      <c r="A37" s="254">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818"/>
      <c r="AG37" s="745"/>
      <c r="AH37" s="745"/>
      <c r="AI37" s="745"/>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1"/>
      <c r="BK37" s="241"/>
      <c r="BL37" s="241"/>
      <c r="BM37" s="241"/>
      <c r="BN37" s="241"/>
      <c r="BO37" s="253"/>
      <c r="BP37" s="253"/>
      <c r="BQ37" s="250">
        <v>31</v>
      </c>
      <c r="BR37" s="251"/>
      <c r="BS37" s="754"/>
      <c r="BT37" s="755"/>
      <c r="BU37" s="755"/>
      <c r="BV37" s="755"/>
      <c r="BW37" s="755"/>
      <c r="BX37" s="755"/>
      <c r="BY37" s="755"/>
      <c r="BZ37" s="755"/>
      <c r="CA37" s="755"/>
      <c r="CB37" s="755"/>
      <c r="CC37" s="755"/>
      <c r="CD37" s="755"/>
      <c r="CE37" s="755"/>
      <c r="CF37" s="755"/>
      <c r="CG37" s="756"/>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825"/>
      <c r="DW37" s="826"/>
      <c r="DX37" s="826"/>
      <c r="DY37" s="826"/>
      <c r="DZ37" s="827"/>
      <c r="EA37" s="235"/>
    </row>
    <row r="38" spans="1:131" s="236" customFormat="1" ht="26.25" customHeight="1">
      <c r="A38" s="254">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818"/>
      <c r="AG38" s="745"/>
      <c r="AH38" s="745"/>
      <c r="AI38" s="745"/>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1"/>
      <c r="BK38" s="241"/>
      <c r="BL38" s="241"/>
      <c r="BM38" s="241"/>
      <c r="BN38" s="241"/>
      <c r="BO38" s="253"/>
      <c r="BP38" s="253"/>
      <c r="BQ38" s="250">
        <v>32</v>
      </c>
      <c r="BR38" s="251"/>
      <c r="BS38" s="754"/>
      <c r="BT38" s="755"/>
      <c r="BU38" s="755"/>
      <c r="BV38" s="755"/>
      <c r="BW38" s="755"/>
      <c r="BX38" s="755"/>
      <c r="BY38" s="755"/>
      <c r="BZ38" s="755"/>
      <c r="CA38" s="755"/>
      <c r="CB38" s="755"/>
      <c r="CC38" s="755"/>
      <c r="CD38" s="755"/>
      <c r="CE38" s="755"/>
      <c r="CF38" s="755"/>
      <c r="CG38" s="756"/>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825"/>
      <c r="DW38" s="826"/>
      <c r="DX38" s="826"/>
      <c r="DY38" s="826"/>
      <c r="DZ38" s="827"/>
      <c r="EA38" s="235"/>
    </row>
    <row r="39" spans="1:131" s="236" customFormat="1" ht="26.25" customHeight="1">
      <c r="A39" s="254">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818"/>
      <c r="AG39" s="745"/>
      <c r="AH39" s="745"/>
      <c r="AI39" s="745"/>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1"/>
      <c r="BK39" s="241"/>
      <c r="BL39" s="241"/>
      <c r="BM39" s="241"/>
      <c r="BN39" s="241"/>
      <c r="BO39" s="253"/>
      <c r="BP39" s="253"/>
      <c r="BQ39" s="250">
        <v>33</v>
      </c>
      <c r="BR39" s="251"/>
      <c r="BS39" s="754"/>
      <c r="BT39" s="755"/>
      <c r="BU39" s="755"/>
      <c r="BV39" s="755"/>
      <c r="BW39" s="755"/>
      <c r="BX39" s="755"/>
      <c r="BY39" s="755"/>
      <c r="BZ39" s="755"/>
      <c r="CA39" s="755"/>
      <c r="CB39" s="755"/>
      <c r="CC39" s="755"/>
      <c r="CD39" s="755"/>
      <c r="CE39" s="755"/>
      <c r="CF39" s="755"/>
      <c r="CG39" s="756"/>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825"/>
      <c r="DW39" s="826"/>
      <c r="DX39" s="826"/>
      <c r="DY39" s="826"/>
      <c r="DZ39" s="827"/>
      <c r="EA39" s="235"/>
    </row>
    <row r="40" spans="1:131" s="236" customFormat="1" ht="26.25" customHeight="1">
      <c r="A40" s="249">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818"/>
      <c r="AG40" s="745"/>
      <c r="AH40" s="745"/>
      <c r="AI40" s="745"/>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1"/>
      <c r="BK40" s="241"/>
      <c r="BL40" s="241"/>
      <c r="BM40" s="241"/>
      <c r="BN40" s="241"/>
      <c r="BO40" s="253"/>
      <c r="BP40" s="253"/>
      <c r="BQ40" s="250">
        <v>34</v>
      </c>
      <c r="BR40" s="251"/>
      <c r="BS40" s="754"/>
      <c r="BT40" s="755"/>
      <c r="BU40" s="755"/>
      <c r="BV40" s="755"/>
      <c r="BW40" s="755"/>
      <c r="BX40" s="755"/>
      <c r="BY40" s="755"/>
      <c r="BZ40" s="755"/>
      <c r="CA40" s="755"/>
      <c r="CB40" s="755"/>
      <c r="CC40" s="755"/>
      <c r="CD40" s="755"/>
      <c r="CE40" s="755"/>
      <c r="CF40" s="755"/>
      <c r="CG40" s="756"/>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825"/>
      <c r="DW40" s="826"/>
      <c r="DX40" s="826"/>
      <c r="DY40" s="826"/>
      <c r="DZ40" s="827"/>
      <c r="EA40" s="235"/>
    </row>
    <row r="41" spans="1:131" s="236" customFormat="1" ht="26.25" customHeight="1">
      <c r="A41" s="249">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818"/>
      <c r="AG41" s="745"/>
      <c r="AH41" s="745"/>
      <c r="AI41" s="745"/>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1"/>
      <c r="BK41" s="241"/>
      <c r="BL41" s="241"/>
      <c r="BM41" s="241"/>
      <c r="BN41" s="241"/>
      <c r="BO41" s="253"/>
      <c r="BP41" s="253"/>
      <c r="BQ41" s="250">
        <v>35</v>
      </c>
      <c r="BR41" s="251"/>
      <c r="BS41" s="754"/>
      <c r="BT41" s="755"/>
      <c r="BU41" s="755"/>
      <c r="BV41" s="755"/>
      <c r="BW41" s="755"/>
      <c r="BX41" s="755"/>
      <c r="BY41" s="755"/>
      <c r="BZ41" s="755"/>
      <c r="CA41" s="755"/>
      <c r="CB41" s="755"/>
      <c r="CC41" s="755"/>
      <c r="CD41" s="755"/>
      <c r="CE41" s="755"/>
      <c r="CF41" s="755"/>
      <c r="CG41" s="756"/>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825"/>
      <c r="DW41" s="826"/>
      <c r="DX41" s="826"/>
      <c r="DY41" s="826"/>
      <c r="DZ41" s="827"/>
      <c r="EA41" s="235"/>
    </row>
    <row r="42" spans="1:131" s="236" customFormat="1" ht="26.25" customHeight="1">
      <c r="A42" s="249">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818"/>
      <c r="AG42" s="745"/>
      <c r="AH42" s="745"/>
      <c r="AI42" s="745"/>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1"/>
      <c r="BK42" s="241"/>
      <c r="BL42" s="241"/>
      <c r="BM42" s="241"/>
      <c r="BN42" s="241"/>
      <c r="BO42" s="253"/>
      <c r="BP42" s="253"/>
      <c r="BQ42" s="250">
        <v>36</v>
      </c>
      <c r="BR42" s="251"/>
      <c r="BS42" s="754"/>
      <c r="BT42" s="755"/>
      <c r="BU42" s="755"/>
      <c r="BV42" s="755"/>
      <c r="BW42" s="755"/>
      <c r="BX42" s="755"/>
      <c r="BY42" s="755"/>
      <c r="BZ42" s="755"/>
      <c r="CA42" s="755"/>
      <c r="CB42" s="755"/>
      <c r="CC42" s="755"/>
      <c r="CD42" s="755"/>
      <c r="CE42" s="755"/>
      <c r="CF42" s="755"/>
      <c r="CG42" s="756"/>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825"/>
      <c r="DW42" s="826"/>
      <c r="DX42" s="826"/>
      <c r="DY42" s="826"/>
      <c r="DZ42" s="827"/>
      <c r="EA42" s="235"/>
    </row>
    <row r="43" spans="1:131" s="236" customFormat="1" ht="26.25" customHeight="1">
      <c r="A43" s="249">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818"/>
      <c r="AG43" s="745"/>
      <c r="AH43" s="745"/>
      <c r="AI43" s="745"/>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1"/>
      <c r="BK43" s="241"/>
      <c r="BL43" s="241"/>
      <c r="BM43" s="241"/>
      <c r="BN43" s="241"/>
      <c r="BO43" s="253"/>
      <c r="BP43" s="253"/>
      <c r="BQ43" s="250">
        <v>37</v>
      </c>
      <c r="BR43" s="251"/>
      <c r="BS43" s="754"/>
      <c r="BT43" s="755"/>
      <c r="BU43" s="755"/>
      <c r="BV43" s="755"/>
      <c r="BW43" s="755"/>
      <c r="BX43" s="755"/>
      <c r="BY43" s="755"/>
      <c r="BZ43" s="755"/>
      <c r="CA43" s="755"/>
      <c r="CB43" s="755"/>
      <c r="CC43" s="755"/>
      <c r="CD43" s="755"/>
      <c r="CE43" s="755"/>
      <c r="CF43" s="755"/>
      <c r="CG43" s="756"/>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825"/>
      <c r="DW43" s="826"/>
      <c r="DX43" s="826"/>
      <c r="DY43" s="826"/>
      <c r="DZ43" s="827"/>
      <c r="EA43" s="235"/>
    </row>
    <row r="44" spans="1:131" s="236" customFormat="1" ht="26.25" customHeight="1">
      <c r="A44" s="249">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818"/>
      <c r="AG44" s="745"/>
      <c r="AH44" s="745"/>
      <c r="AI44" s="745"/>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1"/>
      <c r="BK44" s="241"/>
      <c r="BL44" s="241"/>
      <c r="BM44" s="241"/>
      <c r="BN44" s="241"/>
      <c r="BO44" s="253"/>
      <c r="BP44" s="253"/>
      <c r="BQ44" s="250">
        <v>38</v>
      </c>
      <c r="BR44" s="251"/>
      <c r="BS44" s="754"/>
      <c r="BT44" s="755"/>
      <c r="BU44" s="755"/>
      <c r="BV44" s="755"/>
      <c r="BW44" s="755"/>
      <c r="BX44" s="755"/>
      <c r="BY44" s="755"/>
      <c r="BZ44" s="755"/>
      <c r="CA44" s="755"/>
      <c r="CB44" s="755"/>
      <c r="CC44" s="755"/>
      <c r="CD44" s="755"/>
      <c r="CE44" s="755"/>
      <c r="CF44" s="755"/>
      <c r="CG44" s="756"/>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825"/>
      <c r="DW44" s="826"/>
      <c r="DX44" s="826"/>
      <c r="DY44" s="826"/>
      <c r="DZ44" s="827"/>
      <c r="EA44" s="235"/>
    </row>
    <row r="45" spans="1:131" s="236" customFormat="1" ht="26.25" customHeight="1">
      <c r="A45" s="249">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818"/>
      <c r="AG45" s="745"/>
      <c r="AH45" s="745"/>
      <c r="AI45" s="745"/>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1"/>
      <c r="BK45" s="241"/>
      <c r="BL45" s="241"/>
      <c r="BM45" s="241"/>
      <c r="BN45" s="241"/>
      <c r="BO45" s="253"/>
      <c r="BP45" s="253"/>
      <c r="BQ45" s="250">
        <v>39</v>
      </c>
      <c r="BR45" s="251"/>
      <c r="BS45" s="754"/>
      <c r="BT45" s="755"/>
      <c r="BU45" s="755"/>
      <c r="BV45" s="755"/>
      <c r="BW45" s="755"/>
      <c r="BX45" s="755"/>
      <c r="BY45" s="755"/>
      <c r="BZ45" s="755"/>
      <c r="CA45" s="755"/>
      <c r="CB45" s="755"/>
      <c r="CC45" s="755"/>
      <c r="CD45" s="755"/>
      <c r="CE45" s="755"/>
      <c r="CF45" s="755"/>
      <c r="CG45" s="756"/>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825"/>
      <c r="DW45" s="826"/>
      <c r="DX45" s="826"/>
      <c r="DY45" s="826"/>
      <c r="DZ45" s="827"/>
      <c r="EA45" s="235"/>
    </row>
    <row r="46" spans="1:131" s="236" customFormat="1" ht="26.25" customHeight="1">
      <c r="A46" s="249">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818"/>
      <c r="AG46" s="745"/>
      <c r="AH46" s="745"/>
      <c r="AI46" s="745"/>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1"/>
      <c r="BK46" s="241"/>
      <c r="BL46" s="241"/>
      <c r="BM46" s="241"/>
      <c r="BN46" s="241"/>
      <c r="BO46" s="253"/>
      <c r="BP46" s="253"/>
      <c r="BQ46" s="250">
        <v>40</v>
      </c>
      <c r="BR46" s="251"/>
      <c r="BS46" s="754"/>
      <c r="BT46" s="755"/>
      <c r="BU46" s="755"/>
      <c r="BV46" s="755"/>
      <c r="BW46" s="755"/>
      <c r="BX46" s="755"/>
      <c r="BY46" s="755"/>
      <c r="BZ46" s="755"/>
      <c r="CA46" s="755"/>
      <c r="CB46" s="755"/>
      <c r="CC46" s="755"/>
      <c r="CD46" s="755"/>
      <c r="CE46" s="755"/>
      <c r="CF46" s="755"/>
      <c r="CG46" s="756"/>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825"/>
      <c r="DW46" s="826"/>
      <c r="DX46" s="826"/>
      <c r="DY46" s="826"/>
      <c r="DZ46" s="827"/>
      <c r="EA46" s="235"/>
    </row>
    <row r="47" spans="1:131" s="236" customFormat="1" ht="26.25" customHeight="1">
      <c r="A47" s="249">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818"/>
      <c r="AG47" s="745"/>
      <c r="AH47" s="745"/>
      <c r="AI47" s="745"/>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1"/>
      <c r="BK47" s="241"/>
      <c r="BL47" s="241"/>
      <c r="BM47" s="241"/>
      <c r="BN47" s="241"/>
      <c r="BO47" s="253"/>
      <c r="BP47" s="253"/>
      <c r="BQ47" s="250">
        <v>41</v>
      </c>
      <c r="BR47" s="251"/>
      <c r="BS47" s="754"/>
      <c r="BT47" s="755"/>
      <c r="BU47" s="755"/>
      <c r="BV47" s="755"/>
      <c r="BW47" s="755"/>
      <c r="BX47" s="755"/>
      <c r="BY47" s="755"/>
      <c r="BZ47" s="755"/>
      <c r="CA47" s="755"/>
      <c r="CB47" s="755"/>
      <c r="CC47" s="755"/>
      <c r="CD47" s="755"/>
      <c r="CE47" s="755"/>
      <c r="CF47" s="755"/>
      <c r="CG47" s="756"/>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825"/>
      <c r="DW47" s="826"/>
      <c r="DX47" s="826"/>
      <c r="DY47" s="826"/>
      <c r="DZ47" s="827"/>
      <c r="EA47" s="235"/>
    </row>
    <row r="48" spans="1:131" s="236" customFormat="1" ht="26.25" customHeight="1">
      <c r="A48" s="249">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818"/>
      <c r="AG48" s="745"/>
      <c r="AH48" s="745"/>
      <c r="AI48" s="745"/>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1"/>
      <c r="BK48" s="241"/>
      <c r="BL48" s="241"/>
      <c r="BM48" s="241"/>
      <c r="BN48" s="241"/>
      <c r="BO48" s="253"/>
      <c r="BP48" s="253"/>
      <c r="BQ48" s="250">
        <v>42</v>
      </c>
      <c r="BR48" s="251"/>
      <c r="BS48" s="754"/>
      <c r="BT48" s="755"/>
      <c r="BU48" s="755"/>
      <c r="BV48" s="755"/>
      <c r="BW48" s="755"/>
      <c r="BX48" s="755"/>
      <c r="BY48" s="755"/>
      <c r="BZ48" s="755"/>
      <c r="CA48" s="755"/>
      <c r="CB48" s="755"/>
      <c r="CC48" s="755"/>
      <c r="CD48" s="755"/>
      <c r="CE48" s="755"/>
      <c r="CF48" s="755"/>
      <c r="CG48" s="756"/>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825"/>
      <c r="DW48" s="826"/>
      <c r="DX48" s="826"/>
      <c r="DY48" s="826"/>
      <c r="DZ48" s="827"/>
      <c r="EA48" s="235"/>
    </row>
    <row r="49" spans="1:131" s="236" customFormat="1" ht="26.25" customHeight="1">
      <c r="A49" s="249">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818"/>
      <c r="AG49" s="745"/>
      <c r="AH49" s="745"/>
      <c r="AI49" s="745"/>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1"/>
      <c r="BK49" s="241"/>
      <c r="BL49" s="241"/>
      <c r="BM49" s="241"/>
      <c r="BN49" s="241"/>
      <c r="BO49" s="253"/>
      <c r="BP49" s="253"/>
      <c r="BQ49" s="250">
        <v>43</v>
      </c>
      <c r="BR49" s="251"/>
      <c r="BS49" s="754"/>
      <c r="BT49" s="755"/>
      <c r="BU49" s="755"/>
      <c r="BV49" s="755"/>
      <c r="BW49" s="755"/>
      <c r="BX49" s="755"/>
      <c r="BY49" s="755"/>
      <c r="BZ49" s="755"/>
      <c r="CA49" s="755"/>
      <c r="CB49" s="755"/>
      <c r="CC49" s="755"/>
      <c r="CD49" s="755"/>
      <c r="CE49" s="755"/>
      <c r="CF49" s="755"/>
      <c r="CG49" s="756"/>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825"/>
      <c r="DW49" s="826"/>
      <c r="DX49" s="826"/>
      <c r="DY49" s="826"/>
      <c r="DZ49" s="827"/>
      <c r="EA49" s="235"/>
    </row>
    <row r="50" spans="1:131" s="236" customFormat="1" ht="26.25" customHeight="1">
      <c r="A50" s="249">
        <v>23</v>
      </c>
      <c r="B50" s="741"/>
      <c r="C50" s="742"/>
      <c r="D50" s="742"/>
      <c r="E50" s="742"/>
      <c r="F50" s="742"/>
      <c r="G50" s="742"/>
      <c r="H50" s="742"/>
      <c r="I50" s="742"/>
      <c r="J50" s="742"/>
      <c r="K50" s="742"/>
      <c r="L50" s="742"/>
      <c r="M50" s="742"/>
      <c r="N50" s="742"/>
      <c r="O50" s="742"/>
      <c r="P50" s="743"/>
      <c r="Q50" s="828"/>
      <c r="R50" s="829"/>
      <c r="S50" s="829"/>
      <c r="T50" s="829"/>
      <c r="U50" s="829"/>
      <c r="V50" s="829"/>
      <c r="W50" s="829"/>
      <c r="X50" s="829"/>
      <c r="Y50" s="829"/>
      <c r="Z50" s="829"/>
      <c r="AA50" s="829"/>
      <c r="AB50" s="829"/>
      <c r="AC50" s="829"/>
      <c r="AD50" s="829"/>
      <c r="AE50" s="830"/>
      <c r="AF50" s="818"/>
      <c r="AG50" s="745"/>
      <c r="AH50" s="745"/>
      <c r="AI50" s="745"/>
      <c r="AJ50" s="819"/>
      <c r="AK50" s="831"/>
      <c r="AL50" s="829"/>
      <c r="AM50" s="829"/>
      <c r="AN50" s="829"/>
      <c r="AO50" s="829"/>
      <c r="AP50" s="829"/>
      <c r="AQ50" s="829"/>
      <c r="AR50" s="829"/>
      <c r="AS50" s="829"/>
      <c r="AT50" s="829"/>
      <c r="AU50" s="829"/>
      <c r="AV50" s="829"/>
      <c r="AW50" s="829"/>
      <c r="AX50" s="829"/>
      <c r="AY50" s="829"/>
      <c r="AZ50" s="832"/>
      <c r="BA50" s="832"/>
      <c r="BB50" s="832"/>
      <c r="BC50" s="832"/>
      <c r="BD50" s="832"/>
      <c r="BE50" s="820"/>
      <c r="BF50" s="820"/>
      <c r="BG50" s="820"/>
      <c r="BH50" s="820"/>
      <c r="BI50" s="821"/>
      <c r="BJ50" s="241"/>
      <c r="BK50" s="241"/>
      <c r="BL50" s="241"/>
      <c r="BM50" s="241"/>
      <c r="BN50" s="241"/>
      <c r="BO50" s="253"/>
      <c r="BP50" s="253"/>
      <c r="BQ50" s="250">
        <v>44</v>
      </c>
      <c r="BR50" s="251"/>
      <c r="BS50" s="754"/>
      <c r="BT50" s="755"/>
      <c r="BU50" s="755"/>
      <c r="BV50" s="755"/>
      <c r="BW50" s="755"/>
      <c r="BX50" s="755"/>
      <c r="BY50" s="755"/>
      <c r="BZ50" s="755"/>
      <c r="CA50" s="755"/>
      <c r="CB50" s="755"/>
      <c r="CC50" s="755"/>
      <c r="CD50" s="755"/>
      <c r="CE50" s="755"/>
      <c r="CF50" s="755"/>
      <c r="CG50" s="756"/>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825"/>
      <c r="DW50" s="826"/>
      <c r="DX50" s="826"/>
      <c r="DY50" s="826"/>
      <c r="DZ50" s="827"/>
      <c r="EA50" s="235"/>
    </row>
    <row r="51" spans="1:131" s="236" customFormat="1" ht="26.25" customHeight="1">
      <c r="A51" s="249">
        <v>24</v>
      </c>
      <c r="B51" s="741"/>
      <c r="C51" s="742"/>
      <c r="D51" s="742"/>
      <c r="E51" s="742"/>
      <c r="F51" s="742"/>
      <c r="G51" s="742"/>
      <c r="H51" s="742"/>
      <c r="I51" s="742"/>
      <c r="J51" s="742"/>
      <c r="K51" s="742"/>
      <c r="L51" s="742"/>
      <c r="M51" s="742"/>
      <c r="N51" s="742"/>
      <c r="O51" s="742"/>
      <c r="P51" s="743"/>
      <c r="Q51" s="828"/>
      <c r="R51" s="829"/>
      <c r="S51" s="829"/>
      <c r="T51" s="829"/>
      <c r="U51" s="829"/>
      <c r="V51" s="829"/>
      <c r="W51" s="829"/>
      <c r="X51" s="829"/>
      <c r="Y51" s="829"/>
      <c r="Z51" s="829"/>
      <c r="AA51" s="829"/>
      <c r="AB51" s="829"/>
      <c r="AC51" s="829"/>
      <c r="AD51" s="829"/>
      <c r="AE51" s="830"/>
      <c r="AF51" s="818"/>
      <c r="AG51" s="745"/>
      <c r="AH51" s="745"/>
      <c r="AI51" s="745"/>
      <c r="AJ51" s="819"/>
      <c r="AK51" s="831"/>
      <c r="AL51" s="829"/>
      <c r="AM51" s="829"/>
      <c r="AN51" s="829"/>
      <c r="AO51" s="829"/>
      <c r="AP51" s="829"/>
      <c r="AQ51" s="829"/>
      <c r="AR51" s="829"/>
      <c r="AS51" s="829"/>
      <c r="AT51" s="829"/>
      <c r="AU51" s="829"/>
      <c r="AV51" s="829"/>
      <c r="AW51" s="829"/>
      <c r="AX51" s="829"/>
      <c r="AY51" s="829"/>
      <c r="AZ51" s="832"/>
      <c r="BA51" s="832"/>
      <c r="BB51" s="832"/>
      <c r="BC51" s="832"/>
      <c r="BD51" s="832"/>
      <c r="BE51" s="820"/>
      <c r="BF51" s="820"/>
      <c r="BG51" s="820"/>
      <c r="BH51" s="820"/>
      <c r="BI51" s="821"/>
      <c r="BJ51" s="241"/>
      <c r="BK51" s="241"/>
      <c r="BL51" s="241"/>
      <c r="BM51" s="241"/>
      <c r="BN51" s="241"/>
      <c r="BO51" s="253"/>
      <c r="BP51" s="253"/>
      <c r="BQ51" s="250">
        <v>45</v>
      </c>
      <c r="BR51" s="251"/>
      <c r="BS51" s="754"/>
      <c r="BT51" s="755"/>
      <c r="BU51" s="755"/>
      <c r="BV51" s="755"/>
      <c r="BW51" s="755"/>
      <c r="BX51" s="755"/>
      <c r="BY51" s="755"/>
      <c r="BZ51" s="755"/>
      <c r="CA51" s="755"/>
      <c r="CB51" s="755"/>
      <c r="CC51" s="755"/>
      <c r="CD51" s="755"/>
      <c r="CE51" s="755"/>
      <c r="CF51" s="755"/>
      <c r="CG51" s="756"/>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825"/>
      <c r="DW51" s="826"/>
      <c r="DX51" s="826"/>
      <c r="DY51" s="826"/>
      <c r="DZ51" s="827"/>
      <c r="EA51" s="235"/>
    </row>
    <row r="52" spans="1:131" s="236" customFormat="1" ht="26.25" customHeight="1">
      <c r="A52" s="249">
        <v>25</v>
      </c>
      <c r="B52" s="741"/>
      <c r="C52" s="742"/>
      <c r="D52" s="742"/>
      <c r="E52" s="742"/>
      <c r="F52" s="742"/>
      <c r="G52" s="742"/>
      <c r="H52" s="742"/>
      <c r="I52" s="742"/>
      <c r="J52" s="742"/>
      <c r="K52" s="742"/>
      <c r="L52" s="742"/>
      <c r="M52" s="742"/>
      <c r="N52" s="742"/>
      <c r="O52" s="742"/>
      <c r="P52" s="743"/>
      <c r="Q52" s="828"/>
      <c r="R52" s="829"/>
      <c r="S52" s="829"/>
      <c r="T52" s="829"/>
      <c r="U52" s="829"/>
      <c r="V52" s="829"/>
      <c r="W52" s="829"/>
      <c r="X52" s="829"/>
      <c r="Y52" s="829"/>
      <c r="Z52" s="829"/>
      <c r="AA52" s="829"/>
      <c r="AB52" s="829"/>
      <c r="AC52" s="829"/>
      <c r="AD52" s="829"/>
      <c r="AE52" s="830"/>
      <c r="AF52" s="818"/>
      <c r="AG52" s="745"/>
      <c r="AH52" s="745"/>
      <c r="AI52" s="745"/>
      <c r="AJ52" s="819"/>
      <c r="AK52" s="831"/>
      <c r="AL52" s="829"/>
      <c r="AM52" s="829"/>
      <c r="AN52" s="829"/>
      <c r="AO52" s="829"/>
      <c r="AP52" s="829"/>
      <c r="AQ52" s="829"/>
      <c r="AR52" s="829"/>
      <c r="AS52" s="829"/>
      <c r="AT52" s="829"/>
      <c r="AU52" s="829"/>
      <c r="AV52" s="829"/>
      <c r="AW52" s="829"/>
      <c r="AX52" s="829"/>
      <c r="AY52" s="829"/>
      <c r="AZ52" s="832"/>
      <c r="BA52" s="832"/>
      <c r="BB52" s="832"/>
      <c r="BC52" s="832"/>
      <c r="BD52" s="832"/>
      <c r="BE52" s="820"/>
      <c r="BF52" s="820"/>
      <c r="BG52" s="820"/>
      <c r="BH52" s="820"/>
      <c r="BI52" s="821"/>
      <c r="BJ52" s="241"/>
      <c r="BK52" s="241"/>
      <c r="BL52" s="241"/>
      <c r="BM52" s="241"/>
      <c r="BN52" s="241"/>
      <c r="BO52" s="253"/>
      <c r="BP52" s="253"/>
      <c r="BQ52" s="250">
        <v>46</v>
      </c>
      <c r="BR52" s="251"/>
      <c r="BS52" s="754"/>
      <c r="BT52" s="755"/>
      <c r="BU52" s="755"/>
      <c r="BV52" s="755"/>
      <c r="BW52" s="755"/>
      <c r="BX52" s="755"/>
      <c r="BY52" s="755"/>
      <c r="BZ52" s="755"/>
      <c r="CA52" s="755"/>
      <c r="CB52" s="755"/>
      <c r="CC52" s="755"/>
      <c r="CD52" s="755"/>
      <c r="CE52" s="755"/>
      <c r="CF52" s="755"/>
      <c r="CG52" s="756"/>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825"/>
      <c r="DW52" s="826"/>
      <c r="DX52" s="826"/>
      <c r="DY52" s="826"/>
      <c r="DZ52" s="827"/>
      <c r="EA52" s="235"/>
    </row>
    <row r="53" spans="1:131" s="236" customFormat="1" ht="26.25" customHeight="1">
      <c r="A53" s="249">
        <v>26</v>
      </c>
      <c r="B53" s="741"/>
      <c r="C53" s="742"/>
      <c r="D53" s="742"/>
      <c r="E53" s="742"/>
      <c r="F53" s="742"/>
      <c r="G53" s="742"/>
      <c r="H53" s="742"/>
      <c r="I53" s="742"/>
      <c r="J53" s="742"/>
      <c r="K53" s="742"/>
      <c r="L53" s="742"/>
      <c r="M53" s="742"/>
      <c r="N53" s="742"/>
      <c r="O53" s="742"/>
      <c r="P53" s="743"/>
      <c r="Q53" s="828"/>
      <c r="R53" s="829"/>
      <c r="S53" s="829"/>
      <c r="T53" s="829"/>
      <c r="U53" s="829"/>
      <c r="V53" s="829"/>
      <c r="W53" s="829"/>
      <c r="X53" s="829"/>
      <c r="Y53" s="829"/>
      <c r="Z53" s="829"/>
      <c r="AA53" s="829"/>
      <c r="AB53" s="829"/>
      <c r="AC53" s="829"/>
      <c r="AD53" s="829"/>
      <c r="AE53" s="830"/>
      <c r="AF53" s="818"/>
      <c r="AG53" s="745"/>
      <c r="AH53" s="745"/>
      <c r="AI53" s="745"/>
      <c r="AJ53" s="819"/>
      <c r="AK53" s="831"/>
      <c r="AL53" s="829"/>
      <c r="AM53" s="829"/>
      <c r="AN53" s="829"/>
      <c r="AO53" s="829"/>
      <c r="AP53" s="829"/>
      <c r="AQ53" s="829"/>
      <c r="AR53" s="829"/>
      <c r="AS53" s="829"/>
      <c r="AT53" s="829"/>
      <c r="AU53" s="829"/>
      <c r="AV53" s="829"/>
      <c r="AW53" s="829"/>
      <c r="AX53" s="829"/>
      <c r="AY53" s="829"/>
      <c r="AZ53" s="832"/>
      <c r="BA53" s="832"/>
      <c r="BB53" s="832"/>
      <c r="BC53" s="832"/>
      <c r="BD53" s="832"/>
      <c r="BE53" s="820"/>
      <c r="BF53" s="820"/>
      <c r="BG53" s="820"/>
      <c r="BH53" s="820"/>
      <c r="BI53" s="821"/>
      <c r="BJ53" s="241"/>
      <c r="BK53" s="241"/>
      <c r="BL53" s="241"/>
      <c r="BM53" s="241"/>
      <c r="BN53" s="241"/>
      <c r="BO53" s="253"/>
      <c r="BP53" s="253"/>
      <c r="BQ53" s="250">
        <v>47</v>
      </c>
      <c r="BR53" s="251"/>
      <c r="BS53" s="754"/>
      <c r="BT53" s="755"/>
      <c r="BU53" s="755"/>
      <c r="BV53" s="755"/>
      <c r="BW53" s="755"/>
      <c r="BX53" s="755"/>
      <c r="BY53" s="755"/>
      <c r="BZ53" s="755"/>
      <c r="CA53" s="755"/>
      <c r="CB53" s="755"/>
      <c r="CC53" s="755"/>
      <c r="CD53" s="755"/>
      <c r="CE53" s="755"/>
      <c r="CF53" s="755"/>
      <c r="CG53" s="756"/>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825"/>
      <c r="DW53" s="826"/>
      <c r="DX53" s="826"/>
      <c r="DY53" s="826"/>
      <c r="DZ53" s="827"/>
      <c r="EA53" s="235"/>
    </row>
    <row r="54" spans="1:131" s="236" customFormat="1" ht="26.25" customHeight="1">
      <c r="A54" s="249">
        <v>27</v>
      </c>
      <c r="B54" s="741"/>
      <c r="C54" s="742"/>
      <c r="D54" s="742"/>
      <c r="E54" s="742"/>
      <c r="F54" s="742"/>
      <c r="G54" s="742"/>
      <c r="H54" s="742"/>
      <c r="I54" s="742"/>
      <c r="J54" s="742"/>
      <c r="K54" s="742"/>
      <c r="L54" s="742"/>
      <c r="M54" s="742"/>
      <c r="N54" s="742"/>
      <c r="O54" s="742"/>
      <c r="P54" s="743"/>
      <c r="Q54" s="828"/>
      <c r="R54" s="829"/>
      <c r="S54" s="829"/>
      <c r="T54" s="829"/>
      <c r="U54" s="829"/>
      <c r="V54" s="829"/>
      <c r="W54" s="829"/>
      <c r="X54" s="829"/>
      <c r="Y54" s="829"/>
      <c r="Z54" s="829"/>
      <c r="AA54" s="829"/>
      <c r="AB54" s="829"/>
      <c r="AC54" s="829"/>
      <c r="AD54" s="829"/>
      <c r="AE54" s="830"/>
      <c r="AF54" s="818"/>
      <c r="AG54" s="745"/>
      <c r="AH54" s="745"/>
      <c r="AI54" s="745"/>
      <c r="AJ54" s="819"/>
      <c r="AK54" s="831"/>
      <c r="AL54" s="829"/>
      <c r="AM54" s="829"/>
      <c r="AN54" s="829"/>
      <c r="AO54" s="829"/>
      <c r="AP54" s="829"/>
      <c r="AQ54" s="829"/>
      <c r="AR54" s="829"/>
      <c r="AS54" s="829"/>
      <c r="AT54" s="829"/>
      <c r="AU54" s="829"/>
      <c r="AV54" s="829"/>
      <c r="AW54" s="829"/>
      <c r="AX54" s="829"/>
      <c r="AY54" s="829"/>
      <c r="AZ54" s="832"/>
      <c r="BA54" s="832"/>
      <c r="BB54" s="832"/>
      <c r="BC54" s="832"/>
      <c r="BD54" s="832"/>
      <c r="BE54" s="820"/>
      <c r="BF54" s="820"/>
      <c r="BG54" s="820"/>
      <c r="BH54" s="820"/>
      <c r="BI54" s="821"/>
      <c r="BJ54" s="241"/>
      <c r="BK54" s="241"/>
      <c r="BL54" s="241"/>
      <c r="BM54" s="241"/>
      <c r="BN54" s="241"/>
      <c r="BO54" s="253"/>
      <c r="BP54" s="253"/>
      <c r="BQ54" s="250">
        <v>48</v>
      </c>
      <c r="BR54" s="251"/>
      <c r="BS54" s="754"/>
      <c r="BT54" s="755"/>
      <c r="BU54" s="755"/>
      <c r="BV54" s="755"/>
      <c r="BW54" s="755"/>
      <c r="BX54" s="755"/>
      <c r="BY54" s="755"/>
      <c r="BZ54" s="755"/>
      <c r="CA54" s="755"/>
      <c r="CB54" s="755"/>
      <c r="CC54" s="755"/>
      <c r="CD54" s="755"/>
      <c r="CE54" s="755"/>
      <c r="CF54" s="755"/>
      <c r="CG54" s="756"/>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825"/>
      <c r="DW54" s="826"/>
      <c r="DX54" s="826"/>
      <c r="DY54" s="826"/>
      <c r="DZ54" s="827"/>
      <c r="EA54" s="235"/>
    </row>
    <row r="55" spans="1:131" s="236" customFormat="1" ht="26.25" customHeight="1">
      <c r="A55" s="249">
        <v>28</v>
      </c>
      <c r="B55" s="741"/>
      <c r="C55" s="742"/>
      <c r="D55" s="742"/>
      <c r="E55" s="742"/>
      <c r="F55" s="742"/>
      <c r="G55" s="742"/>
      <c r="H55" s="742"/>
      <c r="I55" s="742"/>
      <c r="J55" s="742"/>
      <c r="K55" s="742"/>
      <c r="L55" s="742"/>
      <c r="M55" s="742"/>
      <c r="N55" s="742"/>
      <c r="O55" s="742"/>
      <c r="P55" s="743"/>
      <c r="Q55" s="828"/>
      <c r="R55" s="829"/>
      <c r="S55" s="829"/>
      <c r="T55" s="829"/>
      <c r="U55" s="829"/>
      <c r="V55" s="829"/>
      <c r="W55" s="829"/>
      <c r="X55" s="829"/>
      <c r="Y55" s="829"/>
      <c r="Z55" s="829"/>
      <c r="AA55" s="829"/>
      <c r="AB55" s="829"/>
      <c r="AC55" s="829"/>
      <c r="AD55" s="829"/>
      <c r="AE55" s="830"/>
      <c r="AF55" s="818"/>
      <c r="AG55" s="745"/>
      <c r="AH55" s="745"/>
      <c r="AI55" s="745"/>
      <c r="AJ55" s="819"/>
      <c r="AK55" s="831"/>
      <c r="AL55" s="829"/>
      <c r="AM55" s="829"/>
      <c r="AN55" s="829"/>
      <c r="AO55" s="829"/>
      <c r="AP55" s="829"/>
      <c r="AQ55" s="829"/>
      <c r="AR55" s="829"/>
      <c r="AS55" s="829"/>
      <c r="AT55" s="829"/>
      <c r="AU55" s="829"/>
      <c r="AV55" s="829"/>
      <c r="AW55" s="829"/>
      <c r="AX55" s="829"/>
      <c r="AY55" s="829"/>
      <c r="AZ55" s="832"/>
      <c r="BA55" s="832"/>
      <c r="BB55" s="832"/>
      <c r="BC55" s="832"/>
      <c r="BD55" s="832"/>
      <c r="BE55" s="820"/>
      <c r="BF55" s="820"/>
      <c r="BG55" s="820"/>
      <c r="BH55" s="820"/>
      <c r="BI55" s="821"/>
      <c r="BJ55" s="241"/>
      <c r="BK55" s="241"/>
      <c r="BL55" s="241"/>
      <c r="BM55" s="241"/>
      <c r="BN55" s="241"/>
      <c r="BO55" s="253"/>
      <c r="BP55" s="253"/>
      <c r="BQ55" s="250">
        <v>49</v>
      </c>
      <c r="BR55" s="251"/>
      <c r="BS55" s="754"/>
      <c r="BT55" s="755"/>
      <c r="BU55" s="755"/>
      <c r="BV55" s="755"/>
      <c r="BW55" s="755"/>
      <c r="BX55" s="755"/>
      <c r="BY55" s="755"/>
      <c r="BZ55" s="755"/>
      <c r="CA55" s="755"/>
      <c r="CB55" s="755"/>
      <c r="CC55" s="755"/>
      <c r="CD55" s="755"/>
      <c r="CE55" s="755"/>
      <c r="CF55" s="755"/>
      <c r="CG55" s="756"/>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825"/>
      <c r="DW55" s="826"/>
      <c r="DX55" s="826"/>
      <c r="DY55" s="826"/>
      <c r="DZ55" s="827"/>
      <c r="EA55" s="235"/>
    </row>
    <row r="56" spans="1:131" s="236" customFormat="1" ht="26.25" customHeight="1">
      <c r="A56" s="249">
        <v>29</v>
      </c>
      <c r="B56" s="741"/>
      <c r="C56" s="742"/>
      <c r="D56" s="742"/>
      <c r="E56" s="742"/>
      <c r="F56" s="742"/>
      <c r="G56" s="742"/>
      <c r="H56" s="742"/>
      <c r="I56" s="742"/>
      <c r="J56" s="742"/>
      <c r="K56" s="742"/>
      <c r="L56" s="742"/>
      <c r="M56" s="742"/>
      <c r="N56" s="742"/>
      <c r="O56" s="742"/>
      <c r="P56" s="743"/>
      <c r="Q56" s="828"/>
      <c r="R56" s="829"/>
      <c r="S56" s="829"/>
      <c r="T56" s="829"/>
      <c r="U56" s="829"/>
      <c r="V56" s="829"/>
      <c r="W56" s="829"/>
      <c r="X56" s="829"/>
      <c r="Y56" s="829"/>
      <c r="Z56" s="829"/>
      <c r="AA56" s="829"/>
      <c r="AB56" s="829"/>
      <c r="AC56" s="829"/>
      <c r="AD56" s="829"/>
      <c r="AE56" s="830"/>
      <c r="AF56" s="818"/>
      <c r="AG56" s="745"/>
      <c r="AH56" s="745"/>
      <c r="AI56" s="745"/>
      <c r="AJ56" s="819"/>
      <c r="AK56" s="831"/>
      <c r="AL56" s="829"/>
      <c r="AM56" s="829"/>
      <c r="AN56" s="829"/>
      <c r="AO56" s="829"/>
      <c r="AP56" s="829"/>
      <c r="AQ56" s="829"/>
      <c r="AR56" s="829"/>
      <c r="AS56" s="829"/>
      <c r="AT56" s="829"/>
      <c r="AU56" s="829"/>
      <c r="AV56" s="829"/>
      <c r="AW56" s="829"/>
      <c r="AX56" s="829"/>
      <c r="AY56" s="829"/>
      <c r="AZ56" s="832"/>
      <c r="BA56" s="832"/>
      <c r="BB56" s="832"/>
      <c r="BC56" s="832"/>
      <c r="BD56" s="832"/>
      <c r="BE56" s="820"/>
      <c r="BF56" s="820"/>
      <c r="BG56" s="820"/>
      <c r="BH56" s="820"/>
      <c r="BI56" s="821"/>
      <c r="BJ56" s="241"/>
      <c r="BK56" s="241"/>
      <c r="BL56" s="241"/>
      <c r="BM56" s="241"/>
      <c r="BN56" s="241"/>
      <c r="BO56" s="253"/>
      <c r="BP56" s="253"/>
      <c r="BQ56" s="250">
        <v>50</v>
      </c>
      <c r="BR56" s="251"/>
      <c r="BS56" s="754"/>
      <c r="BT56" s="755"/>
      <c r="BU56" s="755"/>
      <c r="BV56" s="755"/>
      <c r="BW56" s="755"/>
      <c r="BX56" s="755"/>
      <c r="BY56" s="755"/>
      <c r="BZ56" s="755"/>
      <c r="CA56" s="755"/>
      <c r="CB56" s="755"/>
      <c r="CC56" s="755"/>
      <c r="CD56" s="755"/>
      <c r="CE56" s="755"/>
      <c r="CF56" s="755"/>
      <c r="CG56" s="756"/>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825"/>
      <c r="DW56" s="826"/>
      <c r="DX56" s="826"/>
      <c r="DY56" s="826"/>
      <c r="DZ56" s="827"/>
      <c r="EA56" s="235"/>
    </row>
    <row r="57" spans="1:131" s="236" customFormat="1" ht="26.25" customHeight="1">
      <c r="A57" s="249">
        <v>30</v>
      </c>
      <c r="B57" s="741"/>
      <c r="C57" s="742"/>
      <c r="D57" s="742"/>
      <c r="E57" s="742"/>
      <c r="F57" s="742"/>
      <c r="G57" s="742"/>
      <c r="H57" s="742"/>
      <c r="I57" s="742"/>
      <c r="J57" s="742"/>
      <c r="K57" s="742"/>
      <c r="L57" s="742"/>
      <c r="M57" s="742"/>
      <c r="N57" s="742"/>
      <c r="O57" s="742"/>
      <c r="P57" s="743"/>
      <c r="Q57" s="828"/>
      <c r="R57" s="829"/>
      <c r="S57" s="829"/>
      <c r="T57" s="829"/>
      <c r="U57" s="829"/>
      <c r="V57" s="829"/>
      <c r="W57" s="829"/>
      <c r="X57" s="829"/>
      <c r="Y57" s="829"/>
      <c r="Z57" s="829"/>
      <c r="AA57" s="829"/>
      <c r="AB57" s="829"/>
      <c r="AC57" s="829"/>
      <c r="AD57" s="829"/>
      <c r="AE57" s="830"/>
      <c r="AF57" s="818"/>
      <c r="AG57" s="745"/>
      <c r="AH57" s="745"/>
      <c r="AI57" s="745"/>
      <c r="AJ57" s="819"/>
      <c r="AK57" s="831"/>
      <c r="AL57" s="829"/>
      <c r="AM57" s="829"/>
      <c r="AN57" s="829"/>
      <c r="AO57" s="829"/>
      <c r="AP57" s="829"/>
      <c r="AQ57" s="829"/>
      <c r="AR57" s="829"/>
      <c r="AS57" s="829"/>
      <c r="AT57" s="829"/>
      <c r="AU57" s="829"/>
      <c r="AV57" s="829"/>
      <c r="AW57" s="829"/>
      <c r="AX57" s="829"/>
      <c r="AY57" s="829"/>
      <c r="AZ57" s="832"/>
      <c r="BA57" s="832"/>
      <c r="BB57" s="832"/>
      <c r="BC57" s="832"/>
      <c r="BD57" s="832"/>
      <c r="BE57" s="820"/>
      <c r="BF57" s="820"/>
      <c r="BG57" s="820"/>
      <c r="BH57" s="820"/>
      <c r="BI57" s="821"/>
      <c r="BJ57" s="241"/>
      <c r="BK57" s="241"/>
      <c r="BL57" s="241"/>
      <c r="BM57" s="241"/>
      <c r="BN57" s="241"/>
      <c r="BO57" s="253"/>
      <c r="BP57" s="253"/>
      <c r="BQ57" s="250">
        <v>51</v>
      </c>
      <c r="BR57" s="251"/>
      <c r="BS57" s="754"/>
      <c r="BT57" s="755"/>
      <c r="BU57" s="755"/>
      <c r="BV57" s="755"/>
      <c r="BW57" s="755"/>
      <c r="BX57" s="755"/>
      <c r="BY57" s="755"/>
      <c r="BZ57" s="755"/>
      <c r="CA57" s="755"/>
      <c r="CB57" s="755"/>
      <c r="CC57" s="755"/>
      <c r="CD57" s="755"/>
      <c r="CE57" s="755"/>
      <c r="CF57" s="755"/>
      <c r="CG57" s="756"/>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825"/>
      <c r="DW57" s="826"/>
      <c r="DX57" s="826"/>
      <c r="DY57" s="826"/>
      <c r="DZ57" s="827"/>
      <c r="EA57" s="235"/>
    </row>
    <row r="58" spans="1:131" s="236" customFormat="1" ht="26.25" customHeight="1">
      <c r="A58" s="249">
        <v>31</v>
      </c>
      <c r="B58" s="741"/>
      <c r="C58" s="742"/>
      <c r="D58" s="742"/>
      <c r="E58" s="742"/>
      <c r="F58" s="742"/>
      <c r="G58" s="742"/>
      <c r="H58" s="742"/>
      <c r="I58" s="742"/>
      <c r="J58" s="742"/>
      <c r="K58" s="742"/>
      <c r="L58" s="742"/>
      <c r="M58" s="742"/>
      <c r="N58" s="742"/>
      <c r="O58" s="742"/>
      <c r="P58" s="743"/>
      <c r="Q58" s="828"/>
      <c r="R58" s="829"/>
      <c r="S58" s="829"/>
      <c r="T58" s="829"/>
      <c r="U58" s="829"/>
      <c r="V58" s="829"/>
      <c r="W58" s="829"/>
      <c r="X58" s="829"/>
      <c r="Y58" s="829"/>
      <c r="Z58" s="829"/>
      <c r="AA58" s="829"/>
      <c r="AB58" s="829"/>
      <c r="AC58" s="829"/>
      <c r="AD58" s="829"/>
      <c r="AE58" s="830"/>
      <c r="AF58" s="818"/>
      <c r="AG58" s="745"/>
      <c r="AH58" s="745"/>
      <c r="AI58" s="745"/>
      <c r="AJ58" s="819"/>
      <c r="AK58" s="831"/>
      <c r="AL58" s="829"/>
      <c r="AM58" s="829"/>
      <c r="AN58" s="829"/>
      <c r="AO58" s="829"/>
      <c r="AP58" s="829"/>
      <c r="AQ58" s="829"/>
      <c r="AR58" s="829"/>
      <c r="AS58" s="829"/>
      <c r="AT58" s="829"/>
      <c r="AU58" s="829"/>
      <c r="AV58" s="829"/>
      <c r="AW58" s="829"/>
      <c r="AX58" s="829"/>
      <c r="AY58" s="829"/>
      <c r="AZ58" s="832"/>
      <c r="BA58" s="832"/>
      <c r="BB58" s="832"/>
      <c r="BC58" s="832"/>
      <c r="BD58" s="832"/>
      <c r="BE58" s="820"/>
      <c r="BF58" s="820"/>
      <c r="BG58" s="820"/>
      <c r="BH58" s="820"/>
      <c r="BI58" s="821"/>
      <c r="BJ58" s="241"/>
      <c r="BK58" s="241"/>
      <c r="BL58" s="241"/>
      <c r="BM58" s="241"/>
      <c r="BN58" s="241"/>
      <c r="BO58" s="253"/>
      <c r="BP58" s="253"/>
      <c r="BQ58" s="250">
        <v>52</v>
      </c>
      <c r="BR58" s="251"/>
      <c r="BS58" s="754"/>
      <c r="BT58" s="755"/>
      <c r="BU58" s="755"/>
      <c r="BV58" s="755"/>
      <c r="BW58" s="755"/>
      <c r="BX58" s="755"/>
      <c r="BY58" s="755"/>
      <c r="BZ58" s="755"/>
      <c r="CA58" s="755"/>
      <c r="CB58" s="755"/>
      <c r="CC58" s="755"/>
      <c r="CD58" s="755"/>
      <c r="CE58" s="755"/>
      <c r="CF58" s="755"/>
      <c r="CG58" s="756"/>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825"/>
      <c r="DW58" s="826"/>
      <c r="DX58" s="826"/>
      <c r="DY58" s="826"/>
      <c r="DZ58" s="827"/>
      <c r="EA58" s="235"/>
    </row>
    <row r="59" spans="1:131" s="236" customFormat="1" ht="26.25" customHeight="1">
      <c r="A59" s="249">
        <v>32</v>
      </c>
      <c r="B59" s="741"/>
      <c r="C59" s="742"/>
      <c r="D59" s="742"/>
      <c r="E59" s="742"/>
      <c r="F59" s="742"/>
      <c r="G59" s="742"/>
      <c r="H59" s="742"/>
      <c r="I59" s="742"/>
      <c r="J59" s="742"/>
      <c r="K59" s="742"/>
      <c r="L59" s="742"/>
      <c r="M59" s="742"/>
      <c r="N59" s="742"/>
      <c r="O59" s="742"/>
      <c r="P59" s="743"/>
      <c r="Q59" s="828"/>
      <c r="R59" s="829"/>
      <c r="S59" s="829"/>
      <c r="T59" s="829"/>
      <c r="U59" s="829"/>
      <c r="V59" s="829"/>
      <c r="W59" s="829"/>
      <c r="X59" s="829"/>
      <c r="Y59" s="829"/>
      <c r="Z59" s="829"/>
      <c r="AA59" s="829"/>
      <c r="AB59" s="829"/>
      <c r="AC59" s="829"/>
      <c r="AD59" s="829"/>
      <c r="AE59" s="830"/>
      <c r="AF59" s="818"/>
      <c r="AG59" s="745"/>
      <c r="AH59" s="745"/>
      <c r="AI59" s="745"/>
      <c r="AJ59" s="819"/>
      <c r="AK59" s="831"/>
      <c r="AL59" s="829"/>
      <c r="AM59" s="829"/>
      <c r="AN59" s="829"/>
      <c r="AO59" s="829"/>
      <c r="AP59" s="829"/>
      <c r="AQ59" s="829"/>
      <c r="AR59" s="829"/>
      <c r="AS59" s="829"/>
      <c r="AT59" s="829"/>
      <c r="AU59" s="829"/>
      <c r="AV59" s="829"/>
      <c r="AW59" s="829"/>
      <c r="AX59" s="829"/>
      <c r="AY59" s="829"/>
      <c r="AZ59" s="832"/>
      <c r="BA59" s="832"/>
      <c r="BB59" s="832"/>
      <c r="BC59" s="832"/>
      <c r="BD59" s="832"/>
      <c r="BE59" s="820"/>
      <c r="BF59" s="820"/>
      <c r="BG59" s="820"/>
      <c r="BH59" s="820"/>
      <c r="BI59" s="821"/>
      <c r="BJ59" s="241"/>
      <c r="BK59" s="241"/>
      <c r="BL59" s="241"/>
      <c r="BM59" s="241"/>
      <c r="BN59" s="241"/>
      <c r="BO59" s="253"/>
      <c r="BP59" s="253"/>
      <c r="BQ59" s="250">
        <v>53</v>
      </c>
      <c r="BR59" s="251"/>
      <c r="BS59" s="754"/>
      <c r="BT59" s="755"/>
      <c r="BU59" s="755"/>
      <c r="BV59" s="755"/>
      <c r="BW59" s="755"/>
      <c r="BX59" s="755"/>
      <c r="BY59" s="755"/>
      <c r="BZ59" s="755"/>
      <c r="CA59" s="755"/>
      <c r="CB59" s="755"/>
      <c r="CC59" s="755"/>
      <c r="CD59" s="755"/>
      <c r="CE59" s="755"/>
      <c r="CF59" s="755"/>
      <c r="CG59" s="756"/>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825"/>
      <c r="DW59" s="826"/>
      <c r="DX59" s="826"/>
      <c r="DY59" s="826"/>
      <c r="DZ59" s="827"/>
      <c r="EA59" s="235"/>
    </row>
    <row r="60" spans="1:131" s="236" customFormat="1" ht="26.25" customHeight="1">
      <c r="A60" s="249">
        <v>33</v>
      </c>
      <c r="B60" s="741"/>
      <c r="C60" s="742"/>
      <c r="D60" s="742"/>
      <c r="E60" s="742"/>
      <c r="F60" s="742"/>
      <c r="G60" s="742"/>
      <c r="H60" s="742"/>
      <c r="I60" s="742"/>
      <c r="J60" s="742"/>
      <c r="K60" s="742"/>
      <c r="L60" s="742"/>
      <c r="M60" s="742"/>
      <c r="N60" s="742"/>
      <c r="O60" s="742"/>
      <c r="P60" s="743"/>
      <c r="Q60" s="828"/>
      <c r="R60" s="829"/>
      <c r="S60" s="829"/>
      <c r="T60" s="829"/>
      <c r="U60" s="829"/>
      <c r="V60" s="829"/>
      <c r="W60" s="829"/>
      <c r="X60" s="829"/>
      <c r="Y60" s="829"/>
      <c r="Z60" s="829"/>
      <c r="AA60" s="829"/>
      <c r="AB60" s="829"/>
      <c r="AC60" s="829"/>
      <c r="AD60" s="829"/>
      <c r="AE60" s="830"/>
      <c r="AF60" s="818"/>
      <c r="AG60" s="745"/>
      <c r="AH60" s="745"/>
      <c r="AI60" s="745"/>
      <c r="AJ60" s="819"/>
      <c r="AK60" s="831"/>
      <c r="AL60" s="829"/>
      <c r="AM60" s="829"/>
      <c r="AN60" s="829"/>
      <c r="AO60" s="829"/>
      <c r="AP60" s="829"/>
      <c r="AQ60" s="829"/>
      <c r="AR60" s="829"/>
      <c r="AS60" s="829"/>
      <c r="AT60" s="829"/>
      <c r="AU60" s="829"/>
      <c r="AV60" s="829"/>
      <c r="AW60" s="829"/>
      <c r="AX60" s="829"/>
      <c r="AY60" s="829"/>
      <c r="AZ60" s="832"/>
      <c r="BA60" s="832"/>
      <c r="BB60" s="832"/>
      <c r="BC60" s="832"/>
      <c r="BD60" s="832"/>
      <c r="BE60" s="820"/>
      <c r="BF60" s="820"/>
      <c r="BG60" s="820"/>
      <c r="BH60" s="820"/>
      <c r="BI60" s="821"/>
      <c r="BJ60" s="241"/>
      <c r="BK60" s="241"/>
      <c r="BL60" s="241"/>
      <c r="BM60" s="241"/>
      <c r="BN60" s="241"/>
      <c r="BO60" s="253"/>
      <c r="BP60" s="253"/>
      <c r="BQ60" s="250">
        <v>54</v>
      </c>
      <c r="BR60" s="251"/>
      <c r="BS60" s="754"/>
      <c r="BT60" s="755"/>
      <c r="BU60" s="755"/>
      <c r="BV60" s="755"/>
      <c r="BW60" s="755"/>
      <c r="BX60" s="755"/>
      <c r="BY60" s="755"/>
      <c r="BZ60" s="755"/>
      <c r="CA60" s="755"/>
      <c r="CB60" s="755"/>
      <c r="CC60" s="755"/>
      <c r="CD60" s="755"/>
      <c r="CE60" s="755"/>
      <c r="CF60" s="755"/>
      <c r="CG60" s="756"/>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825"/>
      <c r="DW60" s="826"/>
      <c r="DX60" s="826"/>
      <c r="DY60" s="826"/>
      <c r="DZ60" s="827"/>
      <c r="EA60" s="235"/>
    </row>
    <row r="61" spans="1:131" s="236" customFormat="1" ht="26.25" customHeight="1" thickBot="1">
      <c r="A61" s="249">
        <v>34</v>
      </c>
      <c r="B61" s="741"/>
      <c r="C61" s="742"/>
      <c r="D61" s="742"/>
      <c r="E61" s="742"/>
      <c r="F61" s="742"/>
      <c r="G61" s="742"/>
      <c r="H61" s="742"/>
      <c r="I61" s="742"/>
      <c r="J61" s="742"/>
      <c r="K61" s="742"/>
      <c r="L61" s="742"/>
      <c r="M61" s="742"/>
      <c r="N61" s="742"/>
      <c r="O61" s="742"/>
      <c r="P61" s="743"/>
      <c r="Q61" s="828"/>
      <c r="R61" s="829"/>
      <c r="S61" s="829"/>
      <c r="T61" s="829"/>
      <c r="U61" s="829"/>
      <c r="V61" s="829"/>
      <c r="W61" s="829"/>
      <c r="X61" s="829"/>
      <c r="Y61" s="829"/>
      <c r="Z61" s="829"/>
      <c r="AA61" s="829"/>
      <c r="AB61" s="829"/>
      <c r="AC61" s="829"/>
      <c r="AD61" s="829"/>
      <c r="AE61" s="830"/>
      <c r="AF61" s="818"/>
      <c r="AG61" s="745"/>
      <c r="AH61" s="745"/>
      <c r="AI61" s="745"/>
      <c r="AJ61" s="819"/>
      <c r="AK61" s="831"/>
      <c r="AL61" s="829"/>
      <c r="AM61" s="829"/>
      <c r="AN61" s="829"/>
      <c r="AO61" s="829"/>
      <c r="AP61" s="829"/>
      <c r="AQ61" s="829"/>
      <c r="AR61" s="829"/>
      <c r="AS61" s="829"/>
      <c r="AT61" s="829"/>
      <c r="AU61" s="829"/>
      <c r="AV61" s="829"/>
      <c r="AW61" s="829"/>
      <c r="AX61" s="829"/>
      <c r="AY61" s="829"/>
      <c r="AZ61" s="832"/>
      <c r="BA61" s="832"/>
      <c r="BB61" s="832"/>
      <c r="BC61" s="832"/>
      <c r="BD61" s="832"/>
      <c r="BE61" s="820"/>
      <c r="BF61" s="820"/>
      <c r="BG61" s="820"/>
      <c r="BH61" s="820"/>
      <c r="BI61" s="821"/>
      <c r="BJ61" s="241"/>
      <c r="BK61" s="241"/>
      <c r="BL61" s="241"/>
      <c r="BM61" s="241"/>
      <c r="BN61" s="241"/>
      <c r="BO61" s="253"/>
      <c r="BP61" s="253"/>
      <c r="BQ61" s="250">
        <v>55</v>
      </c>
      <c r="BR61" s="251"/>
      <c r="BS61" s="754"/>
      <c r="BT61" s="755"/>
      <c r="BU61" s="755"/>
      <c r="BV61" s="755"/>
      <c r="BW61" s="755"/>
      <c r="BX61" s="755"/>
      <c r="BY61" s="755"/>
      <c r="BZ61" s="755"/>
      <c r="CA61" s="755"/>
      <c r="CB61" s="755"/>
      <c r="CC61" s="755"/>
      <c r="CD61" s="755"/>
      <c r="CE61" s="755"/>
      <c r="CF61" s="755"/>
      <c r="CG61" s="756"/>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825"/>
      <c r="DW61" s="826"/>
      <c r="DX61" s="826"/>
      <c r="DY61" s="826"/>
      <c r="DZ61" s="827"/>
      <c r="EA61" s="235"/>
    </row>
    <row r="62" spans="1:131" s="236" customFormat="1" ht="26.25" customHeight="1">
      <c r="A62" s="249">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392</v>
      </c>
      <c r="BK62" s="796"/>
      <c r="BL62" s="796"/>
      <c r="BM62" s="796"/>
      <c r="BN62" s="797"/>
      <c r="BO62" s="253"/>
      <c r="BP62" s="253"/>
      <c r="BQ62" s="250">
        <v>56</v>
      </c>
      <c r="BR62" s="251"/>
      <c r="BS62" s="754"/>
      <c r="BT62" s="755"/>
      <c r="BU62" s="755"/>
      <c r="BV62" s="755"/>
      <c r="BW62" s="755"/>
      <c r="BX62" s="755"/>
      <c r="BY62" s="755"/>
      <c r="BZ62" s="755"/>
      <c r="CA62" s="755"/>
      <c r="CB62" s="755"/>
      <c r="CC62" s="755"/>
      <c r="CD62" s="755"/>
      <c r="CE62" s="755"/>
      <c r="CF62" s="755"/>
      <c r="CG62" s="756"/>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825"/>
      <c r="DW62" s="826"/>
      <c r="DX62" s="826"/>
      <c r="DY62" s="826"/>
      <c r="DZ62" s="827"/>
      <c r="EA62" s="235"/>
    </row>
    <row r="63" spans="1:131" s="236" customFormat="1" ht="26.25" customHeight="1" thickBot="1">
      <c r="A63" s="252" t="s">
        <v>373</v>
      </c>
      <c r="B63" s="780" t="s">
        <v>393</v>
      </c>
      <c r="C63" s="781"/>
      <c r="D63" s="781"/>
      <c r="E63" s="781"/>
      <c r="F63" s="781"/>
      <c r="G63" s="781"/>
      <c r="H63" s="781"/>
      <c r="I63" s="781"/>
      <c r="J63" s="781"/>
      <c r="K63" s="781"/>
      <c r="L63" s="781"/>
      <c r="M63" s="781"/>
      <c r="N63" s="781"/>
      <c r="O63" s="781"/>
      <c r="P63" s="782"/>
      <c r="Q63" s="833"/>
      <c r="R63" s="834"/>
      <c r="S63" s="834"/>
      <c r="T63" s="834"/>
      <c r="U63" s="834"/>
      <c r="V63" s="834"/>
      <c r="W63" s="834"/>
      <c r="X63" s="834"/>
      <c r="Y63" s="834"/>
      <c r="Z63" s="834"/>
      <c r="AA63" s="834"/>
      <c r="AB63" s="834"/>
      <c r="AC63" s="834"/>
      <c r="AD63" s="834"/>
      <c r="AE63" s="835"/>
      <c r="AF63" s="836">
        <v>6016</v>
      </c>
      <c r="AG63" s="837"/>
      <c r="AH63" s="837"/>
      <c r="AI63" s="837"/>
      <c r="AJ63" s="838"/>
      <c r="AK63" s="839"/>
      <c r="AL63" s="834"/>
      <c r="AM63" s="834"/>
      <c r="AN63" s="834"/>
      <c r="AO63" s="834"/>
      <c r="AP63" s="837"/>
      <c r="AQ63" s="837"/>
      <c r="AR63" s="837"/>
      <c r="AS63" s="837"/>
      <c r="AT63" s="837"/>
      <c r="AU63" s="837"/>
      <c r="AV63" s="837"/>
      <c r="AW63" s="837"/>
      <c r="AX63" s="837"/>
      <c r="AY63" s="837"/>
      <c r="AZ63" s="848"/>
      <c r="BA63" s="848"/>
      <c r="BB63" s="848"/>
      <c r="BC63" s="848"/>
      <c r="BD63" s="848"/>
      <c r="BE63" s="849"/>
      <c r="BF63" s="849"/>
      <c r="BG63" s="849"/>
      <c r="BH63" s="849"/>
      <c r="BI63" s="850"/>
      <c r="BJ63" s="851" t="s">
        <v>375</v>
      </c>
      <c r="BK63" s="852"/>
      <c r="BL63" s="852"/>
      <c r="BM63" s="852"/>
      <c r="BN63" s="853"/>
      <c r="BO63" s="253"/>
      <c r="BP63" s="253"/>
      <c r="BQ63" s="250">
        <v>57</v>
      </c>
      <c r="BR63" s="251"/>
      <c r="BS63" s="754"/>
      <c r="BT63" s="755"/>
      <c r="BU63" s="755"/>
      <c r="BV63" s="755"/>
      <c r="BW63" s="755"/>
      <c r="BX63" s="755"/>
      <c r="BY63" s="755"/>
      <c r="BZ63" s="755"/>
      <c r="CA63" s="755"/>
      <c r="CB63" s="755"/>
      <c r="CC63" s="755"/>
      <c r="CD63" s="755"/>
      <c r="CE63" s="755"/>
      <c r="CF63" s="755"/>
      <c r="CG63" s="756"/>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825"/>
      <c r="DW63" s="826"/>
      <c r="DX63" s="826"/>
      <c r="DY63" s="826"/>
      <c r="DZ63" s="827"/>
      <c r="EA63" s="235"/>
    </row>
    <row r="64" spans="1:131" s="236" customFormat="1" ht="26.25" customHeight="1">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4"/>
      <c r="BT64" s="755"/>
      <c r="BU64" s="755"/>
      <c r="BV64" s="755"/>
      <c r="BW64" s="755"/>
      <c r="BX64" s="755"/>
      <c r="BY64" s="755"/>
      <c r="BZ64" s="755"/>
      <c r="CA64" s="755"/>
      <c r="CB64" s="755"/>
      <c r="CC64" s="755"/>
      <c r="CD64" s="755"/>
      <c r="CE64" s="755"/>
      <c r="CF64" s="755"/>
      <c r="CG64" s="756"/>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825"/>
      <c r="DW64" s="826"/>
      <c r="DX64" s="826"/>
      <c r="DY64" s="826"/>
      <c r="DZ64" s="827"/>
      <c r="EA64" s="235"/>
    </row>
    <row r="65" spans="1:131" s="236" customFormat="1" ht="26.25" customHeight="1" thickBot="1">
      <c r="A65" s="241" t="s">
        <v>394</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754"/>
      <c r="BT65" s="755"/>
      <c r="BU65" s="755"/>
      <c r="BV65" s="755"/>
      <c r="BW65" s="755"/>
      <c r="BX65" s="755"/>
      <c r="BY65" s="755"/>
      <c r="BZ65" s="755"/>
      <c r="CA65" s="755"/>
      <c r="CB65" s="755"/>
      <c r="CC65" s="755"/>
      <c r="CD65" s="755"/>
      <c r="CE65" s="755"/>
      <c r="CF65" s="755"/>
      <c r="CG65" s="756"/>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825"/>
      <c r="DW65" s="826"/>
      <c r="DX65" s="826"/>
      <c r="DY65" s="826"/>
      <c r="DZ65" s="827"/>
      <c r="EA65" s="235"/>
    </row>
    <row r="66" spans="1:131" s="236" customFormat="1" ht="26.25" customHeight="1">
      <c r="A66" s="726" t="s">
        <v>395</v>
      </c>
      <c r="B66" s="727"/>
      <c r="C66" s="727"/>
      <c r="D66" s="727"/>
      <c r="E66" s="727"/>
      <c r="F66" s="727"/>
      <c r="G66" s="727"/>
      <c r="H66" s="727"/>
      <c r="I66" s="727"/>
      <c r="J66" s="727"/>
      <c r="K66" s="727"/>
      <c r="L66" s="727"/>
      <c r="M66" s="727"/>
      <c r="N66" s="727"/>
      <c r="O66" s="727"/>
      <c r="P66" s="728"/>
      <c r="Q66" s="703" t="s">
        <v>396</v>
      </c>
      <c r="R66" s="704"/>
      <c r="S66" s="704"/>
      <c r="T66" s="704"/>
      <c r="U66" s="705"/>
      <c r="V66" s="703" t="s">
        <v>379</v>
      </c>
      <c r="W66" s="704"/>
      <c r="X66" s="704"/>
      <c r="Y66" s="704"/>
      <c r="Z66" s="705"/>
      <c r="AA66" s="703" t="s">
        <v>397</v>
      </c>
      <c r="AB66" s="704"/>
      <c r="AC66" s="704"/>
      <c r="AD66" s="704"/>
      <c r="AE66" s="705"/>
      <c r="AF66" s="854" t="s">
        <v>381</v>
      </c>
      <c r="AG66" s="803"/>
      <c r="AH66" s="803"/>
      <c r="AI66" s="803"/>
      <c r="AJ66" s="855"/>
      <c r="AK66" s="703" t="s">
        <v>398</v>
      </c>
      <c r="AL66" s="727"/>
      <c r="AM66" s="727"/>
      <c r="AN66" s="727"/>
      <c r="AO66" s="728"/>
      <c r="AP66" s="703" t="s">
        <v>383</v>
      </c>
      <c r="AQ66" s="704"/>
      <c r="AR66" s="704"/>
      <c r="AS66" s="704"/>
      <c r="AT66" s="705"/>
      <c r="AU66" s="703" t="s">
        <v>399</v>
      </c>
      <c r="AV66" s="704"/>
      <c r="AW66" s="704"/>
      <c r="AX66" s="704"/>
      <c r="AY66" s="705"/>
      <c r="AZ66" s="703" t="s">
        <v>348</v>
      </c>
      <c r="BA66" s="704"/>
      <c r="BB66" s="704"/>
      <c r="BC66" s="704"/>
      <c r="BD66" s="715"/>
      <c r="BE66" s="253"/>
      <c r="BF66" s="253"/>
      <c r="BG66" s="253"/>
      <c r="BH66" s="253"/>
      <c r="BI66" s="253"/>
      <c r="BJ66" s="253"/>
      <c r="BK66" s="253"/>
      <c r="BL66" s="253"/>
      <c r="BM66" s="253"/>
      <c r="BN66" s="253"/>
      <c r="BO66" s="253"/>
      <c r="BP66" s="253"/>
      <c r="BQ66" s="250">
        <v>60</v>
      </c>
      <c r="BR66" s="255"/>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56"/>
      <c r="AG67" s="806"/>
      <c r="AH67" s="806"/>
      <c r="AI67" s="806"/>
      <c r="AJ67" s="857"/>
      <c r="AK67" s="858"/>
      <c r="AL67" s="730"/>
      <c r="AM67" s="730"/>
      <c r="AN67" s="730"/>
      <c r="AO67" s="731"/>
      <c r="AP67" s="706"/>
      <c r="AQ67" s="707"/>
      <c r="AR67" s="707"/>
      <c r="AS67" s="707"/>
      <c r="AT67" s="708"/>
      <c r="AU67" s="706"/>
      <c r="AV67" s="707"/>
      <c r="AW67" s="707"/>
      <c r="AX67" s="707"/>
      <c r="AY67" s="708"/>
      <c r="AZ67" s="706"/>
      <c r="BA67" s="707"/>
      <c r="BB67" s="707"/>
      <c r="BC67" s="707"/>
      <c r="BD67" s="716"/>
      <c r="BE67" s="253"/>
      <c r="BF67" s="253"/>
      <c r="BG67" s="253"/>
      <c r="BH67" s="253"/>
      <c r="BI67" s="253"/>
      <c r="BJ67" s="253"/>
      <c r="BK67" s="253"/>
      <c r="BL67" s="253"/>
      <c r="BM67" s="253"/>
      <c r="BN67" s="253"/>
      <c r="BO67" s="253"/>
      <c r="BP67" s="253"/>
      <c r="BQ67" s="250">
        <v>61</v>
      </c>
      <c r="BR67" s="255"/>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c r="A68" s="247">
        <v>1</v>
      </c>
      <c r="B68" s="871"/>
      <c r="C68" s="872"/>
      <c r="D68" s="872"/>
      <c r="E68" s="872"/>
      <c r="F68" s="872"/>
      <c r="G68" s="872"/>
      <c r="H68" s="872"/>
      <c r="I68" s="872"/>
      <c r="J68" s="872"/>
      <c r="K68" s="872"/>
      <c r="L68" s="872"/>
      <c r="M68" s="872"/>
      <c r="N68" s="872"/>
      <c r="O68" s="872"/>
      <c r="P68" s="873"/>
      <c r="Q68" s="874"/>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9"/>
      <c r="BA68" s="869"/>
      <c r="BB68" s="869"/>
      <c r="BC68" s="869"/>
      <c r="BD68" s="870"/>
      <c r="BE68" s="253"/>
      <c r="BF68" s="253"/>
      <c r="BG68" s="253"/>
      <c r="BH68" s="253"/>
      <c r="BI68" s="253"/>
      <c r="BJ68" s="253"/>
      <c r="BK68" s="253"/>
      <c r="BL68" s="253"/>
      <c r="BM68" s="253"/>
      <c r="BN68" s="253"/>
      <c r="BO68" s="253"/>
      <c r="BP68" s="253"/>
      <c r="BQ68" s="250">
        <v>62</v>
      </c>
      <c r="BR68" s="255"/>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c r="A69" s="249">
        <v>2</v>
      </c>
      <c r="B69" s="875"/>
      <c r="C69" s="876"/>
      <c r="D69" s="876"/>
      <c r="E69" s="876"/>
      <c r="F69" s="876"/>
      <c r="G69" s="876"/>
      <c r="H69" s="876"/>
      <c r="I69" s="876"/>
      <c r="J69" s="876"/>
      <c r="K69" s="876"/>
      <c r="L69" s="876"/>
      <c r="M69" s="876"/>
      <c r="N69" s="876"/>
      <c r="O69" s="876"/>
      <c r="P69" s="877"/>
      <c r="Q69" s="878"/>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3"/>
      <c r="AU69" s="823"/>
      <c r="AV69" s="823"/>
      <c r="AW69" s="823"/>
      <c r="AX69" s="823"/>
      <c r="AY69" s="823"/>
      <c r="AZ69" s="879"/>
      <c r="BA69" s="879"/>
      <c r="BB69" s="879"/>
      <c r="BC69" s="879"/>
      <c r="BD69" s="880"/>
      <c r="BE69" s="253"/>
      <c r="BF69" s="253"/>
      <c r="BG69" s="253"/>
      <c r="BH69" s="253"/>
      <c r="BI69" s="253"/>
      <c r="BJ69" s="253"/>
      <c r="BK69" s="253"/>
      <c r="BL69" s="253"/>
      <c r="BM69" s="253"/>
      <c r="BN69" s="253"/>
      <c r="BO69" s="253"/>
      <c r="BP69" s="253"/>
      <c r="BQ69" s="250">
        <v>63</v>
      </c>
      <c r="BR69" s="255"/>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c r="A70" s="249">
        <v>3</v>
      </c>
      <c r="B70" s="875"/>
      <c r="C70" s="876"/>
      <c r="D70" s="876"/>
      <c r="E70" s="876"/>
      <c r="F70" s="876"/>
      <c r="G70" s="876"/>
      <c r="H70" s="876"/>
      <c r="I70" s="876"/>
      <c r="J70" s="876"/>
      <c r="K70" s="876"/>
      <c r="L70" s="876"/>
      <c r="M70" s="876"/>
      <c r="N70" s="876"/>
      <c r="O70" s="876"/>
      <c r="P70" s="877"/>
      <c r="Q70" s="878"/>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9"/>
      <c r="BA70" s="879"/>
      <c r="BB70" s="879"/>
      <c r="BC70" s="879"/>
      <c r="BD70" s="880"/>
      <c r="BE70" s="253"/>
      <c r="BF70" s="253"/>
      <c r="BG70" s="253"/>
      <c r="BH70" s="253"/>
      <c r="BI70" s="253"/>
      <c r="BJ70" s="253"/>
      <c r="BK70" s="253"/>
      <c r="BL70" s="253"/>
      <c r="BM70" s="253"/>
      <c r="BN70" s="253"/>
      <c r="BO70" s="253"/>
      <c r="BP70" s="253"/>
      <c r="BQ70" s="250">
        <v>64</v>
      </c>
      <c r="BR70" s="255"/>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c r="A71" s="249">
        <v>4</v>
      </c>
      <c r="B71" s="875"/>
      <c r="C71" s="876"/>
      <c r="D71" s="876"/>
      <c r="E71" s="876"/>
      <c r="F71" s="876"/>
      <c r="G71" s="876"/>
      <c r="H71" s="876"/>
      <c r="I71" s="876"/>
      <c r="J71" s="876"/>
      <c r="K71" s="876"/>
      <c r="L71" s="876"/>
      <c r="M71" s="876"/>
      <c r="N71" s="876"/>
      <c r="O71" s="876"/>
      <c r="P71" s="877"/>
      <c r="Q71" s="878"/>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9"/>
      <c r="BA71" s="879"/>
      <c r="BB71" s="879"/>
      <c r="BC71" s="879"/>
      <c r="BD71" s="880"/>
      <c r="BE71" s="253"/>
      <c r="BF71" s="253"/>
      <c r="BG71" s="253"/>
      <c r="BH71" s="253"/>
      <c r="BI71" s="253"/>
      <c r="BJ71" s="253"/>
      <c r="BK71" s="253"/>
      <c r="BL71" s="253"/>
      <c r="BM71" s="253"/>
      <c r="BN71" s="253"/>
      <c r="BO71" s="253"/>
      <c r="BP71" s="253"/>
      <c r="BQ71" s="250">
        <v>65</v>
      </c>
      <c r="BR71" s="255"/>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c r="A72" s="249">
        <v>5</v>
      </c>
      <c r="B72" s="875"/>
      <c r="C72" s="876"/>
      <c r="D72" s="876"/>
      <c r="E72" s="876"/>
      <c r="F72" s="876"/>
      <c r="G72" s="876"/>
      <c r="H72" s="876"/>
      <c r="I72" s="876"/>
      <c r="J72" s="876"/>
      <c r="K72" s="876"/>
      <c r="L72" s="876"/>
      <c r="M72" s="876"/>
      <c r="N72" s="876"/>
      <c r="O72" s="876"/>
      <c r="P72" s="877"/>
      <c r="Q72" s="878"/>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9"/>
      <c r="BA72" s="879"/>
      <c r="BB72" s="879"/>
      <c r="BC72" s="879"/>
      <c r="BD72" s="880"/>
      <c r="BE72" s="253"/>
      <c r="BF72" s="253"/>
      <c r="BG72" s="253"/>
      <c r="BH72" s="253"/>
      <c r="BI72" s="253"/>
      <c r="BJ72" s="253"/>
      <c r="BK72" s="253"/>
      <c r="BL72" s="253"/>
      <c r="BM72" s="253"/>
      <c r="BN72" s="253"/>
      <c r="BO72" s="253"/>
      <c r="BP72" s="253"/>
      <c r="BQ72" s="250">
        <v>66</v>
      </c>
      <c r="BR72" s="255"/>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c r="A73" s="249">
        <v>6</v>
      </c>
      <c r="B73" s="875"/>
      <c r="C73" s="876"/>
      <c r="D73" s="876"/>
      <c r="E73" s="876"/>
      <c r="F73" s="876"/>
      <c r="G73" s="876"/>
      <c r="H73" s="876"/>
      <c r="I73" s="876"/>
      <c r="J73" s="876"/>
      <c r="K73" s="876"/>
      <c r="L73" s="876"/>
      <c r="M73" s="876"/>
      <c r="N73" s="876"/>
      <c r="O73" s="876"/>
      <c r="P73" s="877"/>
      <c r="Q73" s="878"/>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9"/>
      <c r="BA73" s="879"/>
      <c r="BB73" s="879"/>
      <c r="BC73" s="879"/>
      <c r="BD73" s="880"/>
      <c r="BE73" s="253"/>
      <c r="BF73" s="253"/>
      <c r="BG73" s="253"/>
      <c r="BH73" s="253"/>
      <c r="BI73" s="253"/>
      <c r="BJ73" s="253"/>
      <c r="BK73" s="253"/>
      <c r="BL73" s="253"/>
      <c r="BM73" s="253"/>
      <c r="BN73" s="253"/>
      <c r="BO73" s="253"/>
      <c r="BP73" s="253"/>
      <c r="BQ73" s="250">
        <v>67</v>
      </c>
      <c r="BR73" s="255"/>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c r="A74" s="249">
        <v>7</v>
      </c>
      <c r="B74" s="875"/>
      <c r="C74" s="876"/>
      <c r="D74" s="876"/>
      <c r="E74" s="876"/>
      <c r="F74" s="876"/>
      <c r="G74" s="876"/>
      <c r="H74" s="876"/>
      <c r="I74" s="876"/>
      <c r="J74" s="876"/>
      <c r="K74" s="876"/>
      <c r="L74" s="876"/>
      <c r="M74" s="876"/>
      <c r="N74" s="876"/>
      <c r="O74" s="876"/>
      <c r="P74" s="877"/>
      <c r="Q74" s="878"/>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9"/>
      <c r="BA74" s="879"/>
      <c r="BB74" s="879"/>
      <c r="BC74" s="879"/>
      <c r="BD74" s="880"/>
      <c r="BE74" s="253"/>
      <c r="BF74" s="253"/>
      <c r="BG74" s="253"/>
      <c r="BH74" s="253"/>
      <c r="BI74" s="253"/>
      <c r="BJ74" s="253"/>
      <c r="BK74" s="253"/>
      <c r="BL74" s="253"/>
      <c r="BM74" s="253"/>
      <c r="BN74" s="253"/>
      <c r="BO74" s="253"/>
      <c r="BP74" s="253"/>
      <c r="BQ74" s="250">
        <v>68</v>
      </c>
      <c r="BR74" s="255"/>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c r="A75" s="249">
        <v>8</v>
      </c>
      <c r="B75" s="875"/>
      <c r="C75" s="876"/>
      <c r="D75" s="876"/>
      <c r="E75" s="876"/>
      <c r="F75" s="876"/>
      <c r="G75" s="876"/>
      <c r="H75" s="876"/>
      <c r="I75" s="876"/>
      <c r="J75" s="876"/>
      <c r="K75" s="876"/>
      <c r="L75" s="876"/>
      <c r="M75" s="876"/>
      <c r="N75" s="876"/>
      <c r="O75" s="876"/>
      <c r="P75" s="877"/>
      <c r="Q75" s="881"/>
      <c r="R75" s="882"/>
      <c r="S75" s="882"/>
      <c r="T75" s="882"/>
      <c r="U75" s="822"/>
      <c r="V75" s="883"/>
      <c r="W75" s="882"/>
      <c r="X75" s="882"/>
      <c r="Y75" s="882"/>
      <c r="Z75" s="822"/>
      <c r="AA75" s="883"/>
      <c r="AB75" s="882"/>
      <c r="AC75" s="882"/>
      <c r="AD75" s="882"/>
      <c r="AE75" s="822"/>
      <c r="AF75" s="883"/>
      <c r="AG75" s="882"/>
      <c r="AH75" s="882"/>
      <c r="AI75" s="882"/>
      <c r="AJ75" s="822"/>
      <c r="AK75" s="883"/>
      <c r="AL75" s="882"/>
      <c r="AM75" s="882"/>
      <c r="AN75" s="882"/>
      <c r="AO75" s="822"/>
      <c r="AP75" s="883"/>
      <c r="AQ75" s="882"/>
      <c r="AR75" s="882"/>
      <c r="AS75" s="882"/>
      <c r="AT75" s="822"/>
      <c r="AU75" s="883"/>
      <c r="AV75" s="882"/>
      <c r="AW75" s="882"/>
      <c r="AX75" s="882"/>
      <c r="AY75" s="822"/>
      <c r="AZ75" s="879"/>
      <c r="BA75" s="879"/>
      <c r="BB75" s="879"/>
      <c r="BC75" s="879"/>
      <c r="BD75" s="880"/>
      <c r="BE75" s="253"/>
      <c r="BF75" s="253"/>
      <c r="BG75" s="253"/>
      <c r="BH75" s="253"/>
      <c r="BI75" s="253"/>
      <c r="BJ75" s="253"/>
      <c r="BK75" s="253"/>
      <c r="BL75" s="253"/>
      <c r="BM75" s="253"/>
      <c r="BN75" s="253"/>
      <c r="BO75" s="253"/>
      <c r="BP75" s="253"/>
      <c r="BQ75" s="250">
        <v>69</v>
      </c>
      <c r="BR75" s="255"/>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c r="A76" s="249">
        <v>9</v>
      </c>
      <c r="B76" s="875"/>
      <c r="C76" s="876"/>
      <c r="D76" s="876"/>
      <c r="E76" s="876"/>
      <c r="F76" s="876"/>
      <c r="G76" s="876"/>
      <c r="H76" s="876"/>
      <c r="I76" s="876"/>
      <c r="J76" s="876"/>
      <c r="K76" s="876"/>
      <c r="L76" s="876"/>
      <c r="M76" s="876"/>
      <c r="N76" s="876"/>
      <c r="O76" s="876"/>
      <c r="P76" s="877"/>
      <c r="Q76" s="881"/>
      <c r="R76" s="882"/>
      <c r="S76" s="882"/>
      <c r="T76" s="882"/>
      <c r="U76" s="822"/>
      <c r="V76" s="883"/>
      <c r="W76" s="882"/>
      <c r="X76" s="882"/>
      <c r="Y76" s="882"/>
      <c r="Z76" s="822"/>
      <c r="AA76" s="883"/>
      <c r="AB76" s="882"/>
      <c r="AC76" s="882"/>
      <c r="AD76" s="882"/>
      <c r="AE76" s="822"/>
      <c r="AF76" s="883"/>
      <c r="AG76" s="882"/>
      <c r="AH76" s="882"/>
      <c r="AI76" s="882"/>
      <c r="AJ76" s="822"/>
      <c r="AK76" s="883"/>
      <c r="AL76" s="882"/>
      <c r="AM76" s="882"/>
      <c r="AN76" s="882"/>
      <c r="AO76" s="822"/>
      <c r="AP76" s="883"/>
      <c r="AQ76" s="882"/>
      <c r="AR76" s="882"/>
      <c r="AS76" s="882"/>
      <c r="AT76" s="822"/>
      <c r="AU76" s="883"/>
      <c r="AV76" s="882"/>
      <c r="AW76" s="882"/>
      <c r="AX76" s="882"/>
      <c r="AY76" s="822"/>
      <c r="AZ76" s="879"/>
      <c r="BA76" s="879"/>
      <c r="BB76" s="879"/>
      <c r="BC76" s="879"/>
      <c r="BD76" s="880"/>
      <c r="BE76" s="253"/>
      <c r="BF76" s="253"/>
      <c r="BG76" s="253"/>
      <c r="BH76" s="253"/>
      <c r="BI76" s="253"/>
      <c r="BJ76" s="253"/>
      <c r="BK76" s="253"/>
      <c r="BL76" s="253"/>
      <c r="BM76" s="253"/>
      <c r="BN76" s="253"/>
      <c r="BO76" s="253"/>
      <c r="BP76" s="253"/>
      <c r="BQ76" s="250">
        <v>70</v>
      </c>
      <c r="BR76" s="255"/>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c r="A77" s="249">
        <v>10</v>
      </c>
      <c r="B77" s="875"/>
      <c r="C77" s="876"/>
      <c r="D77" s="876"/>
      <c r="E77" s="876"/>
      <c r="F77" s="876"/>
      <c r="G77" s="876"/>
      <c r="H77" s="876"/>
      <c r="I77" s="876"/>
      <c r="J77" s="876"/>
      <c r="K77" s="876"/>
      <c r="L77" s="876"/>
      <c r="M77" s="876"/>
      <c r="N77" s="876"/>
      <c r="O77" s="876"/>
      <c r="P77" s="877"/>
      <c r="Q77" s="881"/>
      <c r="R77" s="882"/>
      <c r="S77" s="882"/>
      <c r="T77" s="882"/>
      <c r="U77" s="822"/>
      <c r="V77" s="883"/>
      <c r="W77" s="882"/>
      <c r="X77" s="882"/>
      <c r="Y77" s="882"/>
      <c r="Z77" s="822"/>
      <c r="AA77" s="883"/>
      <c r="AB77" s="882"/>
      <c r="AC77" s="882"/>
      <c r="AD77" s="882"/>
      <c r="AE77" s="822"/>
      <c r="AF77" s="883"/>
      <c r="AG77" s="882"/>
      <c r="AH77" s="882"/>
      <c r="AI77" s="882"/>
      <c r="AJ77" s="822"/>
      <c r="AK77" s="883"/>
      <c r="AL77" s="882"/>
      <c r="AM77" s="882"/>
      <c r="AN77" s="882"/>
      <c r="AO77" s="822"/>
      <c r="AP77" s="883"/>
      <c r="AQ77" s="882"/>
      <c r="AR77" s="882"/>
      <c r="AS77" s="882"/>
      <c r="AT77" s="822"/>
      <c r="AU77" s="883"/>
      <c r="AV77" s="882"/>
      <c r="AW77" s="882"/>
      <c r="AX77" s="882"/>
      <c r="AY77" s="822"/>
      <c r="AZ77" s="879"/>
      <c r="BA77" s="879"/>
      <c r="BB77" s="879"/>
      <c r="BC77" s="879"/>
      <c r="BD77" s="880"/>
      <c r="BE77" s="253"/>
      <c r="BF77" s="253"/>
      <c r="BG77" s="253"/>
      <c r="BH77" s="253"/>
      <c r="BI77" s="253"/>
      <c r="BJ77" s="253"/>
      <c r="BK77" s="253"/>
      <c r="BL77" s="253"/>
      <c r="BM77" s="253"/>
      <c r="BN77" s="253"/>
      <c r="BO77" s="253"/>
      <c r="BP77" s="253"/>
      <c r="BQ77" s="250">
        <v>71</v>
      </c>
      <c r="BR77" s="255"/>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c r="A78" s="249">
        <v>11</v>
      </c>
      <c r="B78" s="875"/>
      <c r="C78" s="876"/>
      <c r="D78" s="876"/>
      <c r="E78" s="876"/>
      <c r="F78" s="876"/>
      <c r="G78" s="876"/>
      <c r="H78" s="876"/>
      <c r="I78" s="876"/>
      <c r="J78" s="876"/>
      <c r="K78" s="876"/>
      <c r="L78" s="876"/>
      <c r="M78" s="876"/>
      <c r="N78" s="876"/>
      <c r="O78" s="876"/>
      <c r="P78" s="877"/>
      <c r="Q78" s="878"/>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9"/>
      <c r="BA78" s="879"/>
      <c r="BB78" s="879"/>
      <c r="BC78" s="879"/>
      <c r="BD78" s="880"/>
      <c r="BE78" s="253"/>
      <c r="BF78" s="253"/>
      <c r="BG78" s="253"/>
      <c r="BH78" s="253"/>
      <c r="BI78" s="253"/>
      <c r="BJ78" s="256"/>
      <c r="BK78" s="256"/>
      <c r="BL78" s="256"/>
      <c r="BM78" s="256"/>
      <c r="BN78" s="256"/>
      <c r="BO78" s="253"/>
      <c r="BP78" s="253"/>
      <c r="BQ78" s="250">
        <v>72</v>
      </c>
      <c r="BR78" s="255"/>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c r="A79" s="249">
        <v>12</v>
      </c>
      <c r="B79" s="875"/>
      <c r="C79" s="876"/>
      <c r="D79" s="876"/>
      <c r="E79" s="876"/>
      <c r="F79" s="876"/>
      <c r="G79" s="876"/>
      <c r="H79" s="876"/>
      <c r="I79" s="876"/>
      <c r="J79" s="876"/>
      <c r="K79" s="876"/>
      <c r="L79" s="876"/>
      <c r="M79" s="876"/>
      <c r="N79" s="876"/>
      <c r="O79" s="876"/>
      <c r="P79" s="877"/>
      <c r="Q79" s="878"/>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9"/>
      <c r="BA79" s="879"/>
      <c r="BB79" s="879"/>
      <c r="BC79" s="879"/>
      <c r="BD79" s="880"/>
      <c r="BE79" s="253"/>
      <c r="BF79" s="253"/>
      <c r="BG79" s="253"/>
      <c r="BH79" s="253"/>
      <c r="BI79" s="253"/>
      <c r="BJ79" s="256"/>
      <c r="BK79" s="256"/>
      <c r="BL79" s="256"/>
      <c r="BM79" s="256"/>
      <c r="BN79" s="256"/>
      <c r="BO79" s="253"/>
      <c r="BP79" s="253"/>
      <c r="BQ79" s="250">
        <v>73</v>
      </c>
      <c r="BR79" s="255"/>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c r="A80" s="249">
        <v>13</v>
      </c>
      <c r="B80" s="875"/>
      <c r="C80" s="876"/>
      <c r="D80" s="876"/>
      <c r="E80" s="876"/>
      <c r="F80" s="876"/>
      <c r="G80" s="876"/>
      <c r="H80" s="876"/>
      <c r="I80" s="876"/>
      <c r="J80" s="876"/>
      <c r="K80" s="876"/>
      <c r="L80" s="876"/>
      <c r="M80" s="876"/>
      <c r="N80" s="876"/>
      <c r="O80" s="876"/>
      <c r="P80" s="877"/>
      <c r="Q80" s="878"/>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9"/>
      <c r="BA80" s="879"/>
      <c r="BB80" s="879"/>
      <c r="BC80" s="879"/>
      <c r="BD80" s="880"/>
      <c r="BE80" s="253"/>
      <c r="BF80" s="253"/>
      <c r="BG80" s="253"/>
      <c r="BH80" s="253"/>
      <c r="BI80" s="253"/>
      <c r="BJ80" s="253"/>
      <c r="BK80" s="253"/>
      <c r="BL80" s="253"/>
      <c r="BM80" s="253"/>
      <c r="BN80" s="253"/>
      <c r="BO80" s="253"/>
      <c r="BP80" s="253"/>
      <c r="BQ80" s="250">
        <v>74</v>
      </c>
      <c r="BR80" s="255"/>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c r="A81" s="249">
        <v>14</v>
      </c>
      <c r="B81" s="875"/>
      <c r="C81" s="876"/>
      <c r="D81" s="876"/>
      <c r="E81" s="876"/>
      <c r="F81" s="876"/>
      <c r="G81" s="876"/>
      <c r="H81" s="876"/>
      <c r="I81" s="876"/>
      <c r="J81" s="876"/>
      <c r="K81" s="876"/>
      <c r="L81" s="876"/>
      <c r="M81" s="876"/>
      <c r="N81" s="876"/>
      <c r="O81" s="876"/>
      <c r="P81" s="877"/>
      <c r="Q81" s="878"/>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9"/>
      <c r="BA81" s="879"/>
      <c r="BB81" s="879"/>
      <c r="BC81" s="879"/>
      <c r="BD81" s="880"/>
      <c r="BE81" s="253"/>
      <c r="BF81" s="253"/>
      <c r="BG81" s="253"/>
      <c r="BH81" s="253"/>
      <c r="BI81" s="253"/>
      <c r="BJ81" s="253"/>
      <c r="BK81" s="253"/>
      <c r="BL81" s="253"/>
      <c r="BM81" s="253"/>
      <c r="BN81" s="253"/>
      <c r="BO81" s="253"/>
      <c r="BP81" s="253"/>
      <c r="BQ81" s="250">
        <v>75</v>
      </c>
      <c r="BR81" s="255"/>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c r="A82" s="249">
        <v>15</v>
      </c>
      <c r="B82" s="875"/>
      <c r="C82" s="876"/>
      <c r="D82" s="876"/>
      <c r="E82" s="876"/>
      <c r="F82" s="876"/>
      <c r="G82" s="876"/>
      <c r="H82" s="876"/>
      <c r="I82" s="876"/>
      <c r="J82" s="876"/>
      <c r="K82" s="876"/>
      <c r="L82" s="876"/>
      <c r="M82" s="876"/>
      <c r="N82" s="876"/>
      <c r="O82" s="876"/>
      <c r="P82" s="877"/>
      <c r="Q82" s="878"/>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9"/>
      <c r="BA82" s="879"/>
      <c r="BB82" s="879"/>
      <c r="BC82" s="879"/>
      <c r="BD82" s="880"/>
      <c r="BE82" s="253"/>
      <c r="BF82" s="253"/>
      <c r="BG82" s="253"/>
      <c r="BH82" s="253"/>
      <c r="BI82" s="253"/>
      <c r="BJ82" s="253"/>
      <c r="BK82" s="253"/>
      <c r="BL82" s="253"/>
      <c r="BM82" s="253"/>
      <c r="BN82" s="253"/>
      <c r="BO82" s="253"/>
      <c r="BP82" s="253"/>
      <c r="BQ82" s="250">
        <v>76</v>
      </c>
      <c r="BR82" s="255"/>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c r="A83" s="249">
        <v>16</v>
      </c>
      <c r="B83" s="875"/>
      <c r="C83" s="876"/>
      <c r="D83" s="876"/>
      <c r="E83" s="876"/>
      <c r="F83" s="876"/>
      <c r="G83" s="876"/>
      <c r="H83" s="876"/>
      <c r="I83" s="876"/>
      <c r="J83" s="876"/>
      <c r="K83" s="876"/>
      <c r="L83" s="876"/>
      <c r="M83" s="876"/>
      <c r="N83" s="876"/>
      <c r="O83" s="876"/>
      <c r="P83" s="877"/>
      <c r="Q83" s="878"/>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9"/>
      <c r="BA83" s="879"/>
      <c r="BB83" s="879"/>
      <c r="BC83" s="879"/>
      <c r="BD83" s="880"/>
      <c r="BE83" s="253"/>
      <c r="BF83" s="253"/>
      <c r="BG83" s="253"/>
      <c r="BH83" s="253"/>
      <c r="BI83" s="253"/>
      <c r="BJ83" s="253"/>
      <c r="BK83" s="253"/>
      <c r="BL83" s="253"/>
      <c r="BM83" s="253"/>
      <c r="BN83" s="253"/>
      <c r="BO83" s="253"/>
      <c r="BP83" s="253"/>
      <c r="BQ83" s="250">
        <v>77</v>
      </c>
      <c r="BR83" s="255"/>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c r="A84" s="249">
        <v>17</v>
      </c>
      <c r="B84" s="875"/>
      <c r="C84" s="876"/>
      <c r="D84" s="876"/>
      <c r="E84" s="876"/>
      <c r="F84" s="876"/>
      <c r="G84" s="876"/>
      <c r="H84" s="876"/>
      <c r="I84" s="876"/>
      <c r="J84" s="876"/>
      <c r="K84" s="876"/>
      <c r="L84" s="876"/>
      <c r="M84" s="876"/>
      <c r="N84" s="876"/>
      <c r="O84" s="876"/>
      <c r="P84" s="877"/>
      <c r="Q84" s="878"/>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9"/>
      <c r="BA84" s="879"/>
      <c r="BB84" s="879"/>
      <c r="BC84" s="879"/>
      <c r="BD84" s="880"/>
      <c r="BE84" s="253"/>
      <c r="BF84" s="253"/>
      <c r="BG84" s="253"/>
      <c r="BH84" s="253"/>
      <c r="BI84" s="253"/>
      <c r="BJ84" s="253"/>
      <c r="BK84" s="253"/>
      <c r="BL84" s="253"/>
      <c r="BM84" s="253"/>
      <c r="BN84" s="253"/>
      <c r="BO84" s="253"/>
      <c r="BP84" s="253"/>
      <c r="BQ84" s="250">
        <v>78</v>
      </c>
      <c r="BR84" s="255"/>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c r="A85" s="249">
        <v>18</v>
      </c>
      <c r="B85" s="875"/>
      <c r="C85" s="876"/>
      <c r="D85" s="876"/>
      <c r="E85" s="876"/>
      <c r="F85" s="876"/>
      <c r="G85" s="876"/>
      <c r="H85" s="876"/>
      <c r="I85" s="876"/>
      <c r="J85" s="876"/>
      <c r="K85" s="876"/>
      <c r="L85" s="876"/>
      <c r="M85" s="876"/>
      <c r="N85" s="876"/>
      <c r="O85" s="876"/>
      <c r="P85" s="877"/>
      <c r="Q85" s="878"/>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9"/>
      <c r="BA85" s="879"/>
      <c r="BB85" s="879"/>
      <c r="BC85" s="879"/>
      <c r="BD85" s="880"/>
      <c r="BE85" s="253"/>
      <c r="BF85" s="253"/>
      <c r="BG85" s="253"/>
      <c r="BH85" s="253"/>
      <c r="BI85" s="253"/>
      <c r="BJ85" s="253"/>
      <c r="BK85" s="253"/>
      <c r="BL85" s="253"/>
      <c r="BM85" s="253"/>
      <c r="BN85" s="253"/>
      <c r="BO85" s="253"/>
      <c r="BP85" s="253"/>
      <c r="BQ85" s="250">
        <v>79</v>
      </c>
      <c r="BR85" s="255"/>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c r="A86" s="249">
        <v>19</v>
      </c>
      <c r="B86" s="875"/>
      <c r="C86" s="876"/>
      <c r="D86" s="876"/>
      <c r="E86" s="876"/>
      <c r="F86" s="876"/>
      <c r="G86" s="876"/>
      <c r="H86" s="876"/>
      <c r="I86" s="876"/>
      <c r="J86" s="876"/>
      <c r="K86" s="876"/>
      <c r="L86" s="876"/>
      <c r="M86" s="876"/>
      <c r="N86" s="876"/>
      <c r="O86" s="876"/>
      <c r="P86" s="877"/>
      <c r="Q86" s="878"/>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9"/>
      <c r="BA86" s="879"/>
      <c r="BB86" s="879"/>
      <c r="BC86" s="879"/>
      <c r="BD86" s="880"/>
      <c r="BE86" s="253"/>
      <c r="BF86" s="253"/>
      <c r="BG86" s="253"/>
      <c r="BH86" s="253"/>
      <c r="BI86" s="253"/>
      <c r="BJ86" s="253"/>
      <c r="BK86" s="253"/>
      <c r="BL86" s="253"/>
      <c r="BM86" s="253"/>
      <c r="BN86" s="253"/>
      <c r="BO86" s="253"/>
      <c r="BP86" s="253"/>
      <c r="BQ86" s="250">
        <v>80</v>
      </c>
      <c r="BR86" s="255"/>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c r="A87" s="257">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3"/>
      <c r="BF87" s="253"/>
      <c r="BG87" s="253"/>
      <c r="BH87" s="253"/>
      <c r="BI87" s="253"/>
      <c r="BJ87" s="253"/>
      <c r="BK87" s="253"/>
      <c r="BL87" s="253"/>
      <c r="BM87" s="253"/>
      <c r="BN87" s="253"/>
      <c r="BO87" s="253"/>
      <c r="BP87" s="253"/>
      <c r="BQ87" s="250">
        <v>81</v>
      </c>
      <c r="BR87" s="255"/>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c r="A88" s="252" t="s">
        <v>373</v>
      </c>
      <c r="B88" s="780" t="s">
        <v>400</v>
      </c>
      <c r="C88" s="781"/>
      <c r="D88" s="781"/>
      <c r="E88" s="781"/>
      <c r="F88" s="781"/>
      <c r="G88" s="781"/>
      <c r="H88" s="781"/>
      <c r="I88" s="781"/>
      <c r="J88" s="781"/>
      <c r="K88" s="781"/>
      <c r="L88" s="781"/>
      <c r="M88" s="781"/>
      <c r="N88" s="781"/>
      <c r="O88" s="781"/>
      <c r="P88" s="782"/>
      <c r="Q88" s="833"/>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49"/>
      <c r="BA88" s="849"/>
      <c r="BB88" s="849"/>
      <c r="BC88" s="849"/>
      <c r="BD88" s="850"/>
      <c r="BE88" s="253"/>
      <c r="BF88" s="253"/>
      <c r="BG88" s="253"/>
      <c r="BH88" s="253"/>
      <c r="BI88" s="253"/>
      <c r="BJ88" s="253"/>
      <c r="BK88" s="253"/>
      <c r="BL88" s="253"/>
      <c r="BM88" s="253"/>
      <c r="BN88" s="253"/>
      <c r="BO88" s="253"/>
      <c r="BP88" s="253"/>
      <c r="BQ88" s="250">
        <v>82</v>
      </c>
      <c r="BR88" s="255"/>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373</v>
      </c>
      <c r="BR102" s="780" t="s">
        <v>401</v>
      </c>
      <c r="BS102" s="781"/>
      <c r="BT102" s="781"/>
      <c r="BU102" s="781"/>
      <c r="BV102" s="781"/>
      <c r="BW102" s="781"/>
      <c r="BX102" s="781"/>
      <c r="BY102" s="781"/>
      <c r="BZ102" s="781"/>
      <c r="CA102" s="781"/>
      <c r="CB102" s="781"/>
      <c r="CC102" s="781"/>
      <c r="CD102" s="781"/>
      <c r="CE102" s="781"/>
      <c r="CF102" s="781"/>
      <c r="CG102" s="782"/>
      <c r="CH102" s="891"/>
      <c r="CI102" s="892"/>
      <c r="CJ102" s="892"/>
      <c r="CK102" s="892"/>
      <c r="CL102" s="893"/>
      <c r="CM102" s="891"/>
      <c r="CN102" s="892"/>
      <c r="CO102" s="892"/>
      <c r="CP102" s="892"/>
      <c r="CQ102" s="893"/>
      <c r="CR102" s="894"/>
      <c r="CS102" s="852"/>
      <c r="CT102" s="852"/>
      <c r="CU102" s="852"/>
      <c r="CV102" s="895"/>
      <c r="CW102" s="894"/>
      <c r="CX102" s="852"/>
      <c r="CY102" s="852"/>
      <c r="CZ102" s="852"/>
      <c r="DA102" s="895"/>
      <c r="DB102" s="894"/>
      <c r="DC102" s="852"/>
      <c r="DD102" s="852"/>
      <c r="DE102" s="852"/>
      <c r="DF102" s="895"/>
      <c r="DG102" s="894"/>
      <c r="DH102" s="852"/>
      <c r="DI102" s="852"/>
      <c r="DJ102" s="852"/>
      <c r="DK102" s="895"/>
      <c r="DL102" s="894"/>
      <c r="DM102" s="852"/>
      <c r="DN102" s="852"/>
      <c r="DO102" s="852"/>
      <c r="DP102" s="895"/>
      <c r="DQ102" s="894"/>
      <c r="DR102" s="852"/>
      <c r="DS102" s="852"/>
      <c r="DT102" s="852"/>
      <c r="DU102" s="895"/>
      <c r="DV102" s="918"/>
      <c r="DW102" s="919"/>
      <c r="DX102" s="919"/>
      <c r="DY102" s="919"/>
      <c r="DZ102" s="920"/>
      <c r="EA102" s="235"/>
    </row>
    <row r="103" spans="1:131" s="236" customFormat="1" ht="26.25" customHeight="1">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21" t="s">
        <v>402</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2" t="s">
        <v>403</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c r="A107" s="263" t="s">
        <v>404</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405</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c r="A108" s="923" t="s">
        <v>406</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407</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c r="A109" s="916" t="s">
        <v>408</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409</v>
      </c>
      <c r="AB109" s="897"/>
      <c r="AC109" s="897"/>
      <c r="AD109" s="897"/>
      <c r="AE109" s="898"/>
      <c r="AF109" s="896" t="s">
        <v>304</v>
      </c>
      <c r="AG109" s="897"/>
      <c r="AH109" s="897"/>
      <c r="AI109" s="897"/>
      <c r="AJ109" s="898"/>
      <c r="AK109" s="896" t="s">
        <v>303</v>
      </c>
      <c r="AL109" s="897"/>
      <c r="AM109" s="897"/>
      <c r="AN109" s="897"/>
      <c r="AO109" s="898"/>
      <c r="AP109" s="896" t="s">
        <v>410</v>
      </c>
      <c r="AQ109" s="897"/>
      <c r="AR109" s="897"/>
      <c r="AS109" s="897"/>
      <c r="AT109" s="899"/>
      <c r="AU109" s="916" t="s">
        <v>408</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409</v>
      </c>
      <c r="BR109" s="897"/>
      <c r="BS109" s="897"/>
      <c r="BT109" s="897"/>
      <c r="BU109" s="898"/>
      <c r="BV109" s="896" t="s">
        <v>304</v>
      </c>
      <c r="BW109" s="897"/>
      <c r="BX109" s="897"/>
      <c r="BY109" s="897"/>
      <c r="BZ109" s="898"/>
      <c r="CA109" s="896" t="s">
        <v>303</v>
      </c>
      <c r="CB109" s="897"/>
      <c r="CC109" s="897"/>
      <c r="CD109" s="897"/>
      <c r="CE109" s="898"/>
      <c r="CF109" s="917" t="s">
        <v>410</v>
      </c>
      <c r="CG109" s="917"/>
      <c r="CH109" s="917"/>
      <c r="CI109" s="917"/>
      <c r="CJ109" s="917"/>
      <c r="CK109" s="896" t="s">
        <v>411</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409</v>
      </c>
      <c r="DH109" s="897"/>
      <c r="DI109" s="897"/>
      <c r="DJ109" s="897"/>
      <c r="DK109" s="898"/>
      <c r="DL109" s="896" t="s">
        <v>304</v>
      </c>
      <c r="DM109" s="897"/>
      <c r="DN109" s="897"/>
      <c r="DO109" s="897"/>
      <c r="DP109" s="898"/>
      <c r="DQ109" s="896" t="s">
        <v>303</v>
      </c>
      <c r="DR109" s="897"/>
      <c r="DS109" s="897"/>
      <c r="DT109" s="897"/>
      <c r="DU109" s="898"/>
      <c r="DV109" s="896" t="s">
        <v>410</v>
      </c>
      <c r="DW109" s="897"/>
      <c r="DX109" s="897"/>
      <c r="DY109" s="897"/>
      <c r="DZ109" s="899"/>
    </row>
    <row r="110" spans="1:131" s="235" customFormat="1" ht="26.25" customHeight="1">
      <c r="A110" s="900" t="s">
        <v>412</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65337797</v>
      </c>
      <c r="AB110" s="904"/>
      <c r="AC110" s="904"/>
      <c r="AD110" s="904"/>
      <c r="AE110" s="905"/>
      <c r="AF110" s="906">
        <v>63273382</v>
      </c>
      <c r="AG110" s="904"/>
      <c r="AH110" s="904"/>
      <c r="AI110" s="904"/>
      <c r="AJ110" s="905"/>
      <c r="AK110" s="906">
        <v>61179278</v>
      </c>
      <c r="AL110" s="904"/>
      <c r="AM110" s="904"/>
      <c r="AN110" s="904"/>
      <c r="AO110" s="905"/>
      <c r="AP110" s="907">
        <v>29</v>
      </c>
      <c r="AQ110" s="908"/>
      <c r="AR110" s="908"/>
      <c r="AS110" s="908"/>
      <c r="AT110" s="909"/>
      <c r="AU110" s="910" t="s">
        <v>71</v>
      </c>
      <c r="AV110" s="911"/>
      <c r="AW110" s="911"/>
      <c r="AX110" s="911"/>
      <c r="AY110" s="911"/>
      <c r="AZ110" s="952" t="s">
        <v>413</v>
      </c>
      <c r="BA110" s="901"/>
      <c r="BB110" s="901"/>
      <c r="BC110" s="901"/>
      <c r="BD110" s="901"/>
      <c r="BE110" s="901"/>
      <c r="BF110" s="901"/>
      <c r="BG110" s="901"/>
      <c r="BH110" s="901"/>
      <c r="BI110" s="901"/>
      <c r="BJ110" s="901"/>
      <c r="BK110" s="901"/>
      <c r="BL110" s="901"/>
      <c r="BM110" s="901"/>
      <c r="BN110" s="901"/>
      <c r="BO110" s="901"/>
      <c r="BP110" s="902"/>
      <c r="BQ110" s="938">
        <v>704828753</v>
      </c>
      <c r="BR110" s="939"/>
      <c r="BS110" s="939"/>
      <c r="BT110" s="939"/>
      <c r="BU110" s="939"/>
      <c r="BV110" s="939">
        <v>699033801</v>
      </c>
      <c r="BW110" s="939"/>
      <c r="BX110" s="939"/>
      <c r="BY110" s="939"/>
      <c r="BZ110" s="939"/>
      <c r="CA110" s="939">
        <v>697939564</v>
      </c>
      <c r="CB110" s="939"/>
      <c r="CC110" s="939"/>
      <c r="CD110" s="939"/>
      <c r="CE110" s="939"/>
      <c r="CF110" s="953">
        <v>330.3</v>
      </c>
      <c r="CG110" s="954"/>
      <c r="CH110" s="954"/>
      <c r="CI110" s="954"/>
      <c r="CJ110" s="954"/>
      <c r="CK110" s="955" t="s">
        <v>414</v>
      </c>
      <c r="CL110" s="956"/>
      <c r="CM110" s="935" t="s">
        <v>415</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416</v>
      </c>
      <c r="DH110" s="939"/>
      <c r="DI110" s="939"/>
      <c r="DJ110" s="939"/>
      <c r="DK110" s="939"/>
      <c r="DL110" s="939" t="s">
        <v>416</v>
      </c>
      <c r="DM110" s="939"/>
      <c r="DN110" s="939"/>
      <c r="DO110" s="939"/>
      <c r="DP110" s="939"/>
      <c r="DQ110" s="939" t="s">
        <v>416</v>
      </c>
      <c r="DR110" s="939"/>
      <c r="DS110" s="939"/>
      <c r="DT110" s="939"/>
      <c r="DU110" s="939"/>
      <c r="DV110" s="940" t="s">
        <v>416</v>
      </c>
      <c r="DW110" s="940"/>
      <c r="DX110" s="940"/>
      <c r="DY110" s="940"/>
      <c r="DZ110" s="941"/>
    </row>
    <row r="111" spans="1:131" s="235" customFormat="1" ht="26.25" customHeight="1">
      <c r="A111" s="942" t="s">
        <v>417</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418</v>
      </c>
      <c r="AB111" s="946"/>
      <c r="AC111" s="946"/>
      <c r="AD111" s="946"/>
      <c r="AE111" s="947"/>
      <c r="AF111" s="948" t="s">
        <v>418</v>
      </c>
      <c r="AG111" s="946"/>
      <c r="AH111" s="946"/>
      <c r="AI111" s="946"/>
      <c r="AJ111" s="947"/>
      <c r="AK111" s="948" t="s">
        <v>418</v>
      </c>
      <c r="AL111" s="946"/>
      <c r="AM111" s="946"/>
      <c r="AN111" s="946"/>
      <c r="AO111" s="947"/>
      <c r="AP111" s="949" t="s">
        <v>418</v>
      </c>
      <c r="AQ111" s="950"/>
      <c r="AR111" s="950"/>
      <c r="AS111" s="950"/>
      <c r="AT111" s="951"/>
      <c r="AU111" s="912"/>
      <c r="AV111" s="913"/>
      <c r="AW111" s="913"/>
      <c r="AX111" s="913"/>
      <c r="AY111" s="913"/>
      <c r="AZ111" s="961" t="s">
        <v>419</v>
      </c>
      <c r="BA111" s="962"/>
      <c r="BB111" s="962"/>
      <c r="BC111" s="962"/>
      <c r="BD111" s="962"/>
      <c r="BE111" s="962"/>
      <c r="BF111" s="962"/>
      <c r="BG111" s="962"/>
      <c r="BH111" s="962"/>
      <c r="BI111" s="962"/>
      <c r="BJ111" s="962"/>
      <c r="BK111" s="962"/>
      <c r="BL111" s="962"/>
      <c r="BM111" s="962"/>
      <c r="BN111" s="962"/>
      <c r="BO111" s="962"/>
      <c r="BP111" s="963"/>
      <c r="BQ111" s="931">
        <v>4826084</v>
      </c>
      <c r="BR111" s="932"/>
      <c r="BS111" s="932"/>
      <c r="BT111" s="932"/>
      <c r="BU111" s="932"/>
      <c r="BV111" s="932">
        <v>3734592</v>
      </c>
      <c r="BW111" s="932"/>
      <c r="BX111" s="932"/>
      <c r="BY111" s="932"/>
      <c r="BZ111" s="932"/>
      <c r="CA111" s="932">
        <v>2551954</v>
      </c>
      <c r="CB111" s="932"/>
      <c r="CC111" s="932"/>
      <c r="CD111" s="932"/>
      <c r="CE111" s="932"/>
      <c r="CF111" s="926">
        <v>1.2</v>
      </c>
      <c r="CG111" s="927"/>
      <c r="CH111" s="927"/>
      <c r="CI111" s="927"/>
      <c r="CJ111" s="927"/>
      <c r="CK111" s="957"/>
      <c r="CL111" s="958"/>
      <c r="CM111" s="928" t="s">
        <v>420</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375</v>
      </c>
      <c r="DH111" s="932"/>
      <c r="DI111" s="932"/>
      <c r="DJ111" s="932"/>
      <c r="DK111" s="932"/>
      <c r="DL111" s="932" t="s">
        <v>418</v>
      </c>
      <c r="DM111" s="932"/>
      <c r="DN111" s="932"/>
      <c r="DO111" s="932"/>
      <c r="DP111" s="932"/>
      <c r="DQ111" s="932" t="s">
        <v>418</v>
      </c>
      <c r="DR111" s="932"/>
      <c r="DS111" s="932"/>
      <c r="DT111" s="932"/>
      <c r="DU111" s="932"/>
      <c r="DV111" s="933" t="s">
        <v>375</v>
      </c>
      <c r="DW111" s="933"/>
      <c r="DX111" s="933"/>
      <c r="DY111" s="933"/>
      <c r="DZ111" s="934"/>
    </row>
    <row r="112" spans="1:131" s="235" customFormat="1" ht="26.25" customHeight="1">
      <c r="A112" s="971" t="s">
        <v>421</v>
      </c>
      <c r="B112" s="972"/>
      <c r="C112" s="962" t="s">
        <v>422</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1333333</v>
      </c>
      <c r="AB112" s="965"/>
      <c r="AC112" s="965"/>
      <c r="AD112" s="965"/>
      <c r="AE112" s="966"/>
      <c r="AF112" s="967">
        <v>1666667</v>
      </c>
      <c r="AG112" s="965"/>
      <c r="AH112" s="965"/>
      <c r="AI112" s="965"/>
      <c r="AJ112" s="966"/>
      <c r="AK112" s="967">
        <v>2000000</v>
      </c>
      <c r="AL112" s="965"/>
      <c r="AM112" s="965"/>
      <c r="AN112" s="965"/>
      <c r="AO112" s="966"/>
      <c r="AP112" s="968">
        <v>0.9</v>
      </c>
      <c r="AQ112" s="969"/>
      <c r="AR112" s="969"/>
      <c r="AS112" s="969"/>
      <c r="AT112" s="970"/>
      <c r="AU112" s="912"/>
      <c r="AV112" s="913"/>
      <c r="AW112" s="913"/>
      <c r="AX112" s="913"/>
      <c r="AY112" s="913"/>
      <c r="AZ112" s="961" t="s">
        <v>423</v>
      </c>
      <c r="BA112" s="962"/>
      <c r="BB112" s="962"/>
      <c r="BC112" s="962"/>
      <c r="BD112" s="962"/>
      <c r="BE112" s="962"/>
      <c r="BF112" s="962"/>
      <c r="BG112" s="962"/>
      <c r="BH112" s="962"/>
      <c r="BI112" s="962"/>
      <c r="BJ112" s="962"/>
      <c r="BK112" s="962"/>
      <c r="BL112" s="962"/>
      <c r="BM112" s="962"/>
      <c r="BN112" s="962"/>
      <c r="BO112" s="962"/>
      <c r="BP112" s="963"/>
      <c r="BQ112" s="931" t="s">
        <v>424</v>
      </c>
      <c r="BR112" s="932"/>
      <c r="BS112" s="932"/>
      <c r="BT112" s="932"/>
      <c r="BU112" s="932"/>
      <c r="BV112" s="932" t="s">
        <v>425</v>
      </c>
      <c r="BW112" s="932"/>
      <c r="BX112" s="932"/>
      <c r="BY112" s="932"/>
      <c r="BZ112" s="932"/>
      <c r="CA112" s="932" t="s">
        <v>375</v>
      </c>
      <c r="CB112" s="932"/>
      <c r="CC112" s="932"/>
      <c r="CD112" s="932"/>
      <c r="CE112" s="932"/>
      <c r="CF112" s="926" t="s">
        <v>418</v>
      </c>
      <c r="CG112" s="927"/>
      <c r="CH112" s="927"/>
      <c r="CI112" s="927"/>
      <c r="CJ112" s="927"/>
      <c r="CK112" s="957"/>
      <c r="CL112" s="958"/>
      <c r="CM112" s="928" t="s">
        <v>426</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v>4727117</v>
      </c>
      <c r="DH112" s="932"/>
      <c r="DI112" s="932"/>
      <c r="DJ112" s="932"/>
      <c r="DK112" s="932"/>
      <c r="DL112" s="932">
        <v>3635938</v>
      </c>
      <c r="DM112" s="932"/>
      <c r="DN112" s="932"/>
      <c r="DO112" s="932"/>
      <c r="DP112" s="932"/>
      <c r="DQ112" s="932">
        <v>2551954</v>
      </c>
      <c r="DR112" s="932"/>
      <c r="DS112" s="932"/>
      <c r="DT112" s="932"/>
      <c r="DU112" s="932"/>
      <c r="DV112" s="933">
        <v>1.2</v>
      </c>
      <c r="DW112" s="933"/>
      <c r="DX112" s="933"/>
      <c r="DY112" s="933"/>
      <c r="DZ112" s="934"/>
    </row>
    <row r="113" spans="1:130" s="235" customFormat="1" ht="26.25" customHeight="1">
      <c r="A113" s="973"/>
      <c r="B113" s="974"/>
      <c r="C113" s="962" t="s">
        <v>427</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t="s">
        <v>362</v>
      </c>
      <c r="AB113" s="965"/>
      <c r="AC113" s="965"/>
      <c r="AD113" s="965"/>
      <c r="AE113" s="966"/>
      <c r="AF113" s="967" t="s">
        <v>375</v>
      </c>
      <c r="AG113" s="965"/>
      <c r="AH113" s="965"/>
      <c r="AI113" s="965"/>
      <c r="AJ113" s="966"/>
      <c r="AK113" s="967" t="s">
        <v>375</v>
      </c>
      <c r="AL113" s="965"/>
      <c r="AM113" s="965"/>
      <c r="AN113" s="965"/>
      <c r="AO113" s="966"/>
      <c r="AP113" s="968" t="s">
        <v>375</v>
      </c>
      <c r="AQ113" s="969"/>
      <c r="AR113" s="969"/>
      <c r="AS113" s="969"/>
      <c r="AT113" s="970"/>
      <c r="AU113" s="912"/>
      <c r="AV113" s="913"/>
      <c r="AW113" s="913"/>
      <c r="AX113" s="913"/>
      <c r="AY113" s="913"/>
      <c r="AZ113" s="961" t="s">
        <v>428</v>
      </c>
      <c r="BA113" s="962"/>
      <c r="BB113" s="962"/>
      <c r="BC113" s="962"/>
      <c r="BD113" s="962"/>
      <c r="BE113" s="962"/>
      <c r="BF113" s="962"/>
      <c r="BG113" s="962"/>
      <c r="BH113" s="962"/>
      <c r="BI113" s="962"/>
      <c r="BJ113" s="962"/>
      <c r="BK113" s="962"/>
      <c r="BL113" s="962"/>
      <c r="BM113" s="962"/>
      <c r="BN113" s="962"/>
      <c r="BO113" s="962"/>
      <c r="BP113" s="963"/>
      <c r="BQ113" s="931" t="s">
        <v>362</v>
      </c>
      <c r="BR113" s="932"/>
      <c r="BS113" s="932"/>
      <c r="BT113" s="932"/>
      <c r="BU113" s="932"/>
      <c r="BV113" s="932" t="s">
        <v>424</v>
      </c>
      <c r="BW113" s="932"/>
      <c r="BX113" s="932"/>
      <c r="BY113" s="932"/>
      <c r="BZ113" s="932"/>
      <c r="CA113" s="932" t="s">
        <v>418</v>
      </c>
      <c r="CB113" s="932"/>
      <c r="CC113" s="932"/>
      <c r="CD113" s="932"/>
      <c r="CE113" s="932"/>
      <c r="CF113" s="926" t="s">
        <v>375</v>
      </c>
      <c r="CG113" s="927"/>
      <c r="CH113" s="927"/>
      <c r="CI113" s="927"/>
      <c r="CJ113" s="927"/>
      <c r="CK113" s="957"/>
      <c r="CL113" s="958"/>
      <c r="CM113" s="928" t="s">
        <v>429</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t="s">
        <v>418</v>
      </c>
      <c r="DH113" s="932"/>
      <c r="DI113" s="932"/>
      <c r="DJ113" s="932"/>
      <c r="DK113" s="932"/>
      <c r="DL113" s="932" t="s">
        <v>375</v>
      </c>
      <c r="DM113" s="932"/>
      <c r="DN113" s="932"/>
      <c r="DO113" s="932"/>
      <c r="DP113" s="932"/>
      <c r="DQ113" s="932" t="s">
        <v>418</v>
      </c>
      <c r="DR113" s="932"/>
      <c r="DS113" s="932"/>
      <c r="DT113" s="932"/>
      <c r="DU113" s="932"/>
      <c r="DV113" s="933" t="s">
        <v>375</v>
      </c>
      <c r="DW113" s="933"/>
      <c r="DX113" s="933"/>
      <c r="DY113" s="933"/>
      <c r="DZ113" s="934"/>
    </row>
    <row r="114" spans="1:130" s="235" customFormat="1" ht="26.25" customHeight="1">
      <c r="A114" s="973"/>
      <c r="B114" s="974"/>
      <c r="C114" s="962" t="s">
        <v>430</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t="s">
        <v>418</v>
      </c>
      <c r="AB114" s="965"/>
      <c r="AC114" s="965"/>
      <c r="AD114" s="965"/>
      <c r="AE114" s="966"/>
      <c r="AF114" s="967" t="s">
        <v>418</v>
      </c>
      <c r="AG114" s="965"/>
      <c r="AH114" s="965"/>
      <c r="AI114" s="965"/>
      <c r="AJ114" s="966"/>
      <c r="AK114" s="967" t="s">
        <v>418</v>
      </c>
      <c r="AL114" s="965"/>
      <c r="AM114" s="965"/>
      <c r="AN114" s="965"/>
      <c r="AO114" s="966"/>
      <c r="AP114" s="968" t="s">
        <v>362</v>
      </c>
      <c r="AQ114" s="969"/>
      <c r="AR114" s="969"/>
      <c r="AS114" s="969"/>
      <c r="AT114" s="970"/>
      <c r="AU114" s="912"/>
      <c r="AV114" s="913"/>
      <c r="AW114" s="913"/>
      <c r="AX114" s="913"/>
      <c r="AY114" s="913"/>
      <c r="AZ114" s="961" t="s">
        <v>431</v>
      </c>
      <c r="BA114" s="962"/>
      <c r="BB114" s="962"/>
      <c r="BC114" s="962"/>
      <c r="BD114" s="962"/>
      <c r="BE114" s="962"/>
      <c r="BF114" s="962"/>
      <c r="BG114" s="962"/>
      <c r="BH114" s="962"/>
      <c r="BI114" s="962"/>
      <c r="BJ114" s="962"/>
      <c r="BK114" s="962"/>
      <c r="BL114" s="962"/>
      <c r="BM114" s="962"/>
      <c r="BN114" s="962"/>
      <c r="BO114" s="962"/>
      <c r="BP114" s="963"/>
      <c r="BQ114" s="931">
        <v>114018127</v>
      </c>
      <c r="BR114" s="932"/>
      <c r="BS114" s="932"/>
      <c r="BT114" s="932"/>
      <c r="BU114" s="932"/>
      <c r="BV114" s="932">
        <v>105216818</v>
      </c>
      <c r="BW114" s="932"/>
      <c r="BX114" s="932"/>
      <c r="BY114" s="932"/>
      <c r="BZ114" s="932"/>
      <c r="CA114" s="932">
        <v>104420027</v>
      </c>
      <c r="CB114" s="932"/>
      <c r="CC114" s="932"/>
      <c r="CD114" s="932"/>
      <c r="CE114" s="932"/>
      <c r="CF114" s="926">
        <v>49.4</v>
      </c>
      <c r="CG114" s="927"/>
      <c r="CH114" s="927"/>
      <c r="CI114" s="927"/>
      <c r="CJ114" s="927"/>
      <c r="CK114" s="957"/>
      <c r="CL114" s="958"/>
      <c r="CM114" s="928" t="s">
        <v>432</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t="s">
        <v>375</v>
      </c>
      <c r="DH114" s="932"/>
      <c r="DI114" s="932"/>
      <c r="DJ114" s="932"/>
      <c r="DK114" s="932"/>
      <c r="DL114" s="932" t="s">
        <v>375</v>
      </c>
      <c r="DM114" s="932"/>
      <c r="DN114" s="932"/>
      <c r="DO114" s="932"/>
      <c r="DP114" s="932"/>
      <c r="DQ114" s="932" t="s">
        <v>375</v>
      </c>
      <c r="DR114" s="932"/>
      <c r="DS114" s="932"/>
      <c r="DT114" s="932"/>
      <c r="DU114" s="932"/>
      <c r="DV114" s="933" t="s">
        <v>433</v>
      </c>
      <c r="DW114" s="933"/>
      <c r="DX114" s="933"/>
      <c r="DY114" s="933"/>
      <c r="DZ114" s="934"/>
    </row>
    <row r="115" spans="1:130" s="235" customFormat="1" ht="26.25" customHeight="1">
      <c r="A115" s="973"/>
      <c r="B115" s="974"/>
      <c r="C115" s="962" t="s">
        <v>434</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1507300</v>
      </c>
      <c r="AB115" s="965"/>
      <c r="AC115" s="965"/>
      <c r="AD115" s="965"/>
      <c r="AE115" s="966"/>
      <c r="AF115" s="967">
        <v>1248859</v>
      </c>
      <c r="AG115" s="965"/>
      <c r="AH115" s="965"/>
      <c r="AI115" s="965"/>
      <c r="AJ115" s="966"/>
      <c r="AK115" s="967">
        <v>1122076</v>
      </c>
      <c r="AL115" s="965"/>
      <c r="AM115" s="965"/>
      <c r="AN115" s="965"/>
      <c r="AO115" s="966"/>
      <c r="AP115" s="968">
        <v>0.5</v>
      </c>
      <c r="AQ115" s="969"/>
      <c r="AR115" s="969"/>
      <c r="AS115" s="969"/>
      <c r="AT115" s="970"/>
      <c r="AU115" s="912"/>
      <c r="AV115" s="913"/>
      <c r="AW115" s="913"/>
      <c r="AX115" s="913"/>
      <c r="AY115" s="913"/>
      <c r="AZ115" s="961" t="s">
        <v>435</v>
      </c>
      <c r="BA115" s="962"/>
      <c r="BB115" s="962"/>
      <c r="BC115" s="962"/>
      <c r="BD115" s="962"/>
      <c r="BE115" s="962"/>
      <c r="BF115" s="962"/>
      <c r="BG115" s="962"/>
      <c r="BH115" s="962"/>
      <c r="BI115" s="962"/>
      <c r="BJ115" s="962"/>
      <c r="BK115" s="962"/>
      <c r="BL115" s="962"/>
      <c r="BM115" s="962"/>
      <c r="BN115" s="962"/>
      <c r="BO115" s="962"/>
      <c r="BP115" s="963"/>
      <c r="BQ115" s="931">
        <v>765870</v>
      </c>
      <c r="BR115" s="932"/>
      <c r="BS115" s="932"/>
      <c r="BT115" s="932"/>
      <c r="BU115" s="932"/>
      <c r="BV115" s="932">
        <v>557009</v>
      </c>
      <c r="BW115" s="932"/>
      <c r="BX115" s="932"/>
      <c r="BY115" s="932"/>
      <c r="BZ115" s="932"/>
      <c r="CA115" s="932">
        <v>540182</v>
      </c>
      <c r="CB115" s="932"/>
      <c r="CC115" s="932"/>
      <c r="CD115" s="932"/>
      <c r="CE115" s="932"/>
      <c r="CF115" s="926">
        <v>0.3</v>
      </c>
      <c r="CG115" s="927"/>
      <c r="CH115" s="927"/>
      <c r="CI115" s="927"/>
      <c r="CJ115" s="927"/>
      <c r="CK115" s="957"/>
      <c r="CL115" s="958"/>
      <c r="CM115" s="961" t="s">
        <v>436</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t="s">
        <v>418</v>
      </c>
      <c r="DH115" s="932"/>
      <c r="DI115" s="932"/>
      <c r="DJ115" s="932"/>
      <c r="DK115" s="932"/>
      <c r="DL115" s="932" t="s">
        <v>433</v>
      </c>
      <c r="DM115" s="932"/>
      <c r="DN115" s="932"/>
      <c r="DO115" s="932"/>
      <c r="DP115" s="932"/>
      <c r="DQ115" s="932" t="s">
        <v>375</v>
      </c>
      <c r="DR115" s="932"/>
      <c r="DS115" s="932"/>
      <c r="DT115" s="932"/>
      <c r="DU115" s="932"/>
      <c r="DV115" s="933" t="s">
        <v>418</v>
      </c>
      <c r="DW115" s="933"/>
      <c r="DX115" s="933"/>
      <c r="DY115" s="933"/>
      <c r="DZ115" s="934"/>
    </row>
    <row r="116" spans="1:130" s="235" customFormat="1" ht="26.25" customHeight="1">
      <c r="A116" s="975"/>
      <c r="B116" s="976"/>
      <c r="C116" s="977" t="s">
        <v>437</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583</v>
      </c>
      <c r="AB116" s="965"/>
      <c r="AC116" s="965"/>
      <c r="AD116" s="965"/>
      <c r="AE116" s="966"/>
      <c r="AF116" s="967">
        <v>433</v>
      </c>
      <c r="AG116" s="965"/>
      <c r="AH116" s="965"/>
      <c r="AI116" s="965"/>
      <c r="AJ116" s="966"/>
      <c r="AK116" s="967">
        <v>70</v>
      </c>
      <c r="AL116" s="965"/>
      <c r="AM116" s="965"/>
      <c r="AN116" s="965"/>
      <c r="AO116" s="966"/>
      <c r="AP116" s="968">
        <v>0</v>
      </c>
      <c r="AQ116" s="969"/>
      <c r="AR116" s="969"/>
      <c r="AS116" s="969"/>
      <c r="AT116" s="970"/>
      <c r="AU116" s="912"/>
      <c r="AV116" s="913"/>
      <c r="AW116" s="913"/>
      <c r="AX116" s="913"/>
      <c r="AY116" s="913"/>
      <c r="AZ116" s="979" t="s">
        <v>438</v>
      </c>
      <c r="BA116" s="980"/>
      <c r="BB116" s="980"/>
      <c r="BC116" s="980"/>
      <c r="BD116" s="980"/>
      <c r="BE116" s="980"/>
      <c r="BF116" s="980"/>
      <c r="BG116" s="980"/>
      <c r="BH116" s="980"/>
      <c r="BI116" s="980"/>
      <c r="BJ116" s="980"/>
      <c r="BK116" s="980"/>
      <c r="BL116" s="980"/>
      <c r="BM116" s="980"/>
      <c r="BN116" s="980"/>
      <c r="BO116" s="980"/>
      <c r="BP116" s="981"/>
      <c r="BQ116" s="931" t="s">
        <v>375</v>
      </c>
      <c r="BR116" s="932"/>
      <c r="BS116" s="932"/>
      <c r="BT116" s="932"/>
      <c r="BU116" s="932"/>
      <c r="BV116" s="932" t="s">
        <v>418</v>
      </c>
      <c r="BW116" s="932"/>
      <c r="BX116" s="932"/>
      <c r="BY116" s="932"/>
      <c r="BZ116" s="932"/>
      <c r="CA116" s="932" t="s">
        <v>439</v>
      </c>
      <c r="CB116" s="932"/>
      <c r="CC116" s="932"/>
      <c r="CD116" s="932"/>
      <c r="CE116" s="932"/>
      <c r="CF116" s="926" t="s">
        <v>375</v>
      </c>
      <c r="CG116" s="927"/>
      <c r="CH116" s="927"/>
      <c r="CI116" s="927"/>
      <c r="CJ116" s="927"/>
      <c r="CK116" s="957"/>
      <c r="CL116" s="958"/>
      <c r="CM116" s="928" t="s">
        <v>440</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418</v>
      </c>
      <c r="DH116" s="932"/>
      <c r="DI116" s="932"/>
      <c r="DJ116" s="932"/>
      <c r="DK116" s="932"/>
      <c r="DL116" s="932" t="s">
        <v>418</v>
      </c>
      <c r="DM116" s="932"/>
      <c r="DN116" s="932"/>
      <c r="DO116" s="932"/>
      <c r="DP116" s="932"/>
      <c r="DQ116" s="932" t="s">
        <v>375</v>
      </c>
      <c r="DR116" s="932"/>
      <c r="DS116" s="932"/>
      <c r="DT116" s="932"/>
      <c r="DU116" s="932"/>
      <c r="DV116" s="933" t="s">
        <v>418</v>
      </c>
      <c r="DW116" s="933"/>
      <c r="DX116" s="933"/>
      <c r="DY116" s="933"/>
      <c r="DZ116" s="934"/>
    </row>
    <row r="117" spans="1:130" s="235" customFormat="1" ht="26.25" customHeight="1">
      <c r="A117" s="916" t="s">
        <v>154</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441</v>
      </c>
      <c r="Z117" s="898"/>
      <c r="AA117" s="988">
        <v>68179013</v>
      </c>
      <c r="AB117" s="989"/>
      <c r="AC117" s="989"/>
      <c r="AD117" s="989"/>
      <c r="AE117" s="990"/>
      <c r="AF117" s="991">
        <v>66189341</v>
      </c>
      <c r="AG117" s="989"/>
      <c r="AH117" s="989"/>
      <c r="AI117" s="989"/>
      <c r="AJ117" s="990"/>
      <c r="AK117" s="991">
        <v>64301424</v>
      </c>
      <c r="AL117" s="989"/>
      <c r="AM117" s="989"/>
      <c r="AN117" s="989"/>
      <c r="AO117" s="990"/>
      <c r="AP117" s="992"/>
      <c r="AQ117" s="993"/>
      <c r="AR117" s="993"/>
      <c r="AS117" s="993"/>
      <c r="AT117" s="994"/>
      <c r="AU117" s="912"/>
      <c r="AV117" s="913"/>
      <c r="AW117" s="913"/>
      <c r="AX117" s="913"/>
      <c r="AY117" s="913"/>
      <c r="AZ117" s="961" t="s">
        <v>442</v>
      </c>
      <c r="BA117" s="962"/>
      <c r="BB117" s="962"/>
      <c r="BC117" s="962"/>
      <c r="BD117" s="962"/>
      <c r="BE117" s="962"/>
      <c r="BF117" s="962"/>
      <c r="BG117" s="962"/>
      <c r="BH117" s="962"/>
      <c r="BI117" s="962"/>
      <c r="BJ117" s="962"/>
      <c r="BK117" s="962"/>
      <c r="BL117" s="962"/>
      <c r="BM117" s="962"/>
      <c r="BN117" s="962"/>
      <c r="BO117" s="962"/>
      <c r="BP117" s="963"/>
      <c r="BQ117" s="931" t="s">
        <v>362</v>
      </c>
      <c r="BR117" s="932"/>
      <c r="BS117" s="932"/>
      <c r="BT117" s="932"/>
      <c r="BU117" s="932"/>
      <c r="BV117" s="932" t="s">
        <v>375</v>
      </c>
      <c r="BW117" s="932"/>
      <c r="BX117" s="932"/>
      <c r="BY117" s="932"/>
      <c r="BZ117" s="932"/>
      <c r="CA117" s="932" t="s">
        <v>375</v>
      </c>
      <c r="CB117" s="932"/>
      <c r="CC117" s="932"/>
      <c r="CD117" s="932"/>
      <c r="CE117" s="932"/>
      <c r="CF117" s="926" t="s">
        <v>418</v>
      </c>
      <c r="CG117" s="927"/>
      <c r="CH117" s="927"/>
      <c r="CI117" s="927"/>
      <c r="CJ117" s="927"/>
      <c r="CK117" s="957"/>
      <c r="CL117" s="958"/>
      <c r="CM117" s="928" t="s">
        <v>443</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375</v>
      </c>
      <c r="DH117" s="932"/>
      <c r="DI117" s="932"/>
      <c r="DJ117" s="932"/>
      <c r="DK117" s="932"/>
      <c r="DL117" s="932" t="s">
        <v>362</v>
      </c>
      <c r="DM117" s="932"/>
      <c r="DN117" s="932"/>
      <c r="DO117" s="932"/>
      <c r="DP117" s="932"/>
      <c r="DQ117" s="932" t="s">
        <v>375</v>
      </c>
      <c r="DR117" s="932"/>
      <c r="DS117" s="932"/>
      <c r="DT117" s="932"/>
      <c r="DU117" s="932"/>
      <c r="DV117" s="933" t="s">
        <v>375</v>
      </c>
      <c r="DW117" s="933"/>
      <c r="DX117" s="933"/>
      <c r="DY117" s="933"/>
      <c r="DZ117" s="934"/>
    </row>
    <row r="118" spans="1:130" s="235" customFormat="1" ht="26.25" customHeight="1">
      <c r="A118" s="916" t="s">
        <v>411</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409</v>
      </c>
      <c r="AB118" s="897"/>
      <c r="AC118" s="897"/>
      <c r="AD118" s="897"/>
      <c r="AE118" s="898"/>
      <c r="AF118" s="896" t="s">
        <v>304</v>
      </c>
      <c r="AG118" s="897"/>
      <c r="AH118" s="897"/>
      <c r="AI118" s="897"/>
      <c r="AJ118" s="898"/>
      <c r="AK118" s="896" t="s">
        <v>303</v>
      </c>
      <c r="AL118" s="897"/>
      <c r="AM118" s="897"/>
      <c r="AN118" s="897"/>
      <c r="AO118" s="898"/>
      <c r="AP118" s="983" t="s">
        <v>410</v>
      </c>
      <c r="AQ118" s="984"/>
      <c r="AR118" s="984"/>
      <c r="AS118" s="984"/>
      <c r="AT118" s="985"/>
      <c r="AU118" s="912"/>
      <c r="AV118" s="913"/>
      <c r="AW118" s="913"/>
      <c r="AX118" s="913"/>
      <c r="AY118" s="913"/>
      <c r="AZ118" s="986" t="s">
        <v>444</v>
      </c>
      <c r="BA118" s="977"/>
      <c r="BB118" s="977"/>
      <c r="BC118" s="977"/>
      <c r="BD118" s="977"/>
      <c r="BE118" s="977"/>
      <c r="BF118" s="977"/>
      <c r="BG118" s="977"/>
      <c r="BH118" s="977"/>
      <c r="BI118" s="977"/>
      <c r="BJ118" s="977"/>
      <c r="BK118" s="977"/>
      <c r="BL118" s="977"/>
      <c r="BM118" s="977"/>
      <c r="BN118" s="977"/>
      <c r="BO118" s="977"/>
      <c r="BP118" s="978"/>
      <c r="BQ118" s="1003" t="s">
        <v>375</v>
      </c>
      <c r="BR118" s="1004"/>
      <c r="BS118" s="1004"/>
      <c r="BT118" s="1004"/>
      <c r="BU118" s="1004"/>
      <c r="BV118" s="1004" t="s">
        <v>362</v>
      </c>
      <c r="BW118" s="1004"/>
      <c r="BX118" s="1004"/>
      <c r="BY118" s="1004"/>
      <c r="BZ118" s="1004"/>
      <c r="CA118" s="1004">
        <v>18121</v>
      </c>
      <c r="CB118" s="1004"/>
      <c r="CC118" s="1004"/>
      <c r="CD118" s="1004"/>
      <c r="CE118" s="1004"/>
      <c r="CF118" s="926">
        <v>0</v>
      </c>
      <c r="CG118" s="927"/>
      <c r="CH118" s="927"/>
      <c r="CI118" s="927"/>
      <c r="CJ118" s="927"/>
      <c r="CK118" s="957"/>
      <c r="CL118" s="958"/>
      <c r="CM118" s="928" t="s">
        <v>445</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418</v>
      </c>
      <c r="DH118" s="932"/>
      <c r="DI118" s="932"/>
      <c r="DJ118" s="932"/>
      <c r="DK118" s="932"/>
      <c r="DL118" s="932" t="s">
        <v>362</v>
      </c>
      <c r="DM118" s="932"/>
      <c r="DN118" s="932"/>
      <c r="DO118" s="932"/>
      <c r="DP118" s="932"/>
      <c r="DQ118" s="932" t="s">
        <v>418</v>
      </c>
      <c r="DR118" s="932"/>
      <c r="DS118" s="932"/>
      <c r="DT118" s="932"/>
      <c r="DU118" s="932"/>
      <c r="DV118" s="933" t="s">
        <v>418</v>
      </c>
      <c r="DW118" s="933"/>
      <c r="DX118" s="933"/>
      <c r="DY118" s="933"/>
      <c r="DZ118" s="934"/>
    </row>
    <row r="119" spans="1:130" s="235" customFormat="1" ht="26.25" customHeight="1">
      <c r="A119" s="1068" t="s">
        <v>414</v>
      </c>
      <c r="B119" s="956"/>
      <c r="C119" s="935" t="s">
        <v>415</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t="s">
        <v>418</v>
      </c>
      <c r="AB119" s="904"/>
      <c r="AC119" s="904"/>
      <c r="AD119" s="904"/>
      <c r="AE119" s="905"/>
      <c r="AF119" s="906" t="s">
        <v>362</v>
      </c>
      <c r="AG119" s="904"/>
      <c r="AH119" s="904"/>
      <c r="AI119" s="904"/>
      <c r="AJ119" s="905"/>
      <c r="AK119" s="906" t="s">
        <v>375</v>
      </c>
      <c r="AL119" s="904"/>
      <c r="AM119" s="904"/>
      <c r="AN119" s="904"/>
      <c r="AO119" s="905"/>
      <c r="AP119" s="907" t="s">
        <v>418</v>
      </c>
      <c r="AQ119" s="908"/>
      <c r="AR119" s="908"/>
      <c r="AS119" s="908"/>
      <c r="AT119" s="909"/>
      <c r="AU119" s="914"/>
      <c r="AV119" s="915"/>
      <c r="AW119" s="915"/>
      <c r="AX119" s="915"/>
      <c r="AY119" s="915"/>
      <c r="AZ119" s="265" t="s">
        <v>154</v>
      </c>
      <c r="BA119" s="265"/>
      <c r="BB119" s="265"/>
      <c r="BC119" s="265"/>
      <c r="BD119" s="265"/>
      <c r="BE119" s="265"/>
      <c r="BF119" s="265"/>
      <c r="BG119" s="265"/>
      <c r="BH119" s="265"/>
      <c r="BI119" s="265"/>
      <c r="BJ119" s="265"/>
      <c r="BK119" s="265"/>
      <c r="BL119" s="265"/>
      <c r="BM119" s="265"/>
      <c r="BN119" s="265"/>
      <c r="BO119" s="987" t="s">
        <v>446</v>
      </c>
      <c r="BP119" s="1011"/>
      <c r="BQ119" s="1003">
        <v>824438834</v>
      </c>
      <c r="BR119" s="1004"/>
      <c r="BS119" s="1004"/>
      <c r="BT119" s="1004"/>
      <c r="BU119" s="1004"/>
      <c r="BV119" s="1004">
        <v>808542220</v>
      </c>
      <c r="BW119" s="1004"/>
      <c r="BX119" s="1004"/>
      <c r="BY119" s="1004"/>
      <c r="BZ119" s="1004"/>
      <c r="CA119" s="1004">
        <v>805469848</v>
      </c>
      <c r="CB119" s="1004"/>
      <c r="CC119" s="1004"/>
      <c r="CD119" s="1004"/>
      <c r="CE119" s="1004"/>
      <c r="CF119" s="1005"/>
      <c r="CG119" s="1006"/>
      <c r="CH119" s="1006"/>
      <c r="CI119" s="1006"/>
      <c r="CJ119" s="1007"/>
      <c r="CK119" s="959"/>
      <c r="CL119" s="960"/>
      <c r="CM119" s="1008" t="s">
        <v>447</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v>98967</v>
      </c>
      <c r="DH119" s="932"/>
      <c r="DI119" s="932"/>
      <c r="DJ119" s="932"/>
      <c r="DK119" s="932"/>
      <c r="DL119" s="932">
        <v>98654</v>
      </c>
      <c r="DM119" s="932"/>
      <c r="DN119" s="932"/>
      <c r="DO119" s="932"/>
      <c r="DP119" s="932"/>
      <c r="DQ119" s="932" t="s">
        <v>375</v>
      </c>
      <c r="DR119" s="932"/>
      <c r="DS119" s="932"/>
      <c r="DT119" s="932"/>
      <c r="DU119" s="932"/>
      <c r="DV119" s="933" t="s">
        <v>418</v>
      </c>
      <c r="DW119" s="933"/>
      <c r="DX119" s="933"/>
      <c r="DY119" s="933"/>
      <c r="DZ119" s="934"/>
    </row>
    <row r="120" spans="1:130" s="235" customFormat="1" ht="26.25" customHeight="1">
      <c r="A120" s="1069"/>
      <c r="B120" s="958"/>
      <c r="C120" s="928" t="s">
        <v>420</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375</v>
      </c>
      <c r="AB120" s="965"/>
      <c r="AC120" s="965"/>
      <c r="AD120" s="965"/>
      <c r="AE120" s="966"/>
      <c r="AF120" s="967" t="s">
        <v>375</v>
      </c>
      <c r="AG120" s="965"/>
      <c r="AH120" s="965"/>
      <c r="AI120" s="965"/>
      <c r="AJ120" s="966"/>
      <c r="AK120" s="967" t="s">
        <v>418</v>
      </c>
      <c r="AL120" s="965"/>
      <c r="AM120" s="965"/>
      <c r="AN120" s="965"/>
      <c r="AO120" s="966"/>
      <c r="AP120" s="968" t="s">
        <v>418</v>
      </c>
      <c r="AQ120" s="969"/>
      <c r="AR120" s="969"/>
      <c r="AS120" s="969"/>
      <c r="AT120" s="970"/>
      <c r="AU120" s="995" t="s">
        <v>448</v>
      </c>
      <c r="AV120" s="996"/>
      <c r="AW120" s="996"/>
      <c r="AX120" s="996"/>
      <c r="AY120" s="997"/>
      <c r="AZ120" s="952" t="s">
        <v>449</v>
      </c>
      <c r="BA120" s="901"/>
      <c r="BB120" s="901"/>
      <c r="BC120" s="901"/>
      <c r="BD120" s="901"/>
      <c r="BE120" s="901"/>
      <c r="BF120" s="901"/>
      <c r="BG120" s="901"/>
      <c r="BH120" s="901"/>
      <c r="BI120" s="901"/>
      <c r="BJ120" s="901"/>
      <c r="BK120" s="901"/>
      <c r="BL120" s="901"/>
      <c r="BM120" s="901"/>
      <c r="BN120" s="901"/>
      <c r="BO120" s="901"/>
      <c r="BP120" s="902"/>
      <c r="BQ120" s="938">
        <v>56910992</v>
      </c>
      <c r="BR120" s="939"/>
      <c r="BS120" s="939"/>
      <c r="BT120" s="939"/>
      <c r="BU120" s="939"/>
      <c r="BV120" s="939">
        <v>55655889</v>
      </c>
      <c r="BW120" s="939"/>
      <c r="BX120" s="939"/>
      <c r="BY120" s="939"/>
      <c r="BZ120" s="939"/>
      <c r="CA120" s="939">
        <v>57673040</v>
      </c>
      <c r="CB120" s="939"/>
      <c r="CC120" s="939"/>
      <c r="CD120" s="939"/>
      <c r="CE120" s="939"/>
      <c r="CF120" s="953">
        <v>27.3</v>
      </c>
      <c r="CG120" s="954"/>
      <c r="CH120" s="954"/>
      <c r="CI120" s="954"/>
      <c r="CJ120" s="954"/>
      <c r="CK120" s="1012" t="s">
        <v>450</v>
      </c>
      <c r="CL120" s="1013"/>
      <c r="CM120" s="1013"/>
      <c r="CN120" s="1013"/>
      <c r="CO120" s="1014"/>
      <c r="CP120" s="1020" t="s">
        <v>451</v>
      </c>
      <c r="CQ120" s="1021"/>
      <c r="CR120" s="1021"/>
      <c r="CS120" s="1021"/>
      <c r="CT120" s="1021"/>
      <c r="CU120" s="1021"/>
      <c r="CV120" s="1021"/>
      <c r="CW120" s="1021"/>
      <c r="CX120" s="1021"/>
      <c r="CY120" s="1021"/>
      <c r="CZ120" s="1021"/>
      <c r="DA120" s="1021"/>
      <c r="DB120" s="1021"/>
      <c r="DC120" s="1021"/>
      <c r="DD120" s="1021"/>
      <c r="DE120" s="1021"/>
      <c r="DF120" s="1022"/>
      <c r="DG120" s="938" t="s">
        <v>375</v>
      </c>
      <c r="DH120" s="939"/>
      <c r="DI120" s="939"/>
      <c r="DJ120" s="939"/>
      <c r="DK120" s="939"/>
      <c r="DL120" s="939" t="s">
        <v>375</v>
      </c>
      <c r="DM120" s="939"/>
      <c r="DN120" s="939"/>
      <c r="DO120" s="939"/>
      <c r="DP120" s="939"/>
      <c r="DQ120" s="939" t="s">
        <v>418</v>
      </c>
      <c r="DR120" s="939"/>
      <c r="DS120" s="939"/>
      <c r="DT120" s="939"/>
      <c r="DU120" s="939"/>
      <c r="DV120" s="940" t="s">
        <v>452</v>
      </c>
      <c r="DW120" s="940"/>
      <c r="DX120" s="940"/>
      <c r="DY120" s="940"/>
      <c r="DZ120" s="941"/>
    </row>
    <row r="121" spans="1:130" s="235" customFormat="1" ht="26.25" customHeight="1">
      <c r="A121" s="1069"/>
      <c r="B121" s="958"/>
      <c r="C121" s="979" t="s">
        <v>453</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1492302</v>
      </c>
      <c r="AB121" s="965"/>
      <c r="AC121" s="965"/>
      <c r="AD121" s="965"/>
      <c r="AE121" s="966"/>
      <c r="AF121" s="967">
        <v>1235489</v>
      </c>
      <c r="AG121" s="965"/>
      <c r="AH121" s="965"/>
      <c r="AI121" s="965"/>
      <c r="AJ121" s="966"/>
      <c r="AK121" s="967">
        <v>1013449</v>
      </c>
      <c r="AL121" s="965"/>
      <c r="AM121" s="965"/>
      <c r="AN121" s="965"/>
      <c r="AO121" s="966"/>
      <c r="AP121" s="968">
        <v>0.5</v>
      </c>
      <c r="AQ121" s="969"/>
      <c r="AR121" s="969"/>
      <c r="AS121" s="969"/>
      <c r="AT121" s="970"/>
      <c r="AU121" s="998"/>
      <c r="AV121" s="999"/>
      <c r="AW121" s="999"/>
      <c r="AX121" s="999"/>
      <c r="AY121" s="1000"/>
      <c r="AZ121" s="961" t="s">
        <v>454</v>
      </c>
      <c r="BA121" s="962"/>
      <c r="BB121" s="962"/>
      <c r="BC121" s="962"/>
      <c r="BD121" s="962"/>
      <c r="BE121" s="962"/>
      <c r="BF121" s="962"/>
      <c r="BG121" s="962"/>
      <c r="BH121" s="962"/>
      <c r="BI121" s="962"/>
      <c r="BJ121" s="962"/>
      <c r="BK121" s="962"/>
      <c r="BL121" s="962"/>
      <c r="BM121" s="962"/>
      <c r="BN121" s="962"/>
      <c r="BO121" s="962"/>
      <c r="BP121" s="963"/>
      <c r="BQ121" s="931">
        <v>14769369</v>
      </c>
      <c r="BR121" s="932"/>
      <c r="BS121" s="932"/>
      <c r="BT121" s="932"/>
      <c r="BU121" s="932"/>
      <c r="BV121" s="932">
        <v>13892090</v>
      </c>
      <c r="BW121" s="932"/>
      <c r="BX121" s="932"/>
      <c r="BY121" s="932"/>
      <c r="BZ121" s="932"/>
      <c r="CA121" s="932">
        <v>12296818</v>
      </c>
      <c r="CB121" s="932"/>
      <c r="CC121" s="932"/>
      <c r="CD121" s="932"/>
      <c r="CE121" s="932"/>
      <c r="CF121" s="926">
        <v>5.8</v>
      </c>
      <c r="CG121" s="927"/>
      <c r="CH121" s="927"/>
      <c r="CI121" s="927"/>
      <c r="CJ121" s="927"/>
      <c r="CK121" s="1015"/>
      <c r="CL121" s="1016"/>
      <c r="CM121" s="1016"/>
      <c r="CN121" s="1016"/>
      <c r="CO121" s="1017"/>
      <c r="CP121" s="1025" t="s">
        <v>455</v>
      </c>
      <c r="CQ121" s="1026"/>
      <c r="CR121" s="1026"/>
      <c r="CS121" s="1026"/>
      <c r="CT121" s="1026"/>
      <c r="CU121" s="1026"/>
      <c r="CV121" s="1026"/>
      <c r="CW121" s="1026"/>
      <c r="CX121" s="1026"/>
      <c r="CY121" s="1026"/>
      <c r="CZ121" s="1026"/>
      <c r="DA121" s="1026"/>
      <c r="DB121" s="1026"/>
      <c r="DC121" s="1026"/>
      <c r="DD121" s="1026"/>
      <c r="DE121" s="1026"/>
      <c r="DF121" s="1027"/>
      <c r="DG121" s="931" t="s">
        <v>418</v>
      </c>
      <c r="DH121" s="932"/>
      <c r="DI121" s="932"/>
      <c r="DJ121" s="932"/>
      <c r="DK121" s="932"/>
      <c r="DL121" s="932" t="s">
        <v>375</v>
      </c>
      <c r="DM121" s="932"/>
      <c r="DN121" s="932"/>
      <c r="DO121" s="932"/>
      <c r="DP121" s="932"/>
      <c r="DQ121" s="932" t="s">
        <v>418</v>
      </c>
      <c r="DR121" s="932"/>
      <c r="DS121" s="932"/>
      <c r="DT121" s="932"/>
      <c r="DU121" s="932"/>
      <c r="DV121" s="933" t="s">
        <v>418</v>
      </c>
      <c r="DW121" s="933"/>
      <c r="DX121" s="933"/>
      <c r="DY121" s="933"/>
      <c r="DZ121" s="934"/>
    </row>
    <row r="122" spans="1:130" s="235" customFormat="1" ht="26.25" customHeight="1">
      <c r="A122" s="1069"/>
      <c r="B122" s="958"/>
      <c r="C122" s="928" t="s">
        <v>432</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418</v>
      </c>
      <c r="AB122" s="965"/>
      <c r="AC122" s="965"/>
      <c r="AD122" s="965"/>
      <c r="AE122" s="966"/>
      <c r="AF122" s="967" t="s">
        <v>418</v>
      </c>
      <c r="AG122" s="965"/>
      <c r="AH122" s="965"/>
      <c r="AI122" s="965"/>
      <c r="AJ122" s="966"/>
      <c r="AK122" s="967" t="s">
        <v>375</v>
      </c>
      <c r="AL122" s="965"/>
      <c r="AM122" s="965"/>
      <c r="AN122" s="965"/>
      <c r="AO122" s="966"/>
      <c r="AP122" s="968" t="s">
        <v>439</v>
      </c>
      <c r="AQ122" s="969"/>
      <c r="AR122" s="969"/>
      <c r="AS122" s="969"/>
      <c r="AT122" s="970"/>
      <c r="AU122" s="998"/>
      <c r="AV122" s="999"/>
      <c r="AW122" s="999"/>
      <c r="AX122" s="999"/>
      <c r="AY122" s="1000"/>
      <c r="AZ122" s="986" t="s">
        <v>456</v>
      </c>
      <c r="BA122" s="977"/>
      <c r="BB122" s="977"/>
      <c r="BC122" s="977"/>
      <c r="BD122" s="977"/>
      <c r="BE122" s="977"/>
      <c r="BF122" s="977"/>
      <c r="BG122" s="977"/>
      <c r="BH122" s="977"/>
      <c r="BI122" s="977"/>
      <c r="BJ122" s="977"/>
      <c r="BK122" s="977"/>
      <c r="BL122" s="977"/>
      <c r="BM122" s="977"/>
      <c r="BN122" s="977"/>
      <c r="BO122" s="977"/>
      <c r="BP122" s="978"/>
      <c r="BQ122" s="1003">
        <v>514771384</v>
      </c>
      <c r="BR122" s="1004"/>
      <c r="BS122" s="1004"/>
      <c r="BT122" s="1004"/>
      <c r="BU122" s="1004"/>
      <c r="BV122" s="1004">
        <v>502536755</v>
      </c>
      <c r="BW122" s="1004"/>
      <c r="BX122" s="1004"/>
      <c r="BY122" s="1004"/>
      <c r="BZ122" s="1004"/>
      <c r="CA122" s="1004">
        <v>492469333</v>
      </c>
      <c r="CB122" s="1004"/>
      <c r="CC122" s="1004"/>
      <c r="CD122" s="1004"/>
      <c r="CE122" s="1004"/>
      <c r="CF122" s="1023">
        <v>233.1</v>
      </c>
      <c r="CG122" s="1024"/>
      <c r="CH122" s="1024"/>
      <c r="CI122" s="1024"/>
      <c r="CJ122" s="1024"/>
      <c r="CK122" s="1015"/>
      <c r="CL122" s="1016"/>
      <c r="CM122" s="1016"/>
      <c r="CN122" s="1016"/>
      <c r="CO122" s="1017"/>
      <c r="CP122" s="1025" t="s">
        <v>457</v>
      </c>
      <c r="CQ122" s="1026"/>
      <c r="CR122" s="1026"/>
      <c r="CS122" s="1026"/>
      <c r="CT122" s="1026"/>
      <c r="CU122" s="1026"/>
      <c r="CV122" s="1026"/>
      <c r="CW122" s="1026"/>
      <c r="CX122" s="1026"/>
      <c r="CY122" s="1026"/>
      <c r="CZ122" s="1026"/>
      <c r="DA122" s="1026"/>
      <c r="DB122" s="1026"/>
      <c r="DC122" s="1026"/>
      <c r="DD122" s="1026"/>
      <c r="DE122" s="1026"/>
      <c r="DF122" s="1027"/>
      <c r="DG122" s="931" t="s">
        <v>362</v>
      </c>
      <c r="DH122" s="932"/>
      <c r="DI122" s="932"/>
      <c r="DJ122" s="932"/>
      <c r="DK122" s="932"/>
      <c r="DL122" s="932" t="s">
        <v>418</v>
      </c>
      <c r="DM122" s="932"/>
      <c r="DN122" s="932"/>
      <c r="DO122" s="932"/>
      <c r="DP122" s="932"/>
      <c r="DQ122" s="932" t="s">
        <v>418</v>
      </c>
      <c r="DR122" s="932"/>
      <c r="DS122" s="932"/>
      <c r="DT122" s="932"/>
      <c r="DU122" s="932"/>
      <c r="DV122" s="933" t="s">
        <v>452</v>
      </c>
      <c r="DW122" s="933"/>
      <c r="DX122" s="933"/>
      <c r="DY122" s="933"/>
      <c r="DZ122" s="934"/>
    </row>
    <row r="123" spans="1:130" s="235" customFormat="1" ht="26.25" customHeight="1">
      <c r="A123" s="1069"/>
      <c r="B123" s="958"/>
      <c r="C123" s="928" t="s">
        <v>440</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362</v>
      </c>
      <c r="AB123" s="965"/>
      <c r="AC123" s="965"/>
      <c r="AD123" s="965"/>
      <c r="AE123" s="966"/>
      <c r="AF123" s="967" t="s">
        <v>375</v>
      </c>
      <c r="AG123" s="965"/>
      <c r="AH123" s="965"/>
      <c r="AI123" s="965"/>
      <c r="AJ123" s="966"/>
      <c r="AK123" s="967" t="s">
        <v>375</v>
      </c>
      <c r="AL123" s="965"/>
      <c r="AM123" s="965"/>
      <c r="AN123" s="965"/>
      <c r="AO123" s="966"/>
      <c r="AP123" s="968" t="s">
        <v>439</v>
      </c>
      <c r="AQ123" s="969"/>
      <c r="AR123" s="969"/>
      <c r="AS123" s="969"/>
      <c r="AT123" s="970"/>
      <c r="AU123" s="1001"/>
      <c r="AV123" s="1002"/>
      <c r="AW123" s="1002"/>
      <c r="AX123" s="1002"/>
      <c r="AY123" s="1002"/>
      <c r="AZ123" s="265" t="s">
        <v>154</v>
      </c>
      <c r="BA123" s="265"/>
      <c r="BB123" s="265"/>
      <c r="BC123" s="265"/>
      <c r="BD123" s="265"/>
      <c r="BE123" s="265"/>
      <c r="BF123" s="265"/>
      <c r="BG123" s="265"/>
      <c r="BH123" s="265"/>
      <c r="BI123" s="265"/>
      <c r="BJ123" s="265"/>
      <c r="BK123" s="265"/>
      <c r="BL123" s="265"/>
      <c r="BM123" s="265"/>
      <c r="BN123" s="265"/>
      <c r="BO123" s="987" t="s">
        <v>458</v>
      </c>
      <c r="BP123" s="1011"/>
      <c r="BQ123" s="1075">
        <v>586451745</v>
      </c>
      <c r="BR123" s="1076"/>
      <c r="BS123" s="1076"/>
      <c r="BT123" s="1076"/>
      <c r="BU123" s="1076"/>
      <c r="BV123" s="1076">
        <v>572084734</v>
      </c>
      <c r="BW123" s="1076"/>
      <c r="BX123" s="1076"/>
      <c r="BY123" s="1076"/>
      <c r="BZ123" s="1076"/>
      <c r="CA123" s="1076">
        <v>562439191</v>
      </c>
      <c r="CB123" s="1076"/>
      <c r="CC123" s="1076"/>
      <c r="CD123" s="1076"/>
      <c r="CE123" s="1076"/>
      <c r="CF123" s="1005"/>
      <c r="CG123" s="1006"/>
      <c r="CH123" s="1006"/>
      <c r="CI123" s="1006"/>
      <c r="CJ123" s="1007"/>
      <c r="CK123" s="1015"/>
      <c r="CL123" s="1016"/>
      <c r="CM123" s="1016"/>
      <c r="CN123" s="1016"/>
      <c r="CO123" s="1017"/>
      <c r="CP123" s="1025"/>
      <c r="CQ123" s="1026"/>
      <c r="CR123" s="1026"/>
      <c r="CS123" s="1026"/>
      <c r="CT123" s="1026"/>
      <c r="CU123" s="1026"/>
      <c r="CV123" s="1026"/>
      <c r="CW123" s="1026"/>
      <c r="CX123" s="1026"/>
      <c r="CY123" s="1026"/>
      <c r="CZ123" s="1026"/>
      <c r="DA123" s="1026"/>
      <c r="DB123" s="1026"/>
      <c r="DC123" s="1026"/>
      <c r="DD123" s="1026"/>
      <c r="DE123" s="1026"/>
      <c r="DF123" s="1027"/>
      <c r="DG123" s="931"/>
      <c r="DH123" s="932"/>
      <c r="DI123" s="932"/>
      <c r="DJ123" s="932"/>
      <c r="DK123" s="932"/>
      <c r="DL123" s="932"/>
      <c r="DM123" s="932"/>
      <c r="DN123" s="932"/>
      <c r="DO123" s="932"/>
      <c r="DP123" s="932"/>
      <c r="DQ123" s="932"/>
      <c r="DR123" s="932"/>
      <c r="DS123" s="932"/>
      <c r="DT123" s="932"/>
      <c r="DU123" s="932"/>
      <c r="DV123" s="933"/>
      <c r="DW123" s="933"/>
      <c r="DX123" s="933"/>
      <c r="DY123" s="933"/>
      <c r="DZ123" s="934"/>
    </row>
    <row r="124" spans="1:130" s="235" customFormat="1" ht="26.25" customHeight="1" thickBot="1">
      <c r="A124" s="1069"/>
      <c r="B124" s="958"/>
      <c r="C124" s="928" t="s">
        <v>443</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439</v>
      </c>
      <c r="AB124" s="965"/>
      <c r="AC124" s="965"/>
      <c r="AD124" s="965"/>
      <c r="AE124" s="966"/>
      <c r="AF124" s="967" t="s">
        <v>375</v>
      </c>
      <c r="AG124" s="965"/>
      <c r="AH124" s="965"/>
      <c r="AI124" s="965"/>
      <c r="AJ124" s="966"/>
      <c r="AK124" s="967" t="s">
        <v>362</v>
      </c>
      <c r="AL124" s="965"/>
      <c r="AM124" s="965"/>
      <c r="AN124" s="965"/>
      <c r="AO124" s="966"/>
      <c r="AP124" s="968" t="s">
        <v>375</v>
      </c>
      <c r="AQ124" s="969"/>
      <c r="AR124" s="969"/>
      <c r="AS124" s="969"/>
      <c r="AT124" s="970"/>
      <c r="AU124" s="1071" t="s">
        <v>459</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112.2</v>
      </c>
      <c r="BR124" s="1035"/>
      <c r="BS124" s="1035"/>
      <c r="BT124" s="1035"/>
      <c r="BU124" s="1035"/>
      <c r="BV124" s="1035">
        <v>111.6</v>
      </c>
      <c r="BW124" s="1035"/>
      <c r="BX124" s="1035"/>
      <c r="BY124" s="1035"/>
      <c r="BZ124" s="1035"/>
      <c r="CA124" s="1035">
        <v>115</v>
      </c>
      <c r="CB124" s="1035"/>
      <c r="CC124" s="1035"/>
      <c r="CD124" s="1035"/>
      <c r="CE124" s="1035"/>
      <c r="CF124" s="1036"/>
      <c r="CG124" s="1037"/>
      <c r="CH124" s="1037"/>
      <c r="CI124" s="1037"/>
      <c r="CJ124" s="1038"/>
      <c r="CK124" s="1018"/>
      <c r="CL124" s="1018"/>
      <c r="CM124" s="1018"/>
      <c r="CN124" s="1018"/>
      <c r="CO124" s="1019"/>
      <c r="CP124" s="1039" t="s">
        <v>460</v>
      </c>
      <c r="CQ124" s="1040"/>
      <c r="CR124" s="1040"/>
      <c r="CS124" s="1040"/>
      <c r="CT124" s="1040"/>
      <c r="CU124" s="1040"/>
      <c r="CV124" s="1040"/>
      <c r="CW124" s="1040"/>
      <c r="CX124" s="1040"/>
      <c r="CY124" s="1040"/>
      <c r="CZ124" s="1040"/>
      <c r="DA124" s="1040"/>
      <c r="DB124" s="1040"/>
      <c r="DC124" s="1040"/>
      <c r="DD124" s="1040"/>
      <c r="DE124" s="1040"/>
      <c r="DF124" s="1041"/>
      <c r="DG124" s="1003" t="s">
        <v>375</v>
      </c>
      <c r="DH124" s="1004"/>
      <c r="DI124" s="1004"/>
      <c r="DJ124" s="1004"/>
      <c r="DK124" s="1004"/>
      <c r="DL124" s="1004" t="s">
        <v>418</v>
      </c>
      <c r="DM124" s="1004"/>
      <c r="DN124" s="1004"/>
      <c r="DO124" s="1004"/>
      <c r="DP124" s="1004"/>
      <c r="DQ124" s="1004" t="s">
        <v>418</v>
      </c>
      <c r="DR124" s="1004"/>
      <c r="DS124" s="1004"/>
      <c r="DT124" s="1004"/>
      <c r="DU124" s="1004"/>
      <c r="DV124" s="1028" t="s">
        <v>418</v>
      </c>
      <c r="DW124" s="1028"/>
      <c r="DX124" s="1028"/>
      <c r="DY124" s="1028"/>
      <c r="DZ124" s="1029"/>
    </row>
    <row r="125" spans="1:130" s="235" customFormat="1" ht="26.25" customHeight="1">
      <c r="A125" s="1069"/>
      <c r="B125" s="958"/>
      <c r="C125" s="928" t="s">
        <v>445</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418</v>
      </c>
      <c r="AB125" s="965"/>
      <c r="AC125" s="965"/>
      <c r="AD125" s="965"/>
      <c r="AE125" s="966"/>
      <c r="AF125" s="967" t="s">
        <v>418</v>
      </c>
      <c r="AG125" s="965"/>
      <c r="AH125" s="965"/>
      <c r="AI125" s="965"/>
      <c r="AJ125" s="966"/>
      <c r="AK125" s="967" t="s">
        <v>375</v>
      </c>
      <c r="AL125" s="965"/>
      <c r="AM125" s="965"/>
      <c r="AN125" s="965"/>
      <c r="AO125" s="966"/>
      <c r="AP125" s="968" t="s">
        <v>418</v>
      </c>
      <c r="AQ125" s="969"/>
      <c r="AR125" s="969"/>
      <c r="AS125" s="969"/>
      <c r="AT125" s="970"/>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30" t="s">
        <v>461</v>
      </c>
      <c r="CL125" s="1013"/>
      <c r="CM125" s="1013"/>
      <c r="CN125" s="1013"/>
      <c r="CO125" s="1014"/>
      <c r="CP125" s="952" t="s">
        <v>462</v>
      </c>
      <c r="CQ125" s="901"/>
      <c r="CR125" s="901"/>
      <c r="CS125" s="901"/>
      <c r="CT125" s="901"/>
      <c r="CU125" s="901"/>
      <c r="CV125" s="901"/>
      <c r="CW125" s="901"/>
      <c r="CX125" s="901"/>
      <c r="CY125" s="901"/>
      <c r="CZ125" s="901"/>
      <c r="DA125" s="901"/>
      <c r="DB125" s="901"/>
      <c r="DC125" s="901"/>
      <c r="DD125" s="901"/>
      <c r="DE125" s="901"/>
      <c r="DF125" s="902"/>
      <c r="DG125" s="938" t="s">
        <v>452</v>
      </c>
      <c r="DH125" s="939"/>
      <c r="DI125" s="939"/>
      <c r="DJ125" s="939"/>
      <c r="DK125" s="939"/>
      <c r="DL125" s="939" t="s">
        <v>418</v>
      </c>
      <c r="DM125" s="939"/>
      <c r="DN125" s="939"/>
      <c r="DO125" s="939"/>
      <c r="DP125" s="939"/>
      <c r="DQ125" s="939" t="s">
        <v>418</v>
      </c>
      <c r="DR125" s="939"/>
      <c r="DS125" s="939"/>
      <c r="DT125" s="939"/>
      <c r="DU125" s="939"/>
      <c r="DV125" s="940" t="s">
        <v>418</v>
      </c>
      <c r="DW125" s="940"/>
      <c r="DX125" s="940"/>
      <c r="DY125" s="940"/>
      <c r="DZ125" s="941"/>
    </row>
    <row r="126" spans="1:130" s="235" customFormat="1" ht="26.25" customHeight="1" thickBot="1">
      <c r="A126" s="1069"/>
      <c r="B126" s="958"/>
      <c r="C126" s="928" t="s">
        <v>447</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418</v>
      </c>
      <c r="AB126" s="965"/>
      <c r="AC126" s="965"/>
      <c r="AD126" s="965"/>
      <c r="AE126" s="966"/>
      <c r="AF126" s="967" t="s">
        <v>418</v>
      </c>
      <c r="AG126" s="965"/>
      <c r="AH126" s="965"/>
      <c r="AI126" s="965"/>
      <c r="AJ126" s="966"/>
      <c r="AK126" s="967" t="s">
        <v>418</v>
      </c>
      <c r="AL126" s="965"/>
      <c r="AM126" s="965"/>
      <c r="AN126" s="965"/>
      <c r="AO126" s="966"/>
      <c r="AP126" s="968" t="s">
        <v>418</v>
      </c>
      <c r="AQ126" s="969"/>
      <c r="AR126" s="969"/>
      <c r="AS126" s="969"/>
      <c r="AT126" s="9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31"/>
      <c r="CL126" s="1016"/>
      <c r="CM126" s="1016"/>
      <c r="CN126" s="1016"/>
      <c r="CO126" s="1017"/>
      <c r="CP126" s="961" t="s">
        <v>463</v>
      </c>
      <c r="CQ126" s="962"/>
      <c r="CR126" s="962"/>
      <c r="CS126" s="962"/>
      <c r="CT126" s="962"/>
      <c r="CU126" s="962"/>
      <c r="CV126" s="962"/>
      <c r="CW126" s="962"/>
      <c r="CX126" s="962"/>
      <c r="CY126" s="962"/>
      <c r="CZ126" s="962"/>
      <c r="DA126" s="962"/>
      <c r="DB126" s="962"/>
      <c r="DC126" s="962"/>
      <c r="DD126" s="962"/>
      <c r="DE126" s="962"/>
      <c r="DF126" s="963"/>
      <c r="DG126" s="931" t="s">
        <v>418</v>
      </c>
      <c r="DH126" s="932"/>
      <c r="DI126" s="932"/>
      <c r="DJ126" s="932"/>
      <c r="DK126" s="932"/>
      <c r="DL126" s="932" t="s">
        <v>452</v>
      </c>
      <c r="DM126" s="932"/>
      <c r="DN126" s="932"/>
      <c r="DO126" s="932"/>
      <c r="DP126" s="932"/>
      <c r="DQ126" s="932" t="s">
        <v>418</v>
      </c>
      <c r="DR126" s="932"/>
      <c r="DS126" s="932"/>
      <c r="DT126" s="932"/>
      <c r="DU126" s="932"/>
      <c r="DV126" s="933" t="s">
        <v>452</v>
      </c>
      <c r="DW126" s="933"/>
      <c r="DX126" s="933"/>
      <c r="DY126" s="933"/>
      <c r="DZ126" s="934"/>
    </row>
    <row r="127" spans="1:130" s="235" customFormat="1" ht="26.25" customHeight="1">
      <c r="A127" s="1070"/>
      <c r="B127" s="960"/>
      <c r="C127" s="1008" t="s">
        <v>464</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14998</v>
      </c>
      <c r="AB127" s="965"/>
      <c r="AC127" s="965"/>
      <c r="AD127" s="965"/>
      <c r="AE127" s="966"/>
      <c r="AF127" s="967">
        <v>13370</v>
      </c>
      <c r="AG127" s="965"/>
      <c r="AH127" s="965"/>
      <c r="AI127" s="965"/>
      <c r="AJ127" s="966"/>
      <c r="AK127" s="967">
        <v>108627</v>
      </c>
      <c r="AL127" s="965"/>
      <c r="AM127" s="965"/>
      <c r="AN127" s="965"/>
      <c r="AO127" s="966"/>
      <c r="AP127" s="968">
        <v>0.1</v>
      </c>
      <c r="AQ127" s="969"/>
      <c r="AR127" s="969"/>
      <c r="AS127" s="969"/>
      <c r="AT127" s="970"/>
      <c r="AU127" s="270"/>
      <c r="AV127" s="270"/>
      <c r="AW127" s="270"/>
      <c r="AX127" s="1042" t="s">
        <v>465</v>
      </c>
      <c r="AY127" s="1043"/>
      <c r="AZ127" s="1043"/>
      <c r="BA127" s="1043"/>
      <c r="BB127" s="1043"/>
      <c r="BC127" s="1043"/>
      <c r="BD127" s="1043"/>
      <c r="BE127" s="1044"/>
      <c r="BF127" s="1045" t="s">
        <v>466</v>
      </c>
      <c r="BG127" s="1043"/>
      <c r="BH127" s="1043"/>
      <c r="BI127" s="1043"/>
      <c r="BJ127" s="1043"/>
      <c r="BK127" s="1043"/>
      <c r="BL127" s="1044"/>
      <c r="BM127" s="1045" t="s">
        <v>467</v>
      </c>
      <c r="BN127" s="1043"/>
      <c r="BO127" s="1043"/>
      <c r="BP127" s="1043"/>
      <c r="BQ127" s="1043"/>
      <c r="BR127" s="1043"/>
      <c r="BS127" s="1044"/>
      <c r="BT127" s="1045" t="s">
        <v>468</v>
      </c>
      <c r="BU127" s="1043"/>
      <c r="BV127" s="1043"/>
      <c r="BW127" s="1043"/>
      <c r="BX127" s="1043"/>
      <c r="BY127" s="1043"/>
      <c r="BZ127" s="1067"/>
      <c r="CA127" s="270"/>
      <c r="CB127" s="270"/>
      <c r="CC127" s="270"/>
      <c r="CD127" s="271"/>
      <c r="CE127" s="271"/>
      <c r="CF127" s="271"/>
      <c r="CG127" s="268"/>
      <c r="CH127" s="268"/>
      <c r="CI127" s="268"/>
      <c r="CJ127" s="269"/>
      <c r="CK127" s="1031"/>
      <c r="CL127" s="1016"/>
      <c r="CM127" s="1016"/>
      <c r="CN127" s="1016"/>
      <c r="CO127" s="1017"/>
      <c r="CP127" s="961" t="s">
        <v>469</v>
      </c>
      <c r="CQ127" s="962"/>
      <c r="CR127" s="962"/>
      <c r="CS127" s="962"/>
      <c r="CT127" s="962"/>
      <c r="CU127" s="962"/>
      <c r="CV127" s="962"/>
      <c r="CW127" s="962"/>
      <c r="CX127" s="962"/>
      <c r="CY127" s="962"/>
      <c r="CZ127" s="962"/>
      <c r="DA127" s="962"/>
      <c r="DB127" s="962"/>
      <c r="DC127" s="962"/>
      <c r="DD127" s="962"/>
      <c r="DE127" s="962"/>
      <c r="DF127" s="963"/>
      <c r="DG127" s="931" t="s">
        <v>418</v>
      </c>
      <c r="DH127" s="932"/>
      <c r="DI127" s="932"/>
      <c r="DJ127" s="932"/>
      <c r="DK127" s="932"/>
      <c r="DL127" s="932" t="s">
        <v>418</v>
      </c>
      <c r="DM127" s="932"/>
      <c r="DN127" s="932"/>
      <c r="DO127" s="932"/>
      <c r="DP127" s="932"/>
      <c r="DQ127" s="932" t="s">
        <v>375</v>
      </c>
      <c r="DR127" s="932"/>
      <c r="DS127" s="932"/>
      <c r="DT127" s="932"/>
      <c r="DU127" s="932"/>
      <c r="DV127" s="933" t="s">
        <v>452</v>
      </c>
      <c r="DW127" s="933"/>
      <c r="DX127" s="933"/>
      <c r="DY127" s="933"/>
      <c r="DZ127" s="934"/>
    </row>
    <row r="128" spans="1:130" s="235" customFormat="1" ht="26.25" customHeight="1" thickBot="1">
      <c r="A128" s="1053" t="s">
        <v>470</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471</v>
      </c>
      <c r="X128" s="1055"/>
      <c r="Y128" s="1055"/>
      <c r="Z128" s="1056"/>
      <c r="AA128" s="1057">
        <v>1207242</v>
      </c>
      <c r="AB128" s="1058"/>
      <c r="AC128" s="1058"/>
      <c r="AD128" s="1058"/>
      <c r="AE128" s="1059"/>
      <c r="AF128" s="1060">
        <v>1932346</v>
      </c>
      <c r="AG128" s="1058"/>
      <c r="AH128" s="1058"/>
      <c r="AI128" s="1058"/>
      <c r="AJ128" s="1059"/>
      <c r="AK128" s="1060">
        <v>2808854</v>
      </c>
      <c r="AL128" s="1058"/>
      <c r="AM128" s="1058"/>
      <c r="AN128" s="1058"/>
      <c r="AO128" s="1059"/>
      <c r="AP128" s="1061"/>
      <c r="AQ128" s="1062"/>
      <c r="AR128" s="1062"/>
      <c r="AS128" s="1062"/>
      <c r="AT128" s="1063"/>
      <c r="AU128" s="270"/>
      <c r="AV128" s="270"/>
      <c r="AW128" s="270"/>
      <c r="AX128" s="900" t="s">
        <v>472</v>
      </c>
      <c r="AY128" s="901"/>
      <c r="AZ128" s="901"/>
      <c r="BA128" s="901"/>
      <c r="BB128" s="901"/>
      <c r="BC128" s="901"/>
      <c r="BD128" s="901"/>
      <c r="BE128" s="902"/>
      <c r="BF128" s="1064" t="s">
        <v>418</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1"/>
      <c r="CB128" s="271"/>
      <c r="CC128" s="271"/>
      <c r="CD128" s="271"/>
      <c r="CE128" s="271"/>
      <c r="CF128" s="271"/>
      <c r="CG128" s="268"/>
      <c r="CH128" s="268"/>
      <c r="CI128" s="268"/>
      <c r="CJ128" s="269"/>
      <c r="CK128" s="1032"/>
      <c r="CL128" s="1033"/>
      <c r="CM128" s="1033"/>
      <c r="CN128" s="1033"/>
      <c r="CO128" s="1034"/>
      <c r="CP128" s="1046" t="s">
        <v>473</v>
      </c>
      <c r="CQ128" s="1047"/>
      <c r="CR128" s="1047"/>
      <c r="CS128" s="1047"/>
      <c r="CT128" s="1047"/>
      <c r="CU128" s="1047"/>
      <c r="CV128" s="1047"/>
      <c r="CW128" s="1047"/>
      <c r="CX128" s="1047"/>
      <c r="CY128" s="1047"/>
      <c r="CZ128" s="1047"/>
      <c r="DA128" s="1047"/>
      <c r="DB128" s="1047"/>
      <c r="DC128" s="1047"/>
      <c r="DD128" s="1047"/>
      <c r="DE128" s="1047"/>
      <c r="DF128" s="1048"/>
      <c r="DG128" s="1049">
        <v>765870</v>
      </c>
      <c r="DH128" s="1050"/>
      <c r="DI128" s="1050"/>
      <c r="DJ128" s="1050"/>
      <c r="DK128" s="1050"/>
      <c r="DL128" s="1050">
        <v>557009</v>
      </c>
      <c r="DM128" s="1050"/>
      <c r="DN128" s="1050"/>
      <c r="DO128" s="1050"/>
      <c r="DP128" s="1050"/>
      <c r="DQ128" s="1050">
        <v>540182</v>
      </c>
      <c r="DR128" s="1050"/>
      <c r="DS128" s="1050"/>
      <c r="DT128" s="1050"/>
      <c r="DU128" s="1050"/>
      <c r="DV128" s="1051">
        <v>0.3</v>
      </c>
      <c r="DW128" s="1051"/>
      <c r="DX128" s="1051"/>
      <c r="DY128" s="1051"/>
      <c r="DZ128" s="1052"/>
    </row>
    <row r="129" spans="1:131" s="235" customFormat="1" ht="26.25" customHeight="1">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474</v>
      </c>
      <c r="X129" s="1084"/>
      <c r="Y129" s="1084"/>
      <c r="Z129" s="1085"/>
      <c r="AA129" s="964">
        <v>257991404</v>
      </c>
      <c r="AB129" s="965"/>
      <c r="AC129" s="965"/>
      <c r="AD129" s="965"/>
      <c r="AE129" s="966"/>
      <c r="AF129" s="967">
        <v>256811655</v>
      </c>
      <c r="AG129" s="965"/>
      <c r="AH129" s="965"/>
      <c r="AI129" s="965"/>
      <c r="AJ129" s="966"/>
      <c r="AK129" s="967">
        <v>255840916</v>
      </c>
      <c r="AL129" s="965"/>
      <c r="AM129" s="965"/>
      <c r="AN129" s="965"/>
      <c r="AO129" s="966"/>
      <c r="AP129" s="1086"/>
      <c r="AQ129" s="1087"/>
      <c r="AR129" s="1087"/>
      <c r="AS129" s="1087"/>
      <c r="AT129" s="1088"/>
      <c r="AU129" s="272"/>
      <c r="AV129" s="272"/>
      <c r="AW129" s="272"/>
      <c r="AX129" s="1077" t="s">
        <v>475</v>
      </c>
      <c r="AY129" s="962"/>
      <c r="AZ129" s="962"/>
      <c r="BA129" s="962"/>
      <c r="BB129" s="962"/>
      <c r="BC129" s="962"/>
      <c r="BD129" s="962"/>
      <c r="BE129" s="963"/>
      <c r="BF129" s="1078" t="s">
        <v>418</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c r="A130" s="942" t="s">
        <v>476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477</v>
      </c>
      <c r="X130" s="1084"/>
      <c r="Y130" s="1084"/>
      <c r="Z130" s="1085"/>
      <c r="AA130" s="964">
        <v>45886572</v>
      </c>
      <c r="AB130" s="965"/>
      <c r="AC130" s="965"/>
      <c r="AD130" s="965"/>
      <c r="AE130" s="966"/>
      <c r="AF130" s="967">
        <v>45070033</v>
      </c>
      <c r="AG130" s="965"/>
      <c r="AH130" s="965"/>
      <c r="AI130" s="965"/>
      <c r="AJ130" s="966"/>
      <c r="AK130" s="967">
        <v>44560426</v>
      </c>
      <c r="AL130" s="965"/>
      <c r="AM130" s="965"/>
      <c r="AN130" s="965"/>
      <c r="AO130" s="966"/>
      <c r="AP130" s="1086"/>
      <c r="AQ130" s="1087"/>
      <c r="AR130" s="1087"/>
      <c r="AS130" s="1087"/>
      <c r="AT130" s="1088"/>
      <c r="AU130" s="272"/>
      <c r="AV130" s="272"/>
      <c r="AW130" s="272"/>
      <c r="AX130" s="1077" t="s">
        <v>478</v>
      </c>
      <c r="AY130" s="962"/>
      <c r="AZ130" s="962"/>
      <c r="BA130" s="962"/>
      <c r="BB130" s="962"/>
      <c r="BC130" s="962"/>
      <c r="BD130" s="962"/>
      <c r="BE130" s="963"/>
      <c r="BF130" s="1114">
        <v>9</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479</v>
      </c>
      <c r="X131" s="1122"/>
      <c r="Y131" s="1122"/>
      <c r="Z131" s="1123"/>
      <c r="AA131" s="1124">
        <v>212104832</v>
      </c>
      <c r="AB131" s="1125"/>
      <c r="AC131" s="1125"/>
      <c r="AD131" s="1125"/>
      <c r="AE131" s="1126"/>
      <c r="AF131" s="1127">
        <v>211741622</v>
      </c>
      <c r="AG131" s="1125"/>
      <c r="AH131" s="1125"/>
      <c r="AI131" s="1125"/>
      <c r="AJ131" s="1126"/>
      <c r="AK131" s="1127">
        <v>211280490</v>
      </c>
      <c r="AL131" s="1125"/>
      <c r="AM131" s="1125"/>
      <c r="AN131" s="1125"/>
      <c r="AO131" s="1126"/>
      <c r="AP131" s="1128"/>
      <c r="AQ131" s="1129"/>
      <c r="AR131" s="1129"/>
      <c r="AS131" s="1129"/>
      <c r="AT131" s="1130"/>
      <c r="AU131" s="272"/>
      <c r="AV131" s="272"/>
      <c r="AW131" s="272"/>
      <c r="AX131" s="1096" t="s">
        <v>480</v>
      </c>
      <c r="AY131" s="1047"/>
      <c r="AZ131" s="1047"/>
      <c r="BA131" s="1047"/>
      <c r="BB131" s="1047"/>
      <c r="BC131" s="1047"/>
      <c r="BD131" s="1047"/>
      <c r="BE131" s="1048"/>
      <c r="BF131" s="1097">
        <v>115</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c r="A132" s="1103" t="s">
        <v>481</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482</v>
      </c>
      <c r="W132" s="1107"/>
      <c r="X132" s="1107"/>
      <c r="Y132" s="1107"/>
      <c r="Z132" s="1108"/>
      <c r="AA132" s="1109">
        <v>9.9409330449999995</v>
      </c>
      <c r="AB132" s="1110"/>
      <c r="AC132" s="1110"/>
      <c r="AD132" s="1110"/>
      <c r="AE132" s="1111"/>
      <c r="AF132" s="1112">
        <v>9.0614974450000005</v>
      </c>
      <c r="AG132" s="1110"/>
      <c r="AH132" s="1110"/>
      <c r="AI132" s="1110"/>
      <c r="AJ132" s="1111"/>
      <c r="AK132" s="1112">
        <v>8.0140594150000002</v>
      </c>
      <c r="AL132" s="1110"/>
      <c r="AM132" s="1110"/>
      <c r="AN132" s="1110"/>
      <c r="AO132" s="1111"/>
      <c r="AP132" s="1005"/>
      <c r="AQ132" s="1006"/>
      <c r="AR132" s="1006"/>
      <c r="AS132" s="1006"/>
      <c r="AT132" s="1113"/>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483</v>
      </c>
      <c r="W133" s="1090"/>
      <c r="X133" s="1090"/>
      <c r="Y133" s="1090"/>
      <c r="Z133" s="1091"/>
      <c r="AA133" s="1092">
        <v>9.6</v>
      </c>
      <c r="AB133" s="1093"/>
      <c r="AC133" s="1093"/>
      <c r="AD133" s="1093"/>
      <c r="AE133" s="1094"/>
      <c r="AF133" s="1092">
        <v>9.4</v>
      </c>
      <c r="AG133" s="1093"/>
      <c r="AH133" s="1093"/>
      <c r="AI133" s="1093"/>
      <c r="AJ133" s="1094"/>
      <c r="AK133" s="1092">
        <v>9</v>
      </c>
      <c r="AL133" s="1093"/>
      <c r="AM133" s="1093"/>
      <c r="AN133" s="1093"/>
      <c r="AO133" s="1094"/>
      <c r="AP133" s="1036"/>
      <c r="AQ133" s="1037"/>
      <c r="AR133" s="1037"/>
      <c r="AS133" s="1037"/>
      <c r="AT133" s="109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25" hidden="1">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sheetData>
  <sheetProtection algorithmName="SHA-512" hashValue="O6tA7IGNCeFxg2T+P5GgrYWvlOVcH0Y8xdn8HAkATxWyMKkjeJomxXTSU4ld/XToTzN6l5cg0gM84CiNUYgFSw==" saltValue="XM4+DpxFSPx7OuMSPbo6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AJ1" zoomScaleNormal="85" zoomScaleSheetLayoutView="100" workbookViewId="0">
      <selection activeCell="CG11" sqref="CG11"/>
    </sheetView>
  </sheetViews>
  <sheetFormatPr defaultColWidth="0" defaultRowHeight="13.5" customHeight="1" zeroHeight="1"/>
  <cols>
    <col min="1" max="2" width="2.75" style="279" customWidth="1"/>
    <col min="3" max="120" width="2.75" style="278" customWidth="1"/>
    <col min="121" max="16384" width="9" style="278" hidden="1"/>
  </cols>
  <sheetData>
    <row r="1" spans="2:2">
      <c r="B1" s="278"/>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78" t="s">
        <v>484</v>
      </c>
    </row>
  </sheetData>
  <sheetProtection algorithmName="SHA-512" hashValue="/9zeS8PFT5PdK1qwZiur09twY2FtewepagOG51KGwHAzTRztTKztJrlHQqCJduQGStgiryxxiUy4WX+5+k0RUg==" saltValue="ggzezowH811Xu9rBpeUJ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79" customWidth="1"/>
    <col min="117" max="16384" width="9" style="278" hidden="1"/>
  </cols>
  <sheetData>
    <row r="1" spans="1:116">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485</v>
      </c>
    </row>
  </sheetData>
  <sheetProtection algorithmName="SHA-512" hashValue="Y9ySkgFmXcHgOJV+tReDCKnuboMMIPydeM5hkuf3cPSr1NaM25PpZ2p/5z6lAc1b1RtAa4QxEA0V+jTOFcY/Cg==" saltValue="QD9WZj4nKo7mLHgJ8Bo+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workbookViewId="0"/>
  </sheetViews>
  <sheetFormatPr defaultColWidth="0" defaultRowHeight="13.5" customHeight="1" zeroHeight="1"/>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c r="AS1" s="283"/>
      <c r="AT1" s="283"/>
    </row>
    <row r="2" spans="1:46">
      <c r="AS2" s="283"/>
      <c r="AT2" s="283"/>
    </row>
    <row r="3" spans="1:46">
      <c r="AS3" s="283"/>
      <c r="AT3" s="283"/>
    </row>
    <row r="4" spans="1:46">
      <c r="AS4" s="283"/>
      <c r="AT4" s="283"/>
    </row>
    <row r="5" spans="1:46" ht="17.25">
      <c r="A5" s="284" t="s">
        <v>486</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487</v>
      </c>
      <c r="AL6" s="288"/>
      <c r="AM6" s="288"/>
      <c r="AN6" s="288"/>
      <c r="AO6" s="283"/>
      <c r="AP6" s="283"/>
      <c r="AQ6" s="283"/>
      <c r="AR6" s="283"/>
    </row>
    <row r="7" spans="1:46">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31" t="s">
        <v>488</v>
      </c>
      <c r="AP7" s="293"/>
      <c r="AQ7" s="294" t="s">
        <v>489</v>
      </c>
      <c r="AR7" s="295"/>
    </row>
    <row r="8" spans="1:46">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32"/>
      <c r="AP8" s="299" t="s">
        <v>490</v>
      </c>
      <c r="AQ8" s="300" t="s">
        <v>491</v>
      </c>
      <c r="AR8" s="301" t="s">
        <v>492</v>
      </c>
    </row>
    <row r="9" spans="1:46">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3" t="s">
        <v>493</v>
      </c>
      <c r="AL9" s="1134"/>
      <c r="AM9" s="1134"/>
      <c r="AN9" s="1135"/>
      <c r="AO9" s="302">
        <v>122732386</v>
      </c>
      <c r="AP9" s="302">
        <v>148981</v>
      </c>
      <c r="AQ9" s="303">
        <v>137642</v>
      </c>
      <c r="AR9" s="304">
        <v>8.1999999999999993</v>
      </c>
    </row>
    <row r="10" spans="1:46">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3" t="s">
        <v>494</v>
      </c>
      <c r="AL10" s="1134"/>
      <c r="AM10" s="1134"/>
      <c r="AN10" s="1135"/>
      <c r="AO10" s="302">
        <v>121624</v>
      </c>
      <c r="AP10" s="302">
        <v>148</v>
      </c>
      <c r="AQ10" s="303">
        <v>356</v>
      </c>
      <c r="AR10" s="304">
        <v>-58.4</v>
      </c>
    </row>
    <row r="11" spans="1:46" ht="13.5" customHeight="1">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3" t="s">
        <v>495</v>
      </c>
      <c r="AL11" s="1134"/>
      <c r="AM11" s="1134"/>
      <c r="AN11" s="1135"/>
      <c r="AO11" s="302" t="s">
        <v>496</v>
      </c>
      <c r="AP11" s="302" t="s">
        <v>496</v>
      </c>
      <c r="AQ11" s="303">
        <v>821</v>
      </c>
      <c r="AR11" s="304" t="s">
        <v>496</v>
      </c>
    </row>
    <row r="12" spans="1:46" ht="13.5" customHeight="1">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3" t="s">
        <v>497</v>
      </c>
      <c r="AL12" s="1134"/>
      <c r="AM12" s="1134"/>
      <c r="AN12" s="1135"/>
      <c r="AO12" s="302" t="s">
        <v>496</v>
      </c>
      <c r="AP12" s="302" t="s">
        <v>496</v>
      </c>
      <c r="AQ12" s="303" t="s">
        <v>496</v>
      </c>
      <c r="AR12" s="304" t="s">
        <v>496</v>
      </c>
    </row>
    <row r="13" spans="1:46" ht="13.5" customHeight="1">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3" t="s">
        <v>498</v>
      </c>
      <c r="AL13" s="1134"/>
      <c r="AM13" s="1134"/>
      <c r="AN13" s="1135"/>
      <c r="AO13" s="302" t="s">
        <v>496</v>
      </c>
      <c r="AP13" s="302" t="s">
        <v>496</v>
      </c>
      <c r="AQ13" s="303">
        <v>4</v>
      </c>
      <c r="AR13" s="304" t="s">
        <v>496</v>
      </c>
    </row>
    <row r="14" spans="1:46" ht="13.5" customHeight="1">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3" t="s">
        <v>499</v>
      </c>
      <c r="AL14" s="1134"/>
      <c r="AM14" s="1134"/>
      <c r="AN14" s="1135"/>
      <c r="AO14" s="302">
        <v>1308105</v>
      </c>
      <c r="AP14" s="302">
        <v>1588</v>
      </c>
      <c r="AQ14" s="303">
        <v>2718</v>
      </c>
      <c r="AR14" s="304">
        <v>-41.6</v>
      </c>
    </row>
    <row r="15" spans="1:46">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3" t="s">
        <v>500</v>
      </c>
      <c r="AL15" s="1134"/>
      <c r="AM15" s="1134"/>
      <c r="AN15" s="1135"/>
      <c r="AO15" s="302">
        <v>-10321700</v>
      </c>
      <c r="AP15" s="302">
        <v>-12529</v>
      </c>
      <c r="AQ15" s="303">
        <v>-12046</v>
      </c>
      <c r="AR15" s="304">
        <v>4</v>
      </c>
    </row>
    <row r="16" spans="1:46">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9" t="s">
        <v>154</v>
      </c>
      <c r="AL16" s="1140"/>
      <c r="AM16" s="1140"/>
      <c r="AN16" s="1141"/>
      <c r="AO16" s="302">
        <v>113840415</v>
      </c>
      <c r="AP16" s="302">
        <v>138188</v>
      </c>
      <c r="AQ16" s="303">
        <v>129495</v>
      </c>
      <c r="AR16" s="304">
        <v>6.7</v>
      </c>
    </row>
    <row r="17" spans="1:46">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501</v>
      </c>
      <c r="AL19" s="283"/>
      <c r="AM19" s="283"/>
      <c r="AN19" s="283"/>
      <c r="AO19" s="283"/>
      <c r="AP19" s="283"/>
      <c r="AQ19" s="283"/>
      <c r="AR19" s="283"/>
    </row>
    <row r="20" spans="1:46">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502</v>
      </c>
      <c r="AP20" s="313" t="s">
        <v>503</v>
      </c>
      <c r="AQ20" s="314" t="s">
        <v>504</v>
      </c>
      <c r="AR20" s="315"/>
    </row>
    <row r="21" spans="1:46" s="321" customFormat="1">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2" t="s">
        <v>505</v>
      </c>
      <c r="AL21" s="1143"/>
      <c r="AM21" s="1143"/>
      <c r="AN21" s="1144"/>
      <c r="AO21" s="317">
        <v>1608.99</v>
      </c>
      <c r="AP21" s="318">
        <v>1466.01</v>
      </c>
      <c r="AQ21" s="319">
        <v>142.97999999999999</v>
      </c>
      <c r="AR21" s="288"/>
      <c r="AS21" s="320"/>
      <c r="AT21" s="316"/>
    </row>
    <row r="22" spans="1:46" s="321" customFormat="1">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2" t="s">
        <v>506</v>
      </c>
      <c r="AL22" s="1143"/>
      <c r="AM22" s="1143"/>
      <c r="AN22" s="1144"/>
      <c r="AO22" s="322">
        <v>100</v>
      </c>
      <c r="AP22" s="323">
        <v>98.8</v>
      </c>
      <c r="AQ22" s="324">
        <v>1.2</v>
      </c>
      <c r="AR22" s="308"/>
      <c r="AS22" s="320"/>
      <c r="AT22" s="316"/>
    </row>
    <row r="23" spans="1:46" s="321" customFormat="1">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c r="A26" s="288" t="s">
        <v>507</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c r="A27" s="329"/>
      <c r="AO27" s="283"/>
      <c r="AP27" s="283"/>
      <c r="AQ27" s="283"/>
      <c r="AR27" s="283"/>
      <c r="AS27" s="283"/>
      <c r="AT27" s="283"/>
    </row>
    <row r="28" spans="1:46" ht="17.25">
      <c r="A28" s="284" t="s">
        <v>508</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509</v>
      </c>
      <c r="AL29" s="288"/>
      <c r="AM29" s="288"/>
      <c r="AN29" s="288"/>
      <c r="AO29" s="283"/>
      <c r="AP29" s="283"/>
      <c r="AQ29" s="283"/>
      <c r="AR29" s="283"/>
      <c r="AS29" s="331"/>
    </row>
    <row r="30" spans="1:46">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31" t="s">
        <v>488</v>
      </c>
      <c r="AP30" s="293"/>
      <c r="AQ30" s="294" t="s">
        <v>489</v>
      </c>
      <c r="AR30" s="295"/>
    </row>
    <row r="31" spans="1:46">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32"/>
      <c r="AP31" s="299" t="s">
        <v>490</v>
      </c>
      <c r="AQ31" s="300" t="s">
        <v>491</v>
      </c>
      <c r="AR31" s="301" t="s">
        <v>492</v>
      </c>
    </row>
    <row r="32" spans="1:46" ht="27" customHeight="1">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6" t="s">
        <v>510</v>
      </c>
      <c r="AL32" s="1137"/>
      <c r="AM32" s="1137"/>
      <c r="AN32" s="1138"/>
      <c r="AO32" s="302">
        <v>61179278</v>
      </c>
      <c r="AP32" s="302">
        <v>74264</v>
      </c>
      <c r="AQ32" s="303">
        <v>72769</v>
      </c>
      <c r="AR32" s="304">
        <v>2.1</v>
      </c>
    </row>
    <row r="33" spans="1:46" ht="13.5" customHeight="1">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6" t="s">
        <v>511</v>
      </c>
      <c r="AL33" s="1137"/>
      <c r="AM33" s="1137"/>
      <c r="AN33" s="1138"/>
      <c r="AO33" s="302" t="s">
        <v>496</v>
      </c>
      <c r="AP33" s="302" t="s">
        <v>496</v>
      </c>
      <c r="AQ33" s="303" t="s">
        <v>496</v>
      </c>
      <c r="AR33" s="304" t="s">
        <v>496</v>
      </c>
    </row>
    <row r="34" spans="1:46" ht="27" customHeight="1">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6" t="s">
        <v>512</v>
      </c>
      <c r="AL34" s="1137"/>
      <c r="AM34" s="1137"/>
      <c r="AN34" s="1138"/>
      <c r="AO34" s="302">
        <v>2000000</v>
      </c>
      <c r="AP34" s="302">
        <v>2428</v>
      </c>
      <c r="AQ34" s="303">
        <v>4467</v>
      </c>
      <c r="AR34" s="304">
        <v>-45.6</v>
      </c>
    </row>
    <row r="35" spans="1:46" ht="27" customHeight="1">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6" t="s">
        <v>513</v>
      </c>
      <c r="AL35" s="1137"/>
      <c r="AM35" s="1137"/>
      <c r="AN35" s="1138"/>
      <c r="AO35" s="302" t="s">
        <v>496</v>
      </c>
      <c r="AP35" s="302" t="s">
        <v>496</v>
      </c>
      <c r="AQ35" s="303">
        <v>1780</v>
      </c>
      <c r="AR35" s="304" t="s">
        <v>496</v>
      </c>
    </row>
    <row r="36" spans="1:46" ht="27" customHeight="1">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6" t="s">
        <v>514</v>
      </c>
      <c r="AL36" s="1137"/>
      <c r="AM36" s="1137"/>
      <c r="AN36" s="1138"/>
      <c r="AO36" s="302" t="s">
        <v>496</v>
      </c>
      <c r="AP36" s="302" t="s">
        <v>496</v>
      </c>
      <c r="AQ36" s="303">
        <v>164</v>
      </c>
      <c r="AR36" s="304" t="s">
        <v>496</v>
      </c>
    </row>
    <row r="37" spans="1:46" ht="13.5" customHeight="1">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6" t="s">
        <v>515</v>
      </c>
      <c r="AL37" s="1137"/>
      <c r="AM37" s="1137"/>
      <c r="AN37" s="1138"/>
      <c r="AO37" s="302">
        <v>1122076</v>
      </c>
      <c r="AP37" s="302">
        <v>1362</v>
      </c>
      <c r="AQ37" s="303">
        <v>647</v>
      </c>
      <c r="AR37" s="304">
        <v>110.5</v>
      </c>
    </row>
    <row r="38" spans="1:46" ht="27" customHeight="1">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5" t="s">
        <v>516</v>
      </c>
      <c r="AL38" s="1146"/>
      <c r="AM38" s="1146"/>
      <c r="AN38" s="1147"/>
      <c r="AO38" s="332">
        <v>70</v>
      </c>
      <c r="AP38" s="332">
        <v>0</v>
      </c>
      <c r="AQ38" s="333">
        <v>2</v>
      </c>
      <c r="AR38" s="324">
        <v>-100</v>
      </c>
      <c r="AS38" s="331"/>
    </row>
    <row r="39" spans="1:46">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5" t="s">
        <v>517</v>
      </c>
      <c r="AL39" s="1146"/>
      <c r="AM39" s="1146"/>
      <c r="AN39" s="1147"/>
      <c r="AO39" s="302">
        <v>-2808854</v>
      </c>
      <c r="AP39" s="302">
        <v>-3410</v>
      </c>
      <c r="AQ39" s="303">
        <v>-2529</v>
      </c>
      <c r="AR39" s="304">
        <v>34.799999999999997</v>
      </c>
      <c r="AS39" s="331"/>
    </row>
    <row r="40" spans="1:46" ht="27" customHeight="1">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6" t="s">
        <v>518</v>
      </c>
      <c r="AL40" s="1137"/>
      <c r="AM40" s="1137"/>
      <c r="AN40" s="1138"/>
      <c r="AO40" s="302">
        <v>-44560426</v>
      </c>
      <c r="AP40" s="302">
        <v>-54091</v>
      </c>
      <c r="AQ40" s="303">
        <v>-51424</v>
      </c>
      <c r="AR40" s="304">
        <v>5.2</v>
      </c>
      <c r="AS40" s="331"/>
    </row>
    <row r="41" spans="1:46">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9" t="s">
        <v>519</v>
      </c>
      <c r="AL41" s="1140"/>
      <c r="AM41" s="1140"/>
      <c r="AN41" s="1141"/>
      <c r="AO41" s="302">
        <v>16932144</v>
      </c>
      <c r="AP41" s="302">
        <v>20553</v>
      </c>
      <c r="AQ41" s="303">
        <v>25875</v>
      </c>
      <c r="AR41" s="304">
        <v>-20.6</v>
      </c>
      <c r="AS41" s="331"/>
    </row>
    <row r="42" spans="1:46">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c r="A47" s="337" t="s">
        <v>520</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521</v>
      </c>
      <c r="AL48" s="338"/>
      <c r="AM48" s="338"/>
      <c r="AN48" s="338"/>
      <c r="AO48" s="338"/>
      <c r="AP48" s="338"/>
      <c r="AQ48" s="339"/>
      <c r="AR48" s="338"/>
    </row>
    <row r="49" spans="1:44" ht="13.5" customHeight="1">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8" t="s">
        <v>488</v>
      </c>
      <c r="AN49" s="1150" t="s">
        <v>522</v>
      </c>
      <c r="AO49" s="1151"/>
      <c r="AP49" s="1151"/>
      <c r="AQ49" s="1151"/>
      <c r="AR49" s="1152"/>
    </row>
    <row r="50" spans="1:44">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9"/>
      <c r="AN50" s="344" t="s">
        <v>523</v>
      </c>
      <c r="AO50" s="345" t="s">
        <v>524</v>
      </c>
      <c r="AP50" s="346" t="s">
        <v>525</v>
      </c>
      <c r="AQ50" s="347" t="s">
        <v>526</v>
      </c>
      <c r="AR50" s="348" t="s">
        <v>527</v>
      </c>
    </row>
    <row r="51" spans="1:44">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528</v>
      </c>
      <c r="AL51" s="341"/>
      <c r="AM51" s="349">
        <v>90123967</v>
      </c>
      <c r="AN51" s="350">
        <v>106978</v>
      </c>
      <c r="AO51" s="351">
        <v>-8.8000000000000007</v>
      </c>
      <c r="AP51" s="352">
        <v>97161</v>
      </c>
      <c r="AQ51" s="353">
        <v>2.6</v>
      </c>
      <c r="AR51" s="354">
        <v>-11.4</v>
      </c>
    </row>
    <row r="52" spans="1:44">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529</v>
      </c>
      <c r="AM52" s="357">
        <v>34028269</v>
      </c>
      <c r="AN52" s="358">
        <v>40392</v>
      </c>
      <c r="AO52" s="359">
        <v>-16.100000000000001</v>
      </c>
      <c r="AP52" s="360">
        <v>26543</v>
      </c>
      <c r="AQ52" s="361">
        <v>6.6</v>
      </c>
      <c r="AR52" s="362">
        <v>-22.7</v>
      </c>
    </row>
    <row r="53" spans="1:44">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530</v>
      </c>
      <c r="AL53" s="341"/>
      <c r="AM53" s="349">
        <v>86029051</v>
      </c>
      <c r="AN53" s="350">
        <v>102663</v>
      </c>
      <c r="AO53" s="351">
        <v>-4</v>
      </c>
      <c r="AP53" s="352">
        <v>101731</v>
      </c>
      <c r="AQ53" s="353">
        <v>4.7</v>
      </c>
      <c r="AR53" s="354">
        <v>-8.6999999999999993</v>
      </c>
    </row>
    <row r="54" spans="1:44">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529</v>
      </c>
      <c r="AM54" s="357">
        <v>30700988</v>
      </c>
      <c r="AN54" s="358">
        <v>36637</v>
      </c>
      <c r="AO54" s="359">
        <v>-9.3000000000000007</v>
      </c>
      <c r="AP54" s="360">
        <v>26906</v>
      </c>
      <c r="AQ54" s="361">
        <v>1.4</v>
      </c>
      <c r="AR54" s="362">
        <v>-10.7</v>
      </c>
    </row>
    <row r="55" spans="1:44">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531</v>
      </c>
      <c r="AL55" s="341"/>
      <c r="AM55" s="349">
        <v>89438703</v>
      </c>
      <c r="AN55" s="350">
        <v>107334</v>
      </c>
      <c r="AO55" s="351">
        <v>4.5</v>
      </c>
      <c r="AP55" s="352">
        <v>108224</v>
      </c>
      <c r="AQ55" s="353">
        <v>6.4</v>
      </c>
      <c r="AR55" s="354">
        <v>-1.9</v>
      </c>
    </row>
    <row r="56" spans="1:44">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529</v>
      </c>
      <c r="AM56" s="357">
        <v>32981386</v>
      </c>
      <c r="AN56" s="358">
        <v>39581</v>
      </c>
      <c r="AO56" s="359">
        <v>8</v>
      </c>
      <c r="AP56" s="360">
        <v>27358</v>
      </c>
      <c r="AQ56" s="361">
        <v>1.7</v>
      </c>
      <c r="AR56" s="362">
        <v>6.3</v>
      </c>
    </row>
    <row r="57" spans="1:44">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532</v>
      </c>
      <c r="AL57" s="341"/>
      <c r="AM57" s="349">
        <v>85218399</v>
      </c>
      <c r="AN57" s="350">
        <v>102824</v>
      </c>
      <c r="AO57" s="351">
        <v>-4.2</v>
      </c>
      <c r="AP57" s="352">
        <v>105585</v>
      </c>
      <c r="AQ57" s="353">
        <v>-2.4</v>
      </c>
      <c r="AR57" s="354">
        <v>-1.8</v>
      </c>
    </row>
    <row r="58" spans="1:44">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529</v>
      </c>
      <c r="AM58" s="357">
        <v>33210547</v>
      </c>
      <c r="AN58" s="358">
        <v>40072</v>
      </c>
      <c r="AO58" s="359">
        <v>1.2</v>
      </c>
      <c r="AP58" s="360">
        <v>26225</v>
      </c>
      <c r="AQ58" s="361">
        <v>-4.0999999999999996</v>
      </c>
      <c r="AR58" s="362">
        <v>5.3</v>
      </c>
    </row>
    <row r="59" spans="1:44">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533</v>
      </c>
      <c r="AL59" s="341"/>
      <c r="AM59" s="349">
        <v>93797091</v>
      </c>
      <c r="AN59" s="350">
        <v>113858</v>
      </c>
      <c r="AO59" s="351">
        <v>10.7</v>
      </c>
      <c r="AP59" s="352">
        <v>111577</v>
      </c>
      <c r="AQ59" s="353">
        <v>5.7</v>
      </c>
      <c r="AR59" s="354">
        <v>5</v>
      </c>
    </row>
    <row r="60" spans="1:44">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529</v>
      </c>
      <c r="AM60" s="357">
        <v>36850485</v>
      </c>
      <c r="AN60" s="358">
        <v>44732</v>
      </c>
      <c r="AO60" s="359">
        <v>11.6</v>
      </c>
      <c r="AP60" s="360">
        <v>26257</v>
      </c>
      <c r="AQ60" s="361">
        <v>0.1</v>
      </c>
      <c r="AR60" s="362">
        <v>11.5</v>
      </c>
    </row>
    <row r="61" spans="1:44">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534</v>
      </c>
      <c r="AL61" s="363"/>
      <c r="AM61" s="364">
        <v>88921442</v>
      </c>
      <c r="AN61" s="365">
        <v>106731</v>
      </c>
      <c r="AO61" s="366">
        <v>-0.4</v>
      </c>
      <c r="AP61" s="367">
        <v>104856</v>
      </c>
      <c r="AQ61" s="368">
        <v>3.4</v>
      </c>
      <c r="AR61" s="354">
        <v>-3.8</v>
      </c>
    </row>
    <row r="62" spans="1:44">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529</v>
      </c>
      <c r="AM62" s="357">
        <v>33554335</v>
      </c>
      <c r="AN62" s="358">
        <v>40283</v>
      </c>
      <c r="AO62" s="359">
        <v>-0.9</v>
      </c>
      <c r="AP62" s="360">
        <v>26658</v>
      </c>
      <c r="AQ62" s="361">
        <v>1.1000000000000001</v>
      </c>
      <c r="AR62" s="362">
        <v>-2</v>
      </c>
    </row>
    <row r="63" spans="1:44">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c r="AK67" s="283"/>
      <c r="AL67" s="283"/>
      <c r="AM67" s="283"/>
      <c r="AN67" s="283"/>
      <c r="AO67" s="283"/>
      <c r="AP67" s="283"/>
      <c r="AQ67" s="283"/>
      <c r="AR67" s="283"/>
      <c r="AS67" s="283"/>
      <c r="AT67" s="283"/>
    </row>
    <row r="68" spans="1:46" ht="13.5" hidden="1" customHeight="1">
      <c r="AK68" s="283"/>
      <c r="AL68" s="283"/>
      <c r="AM68" s="283"/>
      <c r="AN68" s="283"/>
      <c r="AO68" s="283"/>
      <c r="AP68" s="283"/>
      <c r="AQ68" s="283"/>
      <c r="AR68" s="283"/>
    </row>
    <row r="69" spans="1:46" ht="13.5" hidden="1" customHeight="1">
      <c r="AK69" s="283"/>
      <c r="AL69" s="283"/>
      <c r="AM69" s="283"/>
      <c r="AN69" s="283"/>
      <c r="AO69" s="283"/>
      <c r="AP69" s="283"/>
      <c r="AQ69" s="283"/>
      <c r="AR69" s="283"/>
    </row>
    <row r="70" spans="1:46" hidden="1">
      <c r="AK70" s="283"/>
      <c r="AL70" s="283"/>
      <c r="AM70" s="283"/>
      <c r="AN70" s="283"/>
      <c r="AO70" s="283"/>
      <c r="AP70" s="283"/>
      <c r="AQ70" s="283"/>
      <c r="AR70" s="283"/>
    </row>
    <row r="71" spans="1:46" hidden="1">
      <c r="AK71" s="283"/>
      <c r="AL71" s="283"/>
      <c r="AM71" s="283"/>
      <c r="AN71" s="283"/>
      <c r="AO71" s="283"/>
      <c r="AP71" s="283"/>
      <c r="AQ71" s="283"/>
      <c r="AR71" s="283"/>
    </row>
    <row r="72" spans="1:46" hidden="1">
      <c r="AK72" s="283"/>
      <c r="AL72" s="283"/>
      <c r="AM72" s="283"/>
      <c r="AN72" s="283"/>
      <c r="AO72" s="283"/>
      <c r="AP72" s="283"/>
      <c r="AQ72" s="283"/>
      <c r="AR72" s="283"/>
    </row>
    <row r="73" spans="1:46" hidden="1">
      <c r="AK73" s="283"/>
      <c r="AL73" s="283"/>
      <c r="AM73" s="283"/>
      <c r="AN73" s="283"/>
      <c r="AO73" s="283"/>
      <c r="AP73" s="283"/>
      <c r="AQ73" s="283"/>
      <c r="AR73" s="283"/>
    </row>
  </sheetData>
  <sheetProtection algorithmName="SHA-512" hashValue="wUYcJihgAWLUq3YOozuta8lJUlUbzvi9TzyqtE1DbBoU6a5TUVlDF5uvMF+fJu9TcjDl8XlLShqvAdVwsYgEHQ==" saltValue="tRMCB9jSYhED6izFHSNz5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election activeCell="AG87" sqref="AG87"/>
    </sheetView>
  </sheetViews>
  <sheetFormatPr defaultColWidth="0" defaultRowHeight="13.5" customHeight="1" zeroHeight="1"/>
  <cols>
    <col min="1" max="125" width="2.5" style="279" customWidth="1"/>
    <col min="126"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c r="B2" s="278"/>
      <c r="DC2" s="278"/>
    </row>
    <row r="3" spans="1:12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row r="5" spans="1:125"/>
    <row r="6" spans="1:125"/>
    <row r="7" spans="1:125"/>
    <row r="8" spans="1:125"/>
    <row r="9" spans="1:125">
      <c r="DU9" s="278"/>
    </row>
    <row r="10" spans="1:125"/>
    <row r="11" spans="1:125"/>
    <row r="12" spans="1:125"/>
    <row r="13" spans="1:125"/>
    <row r="14" spans="1:125"/>
    <row r="15" spans="1:125"/>
    <row r="16" spans="1:125"/>
    <row r="17" spans="2:125">
      <c r="DU17" s="278"/>
    </row>
    <row r="18" spans="2:125"/>
    <row r="19" spans="2:125"/>
    <row r="20" spans="2:125">
      <c r="DU20" s="278"/>
    </row>
    <row r="21" spans="2:125">
      <c r="DU21" s="278"/>
    </row>
    <row r="22" spans="2:125"/>
    <row r="23" spans="2:125"/>
    <row r="24" spans="2:125"/>
    <row r="25" spans="2:125"/>
    <row r="26" spans="2:125"/>
    <row r="27" spans="2:125"/>
    <row r="28" spans="2:125">
      <c r="DU28" s="278"/>
    </row>
    <row r="29" spans="2:125"/>
    <row r="30" spans="2:125">
      <c r="B30" s="278"/>
    </row>
    <row r="31" spans="2:125"/>
    <row r="32" spans="2:125"/>
    <row r="33" spans="3:125">
      <c r="G33" s="278"/>
      <c r="I33" s="278"/>
    </row>
    <row r="34" spans="3:125">
      <c r="C34" s="278"/>
      <c r="P34" s="278"/>
      <c r="R34" s="278"/>
      <c r="DD34" s="278"/>
    </row>
    <row r="35" spans="3:125">
      <c r="D35" s="278"/>
      <c r="E35" s="278"/>
      <c r="DC35" s="278"/>
      <c r="DF35" s="278"/>
      <c r="DP35" s="278"/>
      <c r="DQ35" s="278"/>
      <c r="DR35" s="278"/>
      <c r="DS35" s="278"/>
      <c r="DT35" s="278"/>
      <c r="DU35" s="278"/>
    </row>
    <row r="36" spans="3:12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c r="DU37" s="278"/>
    </row>
    <row r="38" spans="3:125">
      <c r="DT38" s="278"/>
      <c r="DU38" s="278"/>
    </row>
    <row r="39" spans="3:125"/>
    <row r="40" spans="3:125">
      <c r="DD40" s="278"/>
    </row>
    <row r="41" spans="3:125">
      <c r="R41" s="278"/>
    </row>
    <row r="42" spans="3:125">
      <c r="DC42" s="278"/>
      <c r="DF42" s="278"/>
    </row>
    <row r="43" spans="3:12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c r="DU44" s="278"/>
    </row>
    <row r="45" spans="3:125"/>
    <row r="46" spans="3:125"/>
    <row r="47" spans="3:125"/>
    <row r="48" spans="3:125">
      <c r="DT48" s="278"/>
      <c r="DU48" s="278"/>
    </row>
    <row r="49" spans="120:125"/>
    <row r="50" spans="120:125">
      <c r="DU50" s="278"/>
    </row>
    <row r="51" spans="120:125">
      <c r="DP51" s="278"/>
      <c r="DQ51" s="278"/>
      <c r="DR51" s="278"/>
      <c r="DS51" s="278"/>
      <c r="DT51" s="278"/>
      <c r="DU51" s="278"/>
    </row>
    <row r="52" spans="120:125"/>
    <row r="53" spans="120:125"/>
    <row r="54" spans="120:125">
      <c r="DU54" s="278"/>
    </row>
    <row r="55" spans="120:125"/>
    <row r="56" spans="120:125"/>
    <row r="57" spans="120:125"/>
    <row r="58" spans="120:125">
      <c r="DU58" s="278"/>
    </row>
    <row r="59" spans="120:125"/>
    <row r="60" spans="120:125"/>
    <row r="61" spans="120:125"/>
    <row r="62" spans="120:125"/>
    <row r="63" spans="120:125">
      <c r="DU63" s="278"/>
    </row>
    <row r="64" spans="120:125">
      <c r="DT64" s="278"/>
      <c r="DU64" s="278"/>
    </row>
    <row r="65" spans="123:125"/>
    <row r="66" spans="123:125"/>
    <row r="67" spans="123:125"/>
    <row r="68" spans="123:125"/>
    <row r="69" spans="123:125">
      <c r="DS69" s="278"/>
      <c r="DT69" s="278"/>
      <c r="DU69" s="278"/>
    </row>
    <row r="70" spans="123:125"/>
    <row r="71" spans="123:125"/>
    <row r="72" spans="123:125"/>
    <row r="73" spans="123:125"/>
    <row r="74" spans="123:125"/>
    <row r="75" spans="123:125"/>
    <row r="76" spans="123:125"/>
    <row r="77" spans="123:125"/>
    <row r="78" spans="123:125"/>
    <row r="79" spans="123:125"/>
    <row r="80" spans="123:125"/>
    <row r="81" spans="112:125"/>
    <row r="82" spans="112:125">
      <c r="DH82" s="278"/>
    </row>
    <row r="83" spans="112:125">
      <c r="DI83" s="278"/>
      <c r="DJ83" s="278"/>
      <c r="DK83" s="278"/>
      <c r="DL83" s="278"/>
      <c r="DM83" s="278"/>
      <c r="DN83" s="278"/>
      <c r="DO83" s="278"/>
      <c r="DP83" s="278"/>
      <c r="DQ83" s="278"/>
      <c r="DR83" s="278"/>
      <c r="DS83" s="278"/>
      <c r="DT83" s="278"/>
      <c r="DU83" s="278"/>
    </row>
    <row r="84" spans="112:125"/>
    <row r="85" spans="112:125"/>
    <row r="86" spans="112:125"/>
    <row r="87" spans="112:125"/>
    <row r="88" spans="112:125">
      <c r="DU88" s="278"/>
    </row>
    <row r="89" spans="112:125"/>
    <row r="90" spans="112:125"/>
    <row r="91" spans="112:125"/>
    <row r="92" spans="112:125" ht="13.5" customHeight="1"/>
    <row r="93" spans="112:125" ht="13.5" customHeight="1"/>
    <row r="94" spans="112:125" ht="13.5" customHeight="1">
      <c r="DS94" s="278"/>
      <c r="DT94" s="278"/>
      <c r="DU94" s="278"/>
    </row>
    <row r="95" spans="112:125" ht="13.5" customHeight="1">
      <c r="DU95" s="278"/>
    </row>
    <row r="96" spans="112:125" ht="13.5" customHeight="1"/>
    <row r="97" spans="124:125" ht="13.5" customHeight="1"/>
    <row r="98" spans="124:125" ht="13.5" customHeight="1"/>
    <row r="99" spans="124:125" ht="13.5" customHeight="1"/>
    <row r="100" spans="124:125" ht="13.5" customHeight="1"/>
    <row r="101" spans="124:125" ht="13.5" customHeight="1">
      <c r="DU101" s="278"/>
    </row>
    <row r="102" spans="124:125" ht="13.5" customHeight="1"/>
    <row r="103" spans="124:125" ht="13.5" customHeight="1"/>
    <row r="104" spans="124:125" ht="13.5" customHeight="1">
      <c r="DT104" s="278"/>
      <c r="DU104" s="27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8" t="s">
        <v>535</v>
      </c>
    </row>
    <row r="121" spans="125:125" ht="13.5" hidden="1" customHeight="1">
      <c r="DU121" s="278"/>
    </row>
  </sheetData>
  <sheetProtection algorithmName="SHA-512" hashValue="uwmyyrz2ZZ1h2XLrnThovkpCVO4vkxoyElBLlraOxag6Oa7SEsASozJVjr7LlHkqLfMWDVL6zFyrKeFR4ITX9A==" saltValue="uDYJ9wZLPvhs4rxaKhAh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88" zoomScaleNormal="100" zoomScaleSheetLayoutView="55" workbookViewId="0">
      <selection activeCell="AE103" sqref="AE103"/>
    </sheetView>
  </sheetViews>
  <sheetFormatPr defaultColWidth="0" defaultRowHeight="13.5" customHeight="1" zeroHeight="1"/>
  <cols>
    <col min="1" max="125" width="2.5" style="279" customWidth="1"/>
    <col min="126" max="154" width="0" style="278" hidden="1" customWidth="1"/>
    <col min="155" max="16384" width="9" style="278" hidden="1"/>
  </cols>
  <sheetData>
    <row r="1" spans="1:125" ht="13.5" customHeight="1">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c r="B2" s="278"/>
    </row>
    <row r="3" spans="1:12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row r="33" spans="2:8">
      <c r="G33" s="278"/>
    </row>
    <row r="34" spans="2:8">
      <c r="C34" s="278"/>
    </row>
    <row r="35" spans="2:8">
      <c r="B35" s="278"/>
      <c r="D35" s="278"/>
      <c r="E35" s="278"/>
    </row>
    <row r="36" spans="2:8">
      <c r="F36" s="278"/>
      <c r="H36" s="278"/>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9" t="s">
        <v>536</v>
      </c>
    </row>
  </sheetData>
  <sheetProtection algorithmName="SHA-512" hashValue="7wXDwbHuosWIPIbeAkAD0ZHx2qodKAC3kmw8zTxQzbgNmY1TUW5YxlDy7tZWGr8CfU1Bi9lHgzCWVYESMhqsUg==" saltValue="w6X+tMTLiM7GIHbZNeX7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6"/>
  <sheetViews>
    <sheetView showGridLines="0" topLeftCell="A34" zoomScaleSheetLayoutView="100" workbookViewId="0">
      <selection activeCell="C49" sqref="C49:E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71" t="s">
        <v>537</v>
      </c>
      <c r="G46" s="372" t="s">
        <v>538</v>
      </c>
      <c r="H46" s="372" t="s">
        <v>539</v>
      </c>
      <c r="I46" s="372" t="s">
        <v>540</v>
      </c>
      <c r="J46" s="373" t="s">
        <v>541</v>
      </c>
    </row>
    <row r="47" spans="2:10" ht="57.75" customHeight="1">
      <c r="B47" s="7"/>
      <c r="C47" s="1153" t="s">
        <v>3</v>
      </c>
      <c r="D47" s="1153"/>
      <c r="E47" s="1154"/>
      <c r="F47" s="374">
        <v>5.58</v>
      </c>
      <c r="G47" s="375">
        <v>6.72</v>
      </c>
      <c r="H47" s="375">
        <v>5.76</v>
      </c>
      <c r="I47" s="375">
        <v>5.79</v>
      </c>
      <c r="J47" s="376">
        <v>6.65</v>
      </c>
    </row>
    <row r="48" spans="2:10" ht="57.75" customHeight="1">
      <c r="B48" s="8"/>
      <c r="C48" s="1155" t="s">
        <v>4</v>
      </c>
      <c r="D48" s="1155"/>
      <c r="E48" s="1156"/>
      <c r="F48" s="377">
        <v>2.14</v>
      </c>
      <c r="G48" s="378">
        <v>1.55</v>
      </c>
      <c r="H48" s="378">
        <v>1.84</v>
      </c>
      <c r="I48" s="378">
        <v>2.1</v>
      </c>
      <c r="J48" s="379">
        <v>2.14</v>
      </c>
    </row>
    <row r="49" spans="2:10" ht="57.75" customHeight="1" thickBot="1">
      <c r="B49" s="9"/>
      <c r="C49" s="1157" t="s">
        <v>5</v>
      </c>
      <c r="D49" s="1157"/>
      <c r="E49" s="1158"/>
      <c r="F49" s="380" t="s">
        <v>542</v>
      </c>
      <c r="G49" s="381">
        <v>0.45</v>
      </c>
      <c r="H49" s="381" t="s">
        <v>543</v>
      </c>
      <c r="I49" s="381">
        <v>0.26</v>
      </c>
      <c r="J49" s="382">
        <v>0.87</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aiklccra+a1toH40V4N2kZjsNFHV6HqvynL1/31tQB33gdFVLZ1//MQFYttIEJfjjWkIXga+sORHK8kQUF70mw==" saltValue="oolxhydBRb0OsFL9oBjC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樋高　遼一（財政課）</cp:lastModifiedBy>
  <cp:lastPrinted>2021-03-25T00:50:10Z</cp:lastPrinted>
  <dcterms:created xsi:type="dcterms:W3CDTF">2021-02-02T04:20:15Z</dcterms:created>
  <dcterms:modified xsi:type="dcterms:W3CDTF">2021-03-25T00:50:25Z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