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ddh17112399\E\財政担当共有フォルダー\12 普通会計決算統計\財政状況資料集\R1財政状況資料集\10　→総務省・市町\公表データ\"/>
    </mc:Choice>
  </mc:AlternateContent>
  <xr:revisionPtr revIDLastSave="0" documentId="13_ncr:1_{81283B84-C63E-4356-8301-942019423986}" xr6:coauthVersionLast="45" xr6:coauthVersionMax="45" xr10:uidLastSave="{00000000-0000-0000-0000-000000000000}"/>
  <bookViews>
    <workbookView xWindow="-28920" yWindow="-120" windowWidth="29040" windowHeight="15840" tabRatio="754" firstSheet="10" activeTab="1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21" r:id="rId10"/>
    <sheet name="実質公債費比率（分子）の構造 " sheetId="20" r:id="rId11"/>
    <sheet name="将来負担比率（分子）の構造 " sheetId="19" r:id="rId12"/>
    <sheet name="基金残高に係る経年分析 " sheetId="18" r:id="rId13"/>
    <sheet name="公会計指標分析・財政指標組合せ分析表" sheetId="22" r:id="rId14"/>
    <sheet name="施設類型別ストック情報分析表①" sheetId="23" r:id="rId15"/>
    <sheet name="施設類型別ストック情報分析表②" sheetId="24"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s="1"/>
  <c r="BW34" i="10" s="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<sst xmlns="http://schemas.openxmlformats.org/spreadsheetml/2006/main" count="1104" uniqueCount="623">
  <si>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</si>
  <si>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</si>
  <si>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</si>
  <si>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</si>
  <si>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</si>
  <si>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</si>
  <si>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</si>
  <si>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</si>
  <si>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</si>
  <si>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</si>
  <si>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</si>
  <si>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</si>
  <si>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</si>
  <si>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</si>
  <si>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</si>
  <si>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</si>
  <si>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</si>
  <si>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</si>
  <si>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</si>
  <si>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</si>
  <si>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</si>
  <si>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</si>
  <si>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</si>
  <si>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</si>
  <si>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</si>
  <si>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</si>
  <si>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</si>
  <si>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</si>
  <si>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</si>
  <si>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</si>
  <si>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</si>
  <si>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</si>
  <si>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</si>
  <si>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</si>
  <si>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</si>
  <si>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</si>
  <si>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</si>
  <si>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</si>
  <si>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</si>
  <si>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</si>
  <si>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</si>
  <si>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</si>
  <si>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</si>
  <si>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</si>
  <si>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</si>
  <si>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</si>
  <si>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</si>
  <si>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</si>
  <si>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</si>
  <si>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</si>
  <si>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</si>
  <si>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</si>
  <si>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</si>
  <si>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</si>
  <si>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</si>
  <si>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</si>
  <si>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</si>
  <si>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</si>
  <si>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</si>
  <si>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</si>
  <si>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</si>
  <si>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</si>
  <si>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</si>
  <si>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</si>
  <si>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</si>
  <si>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</si>
  <si>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</si>
  <si>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</si>
  <si>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</si>
  <si>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</si>
  <si>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</si>
  <si>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</si>
  <si>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</si>
  <si>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</si>
  <si>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</si>
  <si>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</si>
  <si>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</si>
  <si>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</si>
  <si>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</si>
  <si>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</si>
  <si>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</si>
  <si>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</si>
  <si>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</si>
  <si>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</si>
  <si>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</si>
  <si>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</si>
  <si>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</si>
  <si>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</si>
  <si>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</si>
  <si>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</si>
  <si>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</si>
  <si>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</si>
  <si>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</si>
  <si>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</si>
  <si>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</si>
  <si>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武雄市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</si>
  <si>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</si>
  <si>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</si>
  <si>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</si>
  <si>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</si>
  <si>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</si>
  <si>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</si>
  <si>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</si>
  <si>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</si>
  <si>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</si>
  <si>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</si>
  <si>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</si>
  <si>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</si>
  <si>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</si>
  <si>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</si>
  <si>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</si>
  <si>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</si>
  <si>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</si>
  <si>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</si>
  <si>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</si>
  <si>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</si>
  <si>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</si>
  <si>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</si>
  <si>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</si>
  <si>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</si>
  <si>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</si>
  <si>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</si>
  <si>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</si>
  <si>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</si>
  <si>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</si>
  <si>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</si>
  <si>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</si>
  <si>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</si>
  <si>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</si>
  <si>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</si>
  <si>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</si>
  <si>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</si>
  <si>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</si>
  <si>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</si>
  <si>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</si>
  <si>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</si>
  <si>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</si>
  <si>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</si>
  <si>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</si>
  <si>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</si>
  <si>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</si>
  <si>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</si>
  <si>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</si>
  <si>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</si>
  <si>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</si>
  <si>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</si>
  <si>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</si>
  <si>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</si>
  <si>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</si>
  <si>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</si>
  <si>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</si>
  <si>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</si>
  <si>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</si>
  <si>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</si>
  <si>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</si>
  <si>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</si>
  <si>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</si>
  <si>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</si>
  <si>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</si>
  <si>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</si>
  <si>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</si>
  <si>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</si>
  <si>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</si>
  <si>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</si>
  <si>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</si>
  <si>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</si>
  <si>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</si>
  <si>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</si>
  <si>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</si>
  <si>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</si>
  <si>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</si>
  <si>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</si>
  <si>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</si>
  <si>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</si>
  <si>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</si>
  <si>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</si>
  <si>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</si>
  <si>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</si>
  <si>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</si>
  <si>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</si>
  <si>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</si>
  <si>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</si>
  <si>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</si>
  <si>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</si>
  <si>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</si>
  <si>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</si>
  <si>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</si>
  <si>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</si>
  <si>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</si>
  <si>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</si>
  <si>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</si>
  <si>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</si>
  <si>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</si>
  <si>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</si>
  <si>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</si>
  <si>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</si>
  <si>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</si>
  <si>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</si>
  <si>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</si>
  <si>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</si>
  <si>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</si>
  <si>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</si>
  <si>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</si>
  <si>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</si>
  <si>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</si>
  <si>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</si>
  <si>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</si>
  <si>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</si>
  <si>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</si>
  <si>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</si>
  <si>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</si>
  <si>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</si>
  <si>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</si>
  <si>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</si>
  <si>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佐賀県武雄市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</si>
  <si>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</si>
  <si>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</si>
  <si>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</si>
  <si>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</si>
  <si>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</si>
  <si>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</si>
  <si>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</si>
  <si>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</si>
  <si>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</si>
  <si>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</si>
  <si>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</si>
  <si>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</si>
  <si>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</si>
  <si>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</si>
  <si>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</si>
  <si>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</si>
  <si>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</si>
  <si>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</si>
  <si>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</si>
  <si>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</si>
  <si>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</si>
  <si>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</si>
  <si>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</si>
  <si>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</si>
  <si>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</si>
  <si>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</si>
  <si>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</si>
  <si>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</si>
  <si>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</si>
  <si>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</si>
  <si>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</si>
  <si>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</si>
  <si>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</si>
  <si>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</si>
  <si>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</si>
  <si>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</si>
  <si>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</si>
  <si>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</si>
  <si>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</si>
  <si>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</si>
  <si>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</si>
  <si>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</si>
  <si>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</si>
  <si>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</si>
  <si>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</si>
  <si>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</si>
  <si>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</si>
  <si>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</si>
  <si>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</si>
  <si>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</si>
  <si>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</si>
  <si>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</si>
  <si>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</si>
  <si>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</si>
  <si>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</si>
  <si>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</si>
  <si>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</si>
  <si>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</si>
  <si>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</si>
  <si>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</si>
  <si>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</si>
  <si>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</si>
  <si>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</si>
  <si>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</si>
  <si>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</si>
  <si>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</si>
  <si>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</si>
  <si>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</si>
  <si>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</si>
  <si>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</si>
  <si>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</si>
  <si>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</si>
  <si>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</si>
  <si>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</si>
  <si>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</si>
  <si>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</si>
  <si>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</si>
  <si>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</si>
  <si>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</si>
  <si>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</si>
  <si>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</si>
  <si>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</si>
  <si>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</si>
  <si>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</si>
  <si>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</si>
  <si>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</si>
  <si>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</si>
  <si>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</si>
  <si>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</si>
  <si>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</si>
  <si>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</si>
  <si>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</si>
  <si>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</si>
  <si>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</si>
  <si>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</si>
  <si>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</si>
  <si>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</si>
  <si>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</si>
  <si>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</si>
  <si>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</si>
  <si>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</si>
  <si>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</si>
  <si>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</si>
  <si>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</si>
  <si>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</si>
  <si>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</si>
  <si>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</si>
  <si>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</si>
  <si>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</si>
  <si>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</si>
  <si>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</si>
  <si>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</si>
  <si>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</si>
  <si>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</si>
  <si>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</si>
  <si>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</si>
  <si>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</si>
  <si>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</si>
  <si>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</si>
  <si>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</si>
  <si>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</si>
  <si>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</si>
  <si>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</si>
  <si>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</si>
  <si>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</si>
  <si>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</si>
  <si>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</si>
  <si>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</si>
  <si>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</si>
  <si>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</si>
  <si>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</si>
  <si>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</si>
  <si>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</si>
  <si>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</si>
  <si>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</si>
  <si>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</si>
  <si>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</si>
  <si>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</si>
  <si>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</si>
  <si>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</si>
  <si>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</si>
  <si>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</si>
  <si>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</si>
  <si>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</si>
  <si>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</si>
  <si>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</si>
  <si>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</si>
  <si>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</si>
  <si>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</si>
  <si>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</si>
  <si>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</si>
  <si>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</si>
  <si>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</si>
  <si>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佐賀県武雄市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</si>
  <si>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</si>
  <si>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</si>
  <si>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</si>
  <si>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</si>
  <si>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</si>
  <si>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</si>
  <si>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</si>
  <si>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</si>
  <si>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</si>
  <si>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</si>
  <si>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</si>
  <si>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</si>
  <si>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</si>
  <si>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</si>
  <si>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</si>
  <si>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</si>
  <si>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</si>
  <si>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</si>
  <si>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</si>
  <si>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</si>
  <si>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</si>
  <si>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</si>
  <si>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</si>
  <si>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</si>
  <si>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</si>
  <si>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</si>
  <si>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</si>
  <si>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</si>
  <si>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</si>
  <si>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</si>
  <si>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</si>
  <si>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</si>
  <si>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</si>
  <si>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</si>
  <si>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</si>
  <si>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</si>
  <si>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</si>
  <si>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競輪事業特別会計</t>
    <phoneticPr fontId="5"/>
  </si>
  <si>
    <t>水道事業会計</t>
    <phoneticPr fontId="5"/>
  </si>
  <si>
    <t>法適用企業</t>
    <phoneticPr fontId="5"/>
  </si>
  <si>
    <t>工業用水道事業会計</t>
    <phoneticPr fontId="5"/>
  </si>
  <si>
    <t>給湯事業特別会計</t>
    <phoneticPr fontId="5"/>
  </si>
  <si>
    <t>法非適用企業</t>
    <phoneticPr fontId="5"/>
  </si>
  <si>
    <t>新工業団地整備事業特別会計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</si>
  <si>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</si>
  <si>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</si>
  <si>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</si>
  <si>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</si>
  <si>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</si>
  <si>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</si>
  <si>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</si>
  <si>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</si>
  <si>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</si>
  <si>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</si>
  <si>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</si>
  <si>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</si>
  <si>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</si>
  <si>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</si>
  <si>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</si>
  <si>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</si>
  <si>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</si>
  <si>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</si>
  <si>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</si>
  <si>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</si>
  <si>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</si>
  <si>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</si>
  <si>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</si>
  <si>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</si>
  <si>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</si>
  <si>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</si>
  <si>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</si>
  <si>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</si>
  <si>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</si>
  <si>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</si>
  <si>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</si>
  <si>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</si>
  <si>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</si>
  <si>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</si>
  <si>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</si>
  <si>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</si>
  <si>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</si>
  <si>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</si>
  <si>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</si>
  <si>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</si>
  <si>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</si>
  <si>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</si>
  <si>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</si>
  <si>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</si>
  <si>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</si>
  <si>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</si>
  <si>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</si>
  <si>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</si>
  <si>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</si>
  <si>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</si>
  <si>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</si>
  <si>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</si>
  <si>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</si>
  <si>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</si>
  <si>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</si>
  <si>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</si>
  <si>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</si>
  <si>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</si>
  <si>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</si>
  <si>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</si>
  <si>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</si>
  <si>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</si>
  <si>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</si>
  <si>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</si>
  <si>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</si>
  <si>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</si>
  <si>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</si>
  <si>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</si>
  <si>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</si>
  <si>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</si>
  <si>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</si>
  <si>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</si>
  <si>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新工業団地整備事業特別会計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</si>
  <si>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</si>
  <si>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</si>
  <si>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</si>
  <si>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</si>
  <si>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</si>
  <si>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</si>
  <si>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</si>
  <si>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</si>
  <si>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</si>
  <si>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</si>
  <si>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</si>
  <si>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</si>
  <si>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</si>
  <si>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</si>
  <si>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</si>
  <si>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</si>
  <si>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</si>
  <si>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</si>
  <si>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</si>
  <si>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</si>
  <si>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</si>
  <si>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</si>
  <si>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</si>
  <si>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</si>
  <si>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</si>
  <si>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</si>
  <si>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</si>
  <si>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</si>
  <si>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</si>
  <si>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</si>
  <si>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</si>
  <si>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</si>
  <si>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</si>
  <si>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</si>
  <si>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</si>
  <si>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</si>
  <si>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</si>
  <si>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</si>
  <si>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</si>
  <si>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</si>
  <si>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</si>
  <si>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</si>
  <si>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</si>
  <si>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</si>
  <si>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</si>
  <si>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</si>
  <si>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</si>
  <si>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</si>
  <si>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</si>
  <si>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</si>
  <si>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</si>
  <si>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</si>
  <si>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</si>
  <si>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</si>
  <si>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</si>
  <si>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</si>
  <si>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</si>
  <si>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</si>
  <si>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</si>
  <si>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</si>
  <si>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</si>
  <si>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</si>
  <si>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</si>
  <si>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</si>
  <si>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</si>
  <si>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</si>
  <si>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</si>
  <si>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</si>
  <si>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</si>
  <si>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</si>
  <si>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</si>
  <si>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</si>
  <si>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</si>
  <si>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</si>
  <si>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</si>
  <si>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</si>
  <si>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</si>
  <si>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</si>
  <si>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</si>
  <si>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</si>
  <si>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</si>
  <si>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</si>
  <si>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</si>
  <si>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</si>
  <si>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</si>
  <si>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</si>
  <si>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</si>
  <si>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4.70</t>
  </si>
  <si>
    <t>▲ 4.24</t>
  </si>
  <si>
    <t>水道事業会計</t>
  </si>
  <si>
    <t>一般会計</t>
  </si>
  <si>
    <t>競輪事業特別会計</t>
  </si>
  <si>
    <t>下水道事業特別会計</t>
  </si>
  <si>
    <t>国民健康保険特別会計</t>
  </si>
  <si>
    <t>▲ 1.62</t>
  </si>
  <si>
    <t>▲ 0.02</t>
  </si>
  <si>
    <t>工業用水道事業会計</t>
  </si>
  <si>
    <t>給湯事業特別会計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</si>
  <si>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</si>
  <si>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</si>
  <si>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</si>
  <si>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</si>
  <si>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</si>
  <si>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</si>
  <si>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</si>
  <si>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</si>
  <si>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</si>
  <si>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</si>
  <si>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杵東地区衛生処理場組合</t>
    <phoneticPr fontId="2"/>
  </si>
  <si>
    <t>杵藤地区広域市町村圏組合（一般会計）</t>
    <rPh sb="13" eb="17">
      <t>イッパンカイケイ</t>
    </rPh>
    <phoneticPr fontId="2"/>
  </si>
  <si>
    <t>杵藤地区広域市町村圏組合（介護保険）</t>
    <rPh sb="13" eb="15">
      <t>カイゴ</t>
    </rPh>
    <rPh sb="15" eb="17">
      <t>ホケン</t>
    </rPh>
    <phoneticPr fontId="2"/>
  </si>
  <si>
    <t>佐賀県後期高齢者医療広域連合（一般会計）</t>
    <rPh sb="15" eb="19">
      <t>イッパンカイケイ</t>
    </rPh>
    <phoneticPr fontId="2"/>
  </si>
  <si>
    <t>佐賀県後期高齢者医療広域連合（特別会計）</t>
    <rPh sb="15" eb="19">
      <t>トクベツカイケイ</t>
    </rPh>
    <phoneticPr fontId="2"/>
  </si>
  <si>
    <t>佐賀県市町総合事務組合</t>
    <phoneticPr fontId="2"/>
  </si>
  <si>
    <t>佐賀県市町総合事務組合（交通災害）</t>
    <phoneticPr fontId="2"/>
  </si>
  <si>
    <t>佐賀県西部広域環境組合</t>
    <phoneticPr fontId="2"/>
  </si>
  <si>
    <t>佐賀西部広域水道企業団</t>
    <rPh sb="0" eb="4">
      <t>サガセイブ</t>
    </rPh>
    <rPh sb="4" eb="6">
      <t>コウイキ</t>
    </rPh>
    <rPh sb="6" eb="11">
      <t>スイドウキギョウダン</t>
    </rPh>
    <phoneticPr fontId="2"/>
  </si>
  <si>
    <t>杵島工業用水道企業団</t>
    <rPh sb="0" eb="2">
      <t>キシマ</t>
    </rPh>
    <rPh sb="2" eb="5">
      <t>コウギョウヨウ</t>
    </rPh>
    <rPh sb="5" eb="7">
      <t>スイドウ</t>
    </rPh>
    <rPh sb="7" eb="10">
      <t>キギョウダン</t>
    </rPh>
    <phoneticPr fontId="2"/>
  </si>
  <si>
    <t>武雄市土地開発公社</t>
    <rPh sb="0" eb="3">
      <t>タケオシ</t>
    </rPh>
    <rPh sb="3" eb="7">
      <t>トチカイハツ</t>
    </rPh>
    <rPh sb="7" eb="9">
      <t>コウシャ</t>
    </rPh>
    <phoneticPr fontId="2"/>
  </si>
  <si>
    <t>武雄市体育協会</t>
    <rPh sb="0" eb="7">
      <t>タケオシタイイクキョウカイ</t>
    </rPh>
    <phoneticPr fontId="2"/>
  </si>
  <si>
    <t>公共施設整備基金</t>
    <rPh sb="0" eb="8">
      <t>コウキョウシセツセイビキキン</t>
    </rPh>
    <phoneticPr fontId="19"/>
  </si>
  <si>
    <t>合併振興基金</t>
    <rPh sb="0" eb="2">
      <t>ガッペイ</t>
    </rPh>
    <rPh sb="2" eb="4">
      <t>シンコウ</t>
    </rPh>
    <rPh sb="4" eb="6">
      <t>キキン</t>
    </rPh>
    <phoneticPr fontId="19"/>
  </si>
  <si>
    <t>志久排水機場維持管理基金</t>
    <rPh sb="0" eb="2">
      <t>シク</t>
    </rPh>
    <rPh sb="2" eb="5">
      <t>ハイスイキ</t>
    </rPh>
    <rPh sb="5" eb="6">
      <t>ジョウ</t>
    </rPh>
    <rPh sb="6" eb="8">
      <t>イジ</t>
    </rPh>
    <rPh sb="8" eb="10">
      <t>カンリ</t>
    </rPh>
    <rPh sb="10" eb="12">
      <t>キキン</t>
    </rPh>
    <phoneticPr fontId="19"/>
  </si>
  <si>
    <t>地域福祉基金</t>
    <rPh sb="0" eb="2">
      <t>チイキ</t>
    </rPh>
    <rPh sb="2" eb="4">
      <t>フクシ</t>
    </rPh>
    <rPh sb="4" eb="6">
      <t>キキン</t>
    </rPh>
    <phoneticPr fontId="19"/>
  </si>
  <si>
    <t>焼米かん水施設維持管理基金</t>
    <rPh sb="0" eb="1">
      <t>ヤキ</t>
    </rPh>
    <rPh sb="1" eb="2">
      <t>コメ</t>
    </rPh>
    <rPh sb="4" eb="5">
      <t>スイ</t>
    </rPh>
    <rPh sb="5" eb="7">
      <t>シセツ</t>
    </rPh>
    <rPh sb="7" eb="9">
      <t>イジ</t>
    </rPh>
    <rPh sb="9" eb="11">
      <t>カンリ</t>
    </rPh>
    <rPh sb="11" eb="13">
      <t>キキン</t>
    </rPh>
    <phoneticPr fontId="19"/>
  </si>
  <si>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</si>
  <si>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</si>
  <si>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</si>
  <si>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</si>
  <si>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</si>
  <si>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</si>
  <si>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</si>
  <si>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</si>
  <si>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</si>
  <si>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</si>
  <si>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r>
      <t>　</t>
    </r>
    <r>
      <rPr>
        <sz val="12"/>
        <color indexed="8"/>
        <rFont val="ＭＳ Ｐゴシック"/>
        <family val="3"/>
        <charset val="128"/>
      </rPr>
      <t>令和元年度の類似団体と比べ、有形固定資産減価償却率、将来負担比率ともに下回っている。
　有形固定資産減価償却率は減価償却の開始や８月の豪雨災害により、資産整備が抑えられたため、昨年度よりも1.7％増加している。将来負担比率は将来負担額が減少したものの、充当可能財源等が前年度より1,217百万円減少したことにより、約5％増加している。
　今後、公共施設等総合管理計画を活用し、老朽化対策に取り組んでいく。</t>
    </r>
    <rPh sb="1" eb="6">
      <t>レイワガンネンド</t>
    </rPh>
    <rPh sb="7" eb="11">
      <t>ルイジダンタイ</t>
    </rPh>
    <rPh sb="12" eb="13">
      <t>クラ</t>
    </rPh>
    <rPh sb="15" eb="21">
      <t>ユウケイコテイシサン</t>
    </rPh>
    <rPh sb="21" eb="23">
      <t>ゲンカ</t>
    </rPh>
    <rPh sb="23" eb="25">
      <t>ショウキャク</t>
    </rPh>
    <rPh sb="25" eb="26">
      <t>リツ</t>
    </rPh>
    <rPh sb="27" eb="33">
      <t>ショウライフタンヒリツ</t>
    </rPh>
    <rPh sb="36" eb="38">
      <t>シタマワ</t>
    </rPh>
    <rPh sb="45" eb="56">
      <t>ユウケイコテイシサンゲンカショウキャクリツ</t>
    </rPh>
    <rPh sb="57" eb="61">
      <t>ゲンカショウキャク</t>
    </rPh>
    <rPh sb="62" eb="64">
      <t>カイシ</t>
    </rPh>
    <rPh sb="66" eb="67">
      <t>ガツ</t>
    </rPh>
    <rPh sb="68" eb="70">
      <t>ゴウウ</t>
    </rPh>
    <rPh sb="70" eb="72">
      <t>サイガイ</t>
    </rPh>
    <rPh sb="76" eb="80">
      <t>シサンセイビ</t>
    </rPh>
    <rPh sb="81" eb="82">
      <t>オサ</t>
    </rPh>
    <rPh sb="89" eb="92">
      <t>サクネンド</t>
    </rPh>
    <rPh sb="99" eb="100">
      <t>ゾウ</t>
    </rPh>
    <rPh sb="100" eb="101">
      <t>カ</t>
    </rPh>
    <rPh sb="170" eb="172">
      <t>コンゴ</t>
    </rPh>
    <rPh sb="173" eb="177">
      <t>コウキョウシセツ</t>
    </rPh>
    <rPh sb="177" eb="178">
      <t>トウ</t>
    </rPh>
    <rPh sb="178" eb="180">
      <t>ソウゴウ</t>
    </rPh>
    <rPh sb="180" eb="184">
      <t>カンリケイカク</t>
    </rPh>
    <rPh sb="185" eb="187">
      <t>カツヨウ</t>
    </rPh>
    <rPh sb="189" eb="192">
      <t>ロウキュウカ</t>
    </rPh>
    <rPh sb="192" eb="194">
      <t>タイサク</t>
    </rPh>
    <rPh sb="195" eb="196">
      <t>ト</t>
    </rPh>
    <rPh sb="197" eb="198">
      <t>ク</t>
    </rPh>
    <phoneticPr fontId="5"/>
  </si>
  <si>
    <r>
      <t>　</t>
    </r>
    <r>
      <rPr>
        <sz val="12"/>
        <color indexed="8"/>
        <rFont val="ＭＳ Ｐゴシック"/>
        <family val="3"/>
        <charset val="128"/>
      </rPr>
      <t>実質公債費比率は元利償還金等の増加に伴い、増加しているが、類似団体と比べると低い水準にある。
　将来負担比率については平成３０年度と比べ充当可能基金は増加したが、基準財政需要額が減少したことにより、増加している。
　今後は充当可能基金が減少していくことが見込まれるため、毎年度の地方債新規発行を抑制し、公債費の適正化に取り組む必要がある。</t>
    </r>
    <rPh sb="1" eb="3">
      <t>ジッシツ</t>
    </rPh>
    <rPh sb="3" eb="8">
      <t>コウサイヒヒリツ</t>
    </rPh>
    <rPh sb="9" eb="11">
      <t>ガンリ</t>
    </rPh>
    <rPh sb="11" eb="14">
      <t>ショウカンキン</t>
    </rPh>
    <rPh sb="14" eb="15">
      <t>トウ</t>
    </rPh>
    <rPh sb="16" eb="18">
      <t>ゾウカ</t>
    </rPh>
    <rPh sb="19" eb="20">
      <t>トモナ</t>
    </rPh>
    <rPh sb="22" eb="24">
      <t>ゾウカ</t>
    </rPh>
    <rPh sb="30" eb="34">
      <t>ルイジダンタイ</t>
    </rPh>
    <rPh sb="35" eb="36">
      <t>クラ</t>
    </rPh>
    <rPh sb="39" eb="40">
      <t>ヒク</t>
    </rPh>
    <rPh sb="41" eb="43">
      <t>スイジュン</t>
    </rPh>
    <rPh sb="49" eb="55">
      <t>ショウライフタンヒリツ</t>
    </rPh>
    <rPh sb="60" eb="62">
      <t>ヘイセイ</t>
    </rPh>
    <rPh sb="64" eb="66">
      <t>ネンド</t>
    </rPh>
    <rPh sb="67" eb="68">
      <t>クラ</t>
    </rPh>
    <rPh sb="69" eb="73">
      <t>ジュウトウカノウ</t>
    </rPh>
    <rPh sb="73" eb="75">
      <t>キキン</t>
    </rPh>
    <rPh sb="76" eb="78">
      <t>ゾウカ</t>
    </rPh>
    <rPh sb="82" eb="89">
      <t>キジュンザイセイジュヨウガク</t>
    </rPh>
    <rPh sb="90" eb="92">
      <t>ゲンショウ</t>
    </rPh>
    <rPh sb="100" eb="102">
      <t>ゾウカ</t>
    </rPh>
    <rPh sb="109" eb="111">
      <t>コンゴ</t>
    </rPh>
    <rPh sb="112" eb="114">
      <t>ジュウトウ</t>
    </rPh>
    <rPh sb="114" eb="116">
      <t>カノウ</t>
    </rPh>
    <rPh sb="116" eb="118">
      <t>キキン</t>
    </rPh>
    <rPh sb="119" eb="121">
      <t>ゲンショウ</t>
    </rPh>
    <rPh sb="128" eb="130">
      <t>ミコ</t>
    </rPh>
    <rPh sb="136" eb="139">
      <t>マイネンド</t>
    </rPh>
    <rPh sb="140" eb="143">
      <t>チホウサイ</t>
    </rPh>
    <rPh sb="143" eb="147">
      <t>シンキハッコウ</t>
    </rPh>
    <rPh sb="148" eb="150">
      <t>ヨクセイ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</si>
</sst>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65876</c:v>
                </c:pt>
                <c:pt idx="2">
                  <c:v>68468</c:v>
                </c:pt>
                <c:pt idx="3">
                  <c:v>69729</c:v>
                </c:pt>
                <c:pt idx="4">
                  <c:v>74581</c:v>
                </c:pt>
              </c:numCache>
            </c:numRef>
          </c:val>
          <c:smooth val="0"/>
          <c:extLst>
            <c:ext xmlns:c16="http://schemas.microsoft.com/office/drawing/2014/chart" uri="{C3380CC4-5D6E-409C-BE32-E72D297353CC}">
              <c16:uniqueId val="{00000000-165A-4A01-A6A9-D4064F33182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89778</c:v>
                </c:pt>
                <c:pt idx="1">
                  <c:v>77611</c:v>
                </c:pt>
                <c:pt idx="2">
                  <c:v>134710</c:v>
                </c:pt>
                <c:pt idx="3">
                  <c:v>74311</c:v>
                </c:pt>
                <c:pt idx="4">
                  <c:v>56109</c:v>
                </c:pt>
              </c:numCache>
            </c:numRef>
          </c:val>
          <c:smooth val="0"/>
          <c:extLst>
            <c:ext xmlns:c16="http://schemas.microsoft.com/office/drawing/2014/chart" uri="{C3380CC4-5D6E-409C-BE32-E72D297353CC}">
              <c16:uniqueId val="{00000001-165A-4A01-A6A9-D4064F33182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5.86</c:v>
                </c:pt>
                <c:pt idx="1">
                  <c:v>4.49</c:v>
                </c:pt>
                <c:pt idx="2">
                  <c:v>5.27</c:v>
                </c:pt>
                <c:pt idx="3">
                  <c:v>6.26</c:v>
                </c:pt>
                <c:pt idx="4">
                  <c:v>6.49</c:v>
                </c:pt>
              </c:numCache>
            </c:numRef>
          </c:val>
          <c:extLst>
            <c:ext xmlns:c16="http://schemas.microsoft.com/office/drawing/2014/chart" uri="{C3380CC4-5D6E-409C-BE32-E72D297353CC}">
              <c16:uniqueId val="{00000000-9BBF-4394-8D0F-569D8A596BA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25.23</c:v>
                </c:pt>
                <c:pt idx="1">
                  <c:v>21.58</c:v>
                </c:pt>
                <c:pt idx="2">
                  <c:v>16.649999999999999</c:v>
                </c:pt>
                <c:pt idx="3">
                  <c:v>20.5</c:v>
                </c:pt>
                <c:pt idx="4">
                  <c:v>20.37</c:v>
                </c:pt>
              </c:numCache>
            </c:numRef>
          </c:val>
          <c:extLst>
            <c:ext xmlns:c16="http://schemas.microsoft.com/office/drawing/2014/chart" uri="{C3380CC4-5D6E-409C-BE32-E72D297353CC}">
              <c16:uniqueId val="{00000001-9BBF-4394-8D0F-569D8A596BA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2.2200000000000002</c:v>
                </c:pt>
                <c:pt idx="1">
                  <c:v>-4.7</c:v>
                </c:pt>
                <c:pt idx="2">
                  <c:v>-4.24</c:v>
                </c:pt>
                <c:pt idx="3">
                  <c:v>4.78</c:v>
                </c:pt>
                <c:pt idx="4">
                  <c:v>0.51</c:v>
                </c:pt>
              </c:numCache>
            </c:numRef>
          </c:val>
          <c:smooth val="0"/>
          <c:extLst>
            <c:ext xmlns:c16="http://schemas.microsoft.com/office/drawing/2014/chart" uri="{C3380CC4-5D6E-409C-BE32-E72D297353CC}">
              <c16:uniqueId val="{00000002-9BBF-4394-8D0F-569D8A596BA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#N/A</c:v>
                </c:pt>
                <c:pt idx="1">
                  <c:v>0.01</c:v>
                </c:pt>
                <c:pt idx="2">
                  <c:v>#N/A</c:v>
                </c:pt>
                <c:pt idx="3">
                  <c:v>0.01</c:v>
                </c:pt>
                <c:pt idx="4">
                  <c:v>#N/A</c:v>
                </c:pt>
                <c:pt idx="5">
                  <c:v>0</c:v>
                </c:pt>
                <c:pt idx="6">
                  <c:v>#N/A</c:v>
                </c:pt>
                <c:pt idx="7">
                  <c:v>12.17</c:v>
                </c:pt>
                <c:pt idx="8">
                  <c:v>#N/A</c:v>
                </c:pt>
                <c:pt idx="9">
                  <c:v>0</c:v>
                </c:pt>
              </c:numCache>
            </c:numRef>
          </c:val>
          <c:extLst>
            <c:ext xmlns:c16="http://schemas.microsoft.com/office/drawing/2014/chart" uri="{C3380CC4-5D6E-409C-BE32-E72D297353CC}">
              <c16:uniqueId val="{00000000-7FC7-43B6-A8E0-10EF0FFF144E}"/>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FC7-43B6-A8E0-10EF0FFF144E}"/>
            </c:ext>
          </c:extLst>
        </c:ser>
        <c:ser>
          <c:idx val="2"/>
          <c:order val="2"/>
          <c:tx>
            <c:strRef>
              <c:f>[1]データシート!$A$29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#N/A</c:v>
                </c:pt>
                <c:pt idx="1">
                  <c:v>0.02</c:v>
                </c:pt>
                <c:pt idx="2">
                  <c:v>#N/A</c:v>
                </c:pt>
                <c:pt idx="3">
                  <c:v>0</c:v>
                </c:pt>
                <c:pt idx="4">
                  <c:v>#N/A</c:v>
                </c:pt>
                <c:pt idx="5">
                  <c:v>0.02</c:v>
                </c:pt>
                <c:pt idx="6">
                  <c:v>#N/A</c:v>
                </c:pt>
                <c:pt idx="7">
                  <c:v>0.03</c:v>
                </c:pt>
                <c:pt idx="8">
                  <c:v>#N/A</c:v>
                </c:pt>
                <c:pt idx="9">
                  <c:v>0.01</c:v>
                </c:pt>
              </c:numCache>
            </c:numRef>
          </c:val>
          <c:extLst>
            <c:ext xmlns:c16="http://schemas.microsoft.com/office/drawing/2014/chart" uri="{C3380CC4-5D6E-409C-BE32-E72D297353CC}">
              <c16:uniqueId val="{00000002-7FC7-43B6-A8E0-10EF0FFF144E}"/>
            </c:ext>
          </c:extLst>
        </c:ser>
        <c:ser>
          <c:idx val="3"/>
          <c:order val="3"/>
          <c:tx>
            <c:strRef>
              <c:f>[1]データシート!$A$30</c:f>
              <c:strCache>
                <c:ptCount val="1"/>
                <c:pt idx="0">
                  <c:v>給湯事業特別会計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#N/A</c:v>
                </c:pt>
                <c:pt idx="1">
                  <c:v>0.01</c:v>
                </c:pt>
                <c:pt idx="2">
                  <c:v>#N/A</c:v>
                </c:pt>
                <c:pt idx="3">
                  <c:v>0.01</c:v>
                </c:pt>
                <c:pt idx="4">
                  <c:v>#N/A</c:v>
                </c:pt>
                <c:pt idx="5">
                  <c:v>0.01</c:v>
                </c:pt>
                <c:pt idx="6">
                  <c:v>#N/A</c:v>
                </c:pt>
                <c:pt idx="7">
                  <c:v>0.02</c:v>
                </c:pt>
                <c:pt idx="8">
                  <c:v>#N/A</c:v>
                </c:pt>
                <c:pt idx="9">
                  <c:v>0.02</c:v>
                </c:pt>
              </c:numCache>
            </c:numRef>
          </c:val>
          <c:extLst>
            <c:ext xmlns:c16="http://schemas.microsoft.com/office/drawing/2014/chart" uri="{C3380CC4-5D6E-409C-BE32-E72D297353CC}">
              <c16:uniqueId val="{00000003-7FC7-43B6-A8E0-10EF0FFF144E}"/>
            </c:ext>
          </c:extLst>
        </c:ser>
        <c:ser>
          <c:idx val="4"/>
          <c:order val="4"/>
          <c:tx>
            <c:strRef>
              <c:f>[1]データシート!$A$31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#N/A</c:v>
                </c:pt>
                <c:pt idx="1">
                  <c:v>0.4</c:v>
                </c:pt>
                <c:pt idx="2">
                  <c:v>#N/A</c:v>
                </c:pt>
                <c:pt idx="3">
                  <c:v>0.41</c:v>
                </c:pt>
                <c:pt idx="4">
                  <c:v>#N/A</c:v>
                </c:pt>
                <c:pt idx="5">
                  <c:v>0.42</c:v>
                </c:pt>
                <c:pt idx="6">
                  <c:v>#N/A</c:v>
                </c:pt>
                <c:pt idx="7">
                  <c:v>0.36</c:v>
                </c:pt>
                <c:pt idx="8">
                  <c:v>#N/A</c:v>
                </c:pt>
                <c:pt idx="9">
                  <c:v>0.27</c:v>
                </c:pt>
              </c:numCache>
            </c:numRef>
          </c:val>
          <c:extLst>
            <c:ext xmlns:c16="http://schemas.microsoft.com/office/drawing/2014/chart" uri="{C3380CC4-5D6E-409C-BE32-E72D297353CC}">
              <c16:uniqueId val="{00000004-7FC7-43B6-A8E0-10EF0FFF144E}"/>
            </c:ext>
          </c:extLst>
        </c:ser>
        <c:ser>
          <c:idx val="5"/>
          <c:order val="5"/>
          <c:tx>
            <c:strRef>
              <c:f>[1]データシート!$A$32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1.62</c:v>
                </c:pt>
                <c:pt idx="1">
                  <c:v>#N/A</c:v>
                </c:pt>
                <c:pt idx="2">
                  <c:v>0.02</c:v>
                </c:pt>
                <c:pt idx="3">
                  <c:v>#N/A</c:v>
                </c:pt>
                <c:pt idx="4">
                  <c:v>#N/A</c:v>
                </c:pt>
                <c:pt idx="5">
                  <c:v>0.6</c:v>
                </c:pt>
                <c:pt idx="6">
                  <c:v>#N/A</c:v>
                </c:pt>
                <c:pt idx="7">
                  <c:v>0.62</c:v>
                </c:pt>
                <c:pt idx="8">
                  <c:v>#N/A</c:v>
                </c:pt>
                <c:pt idx="9">
                  <c:v>0.57999999999999996</c:v>
                </c:pt>
              </c:numCache>
            </c:numRef>
          </c:val>
          <c:extLst>
            <c:ext xmlns:c16="http://schemas.microsoft.com/office/drawing/2014/chart" uri="{C3380CC4-5D6E-409C-BE32-E72D297353CC}">
              <c16:uniqueId val="{00000005-7FC7-43B6-A8E0-10EF0FFF144E}"/>
            </c:ext>
          </c:extLst>
        </c:ser>
        <c:ser>
          <c:idx val="6"/>
          <c:order val="6"/>
          <c:tx>
            <c:strRef>
              <c:f>[1]データシート!$A$33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#N/A</c:v>
                </c:pt>
                <c:pt idx="1">
                  <c:v>0</c:v>
                </c:pt>
                <c:pt idx="2">
                  <c:v>#N/A</c:v>
                </c:pt>
                <c:pt idx="3">
                  <c:v>0.14000000000000001</c:v>
                </c:pt>
                <c:pt idx="4">
                  <c:v>#N/A</c:v>
                </c:pt>
                <c:pt idx="5">
                  <c:v>0.31</c:v>
                </c:pt>
                <c:pt idx="6">
                  <c:v>#N/A</c:v>
                </c:pt>
                <c:pt idx="7">
                  <c:v>0.6</c:v>
                </c:pt>
                <c:pt idx="8">
                  <c:v>#N/A</c:v>
                </c:pt>
                <c:pt idx="9">
                  <c:v>1.1100000000000001</c:v>
                </c:pt>
              </c:numCache>
            </c:numRef>
          </c:val>
          <c:extLst>
            <c:ext xmlns:c16="http://schemas.microsoft.com/office/drawing/2014/chart" uri="{C3380CC4-5D6E-409C-BE32-E72D297353CC}">
              <c16:uniqueId val="{00000006-7FC7-43B6-A8E0-10EF0FFF144E}"/>
            </c:ext>
          </c:extLst>
        </c:ser>
        <c:ser>
          <c:idx val="7"/>
          <c:order val="7"/>
          <c:tx>
            <c:strRef>
              <c:f>[1]データシート!$A$34</c:f>
              <c:strCache>
                <c:ptCount val="1"/>
                <c:pt idx="0">
                  <c:v>競輪事業特別会計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#N/A</c:v>
                </c:pt>
                <c:pt idx="1">
                  <c:v>4.1100000000000003</c:v>
                </c:pt>
                <c:pt idx="2">
                  <c:v>#N/A</c:v>
                </c:pt>
                <c:pt idx="3">
                  <c:v>3.99</c:v>
                </c:pt>
                <c:pt idx="4">
                  <c:v>#N/A</c:v>
                </c:pt>
                <c:pt idx="5">
                  <c:v>4.6900000000000004</c:v>
                </c:pt>
                <c:pt idx="6">
                  <c:v>#N/A</c:v>
                </c:pt>
                <c:pt idx="7">
                  <c:v>4.3899999999999997</c:v>
                </c:pt>
                <c:pt idx="8">
                  <c:v>#N/A</c:v>
                </c:pt>
                <c:pt idx="9">
                  <c:v>2.98</c:v>
                </c:pt>
              </c:numCache>
            </c:numRef>
          </c:val>
          <c:extLst>
            <c:ext xmlns:c16="http://schemas.microsoft.com/office/drawing/2014/chart" uri="{C3380CC4-5D6E-409C-BE32-E72D297353CC}">
              <c16:uniqueId val="{00000007-7FC7-43B6-A8E0-10EF0FFF144E}"/>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#N/A</c:v>
                </c:pt>
                <c:pt idx="1">
                  <c:v>5.84</c:v>
                </c:pt>
                <c:pt idx="2">
                  <c:v>#N/A</c:v>
                </c:pt>
                <c:pt idx="3">
                  <c:v>4.46</c:v>
                </c:pt>
                <c:pt idx="4">
                  <c:v>#N/A</c:v>
                </c:pt>
                <c:pt idx="5">
                  <c:v>5.26</c:v>
                </c:pt>
                <c:pt idx="6">
                  <c:v>#N/A</c:v>
                </c:pt>
                <c:pt idx="7">
                  <c:v>6.24</c:v>
                </c:pt>
                <c:pt idx="8">
                  <c:v>#N/A</c:v>
                </c:pt>
                <c:pt idx="9">
                  <c:v>6.49</c:v>
                </c:pt>
              </c:numCache>
            </c:numRef>
          </c:val>
          <c:extLst>
            <c:ext xmlns:c16="http://schemas.microsoft.com/office/drawing/2014/chart" uri="{C3380CC4-5D6E-409C-BE32-E72D297353CC}">
              <c16:uniqueId val="{00000008-7FC7-43B6-A8E0-10EF0FFF144E}"/>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#N/A</c:v>
                </c:pt>
                <c:pt idx="1">
                  <c:v>10.99</c:v>
                </c:pt>
                <c:pt idx="2">
                  <c:v>#N/A</c:v>
                </c:pt>
                <c:pt idx="3">
                  <c:v>8.0299999999999994</c:v>
                </c:pt>
                <c:pt idx="4">
                  <c:v>#N/A</c:v>
                </c:pt>
                <c:pt idx="5">
                  <c:v>8.82</c:v>
                </c:pt>
                <c:pt idx="6">
                  <c:v>#N/A</c:v>
                </c:pt>
                <c:pt idx="7">
                  <c:v>9.7200000000000006</c:v>
                </c:pt>
                <c:pt idx="8">
                  <c:v>#N/A</c:v>
                </c:pt>
                <c:pt idx="9">
                  <c:v>8.82</c:v>
                </c:pt>
              </c:numCache>
            </c:numRef>
          </c:val>
          <c:extLst>
            <c:ext xmlns:c16="http://schemas.microsoft.com/office/drawing/2014/chart" uri="{C3380CC4-5D6E-409C-BE32-E72D297353CC}">
              <c16:uniqueId val="{00000009-7FC7-43B6-A8E0-10EF0FFF144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2441</c:v>
                </c:pt>
                <c:pt idx="5">
                  <c:v>2412</c:v>
                </c:pt>
                <c:pt idx="8">
                  <c:v>2426</c:v>
                </c:pt>
                <c:pt idx="11">
                  <c:v>2439</c:v>
                </c:pt>
                <c:pt idx="14">
                  <c:v>2564</c:v>
                </c:pt>
              </c:numCache>
            </c:numRef>
          </c:val>
          <c:extLst>
            <c:ext xmlns:c16="http://schemas.microsoft.com/office/drawing/2014/chart" uri="{C3380CC4-5D6E-409C-BE32-E72D297353CC}">
              <c16:uniqueId val="{00000000-D740-485A-97C8-0D05EB02AD79}"/>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740-485A-97C8-0D05EB02AD79}"/>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2-D740-485A-97C8-0D05EB02AD79}"/>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43</c:v>
                </c:pt>
                <c:pt idx="3">
                  <c:v>64</c:v>
                </c:pt>
                <c:pt idx="6">
                  <c:v>60</c:v>
                </c:pt>
                <c:pt idx="9">
                  <c:v>132</c:v>
                </c:pt>
                <c:pt idx="12">
                  <c:v>182</c:v>
                </c:pt>
              </c:numCache>
            </c:numRef>
          </c:val>
          <c:extLst>
            <c:ext xmlns:c16="http://schemas.microsoft.com/office/drawing/2014/chart" uri="{C3380CC4-5D6E-409C-BE32-E72D297353CC}">
              <c16:uniqueId val="{00000003-D740-485A-97C8-0D05EB02AD79}"/>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656</c:v>
                </c:pt>
                <c:pt idx="3">
                  <c:v>659</c:v>
                </c:pt>
                <c:pt idx="6">
                  <c:v>617</c:v>
                </c:pt>
                <c:pt idx="9">
                  <c:v>582</c:v>
                </c:pt>
                <c:pt idx="12">
                  <c:v>571</c:v>
                </c:pt>
              </c:numCache>
            </c:numRef>
          </c:val>
          <c:extLst>
            <c:ext xmlns:c16="http://schemas.microsoft.com/office/drawing/2014/chart" uri="{C3380CC4-5D6E-409C-BE32-E72D297353CC}">
              <c16:uniqueId val="{00000004-D740-485A-97C8-0D05EB02AD79}"/>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740-485A-97C8-0D05EB02AD79}"/>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740-485A-97C8-0D05EB02AD79}"/>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2546</c:v>
                </c:pt>
                <c:pt idx="3">
                  <c:v>2568</c:v>
                </c:pt>
                <c:pt idx="6">
                  <c:v>2636</c:v>
                </c:pt>
                <c:pt idx="9">
                  <c:v>2606</c:v>
                </c:pt>
                <c:pt idx="12">
                  <c:v>2805</c:v>
                </c:pt>
              </c:numCache>
            </c:numRef>
          </c:val>
          <c:extLst>
            <c:ext xmlns:c16="http://schemas.microsoft.com/office/drawing/2014/chart" uri="{C3380CC4-5D6E-409C-BE32-E72D297353CC}">
              <c16:uniqueId val="{00000007-D740-485A-97C8-0D05EB02AD7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805</c:v>
                </c:pt>
                <c:pt idx="2">
                  <c:v>#N/A</c:v>
                </c:pt>
                <c:pt idx="3">
                  <c:v>#N/A</c:v>
                </c:pt>
                <c:pt idx="4">
                  <c:v>880</c:v>
                </c:pt>
                <c:pt idx="5">
                  <c:v>#N/A</c:v>
                </c:pt>
                <c:pt idx="6">
                  <c:v>#N/A</c:v>
                </c:pt>
                <c:pt idx="7">
                  <c:v>887</c:v>
                </c:pt>
                <c:pt idx="8">
                  <c:v>#N/A</c:v>
                </c:pt>
                <c:pt idx="9">
                  <c:v>#N/A</c:v>
                </c:pt>
                <c:pt idx="10">
                  <c:v>881</c:v>
                </c:pt>
                <c:pt idx="11">
                  <c:v>#N/A</c:v>
                </c:pt>
                <c:pt idx="12">
                  <c:v>#N/A</c:v>
                </c:pt>
                <c:pt idx="13">
                  <c:v>994</c:v>
                </c:pt>
                <c:pt idx="14">
                  <c:v>#N/A</c:v>
                </c:pt>
              </c:numCache>
            </c:numRef>
          </c:val>
          <c:smooth val="0"/>
          <c:extLst>
            <c:ext xmlns:c16="http://schemas.microsoft.com/office/drawing/2014/chart" uri="{C3380CC4-5D6E-409C-BE32-E72D297353CC}">
              <c16:uniqueId val="{00000008-D740-485A-97C8-0D05EB02AD7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25842</c:v>
                </c:pt>
                <c:pt idx="5">
                  <c:v>25798</c:v>
                </c:pt>
                <c:pt idx="8">
                  <c:v>27106</c:v>
                </c:pt>
                <c:pt idx="11">
                  <c:v>26828</c:v>
                </c:pt>
                <c:pt idx="14">
                  <c:v>25304</c:v>
                </c:pt>
              </c:numCache>
            </c:numRef>
          </c:val>
          <c:extLst>
            <c:ext xmlns:c16="http://schemas.microsoft.com/office/drawing/2014/chart" uri="{C3380CC4-5D6E-409C-BE32-E72D297353CC}">
              <c16:uniqueId val="{00000000-AD6D-4DDE-96F0-1995AE852DFF}"/>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1260</c:v>
                </c:pt>
                <c:pt idx="5">
                  <c:v>1192</c:v>
                </c:pt>
                <c:pt idx="8">
                  <c:v>1259</c:v>
                </c:pt>
                <c:pt idx="11">
                  <c:v>1219</c:v>
                </c:pt>
                <c:pt idx="14">
                  <c:v>1233</c:v>
                </c:pt>
              </c:numCache>
            </c:numRef>
          </c:val>
          <c:extLst>
            <c:ext xmlns:c16="http://schemas.microsoft.com/office/drawing/2014/chart" uri="{C3380CC4-5D6E-409C-BE32-E72D297353CC}">
              <c16:uniqueId val="{00000001-AD6D-4DDE-96F0-1995AE852DFF}"/>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12776</c:v>
                </c:pt>
                <c:pt idx="5">
                  <c:v>11391</c:v>
                </c:pt>
                <c:pt idx="8">
                  <c:v>10870</c:v>
                </c:pt>
                <c:pt idx="11">
                  <c:v>11865</c:v>
                </c:pt>
                <c:pt idx="14">
                  <c:v>12159</c:v>
                </c:pt>
              </c:numCache>
            </c:numRef>
          </c:val>
          <c:extLst>
            <c:ext xmlns:c16="http://schemas.microsoft.com/office/drawing/2014/chart" uri="{C3380CC4-5D6E-409C-BE32-E72D297353CC}">
              <c16:uniqueId val="{00000002-AD6D-4DDE-96F0-1995AE852DFF}"/>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D6D-4DDE-96F0-1995AE852DFF}"/>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D6D-4DDE-96F0-1995AE852DFF}"/>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D6D-4DDE-96F0-1995AE852DFF}"/>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2854</c:v>
                </c:pt>
                <c:pt idx="3">
                  <c:v>2684</c:v>
                </c:pt>
                <c:pt idx="6">
                  <c:v>2704</c:v>
                </c:pt>
                <c:pt idx="9">
                  <c:v>2654</c:v>
                </c:pt>
                <c:pt idx="12">
                  <c:v>2701</c:v>
                </c:pt>
              </c:numCache>
            </c:numRef>
          </c:val>
          <c:extLst>
            <c:ext xmlns:c16="http://schemas.microsoft.com/office/drawing/2014/chart" uri="{C3380CC4-5D6E-409C-BE32-E72D297353CC}">
              <c16:uniqueId val="{00000006-AD6D-4DDE-96F0-1995AE852DFF}"/>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2442</c:v>
                </c:pt>
                <c:pt idx="3">
                  <c:v>2418</c:v>
                </c:pt>
                <c:pt idx="6">
                  <c:v>2366</c:v>
                </c:pt>
                <c:pt idx="9">
                  <c:v>2322</c:v>
                </c:pt>
                <c:pt idx="12">
                  <c:v>2118</c:v>
                </c:pt>
              </c:numCache>
            </c:numRef>
          </c:val>
          <c:extLst>
            <c:ext xmlns:c16="http://schemas.microsoft.com/office/drawing/2014/chart" uri="{C3380CC4-5D6E-409C-BE32-E72D297353CC}">
              <c16:uniqueId val="{00000007-AD6D-4DDE-96F0-1995AE852DFF}"/>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9590</c:v>
                </c:pt>
                <c:pt idx="3">
                  <c:v>9339</c:v>
                </c:pt>
                <c:pt idx="6">
                  <c:v>8484</c:v>
                </c:pt>
                <c:pt idx="9">
                  <c:v>7744</c:v>
                </c:pt>
                <c:pt idx="12">
                  <c:v>7931</c:v>
                </c:pt>
              </c:numCache>
            </c:numRef>
          </c:val>
          <c:extLst>
            <c:ext xmlns:c16="http://schemas.microsoft.com/office/drawing/2014/chart" uri="{C3380CC4-5D6E-409C-BE32-E72D297353CC}">
              <c16:uniqueId val="{00000008-AD6D-4DDE-96F0-1995AE852DFF}"/>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D6D-4DDE-96F0-1995AE852DFF}"/>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27373</c:v>
                </c:pt>
                <c:pt idx="3">
                  <c:v>27305</c:v>
                </c:pt>
                <c:pt idx="6">
                  <c:v>29616</c:v>
                </c:pt>
                <c:pt idx="9">
                  <c:v>29408</c:v>
                </c:pt>
                <c:pt idx="12">
                  <c:v>28685</c:v>
                </c:pt>
              </c:numCache>
            </c:numRef>
          </c:val>
          <c:extLst>
            <c:ext xmlns:c16="http://schemas.microsoft.com/office/drawing/2014/chart" uri="{C3380CC4-5D6E-409C-BE32-E72D297353CC}">
              <c16:uniqueId val="{0000000A-AD6D-4DDE-96F0-1995AE852DF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2382</c:v>
                </c:pt>
                <c:pt idx="2">
                  <c:v>#N/A</c:v>
                </c:pt>
                <c:pt idx="3">
                  <c:v>#N/A</c:v>
                </c:pt>
                <c:pt idx="4">
                  <c:v>3365</c:v>
                </c:pt>
                <c:pt idx="5">
                  <c:v>#N/A</c:v>
                </c:pt>
                <c:pt idx="6">
                  <c:v>#N/A</c:v>
                </c:pt>
                <c:pt idx="7">
                  <c:v>3936</c:v>
                </c:pt>
                <c:pt idx="8">
                  <c:v>#N/A</c:v>
                </c:pt>
                <c:pt idx="9">
                  <c:v>#N/A</c:v>
                </c:pt>
                <c:pt idx="10">
                  <c:v>2215</c:v>
                </c:pt>
                <c:pt idx="11">
                  <c:v>#N/A</c:v>
                </c:pt>
                <c:pt idx="12">
                  <c:v>#N/A</c:v>
                </c:pt>
                <c:pt idx="13">
                  <c:v>2739</c:v>
                </c:pt>
                <c:pt idx="14">
                  <c:v>#N/A</c:v>
                </c:pt>
              </c:numCache>
            </c:numRef>
          </c:val>
          <c:smooth val="0"/>
          <c:extLst>
            <c:ext xmlns:c16="http://schemas.microsoft.com/office/drawing/2014/chart" uri="{C3380CC4-5D6E-409C-BE32-E72D297353CC}">
              <c16:uniqueId val="{0000000B-AD6D-4DDE-96F0-1995AE852DF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2168</c:v>
                </c:pt>
                <c:pt idx="1">
                  <c:v>2663</c:v>
                </c:pt>
                <c:pt idx="2">
                  <c:v>2687</c:v>
                </c:pt>
              </c:numCache>
            </c:numRef>
          </c:val>
          <c:extLst>
            <c:ext xmlns:c16="http://schemas.microsoft.com/office/drawing/2014/chart" uri="{C3380CC4-5D6E-409C-BE32-E72D297353CC}">
              <c16:uniqueId val="{00000000-E223-4EB2-AC71-1100874DD8DF}"/>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865</c:v>
                </c:pt>
                <c:pt idx="1">
                  <c:v>852</c:v>
                </c:pt>
                <c:pt idx="2">
                  <c:v>873</c:v>
                </c:pt>
              </c:numCache>
            </c:numRef>
          </c:val>
          <c:extLst>
            <c:ext xmlns:c16="http://schemas.microsoft.com/office/drawing/2014/chart" uri="{C3380CC4-5D6E-409C-BE32-E72D297353CC}">
              <c16:uniqueId val="{00000001-E223-4EB2-AC71-1100874DD8DF}"/>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7718</c:v>
                </c:pt>
                <c:pt idx="1">
                  <c:v>7635</c:v>
                </c:pt>
                <c:pt idx="2">
                  <c:v>7321</c:v>
                </c:pt>
              </c:numCache>
            </c:numRef>
          </c:val>
          <c:extLst>
            <c:ext xmlns:c16="http://schemas.microsoft.com/office/drawing/2014/chart" uri="{C3380CC4-5D6E-409C-BE32-E72D297353CC}">
              <c16:uniqueId val="{00000002-E223-4EB2-AC71-1100874DD8D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{9181EE8E-9E02-46CD-8118-67BEE6728121}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CCD-4C22-B559-E94A0F57966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{89D241F9-4BC4-4500-A880-E9FB58034064}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CCD-4C22-B559-E94A0F57966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{FC30FABB-43E0-41C8-A684-F3D44F5240F6}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CCD-4C22-B559-E94A0F57966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{A1E7628D-B2D7-4F2A-9498-4EFA0976EB8C}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CCD-4C22-B559-E94A0F57966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{BAD7B6F8-FCB8-4151-9C97-CA20BD4E9817}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CCD-4C22-B559-E94A0F57966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{7E2733E9-0BF2-4899-B3E7-6B70EC920AF9}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CCD-4C22-B559-E94A0F57966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{34C9B643-392B-47BC-8CA6-16986A4DF63D}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CCD-4C22-B559-E94A0F57966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{E8D83C1D-CD09-4A86-B2D3-94865797149B}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CCD-4C22-B559-E94A0F57966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{0689B507-BEF9-478B-AAD6-04CA62D189C7}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CCD-4C22-B559-E94A0F57966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48.9</c:v>
                </c:pt>
                <c:pt idx="8">
                  <c:v>51.2</c:v>
                </c:pt>
                <c:pt idx="16">
                  <c:v>54.2</c:v>
                </c:pt>
                <c:pt idx="24">
                  <c:v>54.9</c:v>
                </c:pt>
                <c:pt idx="32">
                  <c:v>56.6</c:v>
                </c:pt>
              </c:numCache>
            </c:numRef>
          </c:xVal>
          <c:yVal>
            <c:numRef>
              <c:f>公会計指標分析・財政指標組合せ分析表!$BP$51:$DC$51</c:f>
              <c:numCache>
                <c:formatCode>#,##0.0;"▲ "#,##0.0</c:formatCode>
                <c:ptCount val="40"/>
                <c:pt idx="0">
                  <c:v>21.7</c:v>
                </c:pt>
                <c:pt idx="8">
                  <c:v>31.2</c:v>
                </c:pt>
                <c:pt idx="16">
                  <c:v>36.700000000000003</c:v>
                </c:pt>
                <c:pt idx="24">
                  <c:v>20.8</c:v>
                </c:pt>
                <c:pt idx="32">
                  <c:v>25.5</c:v>
                </c:pt>
              </c:numCache>
            </c:numRef>
          </c:yVal>
          <c:smooth val="0"/>
          <c:extLst>
            <c:ext xmlns:c16="http://schemas.microsoft.com/office/drawing/2014/chart" uri="{C3380CC4-5D6E-409C-BE32-E72D297353CC}">
              <c16:uniqueId val="{00000009-1CCD-4C22-B559-E94A0F57966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{C42F4F18-1A07-4CA0-9A67-5629F1F9C489}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CCD-4C22-B559-E94A0F57966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{630A0E1F-5B36-4E20-84D9-0D5171F98433}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CCD-4C22-B559-E94A0F57966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{641CA5FE-8424-4EB4-B57E-D45A58D30048}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CCD-4C22-B559-E94A0F57966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{589BDEBB-2C5D-47D5-BAC3-35118C7EF578}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CCD-4C22-B559-E94A0F57966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{D1248658-2BA2-48E2-BDB0-04236BC3FC86}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CCD-4C22-B559-E94A0F57966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{8965B457-A7DB-4416-8546-07649A6F270D}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CCD-4C22-B559-E94A0F57966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{12987F75-E1E4-4160-B1A9-EBC18A474C8B}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CCD-4C22-B559-E94A0F57966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{880BBDAF-9820-4B1C-847B-F9A2FEA8194C}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CCD-4C22-B559-E94A0F57966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{89882014-55EF-475E-BF98-DC7E2D2E22D2}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CCD-4C22-B559-E94A0F57966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57.1</c:v>
                </c:pt>
                <c:pt idx="16">
                  <c:v>58.7</c:v>
                </c:pt>
                <c:pt idx="24">
                  <c:v>59.9</c:v>
                </c:pt>
                <c:pt idx="32">
                  <c:v>60.6</c:v>
                </c:pt>
              </c:numCache>
            </c:numRef>
          </c:xVal>
          <c:yVal>
            <c:numRef>
              <c:f>公会計指標分析・財政指標組合せ分析表!$BP$55:$DC$55</c:f>
              <c:numCache>
                <c:formatCode>#,##0.0;"▲ "#,##0.0</c:formatCode>
                <c:ptCount val="40"/>
                <c:pt idx="0">
                  <c:v>58.5</c:v>
                </c:pt>
                <c:pt idx="8">
                  <c:v>52.3</c:v>
                </c:pt>
                <c:pt idx="16">
                  <c:v>55.4</c:v>
                </c:pt>
                <c:pt idx="24">
                  <c:v>52.7</c:v>
                </c:pt>
                <c:pt idx="32">
                  <c:v>49.7</c:v>
                </c:pt>
              </c:numCache>
            </c:numRef>
          </c:yVal>
          <c:smooth val="0"/>
          <c:extLst>
            <c:ext xmlns:c16="http://schemas.microsoft.com/office/drawing/2014/chart" uri="{C3380CC4-5D6E-409C-BE32-E72D297353CC}">
              <c16:uniqueId val="{00000013-1CCD-4C22-B559-E94A0F57966B}"/>
            </c:ext>
          </c:extLst>
        </c:ser>
        <c:dLbls>
          <c:showLegendKey val="0"/>
          <c:showVal val="1"/>
          <c:showCatName val="0"/>
          <c:showSerName val="0"/>
          <c:showPercent val="0"/>
          <c:showBubbleSize val="0"/>
        </c:dLbls>
        <c:axId val="46179840"/>
        <c:axId val="46181760"/>
      </c:scatterChart>
      <c:valAx>
        <c:axId val="46179840"/>
        <c:scaling>
          <c:orientation val="minMax"/>
          <c:max val="62"/>
          <c:min val="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5"/>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{1290B7CE-E39A-42FD-982D-4CA846021047}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3D1-4C36-8853-0FE39B8232B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{E83A1737-1614-4388-AF58-2073F72AF3BC}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3D1-4C36-8853-0FE39B8232B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{0DA25E89-62F5-4DED-8A04-3D72DC44CD8E}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3D1-4C36-8853-0FE39B8232B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{4C391ED6-47AD-4EAA-BE97-C13C96D24451}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3D1-4C36-8853-0FE39B8232B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{E02AB67E-DB97-493D-9970-C3BA6BA45A82}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3D1-4C36-8853-0FE39B8232B6}"/>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{5D21E90C-6128-4EA9-972F-9AEF5F51BAAD}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3D1-4C36-8853-0FE39B8232B6}"/>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{D55815A9-24F8-4402-A99E-57F655EDA426}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3D1-4C36-8853-0FE39B8232B6}"/>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{7DE21CA1-A4D6-470D-809B-6392AB4DCBB1}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3D1-4C36-8853-0FE39B8232B6}"/>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{A94CAA42-7B10-4CE7-855B-0D8801032B1D}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3D1-4C36-8853-0FE39B8232B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7.7</c:v>
                </c:pt>
                <c:pt idx="16">
                  <c:v>7.9</c:v>
                </c:pt>
                <c:pt idx="24">
                  <c:v>8.1999999999999993</c:v>
                </c:pt>
                <c:pt idx="32">
                  <c:v>8.6</c:v>
                </c:pt>
              </c:numCache>
            </c:numRef>
          </c:xVal>
          <c:yVal>
            <c:numRef>
              <c:f>公会計指標分析・財政指標組合せ分析表!$BP$73:$DC$73</c:f>
              <c:numCache>
                <c:formatCode>#,##0.0;"▲ "#,##0.0</c:formatCode>
                <c:ptCount val="40"/>
                <c:pt idx="0">
                  <c:v>21.7</c:v>
                </c:pt>
                <c:pt idx="8">
                  <c:v>31.2</c:v>
                </c:pt>
                <c:pt idx="16">
                  <c:v>36.700000000000003</c:v>
                </c:pt>
                <c:pt idx="24">
                  <c:v>20.8</c:v>
                </c:pt>
                <c:pt idx="32">
                  <c:v>25.5</c:v>
                </c:pt>
              </c:numCache>
            </c:numRef>
          </c:yVal>
          <c:smooth val="0"/>
          <c:extLst>
            <c:ext xmlns:c16="http://schemas.microsoft.com/office/drawing/2014/chart" uri="{C3380CC4-5D6E-409C-BE32-E72D297353CC}">
              <c16:uniqueId val="{00000009-83D1-4C36-8853-0FE39B8232B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{183EC601-66FC-4573-B3F8-DE3A686A5A96}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3D1-4C36-8853-0FE39B8232B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{53777D8C-76A7-44ED-B603-0FC5A86CEA3B}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3D1-4C36-8853-0FE39B8232B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{AC2F3A5C-4D6A-449D-BAE6-F6FD94D1E931}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3D1-4C36-8853-0FE39B8232B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{AAA8D160-B5A3-44EC-B74F-9CA1351D9B84}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3D1-4C36-8853-0FE39B8232B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{9E4361DC-3655-4652-A7CA-281706DF2FB8}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3D1-4C36-8853-0FE39B8232B6}"/>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{D0F188DC-F15B-40E9-9A80-2D3213B148A4}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3D1-4C36-8853-0FE39B8232B6}"/>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{6E0B9886-2BB2-4428-8669-71E5B762F6D7}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3D1-4C36-8853-0FE39B8232B6}"/>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{726E1106-74AB-4BDA-A612-4BAD7FB0F56A}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3D1-4C36-8853-0FE39B8232B6}"/>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{27ACBD39-42E3-4141-BDA0-A96DB5942384}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3D1-4C36-8853-0FE39B8232B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58.5</c:v>
                </c:pt>
                <c:pt idx="8">
                  <c:v>52.3</c:v>
                </c:pt>
                <c:pt idx="16">
                  <c:v>55.4</c:v>
                </c:pt>
                <c:pt idx="24">
                  <c:v>52.7</c:v>
                </c:pt>
                <c:pt idx="32">
                  <c:v>49.7</c:v>
                </c:pt>
              </c:numCache>
            </c:numRef>
          </c:yVal>
          <c:smooth val="0"/>
          <c:extLst>
            <c:ext xmlns:c16="http://schemas.microsoft.com/office/drawing/2014/chart" uri="{C3380CC4-5D6E-409C-BE32-E72D297353CC}">
              <c16:uniqueId val="{00000013-83D1-4C36-8853-0FE39B8232B6}"/>
            </c:ext>
          </c:extLst>
        </c:ser>
        <c:dLbls>
          <c:showLegendKey val="0"/>
          <c:showVal val="1"/>
          <c:showCatName val="0"/>
          <c:showSerName val="0"/>
          <c:showPercent val="0"/>
          <c:showBubbleSize val="0"/>
        </c:dLbls>
        <c:axId val="84219776"/>
        <c:axId val="84234240"/>
      </c:scatterChart>
      <c:valAx>
        <c:axId val="84219776"/>
        <c:scaling>
          <c:orientation val="minMax"/>
          <c:max val="11"/>
          <c:min val="7.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5"/>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8633460" cy="62293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9799320" y="186690"/>
          <a:ext cx="2230755"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2420600" y="186690"/>
          <a:ext cx="3352800"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佐賀県武雄市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457200" y="7429500"/>
          <a:ext cx="6705600" cy="38862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103120" y="786574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103120" y="8254365"/>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103120" y="864298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103120" y="9031605"/>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103120" y="942022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103120" y="9808845"/>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103120" y="1019746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103120" y="10586085"/>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103120" y="1112710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265045" y="1103185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1811000" y="7439025"/>
          <a:ext cx="3971925" cy="38862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1811000" y="7429500"/>
          <a:ext cx="79438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37235"/>
          <a:ext cx="1308735" cy="31623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1934825" y="7772400"/>
          <a:ext cx="3705224" cy="3383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３ヵ年平均の実質公債費比率は、昨年度の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％に上昇している。これは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新庁舎建設やこども図書館建設にかかる元利償還金が増加した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ためである。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アセットマネジメント計画等に基づく老朽化した施設の更新等が予定されており、償還金は増加する見込みであるため</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、実質公債費比率はさらに上昇していくことが予測される。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457200" y="11925300"/>
          <a:ext cx="6705600" cy="39624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1811000" y="11934825"/>
          <a:ext cx="3999140" cy="116531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1835493" y="11925300"/>
          <a:ext cx="72362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1915775" y="12144375"/>
          <a:ext cx="3792141" cy="9081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1706225" y="7572375"/>
          <a:ext cx="4200525" cy="493395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1764669" y="7602138"/>
          <a:ext cx="2243930" cy="670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356485" y="799719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356485" y="8347710"/>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356485" y="868870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356485" y="9039225"/>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356485" y="939927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356485" y="97497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356485" y="1045083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356485" y="1079182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356485" y="1115187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356485" y="1150239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356485" y="1184338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385060" y="1230820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537460" y="1222248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832935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9780270" y="238125"/>
          <a:ext cx="227838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2470130" y="238125"/>
          <a:ext cx="343662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佐賀県武雄市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457200" y="7589520"/>
          <a:ext cx="5372100" cy="35052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571500" y="704850"/>
          <a:ext cx="161925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1820525" y="7959090"/>
          <a:ext cx="3971924" cy="4434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将来負担比率の分子については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公営企業債等繰入見込額の増加や基準財政需要額算入見込額が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減少したことにより、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は前年度比較で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における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の主な要因は、将来負担額のうち</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新工業団地整備事業特別会計や国民健康保険特別会計にかかる公営企業債等繰入見込額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増加したためである。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また、充当可能財源等のうち</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下水道費や保健衛生費にかかる基準財政需要額算入見込額も減少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今後、地方債残高や公営企業債等繰入見込額等の負債の削減を図り、健全な財政運営に努め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763905" y="1219771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763905" y="1353312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2077181" cy="62674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563880" y="11727180"/>
          <a:ext cx="6515100" cy="36576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2402638" y="165045"/>
          <a:ext cx="3593374" cy="41148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6189638" y="165046"/>
          <a:ext cx="6652948" cy="41148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佐賀県武雄市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41589"/>
          <a:ext cx="216027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763905" y="1287018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2402638" y="794114"/>
          <a:ext cx="10439948" cy="425250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2402638" y="1275260"/>
          <a:ext cx="10438944" cy="3771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令和元年度豪雨災害への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復旧・復興を目的とし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「災害復興基金」を設置し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百万円の積立てを実施したものの、国民健康保険特別会計への繰出金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に充当するために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取崩した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基金残高合計は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10881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基金の一括運用を開始したことから、安定・安全な資金運用を継続しつつ、運用収益の着実な積み立てを行っていく。</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今後もアセットマネジメント計画に基づく老朽化した施設等の計画的更新等が見込まれるため、基金取り崩しを抑制した予算編成に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努</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める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2485270" y="896301"/>
          <a:ext cx="1257055" cy="34571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2402638" y="12248803"/>
          <a:ext cx="10439948" cy="539911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2402638" y="12716395"/>
          <a:ext cx="10438944" cy="4932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：公共施設の整備に係る普通建設事業に充当する基金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合併振興基金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：合併による</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市民の連携の強化及び均衡あるまちづくりの振興を図る事業を推進するための基金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志久排水機場維持管理基金：志久排水機場の維持管理及び施設更新等に充当する基金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・新球場建設事業等に充当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したことにより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3,206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合併振興基金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税の適正課税のための家屋全棟調査業務や、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都市計画マスタープランの策定事業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に充当したことに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1,722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志久排水機場維持管理基金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・施設の維持管理等に充当したことにより、基金残高は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各施設の個別管理計画を策定することでアセットマネジメントに係る経費を算出し、計画的な積み立て及び取崩しを行っていく。</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合併振興基金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合併による</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市民の連携の強化及び均衡あるまちづくりの振興を図る事業に充当しつつ、基金運用収入を着実に積立てていく。</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志久排水機場維持管理基金</a:t>
          </a:r>
          <a:endParaRPr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・継続的に維持管理、更新を図るため、計画的に事業執行を図り、</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取崩し</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抑制</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に努める</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2485269" y="12347948"/>
          <a:ext cx="231277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2402638" y="5184320"/>
          <a:ext cx="10439948" cy="338956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2402638" y="5650230"/>
          <a:ext cx="10438944" cy="2906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競輪事業特別会計の収益金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等を財源とした積立て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百万円を実施したことにより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、令和元年度の基金残高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2687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今後も合併支援措置が段階的に廃止されることに伴って地方交付税が減少し、社会保障関係経費が増加することで、財源不足が見込まれる。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そのため事業の選択と集中による経費削減を図り、基金の取崩しの抑制に努める。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2485269" y="5277298"/>
          <a:ext cx="1850129"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2402638" y="8716535"/>
          <a:ext cx="10439948" cy="339372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2402638" y="9182445"/>
          <a:ext cx="10438944" cy="2908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下水道関連県補助金等を財源とした積立て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百万円を実施したことにより令和元年度の基金残高は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今後も下水道事業に係る償還が増加する見込みであるため、引き続き計画的な積み立てに努める。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2485269" y="8809513"/>
          <a:ext cx="1256400"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佐賀県武雄市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48,854
48,615
195.40
26,700,800
25,582,209
856,500
13,192,781
28,684,549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H30</a:t>
          </a:r>
          <a:r>
            <a:rPr kumimoji="1" lang="ja-JP" altLang="en-US" sz="1200">
              <a:latin typeface="ＭＳ Ｐゴシック" panose="020B0600070205080204" pitchFamily="50" charset="-128"/>
              <a:ea typeface="ＭＳ Ｐゴシック" panose="020B0600070205080204" pitchFamily="50" charset="-128"/>
            </a:rPr>
            <a:t>年度に完成した新庁舎の減価償却が開始されたことや、大規模な資産形成が完了した直後であること、</a:t>
          </a:r>
          <a:r>
            <a:rPr kumimoji="1" lang="en-US" altLang="ja-JP" sz="1200">
              <a:latin typeface="ＭＳ Ｐゴシック" panose="020B0600070205080204" pitchFamily="50" charset="-128"/>
              <a:ea typeface="ＭＳ Ｐゴシック" panose="020B0600070205080204" pitchFamily="50" charset="-128"/>
            </a:rPr>
            <a:t>R1.8</a:t>
          </a:r>
          <a:r>
            <a:rPr kumimoji="1" lang="ja-JP" altLang="en-US" sz="1200">
              <a:latin typeface="ＭＳ Ｐゴシック" panose="020B0600070205080204" pitchFamily="50" charset="-128"/>
              <a:ea typeface="ＭＳ Ｐゴシック" panose="020B0600070205080204" pitchFamily="50" charset="-128"/>
            </a:rPr>
            <a:t>月の豪雨被害による影響で災害復旧費が増加し資産整備が抑えられたことなどもあり、前年よりも有形固定資産減価償却率の上昇幅は増加した。類似団体平均よりも低い有形固定資産減価償却率を保って入るものの、資産の減価償却は進行してい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D00-000042000000}"/>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28212</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flipV="1">
          <a:off x="4206240" y="5351145"/>
          <a:ext cx="1270" cy="129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D00-000044000000}"/>
            </a:ext>
          </a:extLst>
        </xdr:cNvPr>
        <xdr:cNvSpPr txBox="1"/>
      </xdr:nvSpPr>
      <xdr:spPr>
        <a:xfrm>
          <a:off x="4258945" y="6653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119245" y="664999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D00-000046000000}"/>
            </a:ext>
          </a:extLst>
        </xdr:cNvPr>
        <xdr:cNvSpPr txBox="1"/>
      </xdr:nvSpPr>
      <xdr:spPr>
        <a:xfrm>
          <a:off x="4258945" y="5130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119245" y="535114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D00-000048000000}"/>
            </a:ext>
          </a:extLst>
        </xdr:cNvPr>
        <xdr:cNvSpPr txBox="1"/>
      </xdr:nvSpPr>
      <xdr:spPr>
        <a:xfrm>
          <a:off x="4258945" y="5997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157345" y="601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3537585" y="59975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9344</xdr:rowOff>
    </xdr:from>
    <xdr:to>
      <xdr:col>15</xdr:col>
      <xdr:colOff>187325</xdr:colOff>
      <xdr:row>31</xdr:row>
      <xdr:rowOff>110944</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2867025" y="59605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2196465" y="59150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1905</xdr:rowOff>
    </xdr:from>
    <xdr:to>
      <xdr:col>7</xdr:col>
      <xdr:colOff>187325</xdr:colOff>
      <xdr:row>30</xdr:row>
      <xdr:rowOff>103505</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1525905" y="57854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116024</xdr:rowOff>
    </xdr:from>
    <xdr:to>
      <xdr:col>23</xdr:col>
      <xdr:colOff>136525</xdr:colOff>
      <xdr:row>31</xdr:row>
      <xdr:rowOff>46174</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157345" y="58996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138901</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D00-000054000000}"/>
            </a:ext>
          </a:extLst>
        </xdr:cNvPr>
        <xdr:cNvSpPr txBox="1"/>
      </xdr:nvSpPr>
      <xdr:spPr>
        <a:xfrm>
          <a:off x="4258945" y="5754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63591</xdr:rowOff>
    </xdr:from>
    <xdr:to>
      <xdr:col>19</xdr:col>
      <xdr:colOff>187325</xdr:colOff>
      <xdr:row>30</xdr:row>
      <xdr:rowOff>165191</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537585" y="584717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114391</xdr:rowOff>
    </xdr:from>
    <xdr:to>
      <xdr:col>23</xdr:col>
      <xdr:colOff>85725</xdr:colOff>
      <xdr:row>30</xdr:row>
      <xdr:rowOff>166824</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588385" y="5897971"/>
          <a:ext cx="61976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42001</xdr:rowOff>
    </xdr:from>
    <xdr:to>
      <xdr:col>15</xdr:col>
      <xdr:colOff>187325</xdr:colOff>
      <xdr:row>30</xdr:row>
      <xdr:rowOff>143601</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867025" y="58255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92801</xdr:rowOff>
    </xdr:from>
    <xdr:to>
      <xdr:col>19</xdr:col>
      <xdr:colOff>136525</xdr:colOff>
      <xdr:row>30</xdr:row>
      <xdr:rowOff>114391</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917825" y="5876381"/>
          <a:ext cx="67056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120922</xdr:rowOff>
    </xdr:from>
    <xdr:to>
      <xdr:col>11</xdr:col>
      <xdr:colOff>187325</xdr:colOff>
      <xdr:row>30</xdr:row>
      <xdr:rowOff>51072</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2196465" y="57368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272</xdr:rowOff>
    </xdr:from>
    <xdr:to>
      <xdr:col>15</xdr:col>
      <xdr:colOff>136525</xdr:colOff>
      <xdr:row>30</xdr:row>
      <xdr:rowOff>92801</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2247265" y="5783852"/>
          <a:ext cx="670560" cy="9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49983</xdr:rowOff>
    </xdr:from>
    <xdr:to>
      <xdr:col>7</xdr:col>
      <xdr:colOff>187325</xdr:colOff>
      <xdr:row>29</xdr:row>
      <xdr:rowOff>151583</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1525905" y="56659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100783</xdr:rowOff>
    </xdr:from>
    <xdr:to>
      <xdr:col>11</xdr:col>
      <xdr:colOff>136525</xdr:colOff>
      <xdr:row>30</xdr:row>
      <xdr:rowOff>272</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1576705" y="5716723"/>
          <a:ext cx="670560" cy="6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139082</xdr:rowOff>
    </xdr:from>
    <xdr:ext cx="405111" cy="259045"/>
    <xdr:sp macro="" textlink="">
      <xdr:nvSpPr>
        <xdr:cNvPr id="93" name="n_1aveValue有形固定資産減価償却率">
          <a:extLst>
            <a:ext uri="{FF2B5EF4-FFF2-40B4-BE49-F238E27FC236}">
              <a16:creationId xmlns:a16="http://schemas.microsoft.com/office/drawing/2014/main" id="{00000000-0008-0000-0D00-00005D000000}"/>
            </a:ext>
          </a:extLst>
        </xdr:cNvPr>
        <xdr:cNvSpPr txBox="1"/>
      </xdr:nvSpPr>
      <xdr:spPr>
        <a:xfrm>
          <a:off x="3395989" y="6090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102071</xdr:rowOff>
    </xdr:from>
    <xdr:ext cx="405111" cy="259045"/>
    <xdr:sp macro="" textlink="">
      <xdr:nvSpPr>
        <xdr:cNvPr id="94" name="n_2aveValue有形固定資産減価償却率">
          <a:extLst>
            <a:ext uri="{FF2B5EF4-FFF2-40B4-BE49-F238E27FC236}">
              <a16:creationId xmlns:a16="http://schemas.microsoft.com/office/drawing/2014/main" id="{00000000-0008-0000-0D00-00005E000000}"/>
            </a:ext>
          </a:extLst>
        </xdr:cNvPr>
        <xdr:cNvSpPr txBox="1"/>
      </xdr:nvSpPr>
      <xdr:spPr>
        <a:xfrm>
          <a:off x="2738129" y="605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52722</xdr:rowOff>
    </xdr:from>
    <xdr:ext cx="405111" cy="259045"/>
    <xdr:sp macro="" textlink="">
      <xdr:nvSpPr>
        <xdr:cNvPr id="95" name="n_3aveValue有形固定資産減価償却率">
          <a:extLst>
            <a:ext uri="{FF2B5EF4-FFF2-40B4-BE49-F238E27FC236}">
              <a16:creationId xmlns:a16="http://schemas.microsoft.com/office/drawing/2014/main" id="{00000000-0008-0000-0D00-00005F000000}"/>
            </a:ext>
          </a:extLst>
        </xdr:cNvPr>
        <xdr:cNvSpPr txBox="1"/>
      </xdr:nvSpPr>
      <xdr:spPr>
        <a:xfrm>
          <a:off x="2067569" y="6003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94632</xdr:rowOff>
    </xdr:from>
    <xdr:ext cx="405111" cy="259045"/>
    <xdr:sp macro="" textlink="">
      <xdr:nvSpPr>
        <xdr:cNvPr id="96" name="n_4aveValue有形固定資産減価償却率">
          <a:extLst>
            <a:ext uri="{FF2B5EF4-FFF2-40B4-BE49-F238E27FC236}">
              <a16:creationId xmlns:a16="http://schemas.microsoft.com/office/drawing/2014/main" id="{00000000-0008-0000-0D00-000060000000}"/>
            </a:ext>
          </a:extLst>
        </xdr:cNvPr>
        <xdr:cNvSpPr txBox="1"/>
      </xdr:nvSpPr>
      <xdr:spPr>
        <a:xfrm>
          <a:off x="1397009" y="5878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10268</xdr:rowOff>
    </xdr:from>
    <xdr:ext cx="405111" cy="259045"/>
    <xdr:sp macro="" textlink="">
      <xdr:nvSpPr>
        <xdr:cNvPr id="97" name="n_1mainValue有形固定資産減価償却率">
          <a:extLst>
            <a:ext uri="{FF2B5EF4-FFF2-40B4-BE49-F238E27FC236}">
              <a16:creationId xmlns:a16="http://schemas.microsoft.com/office/drawing/2014/main" id="{00000000-0008-0000-0D00-000061000000}"/>
            </a:ext>
          </a:extLst>
        </xdr:cNvPr>
        <xdr:cNvSpPr txBox="1"/>
      </xdr:nvSpPr>
      <xdr:spPr>
        <a:xfrm>
          <a:off x="3395989" y="5626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160128</xdr:rowOff>
    </xdr:from>
    <xdr:ext cx="405111" cy="259045"/>
    <xdr:sp macro="" textlink="">
      <xdr:nvSpPr>
        <xdr:cNvPr id="98" name="n_2mainValue有形固定資産減価償却率">
          <a:extLst>
            <a:ext uri="{FF2B5EF4-FFF2-40B4-BE49-F238E27FC236}">
              <a16:creationId xmlns:a16="http://schemas.microsoft.com/office/drawing/2014/main" id="{00000000-0008-0000-0D00-000062000000}"/>
            </a:ext>
          </a:extLst>
        </xdr:cNvPr>
        <xdr:cNvSpPr txBox="1"/>
      </xdr:nvSpPr>
      <xdr:spPr>
        <a:xfrm>
          <a:off x="2738129" y="5608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67599</xdr:rowOff>
    </xdr:from>
    <xdr:ext cx="405111" cy="259045"/>
    <xdr:sp macro="" textlink="">
      <xdr:nvSpPr>
        <xdr:cNvPr id="99" name="n_3mainValue有形固定資産減価償却率">
          <a:extLst>
            <a:ext uri="{FF2B5EF4-FFF2-40B4-BE49-F238E27FC236}">
              <a16:creationId xmlns:a16="http://schemas.microsoft.com/office/drawing/2014/main" id="{00000000-0008-0000-0D00-000063000000}"/>
            </a:ext>
          </a:extLst>
        </xdr:cNvPr>
        <xdr:cNvSpPr txBox="1"/>
      </xdr:nvSpPr>
      <xdr:spPr>
        <a:xfrm>
          <a:off x="2067569" y="5515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168110</xdr:rowOff>
    </xdr:from>
    <xdr:ext cx="405111" cy="259045"/>
    <xdr:sp macro="" textlink="">
      <xdr:nvSpPr>
        <xdr:cNvPr id="100" name="n_4mainValue有形固定資産減価償却率">
          <a:extLst>
            <a:ext uri="{FF2B5EF4-FFF2-40B4-BE49-F238E27FC236}">
              <a16:creationId xmlns:a16="http://schemas.microsoft.com/office/drawing/2014/main" id="{00000000-0008-0000-0D00-000064000000}"/>
            </a:ext>
          </a:extLst>
        </xdr:cNvPr>
        <xdr:cNvSpPr txBox="1"/>
      </xdr:nvSpPr>
      <xdr:spPr>
        <a:xfrm>
          <a:off x="1397009" y="544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令和元年度は地方債残高の減少により、将来負担額は減少したが、充当可能財源も減少したため、債務償還比率は前年度より増加している。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依然として全国、県平均より高い水準にあるため、地方債等の新規発行及び経常経費の抑制に努めていく。</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9486041" y="651168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9486041" y="615946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9542936" y="510663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9645528" y="47544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00000000-0008-0000-0D00-000081000000}"/>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90205</xdr:rowOff>
    </xdr:from>
    <xdr:to>
      <xdr:col>76</xdr:col>
      <xdr:colOff>21589</xdr:colOff>
      <xdr:row>34</xdr:row>
      <xdr:rowOff>82014</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flipV="1">
          <a:off x="13027660" y="5203225"/>
          <a:ext cx="1269" cy="1332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85841</xdr:rowOff>
    </xdr:from>
    <xdr:ext cx="560923" cy="259045"/>
    <xdr:sp macro="" textlink="">
      <xdr:nvSpPr>
        <xdr:cNvPr id="131" name="債務償還比率最小値テキスト">
          <a:extLst>
            <a:ext uri="{FF2B5EF4-FFF2-40B4-BE49-F238E27FC236}">
              <a16:creationId xmlns:a16="http://schemas.microsoft.com/office/drawing/2014/main" id="{00000000-0008-0000-0D00-000083000000}"/>
            </a:ext>
          </a:extLst>
        </xdr:cNvPr>
        <xdr:cNvSpPr txBox="1"/>
      </xdr:nvSpPr>
      <xdr:spPr>
        <a:xfrm>
          <a:off x="13080365" y="65399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82014</xdr:rowOff>
    </xdr:from>
    <xdr:to>
      <xdr:col>76</xdr:col>
      <xdr:colOff>111125</xdr:colOff>
      <xdr:row>34</xdr:row>
      <xdr:rowOff>82014</xdr:rowOff>
    </xdr:to>
    <xdr:cxnSp macro="">
      <xdr:nvCxnSpPr>
        <xdr:cNvPr id="132" name="直線コネクタ 131">
          <a:extLst>
            <a:ext uri="{FF2B5EF4-FFF2-40B4-BE49-F238E27FC236}">
              <a16:creationId xmlns:a16="http://schemas.microsoft.com/office/drawing/2014/main" id="{00000000-0008-0000-0D00-000084000000}"/>
            </a:ext>
          </a:extLst>
        </xdr:cNvPr>
        <xdr:cNvCxnSpPr/>
      </xdr:nvCxnSpPr>
      <xdr:spPr>
        <a:xfrm>
          <a:off x="12963525" y="65361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36882</xdr:rowOff>
    </xdr:from>
    <xdr:ext cx="469744" cy="259045"/>
    <xdr:sp macro="" textlink="">
      <xdr:nvSpPr>
        <xdr:cNvPr id="133" name="債務償還比率最大値テキスト">
          <a:extLst>
            <a:ext uri="{FF2B5EF4-FFF2-40B4-BE49-F238E27FC236}">
              <a16:creationId xmlns:a16="http://schemas.microsoft.com/office/drawing/2014/main" id="{00000000-0008-0000-0D00-000085000000}"/>
            </a:ext>
          </a:extLst>
        </xdr:cNvPr>
        <xdr:cNvSpPr txBox="1"/>
      </xdr:nvSpPr>
      <xdr:spPr>
        <a:xfrm>
          <a:off x="13080365" y="498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90205</xdr:rowOff>
    </xdr:from>
    <xdr:to>
      <xdr:col>76</xdr:col>
      <xdr:colOff>111125</xdr:colOff>
      <xdr:row>26</xdr:row>
      <xdr:rowOff>90205</xdr:rowOff>
    </xdr:to>
    <xdr:cxnSp macro="">
      <xdr:nvCxnSpPr>
        <xdr:cNvPr id="134" name="直線コネクタ 133">
          <a:extLst>
            <a:ext uri="{FF2B5EF4-FFF2-40B4-BE49-F238E27FC236}">
              <a16:creationId xmlns:a16="http://schemas.microsoft.com/office/drawing/2014/main" id="{00000000-0008-0000-0D00-000086000000}"/>
            </a:ext>
          </a:extLst>
        </xdr:cNvPr>
        <xdr:cNvCxnSpPr/>
      </xdr:nvCxnSpPr>
      <xdr:spPr>
        <a:xfrm>
          <a:off x="12963525" y="52032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158788</xdr:rowOff>
    </xdr:from>
    <xdr:ext cx="469744" cy="259045"/>
    <xdr:sp macro="" textlink="">
      <xdr:nvSpPr>
        <xdr:cNvPr id="135" name="債務償還比率平均値テキスト">
          <a:extLst>
            <a:ext uri="{FF2B5EF4-FFF2-40B4-BE49-F238E27FC236}">
              <a16:creationId xmlns:a16="http://schemas.microsoft.com/office/drawing/2014/main" id="{00000000-0008-0000-0D00-000087000000}"/>
            </a:ext>
          </a:extLst>
        </xdr:cNvPr>
        <xdr:cNvSpPr txBox="1"/>
      </xdr:nvSpPr>
      <xdr:spPr>
        <a:xfrm>
          <a:off x="13080365" y="5607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8911</xdr:rowOff>
    </xdr:from>
    <xdr:to>
      <xdr:col>76</xdr:col>
      <xdr:colOff>73025</xdr:colOff>
      <xdr:row>29</xdr:row>
      <xdr:rowOff>110511</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3001625" y="56248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5193</xdr:rowOff>
    </xdr:from>
    <xdr:to>
      <xdr:col>72</xdr:col>
      <xdr:colOff>123825</xdr:colOff>
      <xdr:row>29</xdr:row>
      <xdr:rowOff>106793</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2359005" y="562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10950</xdr:rowOff>
    </xdr:from>
    <xdr:to>
      <xdr:col>68</xdr:col>
      <xdr:colOff>123825</xdr:colOff>
      <xdr:row>29</xdr:row>
      <xdr:rowOff>112550</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1688445" y="562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147496</xdr:rowOff>
    </xdr:from>
    <xdr:to>
      <xdr:col>64</xdr:col>
      <xdr:colOff>123825</xdr:colOff>
      <xdr:row>29</xdr:row>
      <xdr:rowOff>77646</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1017885" y="55957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76369</xdr:rowOff>
    </xdr:from>
    <xdr:to>
      <xdr:col>60</xdr:col>
      <xdr:colOff>123825</xdr:colOff>
      <xdr:row>29</xdr:row>
      <xdr:rowOff>6519</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0347325" y="55246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163329</xdr:rowOff>
    </xdr:from>
    <xdr:to>
      <xdr:col>76</xdr:col>
      <xdr:colOff>73025</xdr:colOff>
      <xdr:row>29</xdr:row>
      <xdr:rowOff>93479</xdr:rowOff>
    </xdr:to>
    <xdr:sp macro="" textlink="">
      <xdr:nvSpPr>
        <xdr:cNvPr id="146" name="楕円 145">
          <a:extLst>
            <a:ext uri="{FF2B5EF4-FFF2-40B4-BE49-F238E27FC236}">
              <a16:creationId xmlns:a16="http://schemas.microsoft.com/office/drawing/2014/main" id="{00000000-0008-0000-0D00-000092000000}"/>
            </a:ext>
          </a:extLst>
        </xdr:cNvPr>
        <xdr:cNvSpPr/>
      </xdr:nvSpPr>
      <xdr:spPr>
        <a:xfrm>
          <a:off x="13001625" y="56116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14756</xdr:rowOff>
    </xdr:from>
    <xdr:ext cx="469744" cy="259045"/>
    <xdr:sp macro="" textlink="">
      <xdr:nvSpPr>
        <xdr:cNvPr id="147" name="債務償還比率該当値テキスト">
          <a:extLst>
            <a:ext uri="{FF2B5EF4-FFF2-40B4-BE49-F238E27FC236}">
              <a16:creationId xmlns:a16="http://schemas.microsoft.com/office/drawing/2014/main" id="{00000000-0008-0000-0D00-000093000000}"/>
            </a:ext>
          </a:extLst>
        </xdr:cNvPr>
        <xdr:cNvSpPr txBox="1"/>
      </xdr:nvSpPr>
      <xdr:spPr>
        <a:xfrm>
          <a:off x="13080365" y="546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130944</xdr:rowOff>
    </xdr:from>
    <xdr:to>
      <xdr:col>72</xdr:col>
      <xdr:colOff>123825</xdr:colOff>
      <xdr:row>29</xdr:row>
      <xdr:rowOff>61094</xdr:rowOff>
    </xdr:to>
    <xdr:sp macro="" textlink="">
      <xdr:nvSpPr>
        <xdr:cNvPr id="148" name="楕円 147">
          <a:extLst>
            <a:ext uri="{FF2B5EF4-FFF2-40B4-BE49-F238E27FC236}">
              <a16:creationId xmlns:a16="http://schemas.microsoft.com/office/drawing/2014/main" id="{00000000-0008-0000-0D00-000094000000}"/>
            </a:ext>
          </a:extLst>
        </xdr:cNvPr>
        <xdr:cNvSpPr/>
      </xdr:nvSpPr>
      <xdr:spPr>
        <a:xfrm>
          <a:off x="12359005" y="55792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10294</xdr:rowOff>
    </xdr:from>
    <xdr:to>
      <xdr:col>76</xdr:col>
      <xdr:colOff>22225</xdr:colOff>
      <xdr:row>29</xdr:row>
      <xdr:rowOff>42679</xdr:rowOff>
    </xdr:to>
    <xdr:cxnSp macro="">
      <xdr:nvCxnSpPr>
        <xdr:cNvPr id="149" name="直線コネクタ 148">
          <a:extLst>
            <a:ext uri="{FF2B5EF4-FFF2-40B4-BE49-F238E27FC236}">
              <a16:creationId xmlns:a16="http://schemas.microsoft.com/office/drawing/2014/main" id="{00000000-0008-0000-0D00-000095000000}"/>
            </a:ext>
          </a:extLst>
        </xdr:cNvPr>
        <xdr:cNvCxnSpPr/>
      </xdr:nvCxnSpPr>
      <xdr:spPr>
        <a:xfrm>
          <a:off x="12409805" y="5626234"/>
          <a:ext cx="6197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105466</xdr:rowOff>
    </xdr:from>
    <xdr:to>
      <xdr:col>68</xdr:col>
      <xdr:colOff>123825</xdr:colOff>
      <xdr:row>30</xdr:row>
      <xdr:rowOff>35616</xdr:rowOff>
    </xdr:to>
    <xdr:sp macro="" textlink="">
      <xdr:nvSpPr>
        <xdr:cNvPr id="150" name="楕円 149">
          <a:extLst>
            <a:ext uri="{FF2B5EF4-FFF2-40B4-BE49-F238E27FC236}">
              <a16:creationId xmlns:a16="http://schemas.microsoft.com/office/drawing/2014/main" id="{00000000-0008-0000-0D00-000096000000}"/>
            </a:ext>
          </a:extLst>
        </xdr:cNvPr>
        <xdr:cNvSpPr/>
      </xdr:nvSpPr>
      <xdr:spPr>
        <a:xfrm>
          <a:off x="11688445" y="57214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10294</xdr:rowOff>
    </xdr:from>
    <xdr:to>
      <xdr:col>72</xdr:col>
      <xdr:colOff>73025</xdr:colOff>
      <xdr:row>29</xdr:row>
      <xdr:rowOff>156266</xdr:rowOff>
    </xdr:to>
    <xdr:cxnSp macro="">
      <xdr:nvCxnSpPr>
        <xdr:cNvPr id="151" name="直線コネクタ 150">
          <a:extLst>
            <a:ext uri="{FF2B5EF4-FFF2-40B4-BE49-F238E27FC236}">
              <a16:creationId xmlns:a16="http://schemas.microsoft.com/office/drawing/2014/main" id="{00000000-0008-0000-0D00-000097000000}"/>
            </a:ext>
          </a:extLst>
        </xdr:cNvPr>
        <xdr:cNvCxnSpPr/>
      </xdr:nvCxnSpPr>
      <xdr:spPr>
        <a:xfrm flipV="1">
          <a:off x="11739245" y="5626234"/>
          <a:ext cx="670560" cy="14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86395</xdr:rowOff>
    </xdr:from>
    <xdr:to>
      <xdr:col>64</xdr:col>
      <xdr:colOff>123825</xdr:colOff>
      <xdr:row>30</xdr:row>
      <xdr:rowOff>16545</xdr:rowOff>
    </xdr:to>
    <xdr:sp macro="" textlink="">
      <xdr:nvSpPr>
        <xdr:cNvPr id="152" name="楕円 151">
          <a:extLst>
            <a:ext uri="{FF2B5EF4-FFF2-40B4-BE49-F238E27FC236}">
              <a16:creationId xmlns:a16="http://schemas.microsoft.com/office/drawing/2014/main" id="{00000000-0008-0000-0D00-000098000000}"/>
            </a:ext>
          </a:extLst>
        </xdr:cNvPr>
        <xdr:cNvSpPr/>
      </xdr:nvSpPr>
      <xdr:spPr>
        <a:xfrm>
          <a:off x="11017885" y="57023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137195</xdr:rowOff>
    </xdr:from>
    <xdr:to>
      <xdr:col>68</xdr:col>
      <xdr:colOff>73025</xdr:colOff>
      <xdr:row>29</xdr:row>
      <xdr:rowOff>156266</xdr:rowOff>
    </xdr:to>
    <xdr:cxnSp macro="">
      <xdr:nvCxnSpPr>
        <xdr:cNvPr id="153" name="直線コネクタ 152">
          <a:extLst>
            <a:ext uri="{FF2B5EF4-FFF2-40B4-BE49-F238E27FC236}">
              <a16:creationId xmlns:a16="http://schemas.microsoft.com/office/drawing/2014/main" id="{00000000-0008-0000-0D00-000099000000}"/>
            </a:ext>
          </a:extLst>
        </xdr:cNvPr>
        <xdr:cNvCxnSpPr/>
      </xdr:nvCxnSpPr>
      <xdr:spPr>
        <a:xfrm>
          <a:off x="11068685" y="5753135"/>
          <a:ext cx="670560" cy="1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83446</xdr:rowOff>
    </xdr:from>
    <xdr:to>
      <xdr:col>60</xdr:col>
      <xdr:colOff>123825</xdr:colOff>
      <xdr:row>29</xdr:row>
      <xdr:rowOff>13596</xdr:rowOff>
    </xdr:to>
    <xdr:sp macro="" textlink="">
      <xdr:nvSpPr>
        <xdr:cNvPr id="154" name="楕円 153">
          <a:extLst>
            <a:ext uri="{FF2B5EF4-FFF2-40B4-BE49-F238E27FC236}">
              <a16:creationId xmlns:a16="http://schemas.microsoft.com/office/drawing/2014/main" id="{00000000-0008-0000-0D00-00009A000000}"/>
            </a:ext>
          </a:extLst>
        </xdr:cNvPr>
        <xdr:cNvSpPr/>
      </xdr:nvSpPr>
      <xdr:spPr>
        <a:xfrm>
          <a:off x="10347325" y="55317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134246</xdr:rowOff>
    </xdr:from>
    <xdr:to>
      <xdr:col>64</xdr:col>
      <xdr:colOff>73025</xdr:colOff>
      <xdr:row>29</xdr:row>
      <xdr:rowOff>137195</xdr:rowOff>
    </xdr:to>
    <xdr:cxnSp macro="">
      <xdr:nvCxnSpPr>
        <xdr:cNvPr id="155" name="直線コネクタ 154">
          <a:extLst>
            <a:ext uri="{FF2B5EF4-FFF2-40B4-BE49-F238E27FC236}">
              <a16:creationId xmlns:a16="http://schemas.microsoft.com/office/drawing/2014/main" id="{00000000-0008-0000-0D00-00009B000000}"/>
            </a:ext>
          </a:extLst>
        </xdr:cNvPr>
        <xdr:cNvCxnSpPr/>
      </xdr:nvCxnSpPr>
      <xdr:spPr>
        <a:xfrm>
          <a:off x="10398125" y="5582546"/>
          <a:ext cx="670560" cy="17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97920</xdr:rowOff>
    </xdr:from>
    <xdr:ext cx="469744" cy="259045"/>
    <xdr:sp macro="" textlink="">
      <xdr:nvSpPr>
        <xdr:cNvPr id="156" name="n_1aveValue債務償還比率">
          <a:extLst>
            <a:ext uri="{FF2B5EF4-FFF2-40B4-BE49-F238E27FC236}">
              <a16:creationId xmlns:a16="http://schemas.microsoft.com/office/drawing/2014/main" id="{00000000-0008-0000-0D00-00009C000000}"/>
            </a:ext>
          </a:extLst>
        </xdr:cNvPr>
        <xdr:cNvSpPr txBox="1"/>
      </xdr:nvSpPr>
      <xdr:spPr>
        <a:xfrm>
          <a:off x="12185092" y="571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129077</xdr:rowOff>
    </xdr:from>
    <xdr:ext cx="469744" cy="259045"/>
    <xdr:sp macro="" textlink="">
      <xdr:nvSpPr>
        <xdr:cNvPr id="157" name="n_2aveValue債務償還比率">
          <a:extLst>
            <a:ext uri="{FF2B5EF4-FFF2-40B4-BE49-F238E27FC236}">
              <a16:creationId xmlns:a16="http://schemas.microsoft.com/office/drawing/2014/main" id="{00000000-0008-0000-0D00-00009D000000}"/>
            </a:ext>
          </a:extLst>
        </xdr:cNvPr>
        <xdr:cNvSpPr txBox="1"/>
      </xdr:nvSpPr>
      <xdr:spPr>
        <a:xfrm>
          <a:off x="11527232" y="54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94173</xdr:rowOff>
    </xdr:from>
    <xdr:ext cx="469744" cy="259045"/>
    <xdr:sp macro="" textlink="">
      <xdr:nvSpPr>
        <xdr:cNvPr id="158" name="n_3aveValue債務償還比率">
          <a:extLst>
            <a:ext uri="{FF2B5EF4-FFF2-40B4-BE49-F238E27FC236}">
              <a16:creationId xmlns:a16="http://schemas.microsoft.com/office/drawing/2014/main" id="{00000000-0008-0000-0D00-00009E000000}"/>
            </a:ext>
          </a:extLst>
        </xdr:cNvPr>
        <xdr:cNvSpPr txBox="1"/>
      </xdr:nvSpPr>
      <xdr:spPr>
        <a:xfrm>
          <a:off x="10856672" y="5374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23046</xdr:rowOff>
    </xdr:from>
    <xdr:ext cx="469744" cy="259045"/>
    <xdr:sp macro="" textlink="">
      <xdr:nvSpPr>
        <xdr:cNvPr id="159" name="n_4aveValue債務償還比率">
          <a:extLst>
            <a:ext uri="{FF2B5EF4-FFF2-40B4-BE49-F238E27FC236}">
              <a16:creationId xmlns:a16="http://schemas.microsoft.com/office/drawing/2014/main" id="{00000000-0008-0000-0D00-00009F000000}"/>
            </a:ext>
          </a:extLst>
        </xdr:cNvPr>
        <xdr:cNvSpPr txBox="1"/>
      </xdr:nvSpPr>
      <xdr:spPr>
        <a:xfrm>
          <a:off x="10186112" y="530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77621</xdr:rowOff>
    </xdr:from>
    <xdr:ext cx="469744" cy="259045"/>
    <xdr:sp macro="" textlink="">
      <xdr:nvSpPr>
        <xdr:cNvPr id="160" name="n_1mainValue債務償還比率">
          <a:extLst>
            <a:ext uri="{FF2B5EF4-FFF2-40B4-BE49-F238E27FC236}">
              <a16:creationId xmlns:a16="http://schemas.microsoft.com/office/drawing/2014/main" id="{00000000-0008-0000-0D00-0000A0000000}"/>
            </a:ext>
          </a:extLst>
        </xdr:cNvPr>
        <xdr:cNvSpPr txBox="1"/>
      </xdr:nvSpPr>
      <xdr:spPr>
        <a:xfrm>
          <a:off x="12185092" y="5358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26743</xdr:rowOff>
    </xdr:from>
    <xdr:ext cx="469744" cy="259045"/>
    <xdr:sp macro="" textlink="">
      <xdr:nvSpPr>
        <xdr:cNvPr id="161" name="n_2mainValue債務償還比率">
          <a:extLst>
            <a:ext uri="{FF2B5EF4-FFF2-40B4-BE49-F238E27FC236}">
              <a16:creationId xmlns:a16="http://schemas.microsoft.com/office/drawing/2014/main" id="{00000000-0008-0000-0D00-0000A1000000}"/>
            </a:ext>
          </a:extLst>
        </xdr:cNvPr>
        <xdr:cNvSpPr txBox="1"/>
      </xdr:nvSpPr>
      <xdr:spPr>
        <a:xfrm>
          <a:off x="11527232" y="581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7672</xdr:rowOff>
    </xdr:from>
    <xdr:ext cx="469744" cy="259045"/>
    <xdr:sp macro="" textlink="">
      <xdr:nvSpPr>
        <xdr:cNvPr id="162" name="n_3mainValue債務償還比率">
          <a:extLst>
            <a:ext uri="{FF2B5EF4-FFF2-40B4-BE49-F238E27FC236}">
              <a16:creationId xmlns:a16="http://schemas.microsoft.com/office/drawing/2014/main" id="{00000000-0008-0000-0D00-0000A2000000}"/>
            </a:ext>
          </a:extLst>
        </xdr:cNvPr>
        <xdr:cNvSpPr txBox="1"/>
      </xdr:nvSpPr>
      <xdr:spPr>
        <a:xfrm>
          <a:off x="10856672" y="5791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4723</xdr:rowOff>
    </xdr:from>
    <xdr:ext cx="469744" cy="259045"/>
    <xdr:sp macro="" textlink="">
      <xdr:nvSpPr>
        <xdr:cNvPr id="163" name="n_4mainValue債務償還比率">
          <a:extLst>
            <a:ext uri="{FF2B5EF4-FFF2-40B4-BE49-F238E27FC236}">
              <a16:creationId xmlns:a16="http://schemas.microsoft.com/office/drawing/2014/main" id="{00000000-0008-0000-0D00-0000A3000000}"/>
            </a:ext>
          </a:extLst>
        </xdr:cNvPr>
        <xdr:cNvSpPr txBox="1"/>
      </xdr:nvSpPr>
      <xdr:spPr>
        <a:xfrm>
          <a:off x="10186112" y="562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a:extLst>
            <a:ext uri="{FF2B5EF4-FFF2-40B4-BE49-F238E27FC236}">
              <a16:creationId xmlns:a16="http://schemas.microsoft.com/office/drawing/2014/main" id="{00000000-0008-0000-0D00-0000A5000000}"/>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佐賀県武雄市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48,854
48,615
195.40
26,700,800
25,582,209
856,500
13,192,781
28,684,549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148590</xdr:rowOff>
    </xdr:from>
    <xdr:to>
      <xdr:col>24</xdr:col>
      <xdr:colOff>62865</xdr:colOff>
      <xdr:row>41</xdr:row>
      <xdr:rowOff>62865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086225" y="551307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66692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124960" y="693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62865</xdr:rowOff>
    </xdr:from>
    <xdr:to>
      <xdr:col>24</xdr:col>
      <xdr:colOff>152400</xdr:colOff>
      <xdr:row>41</xdr:row>
      <xdr:rowOff>62865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020820" y="69361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95267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124960" y="529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148590</xdr:rowOff>
    </xdr:from>
    <xdr:to>
      <xdr:col>24</xdr:col>
      <xdr:colOff>152400</xdr:colOff>
      <xdr:row>32</xdr:row>
      <xdr:rowOff>148590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020820" y="55130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95267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124960" y="6297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036060" y="6319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67310</xdr:rowOff>
    </xdr:from>
    <xdr:to>
      <xdr:col>20</xdr:col>
      <xdr:colOff>38100</xdr:colOff>
      <xdr:row>37</xdr:row>
      <xdr:rowOff>168910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312160" y="62699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5146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739900" y="62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57785</xdr:rowOff>
    </xdr:from>
    <xdr:to>
      <xdr:col>6</xdr:col>
      <xdr:colOff>38100</xdr:colOff>
      <xdr:row>36</xdr:row>
      <xdr:rowOff>159385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965200" y="60928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635</xdr:rowOff>
    </xdr:from>
    <xdr:to>
      <xdr:col>24</xdr:col>
      <xdr:colOff>114300</xdr:colOff>
      <xdr:row>37</xdr:row>
      <xdr:rowOff>102235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03606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23512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124960"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139700</xdr:rowOff>
    </xdr:from>
    <xdr:to>
      <xdr:col>20</xdr:col>
      <xdr:colOff>38100</xdr:colOff>
      <xdr:row>37</xdr:row>
      <xdr:rowOff>69850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312160" y="61747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19050</xdr:rowOff>
    </xdr:from>
    <xdr:to>
      <xdr:col>24</xdr:col>
      <xdr:colOff>63500</xdr:colOff>
      <xdr:row>37</xdr:row>
      <xdr:rowOff>51435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355340" y="6221730"/>
          <a:ext cx="7315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105410</xdr:rowOff>
    </xdr:from>
    <xdr:to>
      <xdr:col>15</xdr:col>
      <xdr:colOff>101600</xdr:colOff>
      <xdr:row>37</xdr:row>
      <xdr:rowOff>35560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514600" y="61404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156210</xdr:rowOff>
    </xdr:from>
    <xdr:to>
      <xdr:col>19</xdr:col>
      <xdr:colOff>177800</xdr:colOff>
      <xdr:row>37</xdr:row>
      <xdr:rowOff>19050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565400" y="6191250"/>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71120</xdr:rowOff>
    </xdr:from>
    <xdr:to>
      <xdr:col>10</xdr:col>
      <xdr:colOff>165100</xdr:colOff>
      <xdr:row>37</xdr:row>
      <xdr:rowOff>1270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739900" y="6106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121920</xdr:rowOff>
    </xdr:from>
    <xdr:to>
      <xdr:col>15</xdr:col>
      <xdr:colOff>50800</xdr:colOff>
      <xdr:row>36</xdr:row>
      <xdr:rowOff>156210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790700" y="6156960"/>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38735</xdr:rowOff>
    </xdr:from>
    <xdr:to>
      <xdr:col>6</xdr:col>
      <xdr:colOff>38100</xdr:colOff>
      <xdr:row>36</xdr:row>
      <xdr:rowOff>140335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965200" y="60737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89535</xdr:rowOff>
    </xdr:from>
    <xdr:to>
      <xdr:col>10</xdr:col>
      <xdr:colOff>114300</xdr:colOff>
      <xdr:row>36</xdr:row>
      <xdr:rowOff>121920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008380" y="6124575"/>
          <a:ext cx="7823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160037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170564" y="636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135272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385704" y="633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100982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611004" y="630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150512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836304" y="6185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86377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17056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385704"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17797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61100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156862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83630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66065</xdr:rowOff>
    </xdr:from>
    <xdr:to>
      <xdr:col>54</xdr:col>
      <xdr:colOff>189865</xdr:colOff>
      <xdr:row>41</xdr:row>
      <xdr:rowOff>54711</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9219565" y="5598185"/>
          <a:ext cx="0" cy="132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58538</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9258300" y="693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54711</xdr:rowOff>
    </xdr:from>
    <xdr:to>
      <xdr:col>55</xdr:col>
      <xdr:colOff>88900</xdr:colOff>
      <xdr:row>41</xdr:row>
      <xdr:rowOff>54711</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9154160" y="69279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12742</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9258300" y="537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66065</xdr:rowOff>
    </xdr:from>
    <xdr:to>
      <xdr:col>55</xdr:col>
      <xdr:colOff>88900</xdr:colOff>
      <xdr:row>33</xdr:row>
      <xdr:rowOff>66065</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9154160" y="55981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82338</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9258300" y="6285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59461</xdr:rowOff>
    </xdr:from>
    <xdr:to>
      <xdr:col>55</xdr:col>
      <xdr:colOff>50800</xdr:colOff>
      <xdr:row>38</xdr:row>
      <xdr:rowOff>161061</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9192260" y="64297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60071</xdr:rowOff>
    </xdr:from>
    <xdr:to>
      <xdr:col>50</xdr:col>
      <xdr:colOff>165100</xdr:colOff>
      <xdr:row>38</xdr:row>
      <xdr:rowOff>161671</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8445500" y="64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54204</xdr:rowOff>
    </xdr:from>
    <xdr:to>
      <xdr:col>46</xdr:col>
      <xdr:colOff>38100</xdr:colOff>
      <xdr:row>38</xdr:row>
      <xdr:rowOff>155804</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7670800" y="64245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44145</xdr:rowOff>
    </xdr:from>
    <xdr:to>
      <xdr:col>41</xdr:col>
      <xdr:colOff>101600</xdr:colOff>
      <xdr:row>38</xdr:row>
      <xdr:rowOff>145745</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6873240" y="641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24143</xdr:rowOff>
    </xdr:from>
    <xdr:to>
      <xdr:col>36</xdr:col>
      <xdr:colOff>165100</xdr:colOff>
      <xdr:row>37</xdr:row>
      <xdr:rowOff>125743</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098540" y="622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59461</xdr:rowOff>
    </xdr:from>
    <xdr:to>
      <xdr:col>55</xdr:col>
      <xdr:colOff>50800</xdr:colOff>
      <xdr:row>38</xdr:row>
      <xdr:rowOff>161061</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192260" y="64297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37888</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9258300" y="640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61861</xdr:rowOff>
    </xdr:from>
    <xdr:to>
      <xdr:col>50</xdr:col>
      <xdr:colOff>165100</xdr:colOff>
      <xdr:row>38</xdr:row>
      <xdr:rowOff>163461</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445500" y="643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110261</xdr:rowOff>
    </xdr:from>
    <xdr:to>
      <xdr:col>55</xdr:col>
      <xdr:colOff>0</xdr:colOff>
      <xdr:row>38</xdr:row>
      <xdr:rowOff>112661</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496300" y="6480581"/>
          <a:ext cx="7239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63957</xdr:rowOff>
    </xdr:from>
    <xdr:to>
      <xdr:col>46</xdr:col>
      <xdr:colOff>38100</xdr:colOff>
      <xdr:row>38</xdr:row>
      <xdr:rowOff>165557</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670800" y="64342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112661</xdr:rowOff>
    </xdr:from>
    <xdr:to>
      <xdr:col>50</xdr:col>
      <xdr:colOff>114300</xdr:colOff>
      <xdr:row>38</xdr:row>
      <xdr:rowOff>114757</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713980" y="6482981"/>
          <a:ext cx="78232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165608</xdr:rowOff>
    </xdr:from>
    <xdr:to>
      <xdr:col>41</xdr:col>
      <xdr:colOff>101600</xdr:colOff>
      <xdr:row>37</xdr:row>
      <xdr:rowOff>95758</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873240" y="62006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44958</xdr:rowOff>
    </xdr:from>
    <xdr:to>
      <xdr:col>45</xdr:col>
      <xdr:colOff>177800</xdr:colOff>
      <xdr:row>38</xdr:row>
      <xdr:rowOff>114757</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6924040" y="6247638"/>
          <a:ext cx="789940" cy="23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166027</xdr:rowOff>
    </xdr:from>
    <xdr:to>
      <xdr:col>36</xdr:col>
      <xdr:colOff>165100</xdr:colOff>
      <xdr:row>37</xdr:row>
      <xdr:rowOff>96177</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098540" y="62010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44958</xdr:rowOff>
    </xdr:from>
    <xdr:to>
      <xdr:col>41</xdr:col>
      <xdr:colOff>50800</xdr:colOff>
      <xdr:row>37</xdr:row>
      <xdr:rowOff>45377</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149340" y="6247638"/>
          <a:ext cx="7747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6748</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8239271" y="620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881</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7477271" y="620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136872</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6702571" y="650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116870</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5905011" y="631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154588</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8239271" y="652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156684</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7477271" y="652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112285</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6702571" y="597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112704</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5905011" y="598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E00-0000AB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28575</xdr:rowOff>
    </xdr:from>
    <xdr:to>
      <xdr:col>24</xdr:col>
      <xdr:colOff>62865</xdr:colOff>
      <xdr:row>63</xdr:row>
      <xdr:rowOff>116205</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flipV="1">
          <a:off x="4086225" y="924877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120032</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E00-0000AD000000}"/>
            </a:ext>
          </a:extLst>
        </xdr:cNvPr>
        <xdr:cNvSpPr txBox="1"/>
      </xdr:nvSpPr>
      <xdr:spPr>
        <a:xfrm>
          <a:off x="4124960" y="1068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020820" y="106775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146702</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0000000-0008-0000-0E00-0000AF000000}"/>
            </a:ext>
          </a:extLst>
        </xdr:cNvPr>
        <xdr:cNvSpPr txBox="1"/>
      </xdr:nvSpPr>
      <xdr:spPr>
        <a:xfrm>
          <a:off x="4124960" y="9031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28575</xdr:rowOff>
    </xdr:from>
    <xdr:to>
      <xdr:col>24</xdr:col>
      <xdr:colOff>152400</xdr:colOff>
      <xdr:row>55</xdr:row>
      <xdr:rowOff>28575</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020820" y="92487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129557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E00-0000B1000000}"/>
            </a:ext>
          </a:extLst>
        </xdr:cNvPr>
        <xdr:cNvSpPr txBox="1"/>
      </xdr:nvSpPr>
      <xdr:spPr>
        <a:xfrm>
          <a:off x="412496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4036060" y="10041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133985</xdr:rowOff>
    </xdr:from>
    <xdr:to>
      <xdr:col>20</xdr:col>
      <xdr:colOff>38100</xdr:colOff>
      <xdr:row>60</xdr:row>
      <xdr:rowOff>64135</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3312160" y="100247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2514600" y="99980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739900" y="99637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6350</xdr:rowOff>
    </xdr:from>
    <xdr:to>
      <xdr:col>6</xdr:col>
      <xdr:colOff>38100</xdr:colOff>
      <xdr:row>59</xdr:row>
      <xdr:rowOff>107950</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965200" y="98971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4036060" y="100285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160672</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E00-0000BD000000}"/>
            </a:ext>
          </a:extLst>
        </xdr:cNvPr>
        <xdr:cNvSpPr txBox="1"/>
      </xdr:nvSpPr>
      <xdr:spPr>
        <a:xfrm>
          <a:off x="4124960"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113030</xdr:rowOff>
    </xdr:from>
    <xdr:to>
      <xdr:col>20</xdr:col>
      <xdr:colOff>38100</xdr:colOff>
      <xdr:row>60</xdr:row>
      <xdr:rowOff>43180</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3312160" y="100037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163830</xdr:rowOff>
    </xdr:from>
    <xdr:to>
      <xdr:col>24</xdr:col>
      <xdr:colOff>63500</xdr:colOff>
      <xdr:row>60</xdr:row>
      <xdr:rowOff>17145</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3355340" y="10054590"/>
          <a:ext cx="73152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130175</xdr:rowOff>
    </xdr:from>
    <xdr:to>
      <xdr:col>15</xdr:col>
      <xdr:colOff>101600</xdr:colOff>
      <xdr:row>60</xdr:row>
      <xdr:rowOff>60325</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2514600" y="100209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163830</xdr:rowOff>
    </xdr:from>
    <xdr:to>
      <xdr:col>19</xdr:col>
      <xdr:colOff>177800</xdr:colOff>
      <xdr:row>60</xdr:row>
      <xdr:rowOff>9525</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flipV="1">
          <a:off x="2565400" y="10054590"/>
          <a:ext cx="78994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111125</xdr:rowOff>
    </xdr:from>
    <xdr:to>
      <xdr:col>10</xdr:col>
      <xdr:colOff>165100</xdr:colOff>
      <xdr:row>60</xdr:row>
      <xdr:rowOff>41275</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739900" y="100018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161925</xdr:rowOff>
    </xdr:from>
    <xdr:to>
      <xdr:col>15</xdr:col>
      <xdr:colOff>50800</xdr:colOff>
      <xdr:row>60</xdr:row>
      <xdr:rowOff>9525</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1790700" y="10052685"/>
          <a:ext cx="7747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80645</xdr:rowOff>
    </xdr:from>
    <xdr:to>
      <xdr:col>6</xdr:col>
      <xdr:colOff>38100</xdr:colOff>
      <xdr:row>60</xdr:row>
      <xdr:rowOff>10795</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965200" y="99714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131445</xdr:rowOff>
    </xdr:from>
    <xdr:to>
      <xdr:col>10</xdr:col>
      <xdr:colOff>114300</xdr:colOff>
      <xdr:row>59</xdr:row>
      <xdr:rowOff>161925</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1008380" y="10022205"/>
          <a:ext cx="7823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55262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3170564" y="1011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53992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238570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19702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1611004"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124477</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83630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59707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317056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51452</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2385704" y="1010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32402</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1611004" y="10090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1922</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836304" y="10060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299921" y="94415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E00-0000E6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38695</xdr:rowOff>
    </xdr:from>
    <xdr:to>
      <xdr:col>54</xdr:col>
      <xdr:colOff>189865</xdr:colOff>
      <xdr:row>64</xdr:row>
      <xdr:rowOff>127965</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9219565" y="9426535"/>
          <a:ext cx="0" cy="1430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131792</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E00-0000E8000000}"/>
            </a:ext>
          </a:extLst>
        </xdr:cNvPr>
        <xdr:cNvSpPr txBox="1"/>
      </xdr:nvSpPr>
      <xdr:spPr>
        <a:xfrm>
          <a:off x="9258300" y="10860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127965</xdr:rowOff>
    </xdr:from>
    <xdr:to>
      <xdr:col>55</xdr:col>
      <xdr:colOff>88900</xdr:colOff>
      <xdr:row>64</xdr:row>
      <xdr:rowOff>127965</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9154160" y="108569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156822</xdr:rowOff>
    </xdr:from>
    <xdr:ext cx="599010"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E00-0000EA000000}"/>
            </a:ext>
          </a:extLst>
        </xdr:cNvPr>
        <xdr:cNvSpPr txBox="1"/>
      </xdr:nvSpPr>
      <xdr:spPr>
        <a:xfrm>
          <a:off x="9258300" y="9209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38695</xdr:rowOff>
    </xdr:from>
    <xdr:to>
      <xdr:col>55</xdr:col>
      <xdr:colOff>88900</xdr:colOff>
      <xdr:row>56</xdr:row>
      <xdr:rowOff>38695</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9154160" y="94265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49652</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E00-0000EC000000}"/>
            </a:ext>
          </a:extLst>
        </xdr:cNvPr>
        <xdr:cNvSpPr txBox="1"/>
      </xdr:nvSpPr>
      <xdr:spPr>
        <a:xfrm>
          <a:off x="9258300" y="102756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26775</xdr:rowOff>
    </xdr:from>
    <xdr:to>
      <xdr:col>55</xdr:col>
      <xdr:colOff>50800</xdr:colOff>
      <xdr:row>62</xdr:row>
      <xdr:rowOff>128375</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9192260" y="104204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49084</xdr:rowOff>
    </xdr:from>
    <xdr:to>
      <xdr:col>50</xdr:col>
      <xdr:colOff>165100</xdr:colOff>
      <xdr:row>62</xdr:row>
      <xdr:rowOff>150684</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8445500" y="1044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44446</xdr:rowOff>
    </xdr:from>
    <xdr:to>
      <xdr:col>46</xdr:col>
      <xdr:colOff>38100</xdr:colOff>
      <xdr:row>62</xdr:row>
      <xdr:rowOff>146046</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7670800" y="104381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31408</xdr:rowOff>
    </xdr:from>
    <xdr:to>
      <xdr:col>41</xdr:col>
      <xdr:colOff>101600</xdr:colOff>
      <xdr:row>62</xdr:row>
      <xdr:rowOff>133008</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6873240" y="104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153658</xdr:rowOff>
    </xdr:from>
    <xdr:to>
      <xdr:col>36</xdr:col>
      <xdr:colOff>165100</xdr:colOff>
      <xdr:row>62</xdr:row>
      <xdr:rowOff>83808</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6098540" y="103796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5976</xdr:rowOff>
    </xdr:from>
    <xdr:to>
      <xdr:col>55</xdr:col>
      <xdr:colOff>50800</xdr:colOff>
      <xdr:row>63</xdr:row>
      <xdr:rowOff>107576</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9192260" y="105672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155853</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E00-0000F8000000}"/>
            </a:ext>
          </a:extLst>
        </xdr:cNvPr>
        <xdr:cNvSpPr txBox="1"/>
      </xdr:nvSpPr>
      <xdr:spPr>
        <a:xfrm>
          <a:off x="9258300" y="1054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8603</xdr:rowOff>
    </xdr:from>
    <xdr:to>
      <xdr:col>50</xdr:col>
      <xdr:colOff>165100</xdr:colOff>
      <xdr:row>63</xdr:row>
      <xdr:rowOff>110203</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8445500" y="1056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56776</xdr:rowOff>
    </xdr:from>
    <xdr:to>
      <xdr:col>55</xdr:col>
      <xdr:colOff>0</xdr:colOff>
      <xdr:row>63</xdr:row>
      <xdr:rowOff>59403</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8496300" y="10618096"/>
          <a:ext cx="723900" cy="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19315</xdr:rowOff>
    </xdr:from>
    <xdr:to>
      <xdr:col>46</xdr:col>
      <xdr:colOff>38100</xdr:colOff>
      <xdr:row>63</xdr:row>
      <xdr:rowOff>120915</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7670800" y="105806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59403</xdr:rowOff>
    </xdr:from>
    <xdr:to>
      <xdr:col>50</xdr:col>
      <xdr:colOff>114300</xdr:colOff>
      <xdr:row>63</xdr:row>
      <xdr:rowOff>70115</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7713980" y="10620723"/>
          <a:ext cx="782320" cy="1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23230</xdr:rowOff>
    </xdr:from>
    <xdr:to>
      <xdr:col>41</xdr:col>
      <xdr:colOff>101600</xdr:colOff>
      <xdr:row>63</xdr:row>
      <xdr:rowOff>124830</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6873240" y="1058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70115</xdr:rowOff>
    </xdr:from>
    <xdr:to>
      <xdr:col>45</xdr:col>
      <xdr:colOff>177800</xdr:colOff>
      <xdr:row>63</xdr:row>
      <xdr:rowOff>74030</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6924040" y="10631435"/>
          <a:ext cx="789940" cy="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22749</xdr:rowOff>
    </xdr:from>
    <xdr:to>
      <xdr:col>36</xdr:col>
      <xdr:colOff>165100</xdr:colOff>
      <xdr:row>63</xdr:row>
      <xdr:rowOff>124349</xdr:rowOff>
    </xdr:to>
    <xdr:sp macro="" textlink="">
      <xdr:nvSpPr>
        <xdr:cNvPr id="255" name="楕円 254">
          <a:extLst>
            <a:ext uri="{FF2B5EF4-FFF2-40B4-BE49-F238E27FC236}">
              <a16:creationId xmlns:a16="http://schemas.microsoft.com/office/drawing/2014/main" id="{00000000-0008-0000-0E00-0000FF000000}"/>
            </a:ext>
          </a:extLst>
        </xdr:cNvPr>
        <xdr:cNvSpPr/>
      </xdr:nvSpPr>
      <xdr:spPr>
        <a:xfrm>
          <a:off x="6098540" y="1058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73549</xdr:rowOff>
    </xdr:from>
    <xdr:to>
      <xdr:col>41</xdr:col>
      <xdr:colOff>50800</xdr:colOff>
      <xdr:row>63</xdr:row>
      <xdr:rowOff>74030</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6149340" y="10634869"/>
          <a:ext cx="774700" cy="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167211</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8214575" y="10225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162573</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444955" y="1022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149535</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670255" y="1020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100335</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5872695" y="10158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101330</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8214575" y="10662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112042</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7444955" y="1067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115957</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6670255" y="1067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115476</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5872695" y="10676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E00-000020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40005</xdr:rowOff>
    </xdr:from>
    <xdr:to>
      <xdr:col>24</xdr:col>
      <xdr:colOff>62865</xdr:colOff>
      <xdr:row>86</xdr:row>
      <xdr:rowOff>78105</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flipV="1">
          <a:off x="4086225" y="1294828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00000000-0008-0000-0E00-000022010000}"/>
            </a:ext>
          </a:extLst>
        </xdr:cNvPr>
        <xdr:cNvSpPr txBox="1"/>
      </xdr:nvSpPr>
      <xdr:spPr>
        <a:xfrm>
          <a:off x="4124960" y="1449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020820" y="144951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158132</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00000000-0008-0000-0E00-000024010000}"/>
            </a:ext>
          </a:extLst>
        </xdr:cNvPr>
        <xdr:cNvSpPr txBox="1"/>
      </xdr:nvSpPr>
      <xdr:spPr>
        <a:xfrm>
          <a:off x="4124960" y="12731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40005</xdr:rowOff>
    </xdr:from>
    <xdr:to>
      <xdr:col>24</xdr:col>
      <xdr:colOff>152400</xdr:colOff>
      <xdr:row>77</xdr:row>
      <xdr:rowOff>40005</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4020820" y="129482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E00-000026010000}"/>
            </a:ext>
          </a:extLst>
        </xdr:cNvPr>
        <xdr:cNvSpPr txBox="1"/>
      </xdr:nvSpPr>
      <xdr:spPr>
        <a:xfrm>
          <a:off x="4124960" y="13776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4036060" y="1379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3312160" y="137680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2514600" y="1375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739900" y="1376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965200" y="137756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50164</xdr:rowOff>
    </xdr:from>
    <xdr:to>
      <xdr:col>24</xdr:col>
      <xdr:colOff>114300</xdr:colOff>
      <xdr:row>82</xdr:row>
      <xdr:rowOff>151764</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4036060" y="1379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73041</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E00-000032010000}"/>
            </a:ext>
          </a:extLst>
        </xdr:cNvPr>
        <xdr:cNvSpPr txBox="1"/>
      </xdr:nvSpPr>
      <xdr:spPr>
        <a:xfrm>
          <a:off x="4124960" y="13651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21589</xdr:rowOff>
    </xdr:from>
    <xdr:to>
      <xdr:col>20</xdr:col>
      <xdr:colOff>38100</xdr:colOff>
      <xdr:row>82</xdr:row>
      <xdr:rowOff>123189</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3312160" y="137680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72389</xdr:rowOff>
    </xdr:from>
    <xdr:to>
      <xdr:col>24</xdr:col>
      <xdr:colOff>63500</xdr:colOff>
      <xdr:row>82</xdr:row>
      <xdr:rowOff>100964</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3355340" y="13818869"/>
          <a:ext cx="7315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166370</xdr:rowOff>
    </xdr:from>
    <xdr:to>
      <xdr:col>15</xdr:col>
      <xdr:colOff>101600</xdr:colOff>
      <xdr:row>82</xdr:row>
      <xdr:rowOff>96520</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2514600" y="13745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45720</xdr:rowOff>
    </xdr:from>
    <xdr:to>
      <xdr:col>19</xdr:col>
      <xdr:colOff>177800</xdr:colOff>
      <xdr:row>82</xdr:row>
      <xdr:rowOff>72389</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2565400" y="13792200"/>
          <a:ext cx="78994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164464</xdr:rowOff>
    </xdr:from>
    <xdr:to>
      <xdr:col>10</xdr:col>
      <xdr:colOff>165100</xdr:colOff>
      <xdr:row>82</xdr:row>
      <xdr:rowOff>94614</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739900" y="137433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43814</xdr:rowOff>
    </xdr:from>
    <xdr:to>
      <xdr:col>15</xdr:col>
      <xdr:colOff>50800</xdr:colOff>
      <xdr:row>82</xdr:row>
      <xdr:rowOff>45720</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1790700" y="13790294"/>
          <a:ext cx="7747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135889</xdr:rowOff>
    </xdr:from>
    <xdr:to>
      <xdr:col>6</xdr:col>
      <xdr:colOff>38100</xdr:colOff>
      <xdr:row>82</xdr:row>
      <xdr:rowOff>66039</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965200" y="137147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15239</xdr:rowOff>
    </xdr:from>
    <xdr:to>
      <xdr:col>10</xdr:col>
      <xdr:colOff>114300</xdr:colOff>
      <xdr:row>82</xdr:row>
      <xdr:rowOff>43814</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1008380" y="13761719"/>
          <a:ext cx="7823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114316</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E00-00003B010000}"/>
            </a:ext>
          </a:extLst>
        </xdr:cNvPr>
        <xdr:cNvSpPr txBox="1"/>
      </xdr:nvSpPr>
      <xdr:spPr>
        <a:xfrm>
          <a:off x="3170564" y="13860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99077</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E00-00003C010000}"/>
            </a:ext>
          </a:extLst>
        </xdr:cNvPr>
        <xdr:cNvSpPr txBox="1"/>
      </xdr:nvSpPr>
      <xdr:spPr>
        <a:xfrm>
          <a:off x="2385704" y="1384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106697</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E00-00003D010000}"/>
            </a:ext>
          </a:extLst>
        </xdr:cNvPr>
        <xdr:cNvSpPr txBox="1"/>
      </xdr:nvSpPr>
      <xdr:spPr>
        <a:xfrm>
          <a:off x="1611004" y="1385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121938</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E00-00003E010000}"/>
            </a:ext>
          </a:extLst>
        </xdr:cNvPr>
        <xdr:cNvSpPr txBox="1"/>
      </xdr:nvSpPr>
      <xdr:spPr>
        <a:xfrm>
          <a:off x="836304" y="13868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139716</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E00-00003F010000}"/>
            </a:ext>
          </a:extLst>
        </xdr:cNvPr>
        <xdr:cNvSpPr txBox="1"/>
      </xdr:nvSpPr>
      <xdr:spPr>
        <a:xfrm>
          <a:off x="3170564"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113047</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E00-000040010000}"/>
            </a:ext>
          </a:extLst>
        </xdr:cNvPr>
        <xdr:cNvSpPr txBox="1"/>
      </xdr:nvSpPr>
      <xdr:spPr>
        <a:xfrm>
          <a:off x="238570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111141</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E00-000041010000}"/>
            </a:ext>
          </a:extLst>
        </xdr:cNvPr>
        <xdr:cNvSpPr txBox="1"/>
      </xdr:nvSpPr>
      <xdr:spPr>
        <a:xfrm>
          <a:off x="1611004" y="1352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82566</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E00-000042010000}"/>
            </a:ext>
          </a:extLst>
        </xdr:cNvPr>
        <xdr:cNvSpPr txBox="1"/>
      </xdr:nvSpPr>
      <xdr:spPr>
        <a:xfrm>
          <a:off x="83630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00000000-0008-0000-0E00-000059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15621</xdr:rowOff>
    </xdr:from>
    <xdr:to>
      <xdr:col>54</xdr:col>
      <xdr:colOff>189865</xdr:colOff>
      <xdr:row>86</xdr:row>
      <xdr:rowOff>93345</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flipV="1">
          <a:off x="9219565" y="13091541"/>
          <a:ext cx="0" cy="1418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7" name="【公営住宅】&#10;一人当たり面積最小値テキスト">
          <a:extLst>
            <a:ext uri="{FF2B5EF4-FFF2-40B4-BE49-F238E27FC236}">
              <a16:creationId xmlns:a16="http://schemas.microsoft.com/office/drawing/2014/main" id="{00000000-0008-0000-0E00-00005B010000}"/>
            </a:ext>
          </a:extLst>
        </xdr:cNvPr>
        <xdr:cNvSpPr txBox="1"/>
      </xdr:nvSpPr>
      <xdr:spPr>
        <a:xfrm>
          <a:off x="9258300" y="1451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9154160" y="145103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133748</xdr:rowOff>
    </xdr:from>
    <xdr:ext cx="469744" cy="259045"/>
    <xdr:sp macro="" textlink="">
      <xdr:nvSpPr>
        <xdr:cNvPr id="349" name="【公営住宅】&#10;一人当たり面積最大値テキスト">
          <a:extLst>
            <a:ext uri="{FF2B5EF4-FFF2-40B4-BE49-F238E27FC236}">
              <a16:creationId xmlns:a16="http://schemas.microsoft.com/office/drawing/2014/main" id="{00000000-0008-0000-0E00-00005D010000}"/>
            </a:ext>
          </a:extLst>
        </xdr:cNvPr>
        <xdr:cNvSpPr txBox="1"/>
      </xdr:nvSpPr>
      <xdr:spPr>
        <a:xfrm>
          <a:off x="9258300" y="1287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15621</xdr:rowOff>
    </xdr:from>
    <xdr:to>
      <xdr:col>55</xdr:col>
      <xdr:colOff>88900</xdr:colOff>
      <xdr:row>78</xdr:row>
      <xdr:rowOff>15621</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9154160" y="130915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97553</xdr:rowOff>
    </xdr:from>
    <xdr:ext cx="469744" cy="259045"/>
    <xdr:sp macro="" textlink="">
      <xdr:nvSpPr>
        <xdr:cNvPr id="351" name="【公営住宅】&#10;一人当たり面積平均値テキスト">
          <a:extLst>
            <a:ext uri="{FF2B5EF4-FFF2-40B4-BE49-F238E27FC236}">
              <a16:creationId xmlns:a16="http://schemas.microsoft.com/office/drawing/2014/main" id="{00000000-0008-0000-0E00-00005F010000}"/>
            </a:ext>
          </a:extLst>
        </xdr:cNvPr>
        <xdr:cNvSpPr txBox="1"/>
      </xdr:nvSpPr>
      <xdr:spPr>
        <a:xfrm>
          <a:off x="9258300" y="14179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9192260" y="142008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121413</xdr:rowOff>
    </xdr:from>
    <xdr:to>
      <xdr:col>50</xdr:col>
      <xdr:colOff>165100</xdr:colOff>
      <xdr:row>85</xdr:row>
      <xdr:rowOff>51563</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8445500" y="142031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130938</xdr:rowOff>
    </xdr:from>
    <xdr:to>
      <xdr:col>46</xdr:col>
      <xdr:colOff>38100</xdr:colOff>
      <xdr:row>85</xdr:row>
      <xdr:rowOff>61088</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7670800" y="1421269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6873240" y="141917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151892</xdr:rowOff>
    </xdr:from>
    <xdr:to>
      <xdr:col>36</xdr:col>
      <xdr:colOff>165100</xdr:colOff>
      <xdr:row>84</xdr:row>
      <xdr:rowOff>82042</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6098540" y="140660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1015</xdr:rowOff>
    </xdr:from>
    <xdr:to>
      <xdr:col>55</xdr:col>
      <xdr:colOff>50800</xdr:colOff>
      <xdr:row>84</xdr:row>
      <xdr:rowOff>102615</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9192260" y="140827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23892</xdr:rowOff>
    </xdr:from>
    <xdr:ext cx="469744" cy="259045"/>
    <xdr:sp macro="" textlink="">
      <xdr:nvSpPr>
        <xdr:cNvPr id="363" name="【公営住宅】&#10;一人当たり面積該当値テキスト">
          <a:extLst>
            <a:ext uri="{FF2B5EF4-FFF2-40B4-BE49-F238E27FC236}">
              <a16:creationId xmlns:a16="http://schemas.microsoft.com/office/drawing/2014/main" id="{00000000-0008-0000-0E00-00006B010000}"/>
            </a:ext>
          </a:extLst>
        </xdr:cNvPr>
        <xdr:cNvSpPr txBox="1"/>
      </xdr:nvSpPr>
      <xdr:spPr>
        <a:xfrm>
          <a:off x="9258300" y="1393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2921</xdr:rowOff>
    </xdr:from>
    <xdr:to>
      <xdr:col>50</xdr:col>
      <xdr:colOff>165100</xdr:colOff>
      <xdr:row>84</xdr:row>
      <xdr:rowOff>104521</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8445500" y="1408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51815</xdr:rowOff>
    </xdr:from>
    <xdr:to>
      <xdr:col>55</xdr:col>
      <xdr:colOff>0</xdr:colOff>
      <xdr:row>84</xdr:row>
      <xdr:rowOff>53721</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8496300" y="14133575"/>
          <a:ext cx="7239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4826</xdr:rowOff>
    </xdr:from>
    <xdr:to>
      <xdr:col>46</xdr:col>
      <xdr:colOff>38100</xdr:colOff>
      <xdr:row>84</xdr:row>
      <xdr:rowOff>106426</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7670800" y="140865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53721</xdr:rowOff>
    </xdr:from>
    <xdr:to>
      <xdr:col>50</xdr:col>
      <xdr:colOff>114300</xdr:colOff>
      <xdr:row>84</xdr:row>
      <xdr:rowOff>55626</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flipV="1">
          <a:off x="7713980" y="14135481"/>
          <a:ext cx="7823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8637</xdr:rowOff>
    </xdr:from>
    <xdr:to>
      <xdr:col>41</xdr:col>
      <xdr:colOff>101600</xdr:colOff>
      <xdr:row>84</xdr:row>
      <xdr:rowOff>110237</xdr:rowOff>
    </xdr:to>
    <xdr:sp macro="" textlink="">
      <xdr:nvSpPr>
        <xdr:cNvPr id="368" name="楕円 367">
          <a:extLst>
            <a:ext uri="{FF2B5EF4-FFF2-40B4-BE49-F238E27FC236}">
              <a16:creationId xmlns:a16="http://schemas.microsoft.com/office/drawing/2014/main" id="{00000000-0008-0000-0E00-000070010000}"/>
            </a:ext>
          </a:extLst>
        </xdr:cNvPr>
        <xdr:cNvSpPr/>
      </xdr:nvSpPr>
      <xdr:spPr>
        <a:xfrm>
          <a:off x="6873240" y="1409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55626</xdr:rowOff>
    </xdr:from>
    <xdr:to>
      <xdr:col>45</xdr:col>
      <xdr:colOff>177800</xdr:colOff>
      <xdr:row>84</xdr:row>
      <xdr:rowOff>59437</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flipV="1">
          <a:off x="6924040" y="14137386"/>
          <a:ext cx="78994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10922</xdr:rowOff>
    </xdr:from>
    <xdr:to>
      <xdr:col>36</xdr:col>
      <xdr:colOff>165100</xdr:colOff>
      <xdr:row>84</xdr:row>
      <xdr:rowOff>112522</xdr:rowOff>
    </xdr:to>
    <xdr:sp macro="" textlink="">
      <xdr:nvSpPr>
        <xdr:cNvPr id="370" name="楕円 369">
          <a:extLst>
            <a:ext uri="{FF2B5EF4-FFF2-40B4-BE49-F238E27FC236}">
              <a16:creationId xmlns:a16="http://schemas.microsoft.com/office/drawing/2014/main" id="{00000000-0008-0000-0E00-000072010000}"/>
            </a:ext>
          </a:extLst>
        </xdr:cNvPr>
        <xdr:cNvSpPr/>
      </xdr:nvSpPr>
      <xdr:spPr>
        <a:xfrm>
          <a:off x="6098540" y="1409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59437</xdr:rowOff>
    </xdr:from>
    <xdr:to>
      <xdr:col>41</xdr:col>
      <xdr:colOff>50800</xdr:colOff>
      <xdr:row>84</xdr:row>
      <xdr:rowOff>61722</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flipV="1">
          <a:off x="6149340" y="14141197"/>
          <a:ext cx="7747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42690</xdr:rowOff>
    </xdr:from>
    <xdr:ext cx="469744" cy="259045"/>
    <xdr:sp macro="" textlink="">
      <xdr:nvSpPr>
        <xdr:cNvPr id="372" name="n_1aveValue【公営住宅】&#10;一人当たり面積">
          <a:extLst>
            <a:ext uri="{FF2B5EF4-FFF2-40B4-BE49-F238E27FC236}">
              <a16:creationId xmlns:a16="http://schemas.microsoft.com/office/drawing/2014/main" id="{00000000-0008-0000-0E00-000074010000}"/>
            </a:ext>
          </a:extLst>
        </xdr:cNvPr>
        <xdr:cNvSpPr txBox="1"/>
      </xdr:nvSpPr>
      <xdr:spPr>
        <a:xfrm>
          <a:off x="8271587" y="1429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52215</xdr:rowOff>
    </xdr:from>
    <xdr:ext cx="469744" cy="259045"/>
    <xdr:sp macro="" textlink="">
      <xdr:nvSpPr>
        <xdr:cNvPr id="373" name="n_2aveValue【公営住宅】&#10;一人当たり面積">
          <a:extLst>
            <a:ext uri="{FF2B5EF4-FFF2-40B4-BE49-F238E27FC236}">
              <a16:creationId xmlns:a16="http://schemas.microsoft.com/office/drawing/2014/main" id="{00000000-0008-0000-0E00-000075010000}"/>
            </a:ext>
          </a:extLst>
        </xdr:cNvPr>
        <xdr:cNvSpPr txBox="1"/>
      </xdr:nvSpPr>
      <xdr:spPr>
        <a:xfrm>
          <a:off x="7509587" y="1430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31259</xdr:rowOff>
    </xdr:from>
    <xdr:ext cx="469744" cy="259045"/>
    <xdr:sp macro="" textlink="">
      <xdr:nvSpPr>
        <xdr:cNvPr id="374" name="n_3aveValue【公営住宅】&#10;一人当たり面積">
          <a:extLst>
            <a:ext uri="{FF2B5EF4-FFF2-40B4-BE49-F238E27FC236}">
              <a16:creationId xmlns:a16="http://schemas.microsoft.com/office/drawing/2014/main" id="{00000000-0008-0000-0E00-000076010000}"/>
            </a:ext>
          </a:extLst>
        </xdr:cNvPr>
        <xdr:cNvSpPr txBox="1"/>
      </xdr:nvSpPr>
      <xdr:spPr>
        <a:xfrm>
          <a:off x="6712027" y="1428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98569</xdr:rowOff>
    </xdr:from>
    <xdr:ext cx="469744" cy="259045"/>
    <xdr:sp macro="" textlink="">
      <xdr:nvSpPr>
        <xdr:cNvPr id="375" name="n_4aveValue【公営住宅】&#10;一人当たり面積">
          <a:extLst>
            <a:ext uri="{FF2B5EF4-FFF2-40B4-BE49-F238E27FC236}">
              <a16:creationId xmlns:a16="http://schemas.microsoft.com/office/drawing/2014/main" id="{00000000-0008-0000-0E00-000077010000}"/>
            </a:ext>
          </a:extLst>
        </xdr:cNvPr>
        <xdr:cNvSpPr txBox="1"/>
      </xdr:nvSpPr>
      <xdr:spPr>
        <a:xfrm>
          <a:off x="5937327" y="1384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121048</xdr:rowOff>
    </xdr:from>
    <xdr:ext cx="469744" cy="259045"/>
    <xdr:sp macro="" textlink="">
      <xdr:nvSpPr>
        <xdr:cNvPr id="376" name="n_1mainValue【公営住宅】&#10;一人当たり面積">
          <a:extLst>
            <a:ext uri="{FF2B5EF4-FFF2-40B4-BE49-F238E27FC236}">
              <a16:creationId xmlns:a16="http://schemas.microsoft.com/office/drawing/2014/main" id="{00000000-0008-0000-0E00-000078010000}"/>
            </a:ext>
          </a:extLst>
        </xdr:cNvPr>
        <xdr:cNvSpPr txBox="1"/>
      </xdr:nvSpPr>
      <xdr:spPr>
        <a:xfrm>
          <a:off x="8271587" y="1386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122953</xdr:rowOff>
    </xdr:from>
    <xdr:ext cx="469744" cy="259045"/>
    <xdr:sp macro="" textlink="">
      <xdr:nvSpPr>
        <xdr:cNvPr id="377" name="n_2mainValue【公営住宅】&#10;一人当たり面積">
          <a:extLst>
            <a:ext uri="{FF2B5EF4-FFF2-40B4-BE49-F238E27FC236}">
              <a16:creationId xmlns:a16="http://schemas.microsoft.com/office/drawing/2014/main" id="{00000000-0008-0000-0E00-000079010000}"/>
            </a:ext>
          </a:extLst>
        </xdr:cNvPr>
        <xdr:cNvSpPr txBox="1"/>
      </xdr:nvSpPr>
      <xdr:spPr>
        <a:xfrm>
          <a:off x="7509587" y="1386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126764</xdr:rowOff>
    </xdr:from>
    <xdr:ext cx="469744" cy="259045"/>
    <xdr:sp macro="" textlink="">
      <xdr:nvSpPr>
        <xdr:cNvPr id="378" name="n_3mainValue【公営住宅】&#10;一人当たり面積">
          <a:extLst>
            <a:ext uri="{FF2B5EF4-FFF2-40B4-BE49-F238E27FC236}">
              <a16:creationId xmlns:a16="http://schemas.microsoft.com/office/drawing/2014/main" id="{00000000-0008-0000-0E00-00007A010000}"/>
            </a:ext>
          </a:extLst>
        </xdr:cNvPr>
        <xdr:cNvSpPr txBox="1"/>
      </xdr:nvSpPr>
      <xdr:spPr>
        <a:xfrm>
          <a:off x="6712027" y="13873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103649</xdr:rowOff>
    </xdr:from>
    <xdr:ext cx="469744" cy="259045"/>
    <xdr:sp macro="" textlink="">
      <xdr:nvSpPr>
        <xdr:cNvPr id="379" name="n_4mainValue【公営住宅】&#10;一人当たり面積">
          <a:extLst>
            <a:ext uri="{FF2B5EF4-FFF2-40B4-BE49-F238E27FC236}">
              <a16:creationId xmlns:a16="http://schemas.microsoft.com/office/drawing/2014/main" id="{00000000-0008-0000-0E00-00007B010000}"/>
            </a:ext>
          </a:extLst>
        </xdr:cNvPr>
        <xdr:cNvSpPr txBox="1"/>
      </xdr:nvSpPr>
      <xdr:spPr>
        <a:xfrm>
          <a:off x="5937327" y="1418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00000000-0008-0000-0E00-0000A3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flipV="1">
          <a:off x="14375764" y="559689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00000000-0008-0000-0E00-0000A5010000}"/>
            </a:ext>
          </a:extLst>
        </xdr:cNvPr>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23" name="【認定こども園・幼稚園・保育所】&#10;有形固定資産減価償却率最大値テキスト">
          <a:extLst>
            <a:ext uri="{FF2B5EF4-FFF2-40B4-BE49-F238E27FC236}">
              <a16:creationId xmlns:a16="http://schemas.microsoft.com/office/drawing/2014/main" id="{00000000-0008-0000-0E00-0000A7010000}"/>
            </a:ext>
          </a:extLst>
        </xdr:cNvPr>
        <xdr:cNvSpPr txBox="1"/>
      </xdr:nvSpPr>
      <xdr:spPr>
        <a:xfrm>
          <a:off x="144145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4287500" y="55968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00000000-0008-0000-0E00-0000A9010000}"/>
            </a:ext>
          </a:extLst>
        </xdr:cNvPr>
        <xdr:cNvSpPr txBox="1"/>
      </xdr:nvSpPr>
      <xdr:spPr>
        <a:xfrm>
          <a:off x="14414500" y="5991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4325600" y="61366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3578840" y="61652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xdr:rowOff>
    </xdr:from>
    <xdr:to>
      <xdr:col>76</xdr:col>
      <xdr:colOff>165100</xdr:colOff>
      <xdr:row>37</xdr:row>
      <xdr:rowOff>109855</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2804140" y="62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2029440" y="61823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1231880" y="6304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170180</xdr:rowOff>
    </xdr:from>
    <xdr:to>
      <xdr:col>85</xdr:col>
      <xdr:colOff>177800</xdr:colOff>
      <xdr:row>40</xdr:row>
      <xdr:rowOff>100330</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4325600" y="670814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148607</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00000000-0008-0000-0E00-0000B5010000}"/>
            </a:ext>
          </a:extLst>
        </xdr:cNvPr>
        <xdr:cNvSpPr txBox="1"/>
      </xdr:nvSpPr>
      <xdr:spPr>
        <a:xfrm>
          <a:off x="14414500"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137795</xdr:rowOff>
    </xdr:from>
    <xdr:to>
      <xdr:col>81</xdr:col>
      <xdr:colOff>101600</xdr:colOff>
      <xdr:row>40</xdr:row>
      <xdr:rowOff>67945</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3578840" y="66757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17145</xdr:rowOff>
    </xdr:from>
    <xdr:to>
      <xdr:col>85</xdr:col>
      <xdr:colOff>127000</xdr:colOff>
      <xdr:row>40</xdr:row>
      <xdr:rowOff>49530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3629640" y="6722745"/>
          <a:ext cx="7467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105410</xdr:rowOff>
    </xdr:from>
    <xdr:to>
      <xdr:col>76</xdr:col>
      <xdr:colOff>165100</xdr:colOff>
      <xdr:row>40</xdr:row>
      <xdr:rowOff>35560</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2804140" y="6643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156210</xdr:rowOff>
    </xdr:from>
    <xdr:to>
      <xdr:col>81</xdr:col>
      <xdr:colOff>50800</xdr:colOff>
      <xdr:row>40</xdr:row>
      <xdr:rowOff>17145</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2854940" y="6694170"/>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71120</xdr:rowOff>
    </xdr:from>
    <xdr:to>
      <xdr:col>72</xdr:col>
      <xdr:colOff>38100</xdr:colOff>
      <xdr:row>40</xdr:row>
      <xdr:rowOff>1270</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2029440" y="66090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121920</xdr:rowOff>
    </xdr:from>
    <xdr:to>
      <xdr:col>76</xdr:col>
      <xdr:colOff>114300</xdr:colOff>
      <xdr:row>39</xdr:row>
      <xdr:rowOff>156210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2072620" y="6659880"/>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61595</xdr:rowOff>
    </xdr:from>
    <xdr:to>
      <xdr:col>67</xdr:col>
      <xdr:colOff>101600</xdr:colOff>
      <xdr:row>38</xdr:row>
      <xdr:rowOff>163195</xdr:rowOff>
    </xdr:to>
    <xdr:sp macro="" textlink="">
      <xdr:nvSpPr>
        <xdr:cNvPr id="444" name="楕円 443">
          <a:extLst>
            <a:ext uri="{FF2B5EF4-FFF2-40B4-BE49-F238E27FC236}">
              <a16:creationId xmlns:a16="http://schemas.microsoft.com/office/drawing/2014/main" id="{00000000-0008-0000-0E00-0000BC010000}"/>
            </a:ext>
          </a:extLst>
        </xdr:cNvPr>
        <xdr:cNvSpPr/>
      </xdr:nvSpPr>
      <xdr:spPr>
        <a:xfrm>
          <a:off x="1123188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112395</xdr:rowOff>
    </xdr:from>
    <xdr:to>
      <xdr:col>71</xdr:col>
      <xdr:colOff>177800</xdr:colOff>
      <xdr:row>39</xdr:row>
      <xdr:rowOff>121920</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11282680" y="6482715"/>
          <a:ext cx="78994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34372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126382</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26752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93997</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19005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110298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59072</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3437244" y="67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26687</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26752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163847</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19005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154322</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110298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a:extLst>
            <a:ext uri="{FF2B5EF4-FFF2-40B4-BE49-F238E27FC236}">
              <a16:creationId xmlns:a16="http://schemas.microsoft.com/office/drawing/2014/main" id="{00000000-0008-0000-0E00-0000DA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105918</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flipV="1">
          <a:off x="19509104" y="5807964"/>
          <a:ext cx="0" cy="117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6" name="【認定こども園・幼稚園・保育所】&#10;一人当たり面積最小値テキスト">
          <a:extLst>
            <a:ext uri="{FF2B5EF4-FFF2-40B4-BE49-F238E27FC236}">
              <a16:creationId xmlns:a16="http://schemas.microsoft.com/office/drawing/2014/main" id="{00000000-0008-0000-0E00-0000DC010000}"/>
            </a:ext>
          </a:extLst>
        </xdr:cNvPr>
        <xdr:cNvSpPr txBox="1"/>
      </xdr:nvSpPr>
      <xdr:spPr>
        <a:xfrm>
          <a:off x="19547840" y="698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19443700" y="69791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78" name="【認定こども園・幼稚園・保育所】&#10;一人当たり面積最大値テキスト">
          <a:extLst>
            <a:ext uri="{FF2B5EF4-FFF2-40B4-BE49-F238E27FC236}">
              <a16:creationId xmlns:a16="http://schemas.microsoft.com/office/drawing/2014/main" id="{00000000-0008-0000-0E00-0000DE010000}"/>
            </a:ext>
          </a:extLst>
        </xdr:cNvPr>
        <xdr:cNvSpPr txBox="1"/>
      </xdr:nvSpPr>
      <xdr:spPr>
        <a:xfrm>
          <a:off x="19547840" y="558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19443700" y="58079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16273</xdr:rowOff>
    </xdr:from>
    <xdr:ext cx="469744" cy="259045"/>
    <xdr:sp macro="" textlink="">
      <xdr:nvSpPr>
        <xdr:cNvPr id="480" name="【認定こども園・幼稚園・保育所】&#10;一人当たり面積平均値テキスト">
          <a:extLst>
            <a:ext uri="{FF2B5EF4-FFF2-40B4-BE49-F238E27FC236}">
              <a16:creationId xmlns:a16="http://schemas.microsoft.com/office/drawing/2014/main" id="{00000000-0008-0000-0E00-0000E0010000}"/>
            </a:ext>
          </a:extLst>
        </xdr:cNvPr>
        <xdr:cNvSpPr txBox="1"/>
      </xdr:nvSpPr>
      <xdr:spPr>
        <a:xfrm>
          <a:off x="19547840" y="6386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19458940" y="65351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18735040" y="654278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1793748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16256</xdr:rowOff>
    </xdr:from>
    <xdr:to>
      <xdr:col>102</xdr:col>
      <xdr:colOff>165100</xdr:colOff>
      <xdr:row>39</xdr:row>
      <xdr:rowOff>117856</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1716278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16388080" y="6551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119126</xdr:rowOff>
    </xdr:from>
    <xdr:to>
      <xdr:col>116</xdr:col>
      <xdr:colOff>114300</xdr:colOff>
      <xdr:row>41</xdr:row>
      <xdr:rowOff>49276</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19458940" y="68247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34053</xdr:rowOff>
    </xdr:from>
    <xdr:ext cx="469744" cy="259045"/>
    <xdr:sp macro="" textlink="">
      <xdr:nvSpPr>
        <xdr:cNvPr id="492" name="【認定こども園・幼稚園・保育所】&#10;一人当たり面積該当値テキスト">
          <a:extLst>
            <a:ext uri="{FF2B5EF4-FFF2-40B4-BE49-F238E27FC236}">
              <a16:creationId xmlns:a16="http://schemas.microsoft.com/office/drawing/2014/main" id="{00000000-0008-0000-0E00-0000EC010000}"/>
            </a:ext>
          </a:extLst>
        </xdr:cNvPr>
        <xdr:cNvSpPr txBox="1"/>
      </xdr:nvSpPr>
      <xdr:spPr>
        <a:xfrm>
          <a:off x="19547840" y="6739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119126</xdr:rowOff>
    </xdr:from>
    <xdr:to>
      <xdr:col>112</xdr:col>
      <xdr:colOff>38100</xdr:colOff>
      <xdr:row>41</xdr:row>
      <xdr:rowOff>49276</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18735040" y="68247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169926</xdr:rowOff>
    </xdr:from>
    <xdr:to>
      <xdr:col>116</xdr:col>
      <xdr:colOff>63500</xdr:colOff>
      <xdr:row>40</xdr:row>
      <xdr:rowOff>169926</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8778220" y="6875526"/>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121412</xdr:rowOff>
    </xdr:from>
    <xdr:to>
      <xdr:col>107</xdr:col>
      <xdr:colOff>101600</xdr:colOff>
      <xdr:row>41</xdr:row>
      <xdr:rowOff>51562</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17937480" y="68270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169926</xdr:rowOff>
    </xdr:from>
    <xdr:to>
      <xdr:col>111</xdr:col>
      <xdr:colOff>177800</xdr:colOff>
      <xdr:row>41</xdr:row>
      <xdr:rowOff>762</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17988280" y="687552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121412</xdr:rowOff>
    </xdr:from>
    <xdr:to>
      <xdr:col>102</xdr:col>
      <xdr:colOff>165100</xdr:colOff>
      <xdr:row>41</xdr:row>
      <xdr:rowOff>51562</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17162780" y="68270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762</xdr:rowOff>
    </xdr:from>
    <xdr:to>
      <xdr:col>107</xdr:col>
      <xdr:colOff>50800</xdr:colOff>
      <xdr:row>41</xdr:row>
      <xdr:rowOff>762</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7213580" y="6874002"/>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48260</xdr:rowOff>
    </xdr:from>
    <xdr:to>
      <xdr:col>98</xdr:col>
      <xdr:colOff>38100</xdr:colOff>
      <xdr:row>41</xdr:row>
      <xdr:rowOff>149860</xdr:rowOff>
    </xdr:to>
    <xdr:sp macro="" textlink="">
      <xdr:nvSpPr>
        <xdr:cNvPr id="499" name="楕円 498">
          <a:extLst>
            <a:ext uri="{FF2B5EF4-FFF2-40B4-BE49-F238E27FC236}">
              <a16:creationId xmlns:a16="http://schemas.microsoft.com/office/drawing/2014/main" id="{00000000-0008-0000-0E00-0000F3010000}"/>
            </a:ext>
          </a:extLst>
        </xdr:cNvPr>
        <xdr:cNvSpPr/>
      </xdr:nvSpPr>
      <xdr:spPr>
        <a:xfrm>
          <a:off x="16388080" y="69215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762</xdr:rowOff>
    </xdr:from>
    <xdr:to>
      <xdr:col>102</xdr:col>
      <xdr:colOff>114300</xdr:colOff>
      <xdr:row>41</xdr:row>
      <xdr:rowOff>99060</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flipV="1">
          <a:off x="16431260" y="6874002"/>
          <a:ext cx="78232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501" name="n_1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18561127" y="632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502" name="n_2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777626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134383</xdr:rowOff>
    </xdr:from>
    <xdr:ext cx="469744" cy="259045"/>
    <xdr:sp macro="" textlink="">
      <xdr:nvSpPr>
        <xdr:cNvPr id="503" name="n_3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17001567" y="633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504" name="n_4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1622686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40403</xdr:rowOff>
    </xdr:from>
    <xdr:ext cx="469744" cy="259045"/>
    <xdr:sp macro="" textlink="">
      <xdr:nvSpPr>
        <xdr:cNvPr id="505" name="n_1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8561127" y="691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42689</xdr:rowOff>
    </xdr:from>
    <xdr:ext cx="469744" cy="259045"/>
    <xdr:sp macro="" textlink="">
      <xdr:nvSpPr>
        <xdr:cNvPr id="506" name="n_2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7776267" y="691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42689</xdr:rowOff>
    </xdr:from>
    <xdr:ext cx="469744" cy="259045"/>
    <xdr:sp macro="" textlink="">
      <xdr:nvSpPr>
        <xdr:cNvPr id="507" name="n_3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17001567" y="691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140987</xdr:rowOff>
    </xdr:from>
    <xdr:ext cx="469744" cy="259045"/>
    <xdr:sp macro="" textlink="">
      <xdr:nvSpPr>
        <xdr:cNvPr id="508" name="n_4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1622686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00000000-0008-0000-0E00-000012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xdr:rowOff>
    </xdr:from>
    <xdr:to>
      <xdr:col>85</xdr:col>
      <xdr:colOff>126364</xdr:colOff>
      <xdr:row>64</xdr:row>
      <xdr:rowOff>70866</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flipV="1">
          <a:off x="14375764" y="9569196"/>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74693</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00000000-0008-0000-0E00-000014020000}"/>
            </a:ext>
          </a:extLst>
        </xdr:cNvPr>
        <xdr:cNvSpPr txBox="1"/>
      </xdr:nvSpPr>
      <xdr:spPr>
        <a:xfrm>
          <a:off x="14414500" y="108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70866</xdr:rowOff>
    </xdr:from>
    <xdr:to>
      <xdr:col>86</xdr:col>
      <xdr:colOff>25400</xdr:colOff>
      <xdr:row>64</xdr:row>
      <xdr:rowOff>70866</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4287500" y="107998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131843</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00000000-0008-0000-0E00-000016020000}"/>
            </a:ext>
          </a:extLst>
        </xdr:cNvPr>
        <xdr:cNvSpPr txBox="1"/>
      </xdr:nvSpPr>
      <xdr:spPr>
        <a:xfrm>
          <a:off x="14414500" y="9352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xdr:rowOff>
    </xdr:from>
    <xdr:to>
      <xdr:col>86</xdr:col>
      <xdr:colOff>25400</xdr:colOff>
      <xdr:row>57</xdr:row>
      <xdr:rowOff>13716</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4287500" y="95691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5351</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00000000-0008-0000-0E00-000018020000}"/>
            </a:ext>
          </a:extLst>
        </xdr:cNvPr>
        <xdr:cNvSpPr txBox="1"/>
      </xdr:nvSpPr>
      <xdr:spPr>
        <a:xfrm>
          <a:off x="14414500" y="10231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26924</xdr:rowOff>
    </xdr:from>
    <xdr:to>
      <xdr:col>85</xdr:col>
      <xdr:colOff>177800</xdr:colOff>
      <xdr:row>61</xdr:row>
      <xdr:rowOff>128524</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4325600" y="1025296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56642</xdr:rowOff>
    </xdr:from>
    <xdr:to>
      <xdr:col>81</xdr:col>
      <xdr:colOff>101600</xdr:colOff>
      <xdr:row>61</xdr:row>
      <xdr:rowOff>158242</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3578840" y="1028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280414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xdr:rowOff>
    </xdr:from>
    <xdr:to>
      <xdr:col>72</xdr:col>
      <xdr:colOff>38100</xdr:colOff>
      <xdr:row>61</xdr:row>
      <xdr:rowOff>103378</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2029440" y="102278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138938</xdr:rowOff>
    </xdr:from>
    <xdr:to>
      <xdr:col>67</xdr:col>
      <xdr:colOff>101600</xdr:colOff>
      <xdr:row>61</xdr:row>
      <xdr:rowOff>69088</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1231880" y="101973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157226</xdr:rowOff>
    </xdr:from>
    <xdr:to>
      <xdr:col>85</xdr:col>
      <xdr:colOff>177800</xdr:colOff>
      <xdr:row>60</xdr:row>
      <xdr:rowOff>87376</xdr:rowOff>
    </xdr:to>
    <xdr:sp macro="" textlink="">
      <xdr:nvSpPr>
        <xdr:cNvPr id="547" name="楕円 546">
          <a:extLst>
            <a:ext uri="{FF2B5EF4-FFF2-40B4-BE49-F238E27FC236}">
              <a16:creationId xmlns:a16="http://schemas.microsoft.com/office/drawing/2014/main" id="{00000000-0008-0000-0E00-000023020000}"/>
            </a:ext>
          </a:extLst>
        </xdr:cNvPr>
        <xdr:cNvSpPr/>
      </xdr:nvSpPr>
      <xdr:spPr>
        <a:xfrm>
          <a:off x="14325600" y="1004798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8653</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00000000-0008-0000-0E00-000024020000}"/>
            </a:ext>
          </a:extLst>
        </xdr:cNvPr>
        <xdr:cNvSpPr txBox="1"/>
      </xdr:nvSpPr>
      <xdr:spPr>
        <a:xfrm>
          <a:off x="14414500" y="989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132080</xdr:rowOff>
    </xdr:from>
    <xdr:to>
      <xdr:col>81</xdr:col>
      <xdr:colOff>101600</xdr:colOff>
      <xdr:row>60</xdr:row>
      <xdr:rowOff>62230</xdr:rowOff>
    </xdr:to>
    <xdr:sp macro="" textlink="">
      <xdr:nvSpPr>
        <xdr:cNvPr id="549" name="楕円 548">
          <a:extLst>
            <a:ext uri="{FF2B5EF4-FFF2-40B4-BE49-F238E27FC236}">
              <a16:creationId xmlns:a16="http://schemas.microsoft.com/office/drawing/2014/main" id="{00000000-0008-0000-0E00-000025020000}"/>
            </a:ext>
          </a:extLst>
        </xdr:cNvPr>
        <xdr:cNvSpPr/>
      </xdr:nvSpPr>
      <xdr:spPr>
        <a:xfrm>
          <a:off x="13578840" y="10022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11430</xdr:rowOff>
    </xdr:from>
    <xdr:to>
      <xdr:col>85</xdr:col>
      <xdr:colOff>127000</xdr:colOff>
      <xdr:row>60</xdr:row>
      <xdr:rowOff>36576</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3629640" y="10069830"/>
          <a:ext cx="74676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109220</xdr:rowOff>
    </xdr:from>
    <xdr:to>
      <xdr:col>76</xdr:col>
      <xdr:colOff>165100</xdr:colOff>
      <xdr:row>60</xdr:row>
      <xdr:rowOff>39370</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2804140" y="9999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160020</xdr:rowOff>
    </xdr:from>
    <xdr:to>
      <xdr:col>81</xdr:col>
      <xdr:colOff>50800</xdr:colOff>
      <xdr:row>60</xdr:row>
      <xdr:rowOff>11430</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2854940" y="10050780"/>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90932</xdr:rowOff>
    </xdr:from>
    <xdr:to>
      <xdr:col>72</xdr:col>
      <xdr:colOff>38100</xdr:colOff>
      <xdr:row>60</xdr:row>
      <xdr:rowOff>21082</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2029440" y="99816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141732</xdr:rowOff>
    </xdr:from>
    <xdr:to>
      <xdr:col>76</xdr:col>
      <xdr:colOff>114300</xdr:colOff>
      <xdr:row>59</xdr:row>
      <xdr:rowOff>160020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2072620" y="10032492"/>
          <a:ext cx="78232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79502</xdr:rowOff>
    </xdr:from>
    <xdr:to>
      <xdr:col>67</xdr:col>
      <xdr:colOff>101600</xdr:colOff>
      <xdr:row>60</xdr:row>
      <xdr:rowOff>9652</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1231880" y="99702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130302</xdr:rowOff>
    </xdr:from>
    <xdr:to>
      <xdr:col>71</xdr:col>
      <xdr:colOff>177800</xdr:colOff>
      <xdr:row>59</xdr:row>
      <xdr:rowOff>141732</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1282680" y="10021062"/>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149369</xdr:rowOff>
    </xdr:from>
    <xdr:ext cx="405111" cy="259045"/>
    <xdr:sp macro="" textlink="">
      <xdr:nvSpPr>
        <xdr:cNvPr id="557" name="n_1aveValue【学校施設】&#10;有形固定資産減価償却率">
          <a:extLst>
            <a:ext uri="{FF2B5EF4-FFF2-40B4-BE49-F238E27FC236}">
              <a16:creationId xmlns:a16="http://schemas.microsoft.com/office/drawing/2014/main" id="{00000000-0008-0000-0E00-00002D020000}"/>
            </a:ext>
          </a:extLst>
        </xdr:cNvPr>
        <xdr:cNvSpPr txBox="1"/>
      </xdr:nvSpPr>
      <xdr:spPr>
        <a:xfrm>
          <a:off x="13437244" y="10375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110507</xdr:rowOff>
    </xdr:from>
    <xdr:ext cx="405111" cy="259045"/>
    <xdr:sp macro="" textlink="">
      <xdr:nvSpPr>
        <xdr:cNvPr id="558" name="n_2aveValue【学校施設】&#10;有形固定資産減価償却率">
          <a:extLst>
            <a:ext uri="{FF2B5EF4-FFF2-40B4-BE49-F238E27FC236}">
              <a16:creationId xmlns:a16="http://schemas.microsoft.com/office/drawing/2014/main" id="{00000000-0008-0000-0E00-00002E020000}"/>
            </a:ext>
          </a:extLst>
        </xdr:cNvPr>
        <xdr:cNvSpPr txBox="1"/>
      </xdr:nvSpPr>
      <xdr:spPr>
        <a:xfrm>
          <a:off x="126752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94505</xdr:rowOff>
    </xdr:from>
    <xdr:ext cx="405111" cy="259045"/>
    <xdr:sp macro="" textlink="">
      <xdr:nvSpPr>
        <xdr:cNvPr id="559" name="n_3aveValue【学校施設】&#10;有形固定資産減価償却率">
          <a:extLst>
            <a:ext uri="{FF2B5EF4-FFF2-40B4-BE49-F238E27FC236}">
              <a16:creationId xmlns:a16="http://schemas.microsoft.com/office/drawing/2014/main" id="{00000000-0008-0000-0E00-00002F020000}"/>
            </a:ext>
          </a:extLst>
        </xdr:cNvPr>
        <xdr:cNvSpPr txBox="1"/>
      </xdr:nvSpPr>
      <xdr:spPr>
        <a:xfrm>
          <a:off x="11900544" y="10320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60215</xdr:rowOff>
    </xdr:from>
    <xdr:ext cx="405111" cy="259045"/>
    <xdr:sp macro="" textlink="">
      <xdr:nvSpPr>
        <xdr:cNvPr id="560" name="n_4aveValue【学校施設】&#10;有形固定資産減価償却率">
          <a:extLst>
            <a:ext uri="{FF2B5EF4-FFF2-40B4-BE49-F238E27FC236}">
              <a16:creationId xmlns:a16="http://schemas.microsoft.com/office/drawing/2014/main" id="{00000000-0008-0000-0E00-000030020000}"/>
            </a:ext>
          </a:extLst>
        </xdr:cNvPr>
        <xdr:cNvSpPr txBox="1"/>
      </xdr:nvSpPr>
      <xdr:spPr>
        <a:xfrm>
          <a:off x="11102984" y="1028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78757</xdr:rowOff>
    </xdr:from>
    <xdr:ext cx="405111" cy="259045"/>
    <xdr:sp macro="" textlink="">
      <xdr:nvSpPr>
        <xdr:cNvPr id="561" name="n_1mainValue【学校施設】&#10;有形固定資産減価償却率">
          <a:extLst>
            <a:ext uri="{FF2B5EF4-FFF2-40B4-BE49-F238E27FC236}">
              <a16:creationId xmlns:a16="http://schemas.microsoft.com/office/drawing/2014/main" id="{00000000-0008-0000-0E00-000031020000}"/>
            </a:ext>
          </a:extLst>
        </xdr:cNvPr>
        <xdr:cNvSpPr txBox="1"/>
      </xdr:nvSpPr>
      <xdr:spPr>
        <a:xfrm>
          <a:off x="134372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562" name="n_2mainValue【学校施設】&#10;有形固定資産減価償却率">
          <a:extLst>
            <a:ext uri="{FF2B5EF4-FFF2-40B4-BE49-F238E27FC236}">
              <a16:creationId xmlns:a16="http://schemas.microsoft.com/office/drawing/2014/main" id="{00000000-0008-0000-0E00-000032020000}"/>
            </a:ext>
          </a:extLst>
        </xdr:cNvPr>
        <xdr:cNvSpPr txBox="1"/>
      </xdr:nvSpPr>
      <xdr:spPr>
        <a:xfrm>
          <a:off x="126752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37609</xdr:rowOff>
    </xdr:from>
    <xdr:ext cx="405111" cy="259045"/>
    <xdr:sp macro="" textlink="">
      <xdr:nvSpPr>
        <xdr:cNvPr id="563" name="n_3mainValue【学校施設】&#10;有形固定資産減価償却率">
          <a:extLst>
            <a:ext uri="{FF2B5EF4-FFF2-40B4-BE49-F238E27FC236}">
              <a16:creationId xmlns:a16="http://schemas.microsoft.com/office/drawing/2014/main" id="{00000000-0008-0000-0E00-000033020000}"/>
            </a:ext>
          </a:extLst>
        </xdr:cNvPr>
        <xdr:cNvSpPr txBox="1"/>
      </xdr:nvSpPr>
      <xdr:spPr>
        <a:xfrm>
          <a:off x="11900544" y="9760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26179</xdr:rowOff>
    </xdr:from>
    <xdr:ext cx="405111" cy="259045"/>
    <xdr:sp macro="" textlink="">
      <xdr:nvSpPr>
        <xdr:cNvPr id="564" name="n_4mainValue【学校施設】&#10;有形固定資産減価償却率">
          <a:extLst>
            <a:ext uri="{FF2B5EF4-FFF2-40B4-BE49-F238E27FC236}">
              <a16:creationId xmlns:a16="http://schemas.microsoft.com/office/drawing/2014/main" id="{00000000-0008-0000-0E00-000034020000}"/>
            </a:ext>
          </a:extLst>
        </xdr:cNvPr>
        <xdr:cNvSpPr txBox="1"/>
      </xdr:nvSpPr>
      <xdr:spPr>
        <a:xfrm>
          <a:off x="11102984" y="9749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E00-00004C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104394</xdr:rowOff>
    </xdr:from>
    <xdr:to>
      <xdr:col>116</xdr:col>
      <xdr:colOff>62864</xdr:colOff>
      <xdr:row>64</xdr:row>
      <xdr:rowOff>69342</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flipV="1">
          <a:off x="19509104" y="9492234"/>
          <a:ext cx="0" cy="1306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73169</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E00-00004E020000}"/>
            </a:ext>
          </a:extLst>
        </xdr:cNvPr>
        <xdr:cNvSpPr txBox="1"/>
      </xdr:nvSpPr>
      <xdr:spPr>
        <a:xfrm>
          <a:off x="19547840" y="1080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69342</xdr:rowOff>
    </xdr:from>
    <xdr:to>
      <xdr:col>116</xdr:col>
      <xdr:colOff>152400</xdr:colOff>
      <xdr:row>64</xdr:row>
      <xdr:rowOff>69342</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9443700" y="107983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51071</xdr:rowOff>
    </xdr:from>
    <xdr:ext cx="469744" cy="259045"/>
    <xdr:sp macro="" textlink="">
      <xdr:nvSpPr>
        <xdr:cNvPr id="592" name="【学校施設】&#10;一人当たり面積最大値テキスト">
          <a:extLst>
            <a:ext uri="{FF2B5EF4-FFF2-40B4-BE49-F238E27FC236}">
              <a16:creationId xmlns:a16="http://schemas.microsoft.com/office/drawing/2014/main" id="{00000000-0008-0000-0E00-000050020000}"/>
            </a:ext>
          </a:extLst>
        </xdr:cNvPr>
        <xdr:cNvSpPr txBox="1"/>
      </xdr:nvSpPr>
      <xdr:spPr>
        <a:xfrm>
          <a:off x="1954784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104394</xdr:rowOff>
    </xdr:from>
    <xdr:to>
      <xdr:col>116</xdr:col>
      <xdr:colOff>152400</xdr:colOff>
      <xdr:row>56</xdr:row>
      <xdr:rowOff>104394</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9443700" y="94922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170705</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E00-000052020000}"/>
            </a:ext>
          </a:extLst>
        </xdr:cNvPr>
        <xdr:cNvSpPr txBox="1"/>
      </xdr:nvSpPr>
      <xdr:spPr>
        <a:xfrm>
          <a:off x="19547840" y="10061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20828</xdr:rowOff>
    </xdr:from>
    <xdr:to>
      <xdr:col>116</xdr:col>
      <xdr:colOff>114300</xdr:colOff>
      <xdr:row>60</xdr:row>
      <xdr:rowOff>122428</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19458940" y="1007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26162</xdr:rowOff>
    </xdr:from>
    <xdr:to>
      <xdr:col>112</xdr:col>
      <xdr:colOff>38100</xdr:colOff>
      <xdr:row>60</xdr:row>
      <xdr:rowOff>127762</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18735040" y="100845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29972</xdr:rowOff>
    </xdr:from>
    <xdr:to>
      <xdr:col>107</xdr:col>
      <xdr:colOff>101600</xdr:colOff>
      <xdr:row>60</xdr:row>
      <xdr:rowOff>131572</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17937480" y="1008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19304</xdr:rowOff>
    </xdr:from>
    <xdr:to>
      <xdr:col>102</xdr:col>
      <xdr:colOff>165100</xdr:colOff>
      <xdr:row>60</xdr:row>
      <xdr:rowOff>120904</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17162780" y="1007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40640</xdr:rowOff>
    </xdr:from>
    <xdr:to>
      <xdr:col>98</xdr:col>
      <xdr:colOff>38100</xdr:colOff>
      <xdr:row>58</xdr:row>
      <xdr:rowOff>142240</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16388080" y="97637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97790</xdr:rowOff>
    </xdr:from>
    <xdr:to>
      <xdr:col>116</xdr:col>
      <xdr:colOff>114300</xdr:colOff>
      <xdr:row>59</xdr:row>
      <xdr:rowOff>27940</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19458940" y="9820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120667</xdr:rowOff>
    </xdr:from>
    <xdr:ext cx="469744" cy="259045"/>
    <xdr:sp macro="" textlink="">
      <xdr:nvSpPr>
        <xdr:cNvPr id="606" name="【学校施設】&#10;一人当たり面積該当値テキスト">
          <a:extLst>
            <a:ext uri="{FF2B5EF4-FFF2-40B4-BE49-F238E27FC236}">
              <a16:creationId xmlns:a16="http://schemas.microsoft.com/office/drawing/2014/main" id="{00000000-0008-0000-0E00-00005E020000}"/>
            </a:ext>
          </a:extLst>
        </xdr:cNvPr>
        <xdr:cNvSpPr txBox="1"/>
      </xdr:nvSpPr>
      <xdr:spPr>
        <a:xfrm>
          <a:off x="19547840" y="967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108458</xdr:rowOff>
    </xdr:from>
    <xdr:to>
      <xdr:col>112</xdr:col>
      <xdr:colOff>38100</xdr:colOff>
      <xdr:row>59</xdr:row>
      <xdr:rowOff>38608</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18735040" y="98315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148590</xdr:rowOff>
    </xdr:from>
    <xdr:to>
      <xdr:col>116</xdr:col>
      <xdr:colOff>63500</xdr:colOff>
      <xdr:row>58</xdr:row>
      <xdr:rowOff>159258</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flipV="1">
          <a:off x="18778220" y="9871710"/>
          <a:ext cx="73152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116840</xdr:rowOff>
    </xdr:from>
    <xdr:to>
      <xdr:col>107</xdr:col>
      <xdr:colOff>101600</xdr:colOff>
      <xdr:row>59</xdr:row>
      <xdr:rowOff>46990</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17937480" y="9839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159258</xdr:rowOff>
    </xdr:from>
    <xdr:to>
      <xdr:col>111</xdr:col>
      <xdr:colOff>177800</xdr:colOff>
      <xdr:row>58</xdr:row>
      <xdr:rowOff>167640</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17988280" y="9882378"/>
          <a:ext cx="78994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130556</xdr:rowOff>
    </xdr:from>
    <xdr:to>
      <xdr:col>102</xdr:col>
      <xdr:colOff>165100</xdr:colOff>
      <xdr:row>59</xdr:row>
      <xdr:rowOff>60706</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7162780" y="98536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167640</xdr:rowOff>
    </xdr:from>
    <xdr:to>
      <xdr:col>107</xdr:col>
      <xdr:colOff>50800</xdr:colOff>
      <xdr:row>59</xdr:row>
      <xdr:rowOff>9906</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17213580" y="9890760"/>
          <a:ext cx="7747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116840</xdr:rowOff>
    </xdr:from>
    <xdr:to>
      <xdr:col>98</xdr:col>
      <xdr:colOff>38100</xdr:colOff>
      <xdr:row>61</xdr:row>
      <xdr:rowOff>46990</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16388080" y="101752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9906</xdr:rowOff>
    </xdr:from>
    <xdr:to>
      <xdr:col>102</xdr:col>
      <xdr:colOff>114300</xdr:colOff>
      <xdr:row>60</xdr:row>
      <xdr:rowOff>167640</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flipV="1">
          <a:off x="16431260" y="9900666"/>
          <a:ext cx="782320" cy="32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118889</xdr:rowOff>
    </xdr:from>
    <xdr:ext cx="469744" cy="259045"/>
    <xdr:sp macro="" textlink="">
      <xdr:nvSpPr>
        <xdr:cNvPr id="615" name="n_1aveValue【学校施設】&#10;一人当たり面積">
          <a:extLst>
            <a:ext uri="{FF2B5EF4-FFF2-40B4-BE49-F238E27FC236}">
              <a16:creationId xmlns:a16="http://schemas.microsoft.com/office/drawing/2014/main" id="{00000000-0008-0000-0E00-000067020000}"/>
            </a:ext>
          </a:extLst>
        </xdr:cNvPr>
        <xdr:cNvSpPr txBox="1"/>
      </xdr:nvSpPr>
      <xdr:spPr>
        <a:xfrm>
          <a:off x="18561127" y="1017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122699</xdr:rowOff>
    </xdr:from>
    <xdr:ext cx="469744" cy="259045"/>
    <xdr:sp macro="" textlink="">
      <xdr:nvSpPr>
        <xdr:cNvPr id="616" name="n_2aveValue【学校施設】&#10;一人当たり面積">
          <a:extLst>
            <a:ext uri="{FF2B5EF4-FFF2-40B4-BE49-F238E27FC236}">
              <a16:creationId xmlns:a16="http://schemas.microsoft.com/office/drawing/2014/main" id="{00000000-0008-0000-0E00-000068020000}"/>
            </a:ext>
          </a:extLst>
        </xdr:cNvPr>
        <xdr:cNvSpPr txBox="1"/>
      </xdr:nvSpPr>
      <xdr:spPr>
        <a:xfrm>
          <a:off x="17776267" y="1018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112031</xdr:rowOff>
    </xdr:from>
    <xdr:ext cx="469744" cy="259045"/>
    <xdr:sp macro="" textlink="">
      <xdr:nvSpPr>
        <xdr:cNvPr id="617" name="n_3aveValue【学校施設】&#10;一人当たり面積">
          <a:extLst>
            <a:ext uri="{FF2B5EF4-FFF2-40B4-BE49-F238E27FC236}">
              <a16:creationId xmlns:a16="http://schemas.microsoft.com/office/drawing/2014/main" id="{00000000-0008-0000-0E00-000069020000}"/>
            </a:ext>
          </a:extLst>
        </xdr:cNvPr>
        <xdr:cNvSpPr txBox="1"/>
      </xdr:nvSpPr>
      <xdr:spPr>
        <a:xfrm>
          <a:off x="17001567" y="1017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158767</xdr:rowOff>
    </xdr:from>
    <xdr:ext cx="469744" cy="259045"/>
    <xdr:sp macro="" textlink="">
      <xdr:nvSpPr>
        <xdr:cNvPr id="618" name="n_4aveValue【学校施設】&#10;一人当たり面積">
          <a:extLst>
            <a:ext uri="{FF2B5EF4-FFF2-40B4-BE49-F238E27FC236}">
              <a16:creationId xmlns:a16="http://schemas.microsoft.com/office/drawing/2014/main" id="{00000000-0008-0000-0E00-00006A020000}"/>
            </a:ext>
          </a:extLst>
        </xdr:cNvPr>
        <xdr:cNvSpPr txBox="1"/>
      </xdr:nvSpPr>
      <xdr:spPr>
        <a:xfrm>
          <a:off x="16226867" y="954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55135</xdr:rowOff>
    </xdr:from>
    <xdr:ext cx="469744" cy="259045"/>
    <xdr:sp macro="" textlink="">
      <xdr:nvSpPr>
        <xdr:cNvPr id="619" name="n_1mainValue【学校施設】&#10;一人当たり面積">
          <a:extLst>
            <a:ext uri="{FF2B5EF4-FFF2-40B4-BE49-F238E27FC236}">
              <a16:creationId xmlns:a16="http://schemas.microsoft.com/office/drawing/2014/main" id="{00000000-0008-0000-0E00-00006B020000}"/>
            </a:ext>
          </a:extLst>
        </xdr:cNvPr>
        <xdr:cNvSpPr txBox="1"/>
      </xdr:nvSpPr>
      <xdr:spPr>
        <a:xfrm>
          <a:off x="18561127" y="961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63517</xdr:rowOff>
    </xdr:from>
    <xdr:ext cx="469744" cy="259045"/>
    <xdr:sp macro="" textlink="">
      <xdr:nvSpPr>
        <xdr:cNvPr id="620" name="n_2mainValue【学校施設】&#10;一人当たり面積">
          <a:extLst>
            <a:ext uri="{FF2B5EF4-FFF2-40B4-BE49-F238E27FC236}">
              <a16:creationId xmlns:a16="http://schemas.microsoft.com/office/drawing/2014/main" id="{00000000-0008-0000-0E00-00006C020000}"/>
            </a:ext>
          </a:extLst>
        </xdr:cNvPr>
        <xdr:cNvSpPr txBox="1"/>
      </xdr:nvSpPr>
      <xdr:spPr>
        <a:xfrm>
          <a:off x="17776267" y="961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77233</xdr:rowOff>
    </xdr:from>
    <xdr:ext cx="469744" cy="259045"/>
    <xdr:sp macro="" textlink="">
      <xdr:nvSpPr>
        <xdr:cNvPr id="621" name="n_3mainValue【学校施設】&#10;一人当たり面積">
          <a:extLst>
            <a:ext uri="{FF2B5EF4-FFF2-40B4-BE49-F238E27FC236}">
              <a16:creationId xmlns:a16="http://schemas.microsoft.com/office/drawing/2014/main" id="{00000000-0008-0000-0E00-00006D020000}"/>
            </a:ext>
          </a:extLst>
        </xdr:cNvPr>
        <xdr:cNvSpPr txBox="1"/>
      </xdr:nvSpPr>
      <xdr:spPr>
        <a:xfrm>
          <a:off x="17001567" y="963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38117</xdr:rowOff>
    </xdr:from>
    <xdr:ext cx="469744" cy="259045"/>
    <xdr:sp macro="" textlink="">
      <xdr:nvSpPr>
        <xdr:cNvPr id="622" name="n_4mainValue【学校施設】&#10;一人当たり面積">
          <a:extLst>
            <a:ext uri="{FF2B5EF4-FFF2-40B4-BE49-F238E27FC236}">
              <a16:creationId xmlns:a16="http://schemas.microsoft.com/office/drawing/2014/main" id="{00000000-0008-0000-0E00-00006E020000}"/>
            </a:ext>
          </a:extLst>
        </xdr:cNvPr>
        <xdr:cNvSpPr txBox="1"/>
      </xdr:nvSpPr>
      <xdr:spPr>
        <a:xfrm>
          <a:off x="16226867" y="1026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05615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0" name="【公民館】&#10;有形固定資産減価償却率グラフ枠">
          <a:extLst>
            <a:ext uri="{FF2B5EF4-FFF2-40B4-BE49-F238E27FC236}">
              <a16:creationId xmlns:a16="http://schemas.microsoft.com/office/drawing/2014/main" id="{00000000-0008-0000-0E00-000094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108</xdr:row>
      <xdr:rowOff>3048</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flipV="1">
          <a:off x="14375764" y="16808196"/>
          <a:ext cx="0" cy="129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662" name="【公民館】&#10;有形固定資産減価償却率最小値テキスト">
          <a:extLst>
            <a:ext uri="{FF2B5EF4-FFF2-40B4-BE49-F238E27FC236}">
              <a16:creationId xmlns:a16="http://schemas.microsoft.com/office/drawing/2014/main" id="{00000000-0008-0000-0E00-000096020000}"/>
            </a:ext>
          </a:extLst>
        </xdr:cNvPr>
        <xdr:cNvSpPr txBox="1"/>
      </xdr:nvSpPr>
      <xdr:spPr>
        <a:xfrm>
          <a:off x="14414500" y="18111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4287500" y="181081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664" name="【公民館】&#10;有形固定資産減価償却率最大値テキスト">
          <a:extLst>
            <a:ext uri="{FF2B5EF4-FFF2-40B4-BE49-F238E27FC236}">
              <a16:creationId xmlns:a16="http://schemas.microsoft.com/office/drawing/2014/main" id="{00000000-0008-0000-0E00-000098020000}"/>
            </a:ext>
          </a:extLst>
        </xdr:cNvPr>
        <xdr:cNvSpPr txBox="1"/>
      </xdr:nvSpPr>
      <xdr:spPr>
        <a:xfrm>
          <a:off x="14414500" y="16591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4287500" y="168081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72407</xdr:rowOff>
    </xdr:from>
    <xdr:ext cx="405111" cy="259045"/>
    <xdr:sp macro="" textlink="">
      <xdr:nvSpPr>
        <xdr:cNvPr id="666" name="【公民館】&#10;有形固定資産減価償却率平均値テキスト">
          <a:extLst>
            <a:ext uri="{FF2B5EF4-FFF2-40B4-BE49-F238E27FC236}">
              <a16:creationId xmlns:a16="http://schemas.microsoft.com/office/drawing/2014/main" id="{00000000-0008-0000-0E00-00009A020000}"/>
            </a:ext>
          </a:extLst>
        </xdr:cNvPr>
        <xdr:cNvSpPr txBox="1"/>
      </xdr:nvSpPr>
      <xdr:spPr>
        <a:xfrm>
          <a:off x="14414500" y="17339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667" name="フローチャート: 判断 666">
          <a:extLst>
            <a:ext uri="{FF2B5EF4-FFF2-40B4-BE49-F238E27FC236}">
              <a16:creationId xmlns:a16="http://schemas.microsoft.com/office/drawing/2014/main" id="{00000000-0008-0000-0E00-00009B020000}"/>
            </a:ext>
          </a:extLst>
        </xdr:cNvPr>
        <xdr:cNvSpPr/>
      </xdr:nvSpPr>
      <xdr:spPr>
        <a:xfrm>
          <a:off x="14325600" y="173609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668" name="フローチャート: 判断 667">
          <a:extLst>
            <a:ext uri="{FF2B5EF4-FFF2-40B4-BE49-F238E27FC236}">
              <a16:creationId xmlns:a16="http://schemas.microsoft.com/office/drawing/2014/main" id="{00000000-0008-0000-0E00-00009C020000}"/>
            </a:ext>
          </a:extLst>
        </xdr:cNvPr>
        <xdr:cNvSpPr/>
      </xdr:nvSpPr>
      <xdr:spPr>
        <a:xfrm>
          <a:off x="13578840" y="173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52832</xdr:rowOff>
    </xdr:from>
    <xdr:to>
      <xdr:col>76</xdr:col>
      <xdr:colOff>165100</xdr:colOff>
      <xdr:row>103</xdr:row>
      <xdr:rowOff>154432</xdr:rowOff>
    </xdr:to>
    <xdr:sp macro="" textlink="">
      <xdr:nvSpPr>
        <xdr:cNvPr id="669" name="フローチャート: 判断 668">
          <a:extLst>
            <a:ext uri="{FF2B5EF4-FFF2-40B4-BE49-F238E27FC236}">
              <a16:creationId xmlns:a16="http://schemas.microsoft.com/office/drawing/2014/main" id="{00000000-0008-0000-0E00-00009D020000}"/>
            </a:ext>
          </a:extLst>
        </xdr:cNvPr>
        <xdr:cNvSpPr/>
      </xdr:nvSpPr>
      <xdr:spPr>
        <a:xfrm>
          <a:off x="12804140" y="1731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7113</xdr:rowOff>
    </xdr:from>
    <xdr:to>
      <xdr:col>72</xdr:col>
      <xdr:colOff>38100</xdr:colOff>
      <xdr:row>103</xdr:row>
      <xdr:rowOff>108713</xdr:rowOff>
    </xdr:to>
    <xdr:sp macro="" textlink="">
      <xdr:nvSpPr>
        <xdr:cNvPr id="670" name="フローチャート: 判断 669">
          <a:extLst>
            <a:ext uri="{FF2B5EF4-FFF2-40B4-BE49-F238E27FC236}">
              <a16:creationId xmlns:a16="http://schemas.microsoft.com/office/drawing/2014/main" id="{00000000-0008-0000-0E00-00009E020000}"/>
            </a:ext>
          </a:extLst>
        </xdr:cNvPr>
        <xdr:cNvSpPr/>
      </xdr:nvSpPr>
      <xdr:spPr>
        <a:xfrm>
          <a:off x="12029440" y="172740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48261</xdr:rowOff>
    </xdr:from>
    <xdr:to>
      <xdr:col>67</xdr:col>
      <xdr:colOff>101600</xdr:colOff>
      <xdr:row>103</xdr:row>
      <xdr:rowOff>149861</xdr:rowOff>
    </xdr:to>
    <xdr:sp macro="" textlink="">
      <xdr:nvSpPr>
        <xdr:cNvPr id="671" name="フローチャート: 判断 670">
          <a:extLst>
            <a:ext uri="{FF2B5EF4-FFF2-40B4-BE49-F238E27FC236}">
              <a16:creationId xmlns:a16="http://schemas.microsoft.com/office/drawing/2014/main" id="{00000000-0008-0000-0E00-00009F020000}"/>
            </a:ext>
          </a:extLst>
        </xdr:cNvPr>
        <xdr:cNvSpPr/>
      </xdr:nvSpPr>
      <xdr:spPr>
        <a:xfrm>
          <a:off x="11231880" y="1731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27687</xdr:rowOff>
    </xdr:from>
    <xdr:to>
      <xdr:col>85</xdr:col>
      <xdr:colOff>177800</xdr:colOff>
      <xdr:row>103</xdr:row>
      <xdr:rowOff>129287</xdr:rowOff>
    </xdr:to>
    <xdr:sp macro="" textlink="">
      <xdr:nvSpPr>
        <xdr:cNvPr id="677" name="楕円 676">
          <a:extLst>
            <a:ext uri="{FF2B5EF4-FFF2-40B4-BE49-F238E27FC236}">
              <a16:creationId xmlns:a16="http://schemas.microsoft.com/office/drawing/2014/main" id="{00000000-0008-0000-0E00-0000A5020000}"/>
            </a:ext>
          </a:extLst>
        </xdr:cNvPr>
        <xdr:cNvSpPr/>
      </xdr:nvSpPr>
      <xdr:spPr>
        <a:xfrm>
          <a:off x="14325600" y="1729460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50564</xdr:rowOff>
    </xdr:from>
    <xdr:ext cx="405111" cy="259045"/>
    <xdr:sp macro="" textlink="">
      <xdr:nvSpPr>
        <xdr:cNvPr id="678" name="【公民館】&#10;有形固定資産減価償却率該当値テキスト">
          <a:extLst>
            <a:ext uri="{FF2B5EF4-FFF2-40B4-BE49-F238E27FC236}">
              <a16:creationId xmlns:a16="http://schemas.microsoft.com/office/drawing/2014/main" id="{00000000-0008-0000-0E00-0000A6020000}"/>
            </a:ext>
          </a:extLst>
        </xdr:cNvPr>
        <xdr:cNvSpPr txBox="1"/>
      </xdr:nvSpPr>
      <xdr:spPr>
        <a:xfrm>
          <a:off x="14414500" y="17149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139700</xdr:rowOff>
    </xdr:from>
    <xdr:to>
      <xdr:col>81</xdr:col>
      <xdr:colOff>101600</xdr:colOff>
      <xdr:row>103</xdr:row>
      <xdr:rowOff>69850</xdr:rowOff>
    </xdr:to>
    <xdr:sp macro="" textlink="">
      <xdr:nvSpPr>
        <xdr:cNvPr id="679" name="楕円 678">
          <a:extLst>
            <a:ext uri="{FF2B5EF4-FFF2-40B4-BE49-F238E27FC236}">
              <a16:creationId xmlns:a16="http://schemas.microsoft.com/office/drawing/2014/main" id="{00000000-0008-0000-0E00-0000A7020000}"/>
            </a:ext>
          </a:extLst>
        </xdr:cNvPr>
        <xdr:cNvSpPr/>
      </xdr:nvSpPr>
      <xdr:spPr>
        <a:xfrm>
          <a:off x="13578840" y="17238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19050</xdr:rowOff>
    </xdr:from>
    <xdr:to>
      <xdr:col>85</xdr:col>
      <xdr:colOff>127000</xdr:colOff>
      <xdr:row>103</xdr:row>
      <xdr:rowOff>78487</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3629640" y="17285970"/>
          <a:ext cx="74676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123698</xdr:rowOff>
    </xdr:from>
    <xdr:to>
      <xdr:col>76</xdr:col>
      <xdr:colOff>165100</xdr:colOff>
      <xdr:row>103</xdr:row>
      <xdr:rowOff>53848</xdr:rowOff>
    </xdr:to>
    <xdr:sp macro="" textlink="">
      <xdr:nvSpPr>
        <xdr:cNvPr id="681" name="楕円 680">
          <a:extLst>
            <a:ext uri="{FF2B5EF4-FFF2-40B4-BE49-F238E27FC236}">
              <a16:creationId xmlns:a16="http://schemas.microsoft.com/office/drawing/2014/main" id="{00000000-0008-0000-0E00-0000A9020000}"/>
            </a:ext>
          </a:extLst>
        </xdr:cNvPr>
        <xdr:cNvSpPr/>
      </xdr:nvSpPr>
      <xdr:spPr>
        <a:xfrm>
          <a:off x="12804140" y="172229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3048</xdr:rowOff>
    </xdr:from>
    <xdr:to>
      <xdr:col>81</xdr:col>
      <xdr:colOff>50800</xdr:colOff>
      <xdr:row>103</xdr:row>
      <xdr:rowOff>19050</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2854940" y="17269968"/>
          <a:ext cx="7747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66548</xdr:rowOff>
    </xdr:from>
    <xdr:to>
      <xdr:col>72</xdr:col>
      <xdr:colOff>38100</xdr:colOff>
      <xdr:row>102</xdr:row>
      <xdr:rowOff>168148</xdr:rowOff>
    </xdr:to>
    <xdr:sp macro="" textlink="">
      <xdr:nvSpPr>
        <xdr:cNvPr id="683" name="楕円 682">
          <a:extLst>
            <a:ext uri="{FF2B5EF4-FFF2-40B4-BE49-F238E27FC236}">
              <a16:creationId xmlns:a16="http://schemas.microsoft.com/office/drawing/2014/main" id="{00000000-0008-0000-0E00-0000AB020000}"/>
            </a:ext>
          </a:extLst>
        </xdr:cNvPr>
        <xdr:cNvSpPr/>
      </xdr:nvSpPr>
      <xdr:spPr>
        <a:xfrm>
          <a:off x="12029440" y="171658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117348</xdr:rowOff>
    </xdr:from>
    <xdr:to>
      <xdr:col>76</xdr:col>
      <xdr:colOff>114300</xdr:colOff>
      <xdr:row>103</xdr:row>
      <xdr:rowOff>3048</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2072620" y="17216628"/>
          <a:ext cx="78232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41402</xdr:rowOff>
    </xdr:from>
    <xdr:to>
      <xdr:col>67</xdr:col>
      <xdr:colOff>101600</xdr:colOff>
      <xdr:row>102</xdr:row>
      <xdr:rowOff>143002</xdr:rowOff>
    </xdr:to>
    <xdr:sp macro="" textlink="">
      <xdr:nvSpPr>
        <xdr:cNvPr id="685" name="楕円 684">
          <a:extLst>
            <a:ext uri="{FF2B5EF4-FFF2-40B4-BE49-F238E27FC236}">
              <a16:creationId xmlns:a16="http://schemas.microsoft.com/office/drawing/2014/main" id="{00000000-0008-0000-0E00-0000AD020000}"/>
            </a:ext>
          </a:extLst>
        </xdr:cNvPr>
        <xdr:cNvSpPr/>
      </xdr:nvSpPr>
      <xdr:spPr>
        <a:xfrm>
          <a:off x="11231880" y="1714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92202</xdr:rowOff>
    </xdr:from>
    <xdr:to>
      <xdr:col>71</xdr:col>
      <xdr:colOff>177800</xdr:colOff>
      <xdr:row>102</xdr:row>
      <xdr:rowOff>117348</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1282680" y="17191482"/>
          <a:ext cx="78994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147845</xdr:rowOff>
    </xdr:from>
    <xdr:ext cx="405111" cy="259045"/>
    <xdr:sp macro="" textlink="">
      <xdr:nvSpPr>
        <xdr:cNvPr id="687" name="n_1aveValue【公民館】&#10;有形固定資産減価償却率">
          <a:extLst>
            <a:ext uri="{FF2B5EF4-FFF2-40B4-BE49-F238E27FC236}">
              <a16:creationId xmlns:a16="http://schemas.microsoft.com/office/drawing/2014/main" id="{00000000-0008-0000-0E00-0000AF020000}"/>
            </a:ext>
          </a:extLst>
        </xdr:cNvPr>
        <xdr:cNvSpPr txBox="1"/>
      </xdr:nvSpPr>
      <xdr:spPr>
        <a:xfrm>
          <a:off x="13437244" y="17414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145559</xdr:rowOff>
    </xdr:from>
    <xdr:ext cx="405111" cy="259045"/>
    <xdr:sp macro="" textlink="">
      <xdr:nvSpPr>
        <xdr:cNvPr id="688" name="n_2aveValue【公民館】&#10;有形固定資産減価償却率">
          <a:extLst>
            <a:ext uri="{FF2B5EF4-FFF2-40B4-BE49-F238E27FC236}">
              <a16:creationId xmlns:a16="http://schemas.microsoft.com/office/drawing/2014/main" id="{00000000-0008-0000-0E00-0000B0020000}"/>
            </a:ext>
          </a:extLst>
        </xdr:cNvPr>
        <xdr:cNvSpPr txBox="1"/>
      </xdr:nvSpPr>
      <xdr:spPr>
        <a:xfrm>
          <a:off x="12675244" y="17412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99840</xdr:rowOff>
    </xdr:from>
    <xdr:ext cx="405111" cy="259045"/>
    <xdr:sp macro="" textlink="">
      <xdr:nvSpPr>
        <xdr:cNvPr id="689" name="n_3aveValue【公民館】&#10;有形固定資産減価償却率">
          <a:extLst>
            <a:ext uri="{FF2B5EF4-FFF2-40B4-BE49-F238E27FC236}">
              <a16:creationId xmlns:a16="http://schemas.microsoft.com/office/drawing/2014/main" id="{00000000-0008-0000-0E00-0000B1020000}"/>
            </a:ext>
          </a:extLst>
        </xdr:cNvPr>
        <xdr:cNvSpPr txBox="1"/>
      </xdr:nvSpPr>
      <xdr:spPr>
        <a:xfrm>
          <a:off x="11900544" y="17366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140988</xdr:rowOff>
    </xdr:from>
    <xdr:ext cx="405111" cy="259045"/>
    <xdr:sp macro="" textlink="">
      <xdr:nvSpPr>
        <xdr:cNvPr id="690" name="n_4aveValue【公民館】&#10;有形固定資産減価償却率">
          <a:extLst>
            <a:ext uri="{FF2B5EF4-FFF2-40B4-BE49-F238E27FC236}">
              <a16:creationId xmlns:a16="http://schemas.microsoft.com/office/drawing/2014/main" id="{00000000-0008-0000-0E00-0000B2020000}"/>
            </a:ext>
          </a:extLst>
        </xdr:cNvPr>
        <xdr:cNvSpPr txBox="1"/>
      </xdr:nvSpPr>
      <xdr:spPr>
        <a:xfrm>
          <a:off x="11102984" y="1740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86377</xdr:rowOff>
    </xdr:from>
    <xdr:ext cx="405111" cy="259045"/>
    <xdr:sp macro="" textlink="">
      <xdr:nvSpPr>
        <xdr:cNvPr id="691" name="n_1mainValue【公民館】&#10;有形固定資産減価償却率">
          <a:extLst>
            <a:ext uri="{FF2B5EF4-FFF2-40B4-BE49-F238E27FC236}">
              <a16:creationId xmlns:a16="http://schemas.microsoft.com/office/drawing/2014/main" id="{00000000-0008-0000-0E00-0000B3020000}"/>
            </a:ext>
          </a:extLst>
        </xdr:cNvPr>
        <xdr:cNvSpPr txBox="1"/>
      </xdr:nvSpPr>
      <xdr:spPr>
        <a:xfrm>
          <a:off x="13437244" y="1701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70375</xdr:rowOff>
    </xdr:from>
    <xdr:ext cx="405111" cy="259045"/>
    <xdr:sp macro="" textlink="">
      <xdr:nvSpPr>
        <xdr:cNvPr id="692" name="n_2mainValue【公民館】&#10;有形固定資産減価償却率">
          <a:extLst>
            <a:ext uri="{FF2B5EF4-FFF2-40B4-BE49-F238E27FC236}">
              <a16:creationId xmlns:a16="http://schemas.microsoft.com/office/drawing/2014/main" id="{00000000-0008-0000-0E00-0000B4020000}"/>
            </a:ext>
          </a:extLst>
        </xdr:cNvPr>
        <xdr:cNvSpPr txBox="1"/>
      </xdr:nvSpPr>
      <xdr:spPr>
        <a:xfrm>
          <a:off x="12675244" y="1700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13225</xdr:rowOff>
    </xdr:from>
    <xdr:ext cx="405111" cy="259045"/>
    <xdr:sp macro="" textlink="">
      <xdr:nvSpPr>
        <xdr:cNvPr id="693" name="n_3mainValue【公民館】&#10;有形固定資産減価償却率">
          <a:extLst>
            <a:ext uri="{FF2B5EF4-FFF2-40B4-BE49-F238E27FC236}">
              <a16:creationId xmlns:a16="http://schemas.microsoft.com/office/drawing/2014/main" id="{00000000-0008-0000-0E00-0000B5020000}"/>
            </a:ext>
          </a:extLst>
        </xdr:cNvPr>
        <xdr:cNvSpPr txBox="1"/>
      </xdr:nvSpPr>
      <xdr:spPr>
        <a:xfrm>
          <a:off x="11900544" y="1694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159529</xdr:rowOff>
    </xdr:from>
    <xdr:ext cx="405111" cy="259045"/>
    <xdr:sp macro="" textlink="">
      <xdr:nvSpPr>
        <xdr:cNvPr id="694" name="n_4mainValue【公民館】&#10;有形固定資産減価償却率">
          <a:extLst>
            <a:ext uri="{FF2B5EF4-FFF2-40B4-BE49-F238E27FC236}">
              <a16:creationId xmlns:a16="http://schemas.microsoft.com/office/drawing/2014/main" id="{00000000-0008-0000-0E00-0000B6020000}"/>
            </a:ext>
          </a:extLst>
        </xdr:cNvPr>
        <xdr:cNvSpPr txBox="1"/>
      </xdr:nvSpPr>
      <xdr:spPr>
        <a:xfrm>
          <a:off x="11102984" y="1692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a:extLst>
            <a:ext uri="{FF2B5EF4-FFF2-40B4-BE49-F238E27FC236}">
              <a16:creationId xmlns:a16="http://schemas.microsoft.com/office/drawing/2014/main" id="{00000000-0008-0000-0E00-0000B7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a:extLst>
            <a:ext uri="{FF2B5EF4-FFF2-40B4-BE49-F238E27FC236}">
              <a16:creationId xmlns:a16="http://schemas.microsoft.com/office/drawing/2014/main" id="{00000000-0008-0000-0E00-0000B8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a:extLst>
            <a:ext uri="{FF2B5EF4-FFF2-40B4-BE49-F238E27FC236}">
              <a16:creationId xmlns:a16="http://schemas.microsoft.com/office/drawing/2014/main" id="{00000000-0008-0000-0E00-0000B9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a:extLst>
            <a:ext uri="{FF2B5EF4-FFF2-40B4-BE49-F238E27FC236}">
              <a16:creationId xmlns:a16="http://schemas.microsoft.com/office/drawing/2014/main" id="{00000000-0008-0000-0E00-0000BA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a:extLst>
            <a:ext uri="{FF2B5EF4-FFF2-40B4-BE49-F238E27FC236}">
              <a16:creationId xmlns:a16="http://schemas.microsoft.com/office/drawing/2014/main" id="{00000000-0008-0000-0E00-0000BB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公民館】&#10;一人当たり面積グラフ枠">
          <a:extLst>
            <a:ext uri="{FF2B5EF4-FFF2-40B4-BE49-F238E27FC236}">
              <a16:creationId xmlns:a16="http://schemas.microsoft.com/office/drawing/2014/main" id="{00000000-0008-0000-0E00-0000CB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112776</xdr:rowOff>
    </xdr:from>
    <xdr:to>
      <xdr:col>116</xdr:col>
      <xdr:colOff>62864</xdr:colOff>
      <xdr:row>108</xdr:row>
      <xdr:rowOff>35052</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flipV="1">
          <a:off x="19509104" y="16876776"/>
          <a:ext cx="0" cy="126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17" name="【公民館】&#10;一人当たり面積最小値テキスト">
          <a:extLst>
            <a:ext uri="{FF2B5EF4-FFF2-40B4-BE49-F238E27FC236}">
              <a16:creationId xmlns:a16="http://schemas.microsoft.com/office/drawing/2014/main" id="{00000000-0008-0000-0E00-0000CD020000}"/>
            </a:ext>
          </a:extLst>
        </xdr:cNvPr>
        <xdr:cNvSpPr txBox="1"/>
      </xdr:nvSpPr>
      <xdr:spPr>
        <a:xfrm>
          <a:off x="19547840" y="1814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a:off x="19443700" y="18140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59453</xdr:rowOff>
    </xdr:from>
    <xdr:ext cx="469744" cy="259045"/>
    <xdr:sp macro="" textlink="">
      <xdr:nvSpPr>
        <xdr:cNvPr id="719" name="【公民館】&#10;一人当たり面積最大値テキスト">
          <a:extLst>
            <a:ext uri="{FF2B5EF4-FFF2-40B4-BE49-F238E27FC236}">
              <a16:creationId xmlns:a16="http://schemas.microsoft.com/office/drawing/2014/main" id="{00000000-0008-0000-0E00-0000CF020000}"/>
            </a:ext>
          </a:extLst>
        </xdr:cNvPr>
        <xdr:cNvSpPr txBox="1"/>
      </xdr:nvSpPr>
      <xdr:spPr>
        <a:xfrm>
          <a:off x="19547840" y="16655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112776</xdr:rowOff>
    </xdr:from>
    <xdr:to>
      <xdr:col>116</xdr:col>
      <xdr:colOff>152400</xdr:colOff>
      <xdr:row>100</xdr:row>
      <xdr:rowOff>112776</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a:off x="19443700" y="168767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137431</xdr:rowOff>
    </xdr:from>
    <xdr:ext cx="469744" cy="259045"/>
    <xdr:sp macro="" textlink="">
      <xdr:nvSpPr>
        <xdr:cNvPr id="721" name="【公民館】&#10;一人当たり面積平均値テキスト">
          <a:extLst>
            <a:ext uri="{FF2B5EF4-FFF2-40B4-BE49-F238E27FC236}">
              <a16:creationId xmlns:a16="http://schemas.microsoft.com/office/drawing/2014/main" id="{00000000-0008-0000-0E00-0000D1020000}"/>
            </a:ext>
          </a:extLst>
        </xdr:cNvPr>
        <xdr:cNvSpPr txBox="1"/>
      </xdr:nvSpPr>
      <xdr:spPr>
        <a:xfrm>
          <a:off x="19547840" y="17571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114554</xdr:rowOff>
    </xdr:from>
    <xdr:to>
      <xdr:col>116</xdr:col>
      <xdr:colOff>114300</xdr:colOff>
      <xdr:row>106</xdr:row>
      <xdr:rowOff>44704</xdr:rowOff>
    </xdr:to>
    <xdr:sp macro="" textlink="">
      <xdr:nvSpPr>
        <xdr:cNvPr id="722" name="フローチャート: 判断 721">
          <a:extLst>
            <a:ext uri="{FF2B5EF4-FFF2-40B4-BE49-F238E27FC236}">
              <a16:creationId xmlns:a16="http://schemas.microsoft.com/office/drawing/2014/main" id="{00000000-0008-0000-0E00-0000D2020000}"/>
            </a:ext>
          </a:extLst>
        </xdr:cNvPr>
        <xdr:cNvSpPr/>
      </xdr:nvSpPr>
      <xdr:spPr>
        <a:xfrm>
          <a:off x="19458940" y="177167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100837</xdr:rowOff>
    </xdr:from>
    <xdr:to>
      <xdr:col>112</xdr:col>
      <xdr:colOff>38100</xdr:colOff>
      <xdr:row>106</xdr:row>
      <xdr:rowOff>30987</xdr:rowOff>
    </xdr:to>
    <xdr:sp macro="" textlink="">
      <xdr:nvSpPr>
        <xdr:cNvPr id="723" name="フローチャート: 判断 722">
          <a:extLst>
            <a:ext uri="{FF2B5EF4-FFF2-40B4-BE49-F238E27FC236}">
              <a16:creationId xmlns:a16="http://schemas.microsoft.com/office/drawing/2014/main" id="{00000000-0008-0000-0E00-0000D3020000}"/>
            </a:ext>
          </a:extLst>
        </xdr:cNvPr>
        <xdr:cNvSpPr/>
      </xdr:nvSpPr>
      <xdr:spPr>
        <a:xfrm>
          <a:off x="18735040" y="177030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724" name="フローチャート: 判断 723">
          <a:extLst>
            <a:ext uri="{FF2B5EF4-FFF2-40B4-BE49-F238E27FC236}">
              <a16:creationId xmlns:a16="http://schemas.microsoft.com/office/drawing/2014/main" id="{00000000-0008-0000-0E00-0000D4020000}"/>
            </a:ext>
          </a:extLst>
        </xdr:cNvPr>
        <xdr:cNvSpPr/>
      </xdr:nvSpPr>
      <xdr:spPr>
        <a:xfrm>
          <a:off x="17937480" y="177167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119126</xdr:rowOff>
    </xdr:from>
    <xdr:to>
      <xdr:col>102</xdr:col>
      <xdr:colOff>165100</xdr:colOff>
      <xdr:row>106</xdr:row>
      <xdr:rowOff>49276</xdr:rowOff>
    </xdr:to>
    <xdr:sp macro="" textlink="">
      <xdr:nvSpPr>
        <xdr:cNvPr id="725" name="フローチャート: 判断 724">
          <a:extLst>
            <a:ext uri="{FF2B5EF4-FFF2-40B4-BE49-F238E27FC236}">
              <a16:creationId xmlns:a16="http://schemas.microsoft.com/office/drawing/2014/main" id="{00000000-0008-0000-0E00-0000D5020000}"/>
            </a:ext>
          </a:extLst>
        </xdr:cNvPr>
        <xdr:cNvSpPr/>
      </xdr:nvSpPr>
      <xdr:spPr>
        <a:xfrm>
          <a:off x="17162780" y="177213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96265</xdr:rowOff>
    </xdr:from>
    <xdr:to>
      <xdr:col>98</xdr:col>
      <xdr:colOff>38100</xdr:colOff>
      <xdr:row>106</xdr:row>
      <xdr:rowOff>26415</xdr:rowOff>
    </xdr:to>
    <xdr:sp macro="" textlink="">
      <xdr:nvSpPr>
        <xdr:cNvPr id="726" name="フローチャート: 判断 725">
          <a:extLst>
            <a:ext uri="{FF2B5EF4-FFF2-40B4-BE49-F238E27FC236}">
              <a16:creationId xmlns:a16="http://schemas.microsoft.com/office/drawing/2014/main" id="{00000000-0008-0000-0E00-0000D6020000}"/>
            </a:ext>
          </a:extLst>
        </xdr:cNvPr>
        <xdr:cNvSpPr/>
      </xdr:nvSpPr>
      <xdr:spPr>
        <a:xfrm>
          <a:off x="16388080" y="176984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0000000-0008-0000-0E00-0000D702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E00-0000D802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E00-0000D902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E00-0000DA02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29972</xdr:rowOff>
    </xdr:from>
    <xdr:to>
      <xdr:col>116</xdr:col>
      <xdr:colOff>114300</xdr:colOff>
      <xdr:row>106</xdr:row>
      <xdr:rowOff>131572</xdr:rowOff>
    </xdr:to>
    <xdr:sp macro="" textlink="">
      <xdr:nvSpPr>
        <xdr:cNvPr id="732" name="楕円 731">
          <a:extLst>
            <a:ext uri="{FF2B5EF4-FFF2-40B4-BE49-F238E27FC236}">
              <a16:creationId xmlns:a16="http://schemas.microsoft.com/office/drawing/2014/main" id="{00000000-0008-0000-0E00-0000DC020000}"/>
            </a:ext>
          </a:extLst>
        </xdr:cNvPr>
        <xdr:cNvSpPr/>
      </xdr:nvSpPr>
      <xdr:spPr>
        <a:xfrm>
          <a:off x="19458940" y="1779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8399</xdr:rowOff>
    </xdr:from>
    <xdr:ext cx="469744" cy="259045"/>
    <xdr:sp macro="" textlink="">
      <xdr:nvSpPr>
        <xdr:cNvPr id="733" name="【公民館】&#10;一人当たり面積該当値テキスト">
          <a:extLst>
            <a:ext uri="{FF2B5EF4-FFF2-40B4-BE49-F238E27FC236}">
              <a16:creationId xmlns:a16="http://schemas.microsoft.com/office/drawing/2014/main" id="{00000000-0008-0000-0E00-0000DD020000}"/>
            </a:ext>
          </a:extLst>
        </xdr:cNvPr>
        <xdr:cNvSpPr txBox="1"/>
      </xdr:nvSpPr>
      <xdr:spPr>
        <a:xfrm>
          <a:off x="19547840" y="1777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32258</xdr:rowOff>
    </xdr:from>
    <xdr:to>
      <xdr:col>112</xdr:col>
      <xdr:colOff>38100</xdr:colOff>
      <xdr:row>106</xdr:row>
      <xdr:rowOff>133858</xdr:rowOff>
    </xdr:to>
    <xdr:sp macro="" textlink="">
      <xdr:nvSpPr>
        <xdr:cNvPr id="734" name="楕円 733">
          <a:extLst>
            <a:ext uri="{FF2B5EF4-FFF2-40B4-BE49-F238E27FC236}">
              <a16:creationId xmlns:a16="http://schemas.microsoft.com/office/drawing/2014/main" id="{00000000-0008-0000-0E00-0000DE020000}"/>
            </a:ext>
          </a:extLst>
        </xdr:cNvPr>
        <xdr:cNvSpPr/>
      </xdr:nvSpPr>
      <xdr:spPr>
        <a:xfrm>
          <a:off x="18735040" y="178020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80772</xdr:rowOff>
    </xdr:from>
    <xdr:to>
      <xdr:col>116</xdr:col>
      <xdr:colOff>63500</xdr:colOff>
      <xdr:row>106</xdr:row>
      <xdr:rowOff>83058</xdr:rowOff>
    </xdr:to>
    <xdr:cxnSp macro="">
      <xdr:nvCxnSpPr>
        <xdr:cNvPr id="735" name="直線コネクタ 734">
          <a:extLst>
            <a:ext uri="{FF2B5EF4-FFF2-40B4-BE49-F238E27FC236}">
              <a16:creationId xmlns:a16="http://schemas.microsoft.com/office/drawing/2014/main" id="{00000000-0008-0000-0E00-0000DF020000}"/>
            </a:ext>
          </a:extLst>
        </xdr:cNvPr>
        <xdr:cNvCxnSpPr/>
      </xdr:nvCxnSpPr>
      <xdr:spPr>
        <a:xfrm flipV="1">
          <a:off x="18778220" y="17850612"/>
          <a:ext cx="7315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34544</xdr:rowOff>
    </xdr:from>
    <xdr:to>
      <xdr:col>107</xdr:col>
      <xdr:colOff>101600</xdr:colOff>
      <xdr:row>106</xdr:row>
      <xdr:rowOff>136144</xdr:rowOff>
    </xdr:to>
    <xdr:sp macro="" textlink="">
      <xdr:nvSpPr>
        <xdr:cNvPr id="736" name="楕円 735">
          <a:extLst>
            <a:ext uri="{FF2B5EF4-FFF2-40B4-BE49-F238E27FC236}">
              <a16:creationId xmlns:a16="http://schemas.microsoft.com/office/drawing/2014/main" id="{00000000-0008-0000-0E00-0000E0020000}"/>
            </a:ext>
          </a:extLst>
        </xdr:cNvPr>
        <xdr:cNvSpPr/>
      </xdr:nvSpPr>
      <xdr:spPr>
        <a:xfrm>
          <a:off x="17937480" y="1780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83058</xdr:rowOff>
    </xdr:from>
    <xdr:to>
      <xdr:col>111</xdr:col>
      <xdr:colOff>177800</xdr:colOff>
      <xdr:row>106</xdr:row>
      <xdr:rowOff>85344</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flipV="1">
          <a:off x="17988280" y="17852898"/>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66548</xdr:rowOff>
    </xdr:from>
    <xdr:to>
      <xdr:col>102</xdr:col>
      <xdr:colOff>165100</xdr:colOff>
      <xdr:row>106</xdr:row>
      <xdr:rowOff>168148</xdr:rowOff>
    </xdr:to>
    <xdr:sp macro="" textlink="">
      <xdr:nvSpPr>
        <xdr:cNvPr id="738" name="楕円 737">
          <a:extLst>
            <a:ext uri="{FF2B5EF4-FFF2-40B4-BE49-F238E27FC236}">
              <a16:creationId xmlns:a16="http://schemas.microsoft.com/office/drawing/2014/main" id="{00000000-0008-0000-0E00-0000E2020000}"/>
            </a:ext>
          </a:extLst>
        </xdr:cNvPr>
        <xdr:cNvSpPr/>
      </xdr:nvSpPr>
      <xdr:spPr>
        <a:xfrm>
          <a:off x="17162780" y="1783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85344</xdr:rowOff>
    </xdr:from>
    <xdr:to>
      <xdr:col>107</xdr:col>
      <xdr:colOff>50800</xdr:colOff>
      <xdr:row>106</xdr:row>
      <xdr:rowOff>117348</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flipV="1">
          <a:off x="17213580" y="17855184"/>
          <a:ext cx="7747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41402</xdr:rowOff>
    </xdr:from>
    <xdr:to>
      <xdr:col>98</xdr:col>
      <xdr:colOff>38100</xdr:colOff>
      <xdr:row>106</xdr:row>
      <xdr:rowOff>143002</xdr:rowOff>
    </xdr:to>
    <xdr:sp macro="" textlink="">
      <xdr:nvSpPr>
        <xdr:cNvPr id="740" name="楕円 739">
          <a:extLst>
            <a:ext uri="{FF2B5EF4-FFF2-40B4-BE49-F238E27FC236}">
              <a16:creationId xmlns:a16="http://schemas.microsoft.com/office/drawing/2014/main" id="{00000000-0008-0000-0E00-0000E4020000}"/>
            </a:ext>
          </a:extLst>
        </xdr:cNvPr>
        <xdr:cNvSpPr/>
      </xdr:nvSpPr>
      <xdr:spPr>
        <a:xfrm>
          <a:off x="16388080" y="178112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92202</xdr:rowOff>
    </xdr:from>
    <xdr:to>
      <xdr:col>102</xdr:col>
      <xdr:colOff>114300</xdr:colOff>
      <xdr:row>106</xdr:row>
      <xdr:rowOff>117348</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16431260" y="17862042"/>
          <a:ext cx="78232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47514</xdr:rowOff>
    </xdr:from>
    <xdr:ext cx="469744" cy="259045"/>
    <xdr:sp macro="" textlink="">
      <xdr:nvSpPr>
        <xdr:cNvPr id="742" name="n_1aveValue【公民館】&#10;一人当たり面積">
          <a:extLst>
            <a:ext uri="{FF2B5EF4-FFF2-40B4-BE49-F238E27FC236}">
              <a16:creationId xmlns:a16="http://schemas.microsoft.com/office/drawing/2014/main" id="{00000000-0008-0000-0E00-0000E6020000}"/>
            </a:ext>
          </a:extLst>
        </xdr:cNvPr>
        <xdr:cNvSpPr txBox="1"/>
      </xdr:nvSpPr>
      <xdr:spPr>
        <a:xfrm>
          <a:off x="18561127" y="1748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743" name="n_2aveValue【公民館】&#10;一人当たり面積">
          <a:extLst>
            <a:ext uri="{FF2B5EF4-FFF2-40B4-BE49-F238E27FC236}">
              <a16:creationId xmlns:a16="http://schemas.microsoft.com/office/drawing/2014/main" id="{00000000-0008-0000-0E00-0000E7020000}"/>
            </a:ext>
          </a:extLst>
        </xdr:cNvPr>
        <xdr:cNvSpPr txBox="1"/>
      </xdr:nvSpPr>
      <xdr:spPr>
        <a:xfrm>
          <a:off x="17776267" y="1749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65803</xdr:rowOff>
    </xdr:from>
    <xdr:ext cx="469744" cy="259045"/>
    <xdr:sp macro="" textlink="">
      <xdr:nvSpPr>
        <xdr:cNvPr id="744" name="n_3aveValue【公民館】&#10;一人当たり面積">
          <a:extLst>
            <a:ext uri="{FF2B5EF4-FFF2-40B4-BE49-F238E27FC236}">
              <a16:creationId xmlns:a16="http://schemas.microsoft.com/office/drawing/2014/main" id="{00000000-0008-0000-0E00-0000E8020000}"/>
            </a:ext>
          </a:extLst>
        </xdr:cNvPr>
        <xdr:cNvSpPr txBox="1"/>
      </xdr:nvSpPr>
      <xdr:spPr>
        <a:xfrm>
          <a:off x="17001567" y="1750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42942</xdr:rowOff>
    </xdr:from>
    <xdr:ext cx="469744" cy="259045"/>
    <xdr:sp macro="" textlink="">
      <xdr:nvSpPr>
        <xdr:cNvPr id="745" name="n_4aveValue【公民館】&#10;一人当たり面積">
          <a:extLst>
            <a:ext uri="{FF2B5EF4-FFF2-40B4-BE49-F238E27FC236}">
              <a16:creationId xmlns:a16="http://schemas.microsoft.com/office/drawing/2014/main" id="{00000000-0008-0000-0E00-0000E9020000}"/>
            </a:ext>
          </a:extLst>
        </xdr:cNvPr>
        <xdr:cNvSpPr txBox="1"/>
      </xdr:nvSpPr>
      <xdr:spPr>
        <a:xfrm>
          <a:off x="16226867" y="174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124985</xdr:rowOff>
    </xdr:from>
    <xdr:ext cx="469744" cy="259045"/>
    <xdr:sp macro="" textlink="">
      <xdr:nvSpPr>
        <xdr:cNvPr id="746" name="n_1mainValue【公民館】&#10;一人当たり面積">
          <a:extLst>
            <a:ext uri="{FF2B5EF4-FFF2-40B4-BE49-F238E27FC236}">
              <a16:creationId xmlns:a16="http://schemas.microsoft.com/office/drawing/2014/main" id="{00000000-0008-0000-0E00-0000EA020000}"/>
            </a:ext>
          </a:extLst>
        </xdr:cNvPr>
        <xdr:cNvSpPr txBox="1"/>
      </xdr:nvSpPr>
      <xdr:spPr>
        <a:xfrm>
          <a:off x="18561127" y="1789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127271</xdr:rowOff>
    </xdr:from>
    <xdr:ext cx="469744" cy="259045"/>
    <xdr:sp macro="" textlink="">
      <xdr:nvSpPr>
        <xdr:cNvPr id="747" name="n_2mainValue【公民館】&#10;一人当たり面積">
          <a:extLst>
            <a:ext uri="{FF2B5EF4-FFF2-40B4-BE49-F238E27FC236}">
              <a16:creationId xmlns:a16="http://schemas.microsoft.com/office/drawing/2014/main" id="{00000000-0008-0000-0E00-0000EB020000}"/>
            </a:ext>
          </a:extLst>
        </xdr:cNvPr>
        <xdr:cNvSpPr txBox="1"/>
      </xdr:nvSpPr>
      <xdr:spPr>
        <a:xfrm>
          <a:off x="17776267" y="1789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159275</xdr:rowOff>
    </xdr:from>
    <xdr:ext cx="469744" cy="259045"/>
    <xdr:sp macro="" textlink="">
      <xdr:nvSpPr>
        <xdr:cNvPr id="748" name="n_3mainValue【公民館】&#10;一人当たり面積">
          <a:extLst>
            <a:ext uri="{FF2B5EF4-FFF2-40B4-BE49-F238E27FC236}">
              <a16:creationId xmlns:a16="http://schemas.microsoft.com/office/drawing/2014/main" id="{00000000-0008-0000-0E00-0000EC020000}"/>
            </a:ext>
          </a:extLst>
        </xdr:cNvPr>
        <xdr:cNvSpPr txBox="1"/>
      </xdr:nvSpPr>
      <xdr:spPr>
        <a:xfrm>
          <a:off x="17001567" y="1792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134129</xdr:rowOff>
    </xdr:from>
    <xdr:ext cx="469744" cy="259045"/>
    <xdr:sp macro="" textlink="">
      <xdr:nvSpPr>
        <xdr:cNvPr id="749" name="n_4mainValue【公民館】&#10;一人当たり面積">
          <a:extLst>
            <a:ext uri="{FF2B5EF4-FFF2-40B4-BE49-F238E27FC236}">
              <a16:creationId xmlns:a16="http://schemas.microsoft.com/office/drawing/2014/main" id="{00000000-0008-0000-0E00-0000ED020000}"/>
            </a:ext>
          </a:extLst>
        </xdr:cNvPr>
        <xdr:cNvSpPr txBox="1"/>
      </xdr:nvSpPr>
      <xdr:spPr>
        <a:xfrm>
          <a:off x="16226867" y="17903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a:extLst>
            <a:ext uri="{FF2B5EF4-FFF2-40B4-BE49-F238E27FC236}">
              <a16:creationId xmlns:a16="http://schemas.microsoft.com/office/drawing/2014/main" id="{00000000-0008-0000-0E00-0000EE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a:extLst>
            <a:ext uri="{FF2B5EF4-FFF2-40B4-BE49-F238E27FC236}">
              <a16:creationId xmlns:a16="http://schemas.microsoft.com/office/drawing/2014/main" id="{00000000-0008-0000-0E00-0000EF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400">
              <a:latin typeface="ＭＳ Ｐゴシック" panose="020B0600070205080204" pitchFamily="50" charset="-128"/>
              <a:ea typeface="ＭＳ Ｐゴシック" panose="020B0600070205080204" pitchFamily="50" charset="-128"/>
            </a:rPr>
            <a:t>全体的に有形固定資産減価償却率は増加しており、老朽化が進行している。特に、認定こども園・幼稚園・保育所や橋りょう・トンネル、公営住宅、公民館の有形固定資産減価償却率は本市の有形固定資産減価償却率の</a:t>
          </a:r>
          <a:r>
            <a:rPr kumimoji="1" lang="en-US" altLang="ja-JP" sz="1400">
              <a:latin typeface="ＭＳ Ｐゴシック" panose="020B0600070205080204" pitchFamily="50" charset="-128"/>
              <a:ea typeface="ＭＳ Ｐゴシック" panose="020B0600070205080204" pitchFamily="50" charset="-128"/>
            </a:rPr>
            <a:t>56.6</a:t>
          </a:r>
          <a:r>
            <a:rPr kumimoji="1" lang="ja-JP" altLang="en-US" sz="1400">
              <a:latin typeface="ＭＳ Ｐゴシック" panose="020B0600070205080204" pitchFamily="50" charset="-128"/>
              <a:ea typeface="ＭＳ Ｐゴシック" panose="020B0600070205080204" pitchFamily="50" charset="-128"/>
            </a:rPr>
            <a:t>％を超えており、今後の維持管理には注意する必要がある。学校施設に関しては、有形固定資産減価償却率が類似団体や佐賀県平均よりも低い状態ではあるが、一人当たりの面積は上回っている状況である。今後は個別施設計画を作成し、施設の適切な維持管理・更新に取組んでいく必要がある。</a:t>
          </a:r>
          <a:endParaRPr kumimoji="1" lang="en-US" altLang="ja-JP" sz="14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佐賀県武雄市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48,854
48,615
195.40
26,700,800
25,582,209
856,500
13,192,781
28,684,549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146413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086225" y="567853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93090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124960" y="54575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146413</xdr:rowOff>
    </xdr:from>
    <xdr:to>
      <xdr:col>24</xdr:col>
      <xdr:colOff>152400</xdr:colOff>
      <xdr:row>33</xdr:row>
      <xdr:rowOff>146413</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020820" y="56785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38117</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124960" y="624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03606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312160" y="62754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35197</xdr:rowOff>
    </xdr:from>
    <xdr:to>
      <xdr:col>15</xdr:col>
      <xdr:colOff>101600</xdr:colOff>
      <xdr:row>37</xdr:row>
      <xdr:rowOff>136797</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514600" y="623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739900" y="6186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965200" y="61551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123372</xdr:rowOff>
    </xdr:from>
    <xdr:to>
      <xdr:col>24</xdr:col>
      <xdr:colOff>114300</xdr:colOff>
      <xdr:row>36</xdr:row>
      <xdr:rowOff>53522</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036060" y="59907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146249</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124960" y="584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89081</xdr:rowOff>
    </xdr:from>
    <xdr:to>
      <xdr:col>20</xdr:col>
      <xdr:colOff>38100</xdr:colOff>
      <xdr:row>36</xdr:row>
      <xdr:rowOff>19231</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312160" y="59564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139881</xdr:rowOff>
    </xdr:from>
    <xdr:to>
      <xdr:col>24</xdr:col>
      <xdr:colOff>63500</xdr:colOff>
      <xdr:row>36</xdr:row>
      <xdr:rowOff>2722</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355340" y="6007281"/>
          <a:ext cx="73152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77651</xdr:rowOff>
    </xdr:from>
    <xdr:to>
      <xdr:col>15</xdr:col>
      <xdr:colOff>101600</xdr:colOff>
      <xdr:row>36</xdr:row>
      <xdr:rowOff>7801</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514600" y="59450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128451</xdr:rowOff>
    </xdr:from>
    <xdr:to>
      <xdr:col>19</xdr:col>
      <xdr:colOff>177800</xdr:colOff>
      <xdr:row>35</xdr:row>
      <xdr:rowOff>139881</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565400" y="5995851"/>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120106</xdr:rowOff>
    </xdr:from>
    <xdr:to>
      <xdr:col>10</xdr:col>
      <xdr:colOff>165100</xdr:colOff>
      <xdr:row>36</xdr:row>
      <xdr:rowOff>50256</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739900" y="59875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128451</xdr:rowOff>
    </xdr:from>
    <xdr:to>
      <xdr:col>15</xdr:col>
      <xdr:colOff>50800</xdr:colOff>
      <xdr:row>35</xdr:row>
      <xdr:rowOff>170906</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flipV="1">
          <a:off x="1790700" y="5995851"/>
          <a:ext cx="7747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87449</xdr:rowOff>
    </xdr:from>
    <xdr:to>
      <xdr:col>6</xdr:col>
      <xdr:colOff>38100</xdr:colOff>
      <xdr:row>36</xdr:row>
      <xdr:rowOff>17599</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965200" y="59548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138249</xdr:rowOff>
    </xdr:from>
    <xdr:to>
      <xdr:col>10</xdr:col>
      <xdr:colOff>114300</xdr:colOff>
      <xdr:row>35</xdr:row>
      <xdr:rowOff>170906</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008380" y="6005649"/>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165480</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170564" y="6368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127924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385704" y="6330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611004" y="627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41383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836304" y="624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35758</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170564" y="573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24328</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385704" y="5724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66783</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611004" y="576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34126</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836304" y="5733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5826760" y="71742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5405301" y="70358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5826760" y="68922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5405301" y="6753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5826760" y="6614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5405301" y="6475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5826760" y="6054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5405301" y="5915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5826760" y="5775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5405301" y="5637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5826760" y="5497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5405301" y="5359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a:extLst>
            <a:ext uri="{FF2B5EF4-FFF2-40B4-BE49-F238E27FC236}">
              <a16:creationId xmlns:a16="http://schemas.microsoft.com/office/drawing/2014/main" id="{00000000-0008-0000-0F00-000076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142875</xdr:rowOff>
    </xdr:from>
    <xdr:to>
      <xdr:col>54</xdr:col>
      <xdr:colOff>189865</xdr:colOff>
      <xdr:row>41</xdr:row>
      <xdr:rowOff>161925</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flipV="1">
          <a:off x="9219565" y="5674995"/>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165752</xdr:rowOff>
    </xdr:from>
    <xdr:ext cx="469744" cy="259045"/>
    <xdr:sp macro="" textlink="">
      <xdr:nvSpPr>
        <xdr:cNvPr id="120" name="【図書館】&#10;一人当たり面積最小値テキスト">
          <a:extLst>
            <a:ext uri="{FF2B5EF4-FFF2-40B4-BE49-F238E27FC236}">
              <a16:creationId xmlns:a16="http://schemas.microsoft.com/office/drawing/2014/main" id="{00000000-0008-0000-0F00-000078000000}"/>
            </a:ext>
          </a:extLst>
        </xdr:cNvPr>
        <xdr:cNvSpPr txBox="1"/>
      </xdr:nvSpPr>
      <xdr:spPr>
        <a:xfrm>
          <a:off x="9258300" y="703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161925</xdr:rowOff>
    </xdr:from>
    <xdr:to>
      <xdr:col>55</xdr:col>
      <xdr:colOff>88900</xdr:colOff>
      <xdr:row>41</xdr:row>
      <xdr:rowOff>161925</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9154160" y="70351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89552</xdr:rowOff>
    </xdr:from>
    <xdr:ext cx="469744" cy="259045"/>
    <xdr:sp macro="" textlink="">
      <xdr:nvSpPr>
        <xdr:cNvPr id="122" name="【図書館】&#10;一人当たり面積最大値テキスト">
          <a:extLst>
            <a:ext uri="{FF2B5EF4-FFF2-40B4-BE49-F238E27FC236}">
              <a16:creationId xmlns:a16="http://schemas.microsoft.com/office/drawing/2014/main" id="{00000000-0008-0000-0F00-00007A000000}"/>
            </a:ext>
          </a:extLst>
        </xdr:cNvPr>
        <xdr:cNvSpPr txBox="1"/>
      </xdr:nvSpPr>
      <xdr:spPr>
        <a:xfrm>
          <a:off x="9258300" y="545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142875</xdr:rowOff>
    </xdr:from>
    <xdr:to>
      <xdr:col>55</xdr:col>
      <xdr:colOff>88900</xdr:colOff>
      <xdr:row>33</xdr:row>
      <xdr:rowOff>142875</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9154160" y="56749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24" name="【図書館】&#10;一人当たり面積平均値テキスト">
          <a:extLst>
            <a:ext uri="{FF2B5EF4-FFF2-40B4-BE49-F238E27FC236}">
              <a16:creationId xmlns:a16="http://schemas.microsoft.com/office/drawing/2014/main" id="{00000000-0008-0000-0F00-00007C000000}"/>
            </a:ext>
          </a:extLst>
        </xdr:cNvPr>
        <xdr:cNvSpPr txBox="1"/>
      </xdr:nvSpPr>
      <xdr:spPr>
        <a:xfrm>
          <a:off x="9258300" y="6526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9192260" y="65443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6" name="フローチャート: 判断 125">
          <a:extLst>
            <a:ext uri="{FF2B5EF4-FFF2-40B4-BE49-F238E27FC236}">
              <a16:creationId xmlns:a16="http://schemas.microsoft.com/office/drawing/2014/main" id="{00000000-0008-0000-0F00-00007E000000}"/>
            </a:ext>
          </a:extLst>
        </xdr:cNvPr>
        <xdr:cNvSpPr/>
      </xdr:nvSpPr>
      <xdr:spPr>
        <a:xfrm>
          <a:off x="8445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27" name="フローチャート: 判断 126">
          <a:extLst>
            <a:ext uri="{FF2B5EF4-FFF2-40B4-BE49-F238E27FC236}">
              <a16:creationId xmlns:a16="http://schemas.microsoft.com/office/drawing/2014/main" id="{00000000-0008-0000-0F00-00007F000000}"/>
            </a:ext>
          </a:extLst>
        </xdr:cNvPr>
        <xdr:cNvSpPr/>
      </xdr:nvSpPr>
      <xdr:spPr>
        <a:xfrm>
          <a:off x="7670800" y="66014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xdr:rowOff>
    </xdr:from>
    <xdr:to>
      <xdr:col>41</xdr:col>
      <xdr:colOff>101600</xdr:colOff>
      <xdr:row>39</xdr:row>
      <xdr:rowOff>117475</xdr:rowOff>
    </xdr:to>
    <xdr:sp macro="" textlink="">
      <xdr:nvSpPr>
        <xdr:cNvPr id="128" name="フローチャート: 判断 127">
          <a:extLst>
            <a:ext uri="{FF2B5EF4-FFF2-40B4-BE49-F238E27FC236}">
              <a16:creationId xmlns:a16="http://schemas.microsoft.com/office/drawing/2014/main" id="{00000000-0008-0000-0F00-000080000000}"/>
            </a:ext>
          </a:extLst>
        </xdr:cNvPr>
        <xdr:cNvSpPr/>
      </xdr:nvSpPr>
      <xdr:spPr>
        <a:xfrm>
          <a:off x="687324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44450</xdr:rowOff>
    </xdr:from>
    <xdr:to>
      <xdr:col>36</xdr:col>
      <xdr:colOff>165100</xdr:colOff>
      <xdr:row>39</xdr:row>
      <xdr:rowOff>146050</xdr:rowOff>
    </xdr:to>
    <xdr:sp macro="" textlink="">
      <xdr:nvSpPr>
        <xdr:cNvPr id="129" name="フローチャート: 判断 128">
          <a:extLst>
            <a:ext uri="{FF2B5EF4-FFF2-40B4-BE49-F238E27FC236}">
              <a16:creationId xmlns:a16="http://schemas.microsoft.com/office/drawing/2014/main" id="{00000000-0008-0000-0F00-000081000000}"/>
            </a:ext>
          </a:extLst>
        </xdr:cNvPr>
        <xdr:cNvSpPr/>
      </xdr:nvSpPr>
      <xdr:spPr>
        <a:xfrm>
          <a:off x="609854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F00-000083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F00-000085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00000000-0008-0000-0F00-000086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63500</xdr:rowOff>
    </xdr:from>
    <xdr:to>
      <xdr:col>55</xdr:col>
      <xdr:colOff>50800</xdr:colOff>
      <xdr:row>37</xdr:row>
      <xdr:rowOff>165100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9192260" y="62661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86377</xdr:rowOff>
    </xdr:from>
    <xdr:ext cx="469744" cy="259045"/>
    <xdr:sp macro="" textlink="">
      <xdr:nvSpPr>
        <xdr:cNvPr id="136" name="【図書館】&#10;一人当たり面積該当値テキスト">
          <a:extLst>
            <a:ext uri="{FF2B5EF4-FFF2-40B4-BE49-F238E27FC236}">
              <a16:creationId xmlns:a16="http://schemas.microsoft.com/office/drawing/2014/main" id="{00000000-0008-0000-0F00-000088000000}"/>
            </a:ext>
          </a:extLst>
        </xdr:cNvPr>
        <xdr:cNvSpPr txBox="1"/>
      </xdr:nvSpPr>
      <xdr:spPr>
        <a:xfrm>
          <a:off x="9258300" y="61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63500</xdr:rowOff>
    </xdr:from>
    <xdr:to>
      <xdr:col>50</xdr:col>
      <xdr:colOff>165100</xdr:colOff>
      <xdr:row>37</xdr:row>
      <xdr:rowOff>165100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8445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114300</xdr:rowOff>
    </xdr:from>
    <xdr:to>
      <xdr:col>55</xdr:col>
      <xdr:colOff>0</xdr:colOff>
      <xdr:row>37</xdr:row>
      <xdr:rowOff>114300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8496300" y="631698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73025</xdr:rowOff>
    </xdr:from>
    <xdr:to>
      <xdr:col>46</xdr:col>
      <xdr:colOff>38100</xdr:colOff>
      <xdr:row>38</xdr:row>
      <xdr:rowOff>3175</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7670800" y="62757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114300</xdr:rowOff>
    </xdr:from>
    <xdr:to>
      <xdr:col>50</xdr:col>
      <xdr:colOff>114300</xdr:colOff>
      <xdr:row>37</xdr:row>
      <xdr:rowOff>123825</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flipV="1">
          <a:off x="7713980" y="6316980"/>
          <a:ext cx="78232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53975</xdr:rowOff>
    </xdr:from>
    <xdr:to>
      <xdr:col>41</xdr:col>
      <xdr:colOff>101600</xdr:colOff>
      <xdr:row>38</xdr:row>
      <xdr:rowOff>155575</xdr:rowOff>
    </xdr:to>
    <xdr:sp macro="" textlink="">
      <xdr:nvSpPr>
        <xdr:cNvPr id="141" name="楕円 140">
          <a:extLst>
            <a:ext uri="{FF2B5EF4-FFF2-40B4-BE49-F238E27FC236}">
              <a16:creationId xmlns:a16="http://schemas.microsoft.com/office/drawing/2014/main" id="{00000000-0008-0000-0F00-00008D000000}"/>
            </a:ext>
          </a:extLst>
        </xdr:cNvPr>
        <xdr:cNvSpPr/>
      </xdr:nvSpPr>
      <xdr:spPr>
        <a:xfrm>
          <a:off x="687324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123825</xdr:rowOff>
    </xdr:from>
    <xdr:to>
      <xdr:col>45</xdr:col>
      <xdr:colOff>177800</xdr:colOff>
      <xdr:row>38</xdr:row>
      <xdr:rowOff>104775</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flipV="1">
          <a:off x="6924040" y="6326505"/>
          <a:ext cx="78994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43" name="楕円 142">
          <a:extLst>
            <a:ext uri="{FF2B5EF4-FFF2-40B4-BE49-F238E27FC236}">
              <a16:creationId xmlns:a16="http://schemas.microsoft.com/office/drawing/2014/main" id="{00000000-0008-0000-0F00-00008F000000}"/>
            </a:ext>
          </a:extLst>
        </xdr:cNvPr>
        <xdr:cNvSpPr/>
      </xdr:nvSpPr>
      <xdr:spPr>
        <a:xfrm>
          <a:off x="609854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104775</xdr:rowOff>
    </xdr:from>
    <xdr:to>
      <xdr:col>41</xdr:col>
      <xdr:colOff>50800</xdr:colOff>
      <xdr:row>38</xdr:row>
      <xdr:rowOff>114300</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flipV="1">
          <a:off x="6149340" y="6475095"/>
          <a:ext cx="7747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5" name="n_1aveValue【図書館】&#10;一人当たり面積">
          <a:extLst>
            <a:ext uri="{FF2B5EF4-FFF2-40B4-BE49-F238E27FC236}">
              <a16:creationId xmlns:a16="http://schemas.microsoft.com/office/drawing/2014/main" id="{00000000-0008-0000-0F00-000091000000}"/>
            </a:ext>
          </a:extLst>
        </xdr:cNvPr>
        <xdr:cNvSpPr txBox="1"/>
      </xdr:nvSpPr>
      <xdr:spPr>
        <a:xfrm>
          <a:off x="8271587" y="667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156227</xdr:rowOff>
    </xdr:from>
    <xdr:ext cx="469744" cy="259045"/>
    <xdr:sp macro="" textlink="">
      <xdr:nvSpPr>
        <xdr:cNvPr id="146" name="n_2aveValue【図書館】&#10;一人当たり面積">
          <a:extLst>
            <a:ext uri="{FF2B5EF4-FFF2-40B4-BE49-F238E27FC236}">
              <a16:creationId xmlns:a16="http://schemas.microsoft.com/office/drawing/2014/main" id="{00000000-0008-0000-0F00-000092000000}"/>
            </a:ext>
          </a:extLst>
        </xdr:cNvPr>
        <xdr:cNvSpPr txBox="1"/>
      </xdr:nvSpPr>
      <xdr:spPr>
        <a:xfrm>
          <a:off x="7509587" y="669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108602</xdr:rowOff>
    </xdr:from>
    <xdr:ext cx="469744" cy="259045"/>
    <xdr:sp macro="" textlink="">
      <xdr:nvSpPr>
        <xdr:cNvPr id="147" name="n_3aveValue【図書館】&#10;一人当たり面積">
          <a:extLst>
            <a:ext uri="{FF2B5EF4-FFF2-40B4-BE49-F238E27FC236}">
              <a16:creationId xmlns:a16="http://schemas.microsoft.com/office/drawing/2014/main" id="{00000000-0008-0000-0F00-000093000000}"/>
            </a:ext>
          </a:extLst>
        </xdr:cNvPr>
        <xdr:cNvSpPr txBox="1"/>
      </xdr:nvSpPr>
      <xdr:spPr>
        <a:xfrm>
          <a:off x="6712027" y="664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137177</xdr:rowOff>
    </xdr:from>
    <xdr:ext cx="469744" cy="259045"/>
    <xdr:sp macro="" textlink="">
      <xdr:nvSpPr>
        <xdr:cNvPr id="148" name="n_4aveValue【図書館】&#10;一人当たり面積">
          <a:extLst>
            <a:ext uri="{FF2B5EF4-FFF2-40B4-BE49-F238E27FC236}">
              <a16:creationId xmlns:a16="http://schemas.microsoft.com/office/drawing/2014/main" id="{00000000-0008-0000-0F00-000094000000}"/>
            </a:ext>
          </a:extLst>
        </xdr:cNvPr>
        <xdr:cNvSpPr txBox="1"/>
      </xdr:nvSpPr>
      <xdr:spPr>
        <a:xfrm>
          <a:off x="5937327" y="667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10177</xdr:rowOff>
    </xdr:from>
    <xdr:ext cx="469744" cy="259045"/>
    <xdr:sp macro="" textlink="">
      <xdr:nvSpPr>
        <xdr:cNvPr id="149" name="n_1mainValue【図書館】&#10;一人当たり面積">
          <a:extLst>
            <a:ext uri="{FF2B5EF4-FFF2-40B4-BE49-F238E27FC236}">
              <a16:creationId xmlns:a16="http://schemas.microsoft.com/office/drawing/2014/main" id="{00000000-0008-0000-0F00-000095000000}"/>
            </a:ext>
          </a:extLst>
        </xdr:cNvPr>
        <xdr:cNvSpPr txBox="1"/>
      </xdr:nvSpPr>
      <xdr:spPr>
        <a:xfrm>
          <a:off x="8271587" y="604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19702</xdr:rowOff>
    </xdr:from>
    <xdr:ext cx="469744" cy="259045"/>
    <xdr:sp macro="" textlink="">
      <xdr:nvSpPr>
        <xdr:cNvPr id="150" name="n_2mainValue【図書館】&#10;一人当たり面積">
          <a:extLst>
            <a:ext uri="{FF2B5EF4-FFF2-40B4-BE49-F238E27FC236}">
              <a16:creationId xmlns:a16="http://schemas.microsoft.com/office/drawing/2014/main" id="{00000000-0008-0000-0F00-000096000000}"/>
            </a:ext>
          </a:extLst>
        </xdr:cNvPr>
        <xdr:cNvSpPr txBox="1"/>
      </xdr:nvSpPr>
      <xdr:spPr>
        <a:xfrm>
          <a:off x="7509587" y="605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652</xdr:rowOff>
    </xdr:from>
    <xdr:ext cx="469744" cy="259045"/>
    <xdr:sp macro="" textlink="">
      <xdr:nvSpPr>
        <xdr:cNvPr id="151" name="n_3mainValue【図書館】&#10;一人当たり面積">
          <a:extLst>
            <a:ext uri="{FF2B5EF4-FFF2-40B4-BE49-F238E27FC236}">
              <a16:creationId xmlns:a16="http://schemas.microsoft.com/office/drawing/2014/main" id="{00000000-0008-0000-0F00-000097000000}"/>
            </a:ext>
          </a:extLst>
        </xdr:cNvPr>
        <xdr:cNvSpPr txBox="1"/>
      </xdr:nvSpPr>
      <xdr:spPr>
        <a:xfrm>
          <a:off x="6712027" y="620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52" name="n_4mainValue【図書館】&#10;一人当たり面積">
          <a:extLst>
            <a:ext uri="{FF2B5EF4-FFF2-40B4-BE49-F238E27FC236}">
              <a16:creationId xmlns:a16="http://schemas.microsoft.com/office/drawing/2014/main" id="{00000000-0008-0000-0F00-000098000000}"/>
            </a:ext>
          </a:extLst>
        </xdr:cNvPr>
        <xdr:cNvSpPr txBox="1"/>
      </xdr:nvSpPr>
      <xdr:spPr>
        <a:xfrm>
          <a:off x="593732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a:extLst>
            <a:ext uri="{FF2B5EF4-FFF2-40B4-BE49-F238E27FC236}">
              <a16:creationId xmlns:a16="http://schemas.microsoft.com/office/drawing/2014/main" id="{00000000-0008-0000-0F00-00009F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a:extLst>
            <a:ext uri="{FF2B5EF4-FFF2-40B4-BE49-F238E27FC236}">
              <a16:creationId xmlns:a16="http://schemas.microsoft.com/office/drawing/2014/main" id="{00000000-0008-0000-0F00-0000A0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27196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00000000-0008-0000-0F00-0000AE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63</xdr:row>
      <xdr:rowOff>157734</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flipV="1">
          <a:off x="4086225" y="9536430"/>
          <a:ext cx="0" cy="11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76" name="【体育館・プール】&#10;有形固定資産減価償却率最小値テキスト">
          <a:extLst>
            <a:ext uri="{FF2B5EF4-FFF2-40B4-BE49-F238E27FC236}">
              <a16:creationId xmlns:a16="http://schemas.microsoft.com/office/drawing/2014/main" id="{00000000-0008-0000-0F00-0000B0000000}"/>
            </a:ext>
          </a:extLst>
        </xdr:cNvPr>
        <xdr:cNvSpPr txBox="1"/>
      </xdr:nvSpPr>
      <xdr:spPr>
        <a:xfrm>
          <a:off x="4124960" y="1072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020820" y="107190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95267</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00000000-0008-0000-0F00-0000B2000000}"/>
            </a:ext>
          </a:extLst>
        </xdr:cNvPr>
        <xdr:cNvSpPr txBox="1"/>
      </xdr:nvSpPr>
      <xdr:spPr>
        <a:xfrm>
          <a:off x="412496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a:off x="4020820" y="9536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102379</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00000000-0008-0000-0F00-0000B4000000}"/>
            </a:ext>
          </a:extLst>
        </xdr:cNvPr>
        <xdr:cNvSpPr txBox="1"/>
      </xdr:nvSpPr>
      <xdr:spPr>
        <a:xfrm>
          <a:off x="4124960" y="9825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4036060" y="99702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3312160" y="98894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70358</xdr:rowOff>
    </xdr:from>
    <xdr:to>
      <xdr:col>15</xdr:col>
      <xdr:colOff>101600</xdr:colOff>
      <xdr:row>59</xdr:row>
      <xdr:rowOff>508</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2514600" y="97934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47498</xdr:rowOff>
    </xdr:from>
    <xdr:to>
      <xdr:col>10</xdr:col>
      <xdr:colOff>165100</xdr:colOff>
      <xdr:row>58</xdr:row>
      <xdr:rowOff>149098</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739900" y="977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148082</xdr:rowOff>
    </xdr:from>
    <xdr:to>
      <xdr:col>6</xdr:col>
      <xdr:colOff>38100</xdr:colOff>
      <xdr:row>58</xdr:row>
      <xdr:rowOff>78232</xdr:rowOff>
    </xdr:to>
    <xdr:sp macro="" textlink="">
      <xdr:nvSpPr>
        <xdr:cNvPr id="185" name="フローチャート: 判断 184">
          <a:extLst>
            <a:ext uri="{FF2B5EF4-FFF2-40B4-BE49-F238E27FC236}">
              <a16:creationId xmlns:a16="http://schemas.microsoft.com/office/drawing/2014/main" id="{00000000-0008-0000-0F00-0000B9000000}"/>
            </a:ext>
          </a:extLst>
        </xdr:cNvPr>
        <xdr:cNvSpPr/>
      </xdr:nvSpPr>
      <xdr:spPr>
        <a:xfrm>
          <a:off x="965200" y="97035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164084</xdr:rowOff>
    </xdr:from>
    <xdr:to>
      <xdr:col>24</xdr:col>
      <xdr:colOff>114300</xdr:colOff>
      <xdr:row>62</xdr:row>
      <xdr:rowOff>94234</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4036060" y="103901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142511</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00000000-0008-0000-0F00-0000C0000000}"/>
            </a:ext>
          </a:extLst>
        </xdr:cNvPr>
        <xdr:cNvSpPr txBox="1"/>
      </xdr:nvSpPr>
      <xdr:spPr>
        <a:xfrm>
          <a:off x="4124960" y="1036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113792</xdr:rowOff>
    </xdr:from>
    <xdr:to>
      <xdr:col>20</xdr:col>
      <xdr:colOff>38100</xdr:colOff>
      <xdr:row>62</xdr:row>
      <xdr:rowOff>43942</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3312160" y="103398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164592</xdr:rowOff>
    </xdr:from>
    <xdr:to>
      <xdr:col>24</xdr:col>
      <xdr:colOff>63500</xdr:colOff>
      <xdr:row>62</xdr:row>
      <xdr:rowOff>43434</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3355340" y="10390632"/>
          <a:ext cx="73152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100076</xdr:rowOff>
    </xdr:from>
    <xdr:to>
      <xdr:col>15</xdr:col>
      <xdr:colOff>101600</xdr:colOff>
      <xdr:row>62</xdr:row>
      <xdr:rowOff>30226</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2514600" y="103261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150876</xdr:rowOff>
    </xdr:from>
    <xdr:to>
      <xdr:col>19</xdr:col>
      <xdr:colOff>177800</xdr:colOff>
      <xdr:row>61</xdr:row>
      <xdr:rowOff>164592</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2565400" y="10376916"/>
          <a:ext cx="78994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8636</xdr:rowOff>
    </xdr:from>
    <xdr:to>
      <xdr:col>10</xdr:col>
      <xdr:colOff>165100</xdr:colOff>
      <xdr:row>61</xdr:row>
      <xdr:rowOff>110236</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1739900" y="1023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59436</xdr:rowOff>
    </xdr:from>
    <xdr:to>
      <xdr:col>15</xdr:col>
      <xdr:colOff>50800</xdr:colOff>
      <xdr:row>61</xdr:row>
      <xdr:rowOff>150876</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1790700" y="10285476"/>
          <a:ext cx="7747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166370</xdr:rowOff>
    </xdr:from>
    <xdr:to>
      <xdr:col>6</xdr:col>
      <xdr:colOff>38100</xdr:colOff>
      <xdr:row>61</xdr:row>
      <xdr:rowOff>96520</xdr:rowOff>
    </xdr:to>
    <xdr:sp macro="" textlink="">
      <xdr:nvSpPr>
        <xdr:cNvPr id="199" name="楕円 198">
          <a:extLst>
            <a:ext uri="{FF2B5EF4-FFF2-40B4-BE49-F238E27FC236}">
              <a16:creationId xmlns:a16="http://schemas.microsoft.com/office/drawing/2014/main" id="{00000000-0008-0000-0F00-0000C7000000}"/>
            </a:ext>
          </a:extLst>
        </xdr:cNvPr>
        <xdr:cNvSpPr/>
      </xdr:nvSpPr>
      <xdr:spPr>
        <a:xfrm>
          <a:off x="965200" y="102247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45720</xdr:rowOff>
    </xdr:from>
    <xdr:to>
      <xdr:col>10</xdr:col>
      <xdr:colOff>114300</xdr:colOff>
      <xdr:row>61</xdr:row>
      <xdr:rowOff>59436</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1008380" y="10271760"/>
          <a:ext cx="78232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113047</xdr:rowOff>
    </xdr:from>
    <xdr:ext cx="405111" cy="259045"/>
    <xdr:sp macro="" textlink="">
      <xdr:nvSpPr>
        <xdr:cNvPr id="201" name="n_1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17056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17035</xdr:rowOff>
    </xdr:from>
    <xdr:ext cx="405111" cy="259045"/>
    <xdr:sp macro="" textlink="">
      <xdr:nvSpPr>
        <xdr:cNvPr id="202" name="n_2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385704" y="957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165625</xdr:rowOff>
    </xdr:from>
    <xdr:ext cx="405111" cy="259045"/>
    <xdr:sp macro="" textlink="">
      <xdr:nvSpPr>
        <xdr:cNvPr id="203" name="n_3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611004" y="955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94759</xdr:rowOff>
    </xdr:from>
    <xdr:ext cx="405111" cy="259045"/>
    <xdr:sp macro="" textlink="">
      <xdr:nvSpPr>
        <xdr:cNvPr id="204" name="n_4ave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836304" y="948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35069</xdr:rowOff>
    </xdr:from>
    <xdr:ext cx="405111" cy="259045"/>
    <xdr:sp macro="" textlink="">
      <xdr:nvSpPr>
        <xdr:cNvPr id="205" name="n_1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3170564" y="10428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21353</xdr:rowOff>
    </xdr:from>
    <xdr:ext cx="405111" cy="259045"/>
    <xdr:sp macro="" textlink="">
      <xdr:nvSpPr>
        <xdr:cNvPr id="206" name="n_2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2385704" y="1041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101363</xdr:rowOff>
    </xdr:from>
    <xdr:ext cx="405111" cy="259045"/>
    <xdr:sp macro="" textlink="">
      <xdr:nvSpPr>
        <xdr:cNvPr id="207" name="n_3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1611004" y="10327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87647</xdr:rowOff>
    </xdr:from>
    <xdr:ext cx="405111" cy="259045"/>
    <xdr:sp macro="" textlink="">
      <xdr:nvSpPr>
        <xdr:cNvPr id="208" name="n_4mainValue【体育館・プール】&#10;有形固定資産減価償却率">
          <a:extLst>
            <a:ext uri="{FF2B5EF4-FFF2-40B4-BE49-F238E27FC236}">
              <a16:creationId xmlns:a16="http://schemas.microsoft.com/office/drawing/2014/main" id="{00000000-0008-0000-0F00-0000D0000000}"/>
            </a:ext>
          </a:extLst>
        </xdr:cNvPr>
        <xdr:cNvSpPr txBox="1"/>
      </xdr:nvSpPr>
      <xdr:spPr>
        <a:xfrm>
          <a:off x="83630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a:extLst>
            <a:ext uri="{FF2B5EF4-FFF2-40B4-BE49-F238E27FC236}">
              <a16:creationId xmlns:a16="http://schemas.microsoft.com/office/drawing/2014/main" id="{00000000-0008-0000-0F00-0000E9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75112</xdr:rowOff>
    </xdr:from>
    <xdr:to>
      <xdr:col>54</xdr:col>
      <xdr:colOff>189865</xdr:colOff>
      <xdr:row>64</xdr:row>
      <xdr:rowOff>88174</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flipV="1">
          <a:off x="9219565" y="9462952"/>
          <a:ext cx="0" cy="1354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92001</xdr:rowOff>
    </xdr:from>
    <xdr:ext cx="469744" cy="259045"/>
    <xdr:sp macro="" textlink="">
      <xdr:nvSpPr>
        <xdr:cNvPr id="235" name="【体育館・プール】&#10;一人当たり面積最小値テキスト">
          <a:extLst>
            <a:ext uri="{FF2B5EF4-FFF2-40B4-BE49-F238E27FC236}">
              <a16:creationId xmlns:a16="http://schemas.microsoft.com/office/drawing/2014/main" id="{00000000-0008-0000-0F00-0000EB000000}"/>
            </a:ext>
          </a:extLst>
        </xdr:cNvPr>
        <xdr:cNvSpPr txBox="1"/>
      </xdr:nvSpPr>
      <xdr:spPr>
        <a:xfrm>
          <a:off x="9258300" y="1082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88174</xdr:rowOff>
    </xdr:from>
    <xdr:to>
      <xdr:col>55</xdr:col>
      <xdr:colOff>88900</xdr:colOff>
      <xdr:row>64</xdr:row>
      <xdr:rowOff>88174</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9154160" y="108171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21789</xdr:rowOff>
    </xdr:from>
    <xdr:ext cx="469744" cy="259045"/>
    <xdr:sp macro="" textlink="">
      <xdr:nvSpPr>
        <xdr:cNvPr id="237" name="【体育館・プール】&#10;一人当たり面積最大値テキスト">
          <a:extLst>
            <a:ext uri="{FF2B5EF4-FFF2-40B4-BE49-F238E27FC236}">
              <a16:creationId xmlns:a16="http://schemas.microsoft.com/office/drawing/2014/main" id="{00000000-0008-0000-0F00-0000ED000000}"/>
            </a:ext>
          </a:extLst>
        </xdr:cNvPr>
        <xdr:cNvSpPr txBox="1"/>
      </xdr:nvSpPr>
      <xdr:spPr>
        <a:xfrm>
          <a:off x="9258300" y="9241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75112</xdr:rowOff>
    </xdr:from>
    <xdr:to>
      <xdr:col>55</xdr:col>
      <xdr:colOff>88900</xdr:colOff>
      <xdr:row>56</xdr:row>
      <xdr:rowOff>75112</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9154160" y="9462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1468</xdr:rowOff>
    </xdr:from>
    <xdr:ext cx="469744" cy="259045"/>
    <xdr:sp macro="" textlink="">
      <xdr:nvSpPr>
        <xdr:cNvPr id="239" name="【体育館・プール】&#10;一人当たり面積平均値テキスト">
          <a:extLst>
            <a:ext uri="{FF2B5EF4-FFF2-40B4-BE49-F238E27FC236}">
              <a16:creationId xmlns:a16="http://schemas.microsoft.com/office/drawing/2014/main" id="{00000000-0008-0000-0F00-0000EF000000}"/>
            </a:ext>
          </a:extLst>
        </xdr:cNvPr>
        <xdr:cNvSpPr txBox="1"/>
      </xdr:nvSpPr>
      <xdr:spPr>
        <a:xfrm>
          <a:off x="9258300" y="10227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150041</xdr:rowOff>
    </xdr:from>
    <xdr:to>
      <xdr:col>55</xdr:col>
      <xdr:colOff>50800</xdr:colOff>
      <xdr:row>62</xdr:row>
      <xdr:rowOff>80191</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9192260" y="103760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135346</xdr:rowOff>
    </xdr:from>
    <xdr:to>
      <xdr:col>50</xdr:col>
      <xdr:colOff>165100</xdr:colOff>
      <xdr:row>62</xdr:row>
      <xdr:rowOff>65496</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8445500" y="103613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133713</xdr:rowOff>
    </xdr:from>
    <xdr:to>
      <xdr:col>46</xdr:col>
      <xdr:colOff>38100</xdr:colOff>
      <xdr:row>62</xdr:row>
      <xdr:rowOff>63863</xdr:rowOff>
    </xdr:to>
    <xdr:sp macro="" textlink="">
      <xdr:nvSpPr>
        <xdr:cNvPr id="242" name="フローチャート: 判断 241">
          <a:extLst>
            <a:ext uri="{FF2B5EF4-FFF2-40B4-BE49-F238E27FC236}">
              <a16:creationId xmlns:a16="http://schemas.microsoft.com/office/drawing/2014/main" id="{00000000-0008-0000-0F00-0000F2000000}"/>
            </a:ext>
          </a:extLst>
        </xdr:cNvPr>
        <xdr:cNvSpPr/>
      </xdr:nvSpPr>
      <xdr:spPr>
        <a:xfrm>
          <a:off x="7670800" y="103597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102688</xdr:rowOff>
    </xdr:from>
    <xdr:to>
      <xdr:col>41</xdr:col>
      <xdr:colOff>101600</xdr:colOff>
      <xdr:row>62</xdr:row>
      <xdr:rowOff>32838</xdr:rowOff>
    </xdr:to>
    <xdr:sp macro="" textlink="">
      <xdr:nvSpPr>
        <xdr:cNvPr id="243" name="フローチャート: 判断 242">
          <a:extLst>
            <a:ext uri="{FF2B5EF4-FFF2-40B4-BE49-F238E27FC236}">
              <a16:creationId xmlns:a16="http://schemas.microsoft.com/office/drawing/2014/main" id="{00000000-0008-0000-0F00-0000F3000000}"/>
            </a:ext>
          </a:extLst>
        </xdr:cNvPr>
        <xdr:cNvSpPr/>
      </xdr:nvSpPr>
      <xdr:spPr>
        <a:xfrm>
          <a:off x="6873240" y="103287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166370</xdr:rowOff>
    </xdr:from>
    <xdr:to>
      <xdr:col>36</xdr:col>
      <xdr:colOff>165100</xdr:colOff>
      <xdr:row>62</xdr:row>
      <xdr:rowOff>96520</xdr:rowOff>
    </xdr:to>
    <xdr:sp macro="" textlink="">
      <xdr:nvSpPr>
        <xdr:cNvPr id="244" name="フローチャート: 判断 243">
          <a:extLst>
            <a:ext uri="{FF2B5EF4-FFF2-40B4-BE49-F238E27FC236}">
              <a16:creationId xmlns:a16="http://schemas.microsoft.com/office/drawing/2014/main" id="{00000000-0008-0000-0F00-0000F4000000}"/>
            </a:ext>
          </a:extLst>
        </xdr:cNvPr>
        <xdr:cNvSpPr/>
      </xdr:nvSpPr>
      <xdr:spPr>
        <a:xfrm>
          <a:off x="6098540" y="10392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115751</xdr:rowOff>
    </xdr:from>
    <xdr:to>
      <xdr:col>55</xdr:col>
      <xdr:colOff>50800</xdr:colOff>
      <xdr:row>63</xdr:row>
      <xdr:rowOff>45901</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9192260" y="105094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94178</xdr:rowOff>
    </xdr:from>
    <xdr:ext cx="469744" cy="259045"/>
    <xdr:sp macro="" textlink="">
      <xdr:nvSpPr>
        <xdr:cNvPr id="251" name="【体育館・プール】&#10;一人当たり面積該当値テキスト">
          <a:extLst>
            <a:ext uri="{FF2B5EF4-FFF2-40B4-BE49-F238E27FC236}">
              <a16:creationId xmlns:a16="http://schemas.microsoft.com/office/drawing/2014/main" id="{00000000-0008-0000-0F00-0000FB000000}"/>
            </a:ext>
          </a:extLst>
        </xdr:cNvPr>
        <xdr:cNvSpPr txBox="1"/>
      </xdr:nvSpPr>
      <xdr:spPr>
        <a:xfrm>
          <a:off x="9258300" y="1048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117384</xdr:rowOff>
    </xdr:from>
    <xdr:to>
      <xdr:col>50</xdr:col>
      <xdr:colOff>165100</xdr:colOff>
      <xdr:row>63</xdr:row>
      <xdr:rowOff>47534</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8445500" y="105110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166551</xdr:rowOff>
    </xdr:from>
    <xdr:to>
      <xdr:col>55</xdr:col>
      <xdr:colOff>0</xdr:colOff>
      <xdr:row>62</xdr:row>
      <xdr:rowOff>168184</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8496300" y="10560231"/>
          <a:ext cx="7239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119017</xdr:rowOff>
    </xdr:from>
    <xdr:to>
      <xdr:col>46</xdr:col>
      <xdr:colOff>38100</xdr:colOff>
      <xdr:row>63</xdr:row>
      <xdr:rowOff>49167</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7670800" y="105126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168184</xdr:rowOff>
    </xdr:from>
    <xdr:to>
      <xdr:col>50</xdr:col>
      <xdr:colOff>114300</xdr:colOff>
      <xdr:row>62</xdr:row>
      <xdr:rowOff>169817</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flipV="1">
          <a:off x="7713980" y="10561864"/>
          <a:ext cx="78232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120650</xdr:rowOff>
    </xdr:from>
    <xdr:to>
      <xdr:col>41</xdr:col>
      <xdr:colOff>101600</xdr:colOff>
      <xdr:row>63</xdr:row>
      <xdr:rowOff>50800</xdr:rowOff>
    </xdr:to>
    <xdr:sp macro="" textlink="">
      <xdr:nvSpPr>
        <xdr:cNvPr id="256" name="楕円 255">
          <a:extLst>
            <a:ext uri="{FF2B5EF4-FFF2-40B4-BE49-F238E27FC236}">
              <a16:creationId xmlns:a16="http://schemas.microsoft.com/office/drawing/2014/main" id="{00000000-0008-0000-0F00-000000010000}"/>
            </a:ext>
          </a:extLst>
        </xdr:cNvPr>
        <xdr:cNvSpPr/>
      </xdr:nvSpPr>
      <xdr:spPr>
        <a:xfrm>
          <a:off x="6873240" y="10514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169817</xdr:rowOff>
    </xdr:from>
    <xdr:to>
      <xdr:col>45</xdr:col>
      <xdr:colOff>177800</xdr:colOff>
      <xdr:row>63</xdr:row>
      <xdr:rowOff>0</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flipV="1">
          <a:off x="6924040" y="10563497"/>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110853</xdr:rowOff>
    </xdr:from>
    <xdr:to>
      <xdr:col>36</xdr:col>
      <xdr:colOff>165100</xdr:colOff>
      <xdr:row>63</xdr:row>
      <xdr:rowOff>41003</xdr:rowOff>
    </xdr:to>
    <xdr:sp macro="" textlink="">
      <xdr:nvSpPr>
        <xdr:cNvPr id="258" name="楕円 257">
          <a:extLst>
            <a:ext uri="{FF2B5EF4-FFF2-40B4-BE49-F238E27FC236}">
              <a16:creationId xmlns:a16="http://schemas.microsoft.com/office/drawing/2014/main" id="{00000000-0008-0000-0F00-000002010000}"/>
            </a:ext>
          </a:extLst>
        </xdr:cNvPr>
        <xdr:cNvSpPr/>
      </xdr:nvSpPr>
      <xdr:spPr>
        <a:xfrm>
          <a:off x="6098540" y="105045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161653</xdr:rowOff>
    </xdr:from>
    <xdr:to>
      <xdr:col>41</xdr:col>
      <xdr:colOff>50800</xdr:colOff>
      <xdr:row>63</xdr:row>
      <xdr:rowOff>0</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a:off x="6149340" y="10555333"/>
          <a:ext cx="774700" cy="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82023</xdr:rowOff>
    </xdr:from>
    <xdr:ext cx="469744" cy="259045"/>
    <xdr:sp macro="" textlink="">
      <xdr:nvSpPr>
        <xdr:cNvPr id="260" name="n_1aveValue【体育館・プール】&#10;一人当たり面積">
          <a:extLst>
            <a:ext uri="{FF2B5EF4-FFF2-40B4-BE49-F238E27FC236}">
              <a16:creationId xmlns:a16="http://schemas.microsoft.com/office/drawing/2014/main" id="{00000000-0008-0000-0F00-000004010000}"/>
            </a:ext>
          </a:extLst>
        </xdr:cNvPr>
        <xdr:cNvSpPr txBox="1"/>
      </xdr:nvSpPr>
      <xdr:spPr>
        <a:xfrm>
          <a:off x="8271587" y="1014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80390</xdr:rowOff>
    </xdr:from>
    <xdr:ext cx="469744" cy="259045"/>
    <xdr:sp macro="" textlink="">
      <xdr:nvSpPr>
        <xdr:cNvPr id="261" name="n_2aveValue【体育館・プール】&#10;一人当たり面積">
          <a:extLst>
            <a:ext uri="{FF2B5EF4-FFF2-40B4-BE49-F238E27FC236}">
              <a16:creationId xmlns:a16="http://schemas.microsoft.com/office/drawing/2014/main" id="{00000000-0008-0000-0F00-000005010000}"/>
            </a:ext>
          </a:extLst>
        </xdr:cNvPr>
        <xdr:cNvSpPr txBox="1"/>
      </xdr:nvSpPr>
      <xdr:spPr>
        <a:xfrm>
          <a:off x="7509587" y="1013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49365</xdr:rowOff>
    </xdr:from>
    <xdr:ext cx="469744" cy="259045"/>
    <xdr:sp macro="" textlink="">
      <xdr:nvSpPr>
        <xdr:cNvPr id="262" name="n_3aveValue【体育館・プール】&#10;一人当たり面積">
          <a:extLst>
            <a:ext uri="{FF2B5EF4-FFF2-40B4-BE49-F238E27FC236}">
              <a16:creationId xmlns:a16="http://schemas.microsoft.com/office/drawing/2014/main" id="{00000000-0008-0000-0F00-000006010000}"/>
            </a:ext>
          </a:extLst>
        </xdr:cNvPr>
        <xdr:cNvSpPr txBox="1"/>
      </xdr:nvSpPr>
      <xdr:spPr>
        <a:xfrm>
          <a:off x="6712027" y="1010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113047</xdr:rowOff>
    </xdr:from>
    <xdr:ext cx="469744" cy="259045"/>
    <xdr:sp macro="" textlink="">
      <xdr:nvSpPr>
        <xdr:cNvPr id="263" name="n_4aveValue【体育館・プール】&#10;一人当たり面積">
          <a:extLst>
            <a:ext uri="{FF2B5EF4-FFF2-40B4-BE49-F238E27FC236}">
              <a16:creationId xmlns:a16="http://schemas.microsoft.com/office/drawing/2014/main" id="{00000000-0008-0000-0F00-000007010000}"/>
            </a:ext>
          </a:extLst>
        </xdr:cNvPr>
        <xdr:cNvSpPr txBox="1"/>
      </xdr:nvSpPr>
      <xdr:spPr>
        <a:xfrm>
          <a:off x="59373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38661</xdr:rowOff>
    </xdr:from>
    <xdr:ext cx="469744" cy="259045"/>
    <xdr:sp macro="" textlink="">
      <xdr:nvSpPr>
        <xdr:cNvPr id="264" name="n_1mainValue【体育館・プール】&#10;一人当たり面積">
          <a:extLst>
            <a:ext uri="{FF2B5EF4-FFF2-40B4-BE49-F238E27FC236}">
              <a16:creationId xmlns:a16="http://schemas.microsoft.com/office/drawing/2014/main" id="{00000000-0008-0000-0F00-000008010000}"/>
            </a:ext>
          </a:extLst>
        </xdr:cNvPr>
        <xdr:cNvSpPr txBox="1"/>
      </xdr:nvSpPr>
      <xdr:spPr>
        <a:xfrm>
          <a:off x="8271587" y="1059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40294</xdr:rowOff>
    </xdr:from>
    <xdr:ext cx="469744" cy="259045"/>
    <xdr:sp macro="" textlink="">
      <xdr:nvSpPr>
        <xdr:cNvPr id="265" name="n_2mainValue【体育館・プール】&#10;一人当たり面積">
          <a:extLst>
            <a:ext uri="{FF2B5EF4-FFF2-40B4-BE49-F238E27FC236}">
              <a16:creationId xmlns:a16="http://schemas.microsoft.com/office/drawing/2014/main" id="{00000000-0008-0000-0F00-000009010000}"/>
            </a:ext>
          </a:extLst>
        </xdr:cNvPr>
        <xdr:cNvSpPr txBox="1"/>
      </xdr:nvSpPr>
      <xdr:spPr>
        <a:xfrm>
          <a:off x="7509587" y="1060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41927</xdr:rowOff>
    </xdr:from>
    <xdr:ext cx="469744" cy="259045"/>
    <xdr:sp macro="" textlink="">
      <xdr:nvSpPr>
        <xdr:cNvPr id="266" name="n_3mainValue【体育館・プール】&#10;一人当たり面積">
          <a:extLst>
            <a:ext uri="{FF2B5EF4-FFF2-40B4-BE49-F238E27FC236}">
              <a16:creationId xmlns:a16="http://schemas.microsoft.com/office/drawing/2014/main" id="{00000000-0008-0000-0F00-00000A010000}"/>
            </a:ext>
          </a:extLst>
        </xdr:cNvPr>
        <xdr:cNvSpPr txBox="1"/>
      </xdr:nvSpPr>
      <xdr:spPr>
        <a:xfrm>
          <a:off x="67120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32130</xdr:rowOff>
    </xdr:from>
    <xdr:ext cx="469744" cy="259045"/>
    <xdr:sp macro="" textlink="">
      <xdr:nvSpPr>
        <xdr:cNvPr id="267" name="n_4mainValue【体育館・プール】&#10;一人当たり面積">
          <a:extLst>
            <a:ext uri="{FF2B5EF4-FFF2-40B4-BE49-F238E27FC236}">
              <a16:creationId xmlns:a16="http://schemas.microsoft.com/office/drawing/2014/main" id="{00000000-0008-0000-0F00-00000B010000}"/>
            </a:ext>
          </a:extLst>
        </xdr:cNvPr>
        <xdr:cNvSpPr txBox="1"/>
      </xdr:nvSpPr>
      <xdr:spPr>
        <a:xfrm>
          <a:off x="5937327" y="1059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a:extLst>
            <a:ext uri="{FF2B5EF4-FFF2-40B4-BE49-F238E27FC236}">
              <a16:creationId xmlns:a16="http://schemas.microsoft.com/office/drawing/2014/main" id="{00000000-0008-0000-0F00-000023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55245</xdr:rowOff>
    </xdr:from>
    <xdr:to>
      <xdr:col>24</xdr:col>
      <xdr:colOff>62865</xdr:colOff>
      <xdr:row>86</xdr:row>
      <xdr:rowOff>106680</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flipV="1">
          <a:off x="4086225" y="12963525"/>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3" name="【福祉施設】&#10;有形固定資産減価償却率最小値テキスト">
          <a:extLst>
            <a:ext uri="{FF2B5EF4-FFF2-40B4-BE49-F238E27FC236}">
              <a16:creationId xmlns:a16="http://schemas.microsoft.com/office/drawing/2014/main" id="{00000000-0008-0000-0F00-000025010000}"/>
            </a:ext>
          </a:extLst>
        </xdr:cNvPr>
        <xdr:cNvSpPr txBox="1"/>
      </xdr:nvSpPr>
      <xdr:spPr>
        <a:xfrm>
          <a:off x="4124960"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4020820" y="145237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1922</xdr:rowOff>
    </xdr:from>
    <xdr:ext cx="405111" cy="259045"/>
    <xdr:sp macro="" textlink="">
      <xdr:nvSpPr>
        <xdr:cNvPr id="295" name="【福祉施設】&#10;有形固定資産減価償却率最大値テキスト">
          <a:extLst>
            <a:ext uri="{FF2B5EF4-FFF2-40B4-BE49-F238E27FC236}">
              <a16:creationId xmlns:a16="http://schemas.microsoft.com/office/drawing/2014/main" id="{00000000-0008-0000-0F00-000027010000}"/>
            </a:ext>
          </a:extLst>
        </xdr:cNvPr>
        <xdr:cNvSpPr txBox="1"/>
      </xdr:nvSpPr>
      <xdr:spPr>
        <a:xfrm>
          <a:off x="4124960" y="12742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55245</xdr:rowOff>
    </xdr:from>
    <xdr:to>
      <xdr:col>24</xdr:col>
      <xdr:colOff>152400</xdr:colOff>
      <xdr:row>77</xdr:row>
      <xdr:rowOff>55245</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4020820" y="129635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47641</xdr:rowOff>
    </xdr:from>
    <xdr:ext cx="405111" cy="259045"/>
    <xdr:sp macro="" textlink="">
      <xdr:nvSpPr>
        <xdr:cNvPr id="297" name="【福祉施設】&#10;有形固定資産減価償却率平均値テキスト">
          <a:extLst>
            <a:ext uri="{FF2B5EF4-FFF2-40B4-BE49-F238E27FC236}">
              <a16:creationId xmlns:a16="http://schemas.microsoft.com/office/drawing/2014/main" id="{00000000-0008-0000-0F00-000029010000}"/>
            </a:ext>
          </a:extLst>
        </xdr:cNvPr>
        <xdr:cNvSpPr txBox="1"/>
      </xdr:nvSpPr>
      <xdr:spPr>
        <a:xfrm>
          <a:off x="4124960" y="136264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4036060" y="1364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3312160" y="136594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2514600" y="1359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636</xdr:rowOff>
    </xdr:from>
    <xdr:to>
      <xdr:col>10</xdr:col>
      <xdr:colOff>165100</xdr:colOff>
      <xdr:row>81</xdr:row>
      <xdr:rowOff>102236</xdr:rowOff>
    </xdr:to>
    <xdr:sp macro="" textlink="">
      <xdr:nvSpPr>
        <xdr:cNvPr id="301" name="フローチャート: 判断 300">
          <a:extLst>
            <a:ext uri="{FF2B5EF4-FFF2-40B4-BE49-F238E27FC236}">
              <a16:creationId xmlns:a16="http://schemas.microsoft.com/office/drawing/2014/main" id="{00000000-0008-0000-0F00-00002D010000}"/>
            </a:ext>
          </a:extLst>
        </xdr:cNvPr>
        <xdr:cNvSpPr/>
      </xdr:nvSpPr>
      <xdr:spPr>
        <a:xfrm>
          <a:off x="1739900" y="1357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302" name="フローチャート: 判断 301">
          <a:extLst>
            <a:ext uri="{FF2B5EF4-FFF2-40B4-BE49-F238E27FC236}">
              <a16:creationId xmlns:a16="http://schemas.microsoft.com/office/drawing/2014/main" id="{00000000-0008-0000-0F00-00002E010000}"/>
            </a:ext>
          </a:extLst>
        </xdr:cNvPr>
        <xdr:cNvSpPr/>
      </xdr:nvSpPr>
      <xdr:spPr>
        <a:xfrm>
          <a:off x="965200" y="136309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19686</xdr:rowOff>
    </xdr:from>
    <xdr:to>
      <xdr:col>24</xdr:col>
      <xdr:colOff>114300</xdr:colOff>
      <xdr:row>80</xdr:row>
      <xdr:rowOff>121286</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4036060" y="1343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42563</xdr:rowOff>
    </xdr:from>
    <xdr:ext cx="405111" cy="259045"/>
    <xdr:sp macro="" textlink="">
      <xdr:nvSpPr>
        <xdr:cNvPr id="309" name="【福祉施設】&#10;有形固定資産減価償却率該当値テキスト">
          <a:extLst>
            <a:ext uri="{FF2B5EF4-FFF2-40B4-BE49-F238E27FC236}">
              <a16:creationId xmlns:a16="http://schemas.microsoft.com/office/drawing/2014/main" id="{00000000-0008-0000-0F00-000035010000}"/>
            </a:ext>
          </a:extLst>
        </xdr:cNvPr>
        <xdr:cNvSpPr txBox="1"/>
      </xdr:nvSpPr>
      <xdr:spPr>
        <a:xfrm>
          <a:off x="4124960" y="1328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153036</xdr:rowOff>
    </xdr:from>
    <xdr:to>
      <xdr:col>20</xdr:col>
      <xdr:colOff>38100</xdr:colOff>
      <xdr:row>80</xdr:row>
      <xdr:rowOff>83186</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3312160" y="133965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32386</xdr:rowOff>
    </xdr:from>
    <xdr:to>
      <xdr:col>24</xdr:col>
      <xdr:colOff>63500</xdr:colOff>
      <xdr:row>80</xdr:row>
      <xdr:rowOff>70486</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3355340" y="13443586"/>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114936</xdr:rowOff>
    </xdr:from>
    <xdr:to>
      <xdr:col>15</xdr:col>
      <xdr:colOff>101600</xdr:colOff>
      <xdr:row>80</xdr:row>
      <xdr:rowOff>45086</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2514600" y="133584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165736</xdr:rowOff>
    </xdr:from>
    <xdr:to>
      <xdr:col>19</xdr:col>
      <xdr:colOff>177800</xdr:colOff>
      <xdr:row>80</xdr:row>
      <xdr:rowOff>32386</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2565400" y="13409296"/>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76836</xdr:rowOff>
    </xdr:from>
    <xdr:to>
      <xdr:col>10</xdr:col>
      <xdr:colOff>165100</xdr:colOff>
      <xdr:row>80</xdr:row>
      <xdr:rowOff>6986</xdr:rowOff>
    </xdr:to>
    <xdr:sp macro="" textlink="">
      <xdr:nvSpPr>
        <xdr:cNvPr id="314" name="楕円 313">
          <a:extLst>
            <a:ext uri="{FF2B5EF4-FFF2-40B4-BE49-F238E27FC236}">
              <a16:creationId xmlns:a16="http://schemas.microsoft.com/office/drawing/2014/main" id="{00000000-0008-0000-0F00-00003A010000}"/>
            </a:ext>
          </a:extLst>
        </xdr:cNvPr>
        <xdr:cNvSpPr/>
      </xdr:nvSpPr>
      <xdr:spPr>
        <a:xfrm>
          <a:off x="1739900" y="133203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127636</xdr:rowOff>
    </xdr:from>
    <xdr:to>
      <xdr:col>15</xdr:col>
      <xdr:colOff>50800</xdr:colOff>
      <xdr:row>79</xdr:row>
      <xdr:rowOff>165736</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1790700" y="13371196"/>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38736</xdr:rowOff>
    </xdr:from>
    <xdr:to>
      <xdr:col>6</xdr:col>
      <xdr:colOff>38100</xdr:colOff>
      <xdr:row>79</xdr:row>
      <xdr:rowOff>140336</xdr:rowOff>
    </xdr:to>
    <xdr:sp macro="" textlink="">
      <xdr:nvSpPr>
        <xdr:cNvPr id="316" name="楕円 315">
          <a:extLst>
            <a:ext uri="{FF2B5EF4-FFF2-40B4-BE49-F238E27FC236}">
              <a16:creationId xmlns:a16="http://schemas.microsoft.com/office/drawing/2014/main" id="{00000000-0008-0000-0F00-00003C010000}"/>
            </a:ext>
          </a:extLst>
        </xdr:cNvPr>
        <xdr:cNvSpPr/>
      </xdr:nvSpPr>
      <xdr:spPr>
        <a:xfrm>
          <a:off x="965200" y="132822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89536</xdr:rowOff>
    </xdr:from>
    <xdr:to>
      <xdr:col>10</xdr:col>
      <xdr:colOff>114300</xdr:colOff>
      <xdr:row>79</xdr:row>
      <xdr:rowOff>127636</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1008380" y="13333096"/>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1922</xdr:rowOff>
    </xdr:from>
    <xdr:ext cx="405111" cy="259045"/>
    <xdr:sp macro="" textlink="">
      <xdr:nvSpPr>
        <xdr:cNvPr id="318" name="n_1aveValue【福祉施設】&#10;有形固定資産減価償却率">
          <a:extLst>
            <a:ext uri="{FF2B5EF4-FFF2-40B4-BE49-F238E27FC236}">
              <a16:creationId xmlns:a16="http://schemas.microsoft.com/office/drawing/2014/main" id="{00000000-0008-0000-0F00-00003E010000}"/>
            </a:ext>
          </a:extLst>
        </xdr:cNvPr>
        <xdr:cNvSpPr txBox="1"/>
      </xdr:nvSpPr>
      <xdr:spPr>
        <a:xfrm>
          <a:off x="3170564" y="1374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112413</xdr:rowOff>
    </xdr:from>
    <xdr:ext cx="405111" cy="259045"/>
    <xdr:sp macro="" textlink="">
      <xdr:nvSpPr>
        <xdr:cNvPr id="319" name="n_2aveValue【福祉施設】&#10;有形固定資産減価償却率">
          <a:extLst>
            <a:ext uri="{FF2B5EF4-FFF2-40B4-BE49-F238E27FC236}">
              <a16:creationId xmlns:a16="http://schemas.microsoft.com/office/drawing/2014/main" id="{00000000-0008-0000-0F00-00003F010000}"/>
            </a:ext>
          </a:extLst>
        </xdr:cNvPr>
        <xdr:cNvSpPr txBox="1"/>
      </xdr:nvSpPr>
      <xdr:spPr>
        <a:xfrm>
          <a:off x="2385704" y="1369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93363</xdr:rowOff>
    </xdr:from>
    <xdr:ext cx="405111" cy="259045"/>
    <xdr:sp macro="" textlink="">
      <xdr:nvSpPr>
        <xdr:cNvPr id="320" name="n_3aveValue【福祉施設】&#10;有形固定資産減価償却率">
          <a:extLst>
            <a:ext uri="{FF2B5EF4-FFF2-40B4-BE49-F238E27FC236}">
              <a16:creationId xmlns:a16="http://schemas.microsoft.com/office/drawing/2014/main" id="{00000000-0008-0000-0F00-000040010000}"/>
            </a:ext>
          </a:extLst>
        </xdr:cNvPr>
        <xdr:cNvSpPr txBox="1"/>
      </xdr:nvSpPr>
      <xdr:spPr>
        <a:xfrm>
          <a:off x="1611004" y="1367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144797</xdr:rowOff>
    </xdr:from>
    <xdr:ext cx="405111" cy="259045"/>
    <xdr:sp macro="" textlink="">
      <xdr:nvSpPr>
        <xdr:cNvPr id="321" name="n_4aveValue【福祉施設】&#10;有形固定資産減価償却率">
          <a:extLst>
            <a:ext uri="{FF2B5EF4-FFF2-40B4-BE49-F238E27FC236}">
              <a16:creationId xmlns:a16="http://schemas.microsoft.com/office/drawing/2014/main" id="{00000000-0008-0000-0F00-000041010000}"/>
            </a:ext>
          </a:extLst>
        </xdr:cNvPr>
        <xdr:cNvSpPr txBox="1"/>
      </xdr:nvSpPr>
      <xdr:spPr>
        <a:xfrm>
          <a:off x="836304" y="13723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99713</xdr:rowOff>
    </xdr:from>
    <xdr:ext cx="405111" cy="259045"/>
    <xdr:sp macro="" textlink="">
      <xdr:nvSpPr>
        <xdr:cNvPr id="322" name="n_1mainValue【福祉施設】&#10;有形固定資産減価償却率">
          <a:extLst>
            <a:ext uri="{FF2B5EF4-FFF2-40B4-BE49-F238E27FC236}">
              <a16:creationId xmlns:a16="http://schemas.microsoft.com/office/drawing/2014/main" id="{00000000-0008-0000-0F00-000042010000}"/>
            </a:ext>
          </a:extLst>
        </xdr:cNvPr>
        <xdr:cNvSpPr txBox="1"/>
      </xdr:nvSpPr>
      <xdr:spPr>
        <a:xfrm>
          <a:off x="3170564" y="13175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61613</xdr:rowOff>
    </xdr:from>
    <xdr:ext cx="405111" cy="259045"/>
    <xdr:sp macro="" textlink="">
      <xdr:nvSpPr>
        <xdr:cNvPr id="323" name="n_2mainValue【福祉施設】&#10;有形固定資産減価償却率">
          <a:extLst>
            <a:ext uri="{FF2B5EF4-FFF2-40B4-BE49-F238E27FC236}">
              <a16:creationId xmlns:a16="http://schemas.microsoft.com/office/drawing/2014/main" id="{00000000-0008-0000-0F00-000043010000}"/>
            </a:ext>
          </a:extLst>
        </xdr:cNvPr>
        <xdr:cNvSpPr txBox="1"/>
      </xdr:nvSpPr>
      <xdr:spPr>
        <a:xfrm>
          <a:off x="2385704" y="1313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23513</xdr:rowOff>
    </xdr:from>
    <xdr:ext cx="405111" cy="259045"/>
    <xdr:sp macro="" textlink="">
      <xdr:nvSpPr>
        <xdr:cNvPr id="324" name="n_3mainValue【福祉施設】&#10;有形固定資産減価償却率">
          <a:extLst>
            <a:ext uri="{FF2B5EF4-FFF2-40B4-BE49-F238E27FC236}">
              <a16:creationId xmlns:a16="http://schemas.microsoft.com/office/drawing/2014/main" id="{00000000-0008-0000-0F00-000044010000}"/>
            </a:ext>
          </a:extLst>
        </xdr:cNvPr>
        <xdr:cNvSpPr txBox="1"/>
      </xdr:nvSpPr>
      <xdr:spPr>
        <a:xfrm>
          <a:off x="1611004" y="1309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156863</xdr:rowOff>
    </xdr:from>
    <xdr:ext cx="405111" cy="259045"/>
    <xdr:sp macro="" textlink="">
      <xdr:nvSpPr>
        <xdr:cNvPr id="325" name="n_4mainValue【福祉施設】&#10;有形固定資産減価償却率">
          <a:extLst>
            <a:ext uri="{FF2B5EF4-FFF2-40B4-BE49-F238E27FC236}">
              <a16:creationId xmlns:a16="http://schemas.microsoft.com/office/drawing/2014/main" id="{00000000-0008-0000-0F00-000045010000}"/>
            </a:ext>
          </a:extLst>
        </xdr:cNvPr>
        <xdr:cNvSpPr txBox="1"/>
      </xdr:nvSpPr>
      <xdr:spPr>
        <a:xfrm>
          <a:off x="836304" y="1306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0" name="【福祉施設】&#10;一人当たり面積グラフ枠">
          <a:extLst>
            <a:ext uri="{FF2B5EF4-FFF2-40B4-BE49-F238E27FC236}">
              <a16:creationId xmlns:a16="http://schemas.microsoft.com/office/drawing/2014/main" id="{00000000-0008-0000-0F00-00005E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158931</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flipV="1">
          <a:off x="9219565" y="13072110"/>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52" name="【福祉施設】&#10;一人当たり面積最小値テキスト">
          <a:extLst>
            <a:ext uri="{FF2B5EF4-FFF2-40B4-BE49-F238E27FC236}">
              <a16:creationId xmlns:a16="http://schemas.microsoft.com/office/drawing/2014/main" id="{00000000-0008-0000-0F00-000060010000}"/>
            </a:ext>
          </a:extLst>
        </xdr:cNvPr>
        <xdr:cNvSpPr txBox="1"/>
      </xdr:nvSpPr>
      <xdr:spPr>
        <a:xfrm>
          <a:off x="9258300"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9154160" y="145759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4" name="【福祉施設】&#10;一人当たり面積最大値テキスト">
          <a:extLst>
            <a:ext uri="{FF2B5EF4-FFF2-40B4-BE49-F238E27FC236}">
              <a16:creationId xmlns:a16="http://schemas.microsoft.com/office/drawing/2014/main" id="{00000000-0008-0000-0F00-000062010000}"/>
            </a:ext>
          </a:extLst>
        </xdr:cNvPr>
        <xdr:cNvSpPr txBox="1"/>
      </xdr:nvSpPr>
      <xdr:spPr>
        <a:xfrm>
          <a:off x="9258300" y="128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9154160" y="13072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65695</xdr:rowOff>
    </xdr:from>
    <xdr:ext cx="469744" cy="259045"/>
    <xdr:sp macro="" textlink="">
      <xdr:nvSpPr>
        <xdr:cNvPr id="356" name="【福祉施設】&#10;一人当たり面積平均値テキスト">
          <a:extLst>
            <a:ext uri="{FF2B5EF4-FFF2-40B4-BE49-F238E27FC236}">
              <a16:creationId xmlns:a16="http://schemas.microsoft.com/office/drawing/2014/main" id="{00000000-0008-0000-0F00-000064010000}"/>
            </a:ext>
          </a:extLst>
        </xdr:cNvPr>
        <xdr:cNvSpPr txBox="1"/>
      </xdr:nvSpPr>
      <xdr:spPr>
        <a:xfrm>
          <a:off x="9258300" y="13979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42818</xdr:rowOff>
    </xdr:from>
    <xdr:to>
      <xdr:col>55</xdr:col>
      <xdr:colOff>50800</xdr:colOff>
      <xdr:row>84</xdr:row>
      <xdr:rowOff>144418</xdr:rowOff>
    </xdr:to>
    <xdr:sp macro="" textlink="">
      <xdr:nvSpPr>
        <xdr:cNvPr id="357" name="フローチャート: 判断 356">
          <a:extLst>
            <a:ext uri="{FF2B5EF4-FFF2-40B4-BE49-F238E27FC236}">
              <a16:creationId xmlns:a16="http://schemas.microsoft.com/office/drawing/2014/main" id="{00000000-0008-0000-0F00-000065010000}"/>
            </a:ext>
          </a:extLst>
        </xdr:cNvPr>
        <xdr:cNvSpPr/>
      </xdr:nvSpPr>
      <xdr:spPr>
        <a:xfrm>
          <a:off x="9192260" y="141245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58" name="フローチャート: 判断 357">
          <a:extLst>
            <a:ext uri="{FF2B5EF4-FFF2-40B4-BE49-F238E27FC236}">
              <a16:creationId xmlns:a16="http://schemas.microsoft.com/office/drawing/2014/main" id="{00000000-0008-0000-0F00-000066010000}"/>
            </a:ext>
          </a:extLst>
        </xdr:cNvPr>
        <xdr:cNvSpPr/>
      </xdr:nvSpPr>
      <xdr:spPr>
        <a:xfrm>
          <a:off x="8445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16692</xdr:rowOff>
    </xdr:from>
    <xdr:to>
      <xdr:col>46</xdr:col>
      <xdr:colOff>38100</xdr:colOff>
      <xdr:row>84</xdr:row>
      <xdr:rowOff>118292</xdr:rowOff>
    </xdr:to>
    <xdr:sp macro="" textlink="">
      <xdr:nvSpPr>
        <xdr:cNvPr id="359" name="フローチャート: 判断 358">
          <a:extLst>
            <a:ext uri="{FF2B5EF4-FFF2-40B4-BE49-F238E27FC236}">
              <a16:creationId xmlns:a16="http://schemas.microsoft.com/office/drawing/2014/main" id="{00000000-0008-0000-0F00-000067010000}"/>
            </a:ext>
          </a:extLst>
        </xdr:cNvPr>
        <xdr:cNvSpPr/>
      </xdr:nvSpPr>
      <xdr:spPr>
        <a:xfrm>
          <a:off x="7670800" y="140984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96701</xdr:rowOff>
    </xdr:from>
    <xdr:to>
      <xdr:col>41</xdr:col>
      <xdr:colOff>101600</xdr:colOff>
      <xdr:row>84</xdr:row>
      <xdr:rowOff>26851</xdr:rowOff>
    </xdr:to>
    <xdr:sp macro="" textlink="">
      <xdr:nvSpPr>
        <xdr:cNvPr id="360" name="フローチャート: 判断 359">
          <a:extLst>
            <a:ext uri="{FF2B5EF4-FFF2-40B4-BE49-F238E27FC236}">
              <a16:creationId xmlns:a16="http://schemas.microsoft.com/office/drawing/2014/main" id="{00000000-0008-0000-0F00-000068010000}"/>
            </a:ext>
          </a:extLst>
        </xdr:cNvPr>
        <xdr:cNvSpPr/>
      </xdr:nvSpPr>
      <xdr:spPr>
        <a:xfrm>
          <a:off x="6873240" y="140108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65677</xdr:rowOff>
    </xdr:from>
    <xdr:to>
      <xdr:col>36</xdr:col>
      <xdr:colOff>165100</xdr:colOff>
      <xdr:row>84</xdr:row>
      <xdr:rowOff>167277</xdr:rowOff>
    </xdr:to>
    <xdr:sp macro="" textlink="">
      <xdr:nvSpPr>
        <xdr:cNvPr id="361" name="フローチャート: 判断 360">
          <a:extLst>
            <a:ext uri="{FF2B5EF4-FFF2-40B4-BE49-F238E27FC236}">
              <a16:creationId xmlns:a16="http://schemas.microsoft.com/office/drawing/2014/main" id="{00000000-0008-0000-0F00-000069010000}"/>
            </a:ext>
          </a:extLst>
        </xdr:cNvPr>
        <xdr:cNvSpPr/>
      </xdr:nvSpPr>
      <xdr:spPr>
        <a:xfrm>
          <a:off x="609854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85271</xdr:rowOff>
    </xdr:from>
    <xdr:to>
      <xdr:col>55</xdr:col>
      <xdr:colOff>50800</xdr:colOff>
      <xdr:row>87</xdr:row>
      <xdr:rowOff>15421</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9192260" y="145023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198</xdr:rowOff>
    </xdr:from>
    <xdr:ext cx="469744" cy="259045"/>
    <xdr:sp macro="" textlink="">
      <xdr:nvSpPr>
        <xdr:cNvPr id="368" name="【福祉施設】&#10;一人当たり面積該当値テキスト">
          <a:extLst>
            <a:ext uri="{FF2B5EF4-FFF2-40B4-BE49-F238E27FC236}">
              <a16:creationId xmlns:a16="http://schemas.microsoft.com/office/drawing/2014/main" id="{00000000-0008-0000-0F00-000070010000}"/>
            </a:ext>
          </a:extLst>
        </xdr:cNvPr>
        <xdr:cNvSpPr txBox="1"/>
      </xdr:nvSpPr>
      <xdr:spPr>
        <a:xfrm>
          <a:off x="9258300" y="14417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85271</xdr:rowOff>
    </xdr:from>
    <xdr:to>
      <xdr:col>50</xdr:col>
      <xdr:colOff>165100</xdr:colOff>
      <xdr:row>87</xdr:row>
      <xdr:rowOff>15421</xdr:rowOff>
    </xdr:to>
    <xdr:sp macro="" textlink="">
      <xdr:nvSpPr>
        <xdr:cNvPr id="369" name="楕円 368">
          <a:extLst>
            <a:ext uri="{FF2B5EF4-FFF2-40B4-BE49-F238E27FC236}">
              <a16:creationId xmlns:a16="http://schemas.microsoft.com/office/drawing/2014/main" id="{00000000-0008-0000-0F00-000071010000}"/>
            </a:ext>
          </a:extLst>
        </xdr:cNvPr>
        <xdr:cNvSpPr/>
      </xdr:nvSpPr>
      <xdr:spPr>
        <a:xfrm>
          <a:off x="8445500" y="145023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136071</xdr:rowOff>
    </xdr:from>
    <xdr:to>
      <xdr:col>55</xdr:col>
      <xdr:colOff>0</xdr:colOff>
      <xdr:row>86</xdr:row>
      <xdr:rowOff>136071</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8496300" y="14553111"/>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85271</xdr:rowOff>
    </xdr:from>
    <xdr:to>
      <xdr:col>46</xdr:col>
      <xdr:colOff>38100</xdr:colOff>
      <xdr:row>87</xdr:row>
      <xdr:rowOff>15421</xdr:rowOff>
    </xdr:to>
    <xdr:sp macro="" textlink="">
      <xdr:nvSpPr>
        <xdr:cNvPr id="371" name="楕円 370">
          <a:extLst>
            <a:ext uri="{FF2B5EF4-FFF2-40B4-BE49-F238E27FC236}">
              <a16:creationId xmlns:a16="http://schemas.microsoft.com/office/drawing/2014/main" id="{00000000-0008-0000-0F00-000073010000}"/>
            </a:ext>
          </a:extLst>
        </xdr:cNvPr>
        <xdr:cNvSpPr/>
      </xdr:nvSpPr>
      <xdr:spPr>
        <a:xfrm>
          <a:off x="7670800" y="145023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136071</xdr:rowOff>
    </xdr:from>
    <xdr:to>
      <xdr:col>50</xdr:col>
      <xdr:colOff>114300</xdr:colOff>
      <xdr:row>86</xdr:row>
      <xdr:rowOff>136071</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7713980" y="1455311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85271</xdr:rowOff>
    </xdr:from>
    <xdr:to>
      <xdr:col>41</xdr:col>
      <xdr:colOff>101600</xdr:colOff>
      <xdr:row>87</xdr:row>
      <xdr:rowOff>15421</xdr:rowOff>
    </xdr:to>
    <xdr:sp macro="" textlink="">
      <xdr:nvSpPr>
        <xdr:cNvPr id="373" name="楕円 372">
          <a:extLst>
            <a:ext uri="{FF2B5EF4-FFF2-40B4-BE49-F238E27FC236}">
              <a16:creationId xmlns:a16="http://schemas.microsoft.com/office/drawing/2014/main" id="{00000000-0008-0000-0F00-000075010000}"/>
            </a:ext>
          </a:extLst>
        </xdr:cNvPr>
        <xdr:cNvSpPr/>
      </xdr:nvSpPr>
      <xdr:spPr>
        <a:xfrm>
          <a:off x="6873240" y="145023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136071</xdr:rowOff>
    </xdr:from>
    <xdr:to>
      <xdr:col>45</xdr:col>
      <xdr:colOff>177800</xdr:colOff>
      <xdr:row>86</xdr:row>
      <xdr:rowOff>136071</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6924040" y="14553111"/>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85271</xdr:rowOff>
    </xdr:from>
    <xdr:to>
      <xdr:col>36</xdr:col>
      <xdr:colOff>165100</xdr:colOff>
      <xdr:row>87</xdr:row>
      <xdr:rowOff>15421</xdr:rowOff>
    </xdr:to>
    <xdr:sp macro="" textlink="">
      <xdr:nvSpPr>
        <xdr:cNvPr id="375" name="楕円 374">
          <a:extLst>
            <a:ext uri="{FF2B5EF4-FFF2-40B4-BE49-F238E27FC236}">
              <a16:creationId xmlns:a16="http://schemas.microsoft.com/office/drawing/2014/main" id="{00000000-0008-0000-0F00-000077010000}"/>
            </a:ext>
          </a:extLst>
        </xdr:cNvPr>
        <xdr:cNvSpPr/>
      </xdr:nvSpPr>
      <xdr:spPr>
        <a:xfrm>
          <a:off x="6098540" y="145023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136071</xdr:rowOff>
    </xdr:from>
    <xdr:to>
      <xdr:col>41</xdr:col>
      <xdr:colOff>50800</xdr:colOff>
      <xdr:row>86</xdr:row>
      <xdr:rowOff>136071</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6149340" y="14553111"/>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151147</xdr:rowOff>
    </xdr:from>
    <xdr:ext cx="469744" cy="259045"/>
    <xdr:sp macro="" textlink="">
      <xdr:nvSpPr>
        <xdr:cNvPr id="377" name="n_1aveValue【福祉施設】&#10;一人当たり面積">
          <a:extLst>
            <a:ext uri="{FF2B5EF4-FFF2-40B4-BE49-F238E27FC236}">
              <a16:creationId xmlns:a16="http://schemas.microsoft.com/office/drawing/2014/main" id="{00000000-0008-0000-0F00-000079010000}"/>
            </a:ext>
          </a:extLst>
        </xdr:cNvPr>
        <xdr:cNvSpPr txBox="1"/>
      </xdr:nvSpPr>
      <xdr:spPr>
        <a:xfrm>
          <a:off x="827158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134819</xdr:rowOff>
    </xdr:from>
    <xdr:ext cx="469744" cy="259045"/>
    <xdr:sp macro="" textlink="">
      <xdr:nvSpPr>
        <xdr:cNvPr id="378" name="n_2aveValue【福祉施設】&#10;一人当たり面積">
          <a:extLst>
            <a:ext uri="{FF2B5EF4-FFF2-40B4-BE49-F238E27FC236}">
              <a16:creationId xmlns:a16="http://schemas.microsoft.com/office/drawing/2014/main" id="{00000000-0008-0000-0F00-00007A010000}"/>
            </a:ext>
          </a:extLst>
        </xdr:cNvPr>
        <xdr:cNvSpPr txBox="1"/>
      </xdr:nvSpPr>
      <xdr:spPr>
        <a:xfrm>
          <a:off x="7509587" y="1388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43378</xdr:rowOff>
    </xdr:from>
    <xdr:ext cx="469744" cy="259045"/>
    <xdr:sp macro="" textlink="">
      <xdr:nvSpPr>
        <xdr:cNvPr id="379" name="n_3aveValue【福祉施設】&#10;一人当たり面積">
          <a:extLst>
            <a:ext uri="{FF2B5EF4-FFF2-40B4-BE49-F238E27FC236}">
              <a16:creationId xmlns:a16="http://schemas.microsoft.com/office/drawing/2014/main" id="{00000000-0008-0000-0F00-00007B010000}"/>
            </a:ext>
          </a:extLst>
        </xdr:cNvPr>
        <xdr:cNvSpPr txBox="1"/>
      </xdr:nvSpPr>
      <xdr:spPr>
        <a:xfrm>
          <a:off x="6712027" y="1378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12354</xdr:rowOff>
    </xdr:from>
    <xdr:ext cx="469744" cy="259045"/>
    <xdr:sp macro="" textlink="">
      <xdr:nvSpPr>
        <xdr:cNvPr id="380" name="n_4aveValue【福祉施設】&#10;一人当たり面積">
          <a:extLst>
            <a:ext uri="{FF2B5EF4-FFF2-40B4-BE49-F238E27FC236}">
              <a16:creationId xmlns:a16="http://schemas.microsoft.com/office/drawing/2014/main" id="{00000000-0008-0000-0F00-00007C010000}"/>
            </a:ext>
          </a:extLst>
        </xdr:cNvPr>
        <xdr:cNvSpPr txBox="1"/>
      </xdr:nvSpPr>
      <xdr:spPr>
        <a:xfrm>
          <a:off x="5937327" y="1392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6548</xdr:rowOff>
    </xdr:from>
    <xdr:ext cx="469744" cy="259045"/>
    <xdr:sp macro="" textlink="">
      <xdr:nvSpPr>
        <xdr:cNvPr id="381" name="n_1mainValue【福祉施設】&#10;一人当たり面積">
          <a:extLst>
            <a:ext uri="{FF2B5EF4-FFF2-40B4-BE49-F238E27FC236}">
              <a16:creationId xmlns:a16="http://schemas.microsoft.com/office/drawing/2014/main" id="{00000000-0008-0000-0F00-00007D010000}"/>
            </a:ext>
          </a:extLst>
        </xdr:cNvPr>
        <xdr:cNvSpPr txBox="1"/>
      </xdr:nvSpPr>
      <xdr:spPr>
        <a:xfrm>
          <a:off x="8271587" y="1459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6548</xdr:rowOff>
    </xdr:from>
    <xdr:ext cx="469744" cy="259045"/>
    <xdr:sp macro="" textlink="">
      <xdr:nvSpPr>
        <xdr:cNvPr id="382" name="n_2mainValue【福祉施設】&#10;一人当たり面積">
          <a:extLst>
            <a:ext uri="{FF2B5EF4-FFF2-40B4-BE49-F238E27FC236}">
              <a16:creationId xmlns:a16="http://schemas.microsoft.com/office/drawing/2014/main" id="{00000000-0008-0000-0F00-00007E010000}"/>
            </a:ext>
          </a:extLst>
        </xdr:cNvPr>
        <xdr:cNvSpPr txBox="1"/>
      </xdr:nvSpPr>
      <xdr:spPr>
        <a:xfrm>
          <a:off x="7509587" y="1459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6548</xdr:rowOff>
    </xdr:from>
    <xdr:ext cx="469744" cy="259045"/>
    <xdr:sp macro="" textlink="">
      <xdr:nvSpPr>
        <xdr:cNvPr id="383" name="n_3mainValue【福祉施設】&#10;一人当たり面積">
          <a:extLst>
            <a:ext uri="{FF2B5EF4-FFF2-40B4-BE49-F238E27FC236}">
              <a16:creationId xmlns:a16="http://schemas.microsoft.com/office/drawing/2014/main" id="{00000000-0008-0000-0F00-00007F010000}"/>
            </a:ext>
          </a:extLst>
        </xdr:cNvPr>
        <xdr:cNvSpPr txBox="1"/>
      </xdr:nvSpPr>
      <xdr:spPr>
        <a:xfrm>
          <a:off x="6712027" y="1459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6548</xdr:rowOff>
    </xdr:from>
    <xdr:ext cx="469744" cy="259045"/>
    <xdr:sp macro="" textlink="">
      <xdr:nvSpPr>
        <xdr:cNvPr id="384" name="n_4mainValue【福祉施設】&#10;一人当たり面積">
          <a:extLst>
            <a:ext uri="{FF2B5EF4-FFF2-40B4-BE49-F238E27FC236}">
              <a16:creationId xmlns:a16="http://schemas.microsoft.com/office/drawing/2014/main" id="{00000000-0008-0000-0F00-000080010000}"/>
            </a:ext>
          </a:extLst>
        </xdr:cNvPr>
        <xdr:cNvSpPr txBox="1"/>
      </xdr:nvSpPr>
      <xdr:spPr>
        <a:xfrm>
          <a:off x="5937327" y="1459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9" name="【市民会館】&#10;有形固定資産減価償却率グラフ枠">
          <a:extLst>
            <a:ext uri="{FF2B5EF4-FFF2-40B4-BE49-F238E27FC236}">
              <a16:creationId xmlns:a16="http://schemas.microsoft.com/office/drawing/2014/main" id="{00000000-0008-0000-0F00-000099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100693</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flipV="1">
          <a:off x="4086225" y="16781418"/>
          <a:ext cx="0" cy="1424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104520</xdr:rowOff>
    </xdr:from>
    <xdr:ext cx="405111" cy="259045"/>
    <xdr:sp macro="" textlink="">
      <xdr:nvSpPr>
        <xdr:cNvPr id="411" name="【市民会館】&#10;有形固定資産減価償却率最小値テキスト">
          <a:extLst>
            <a:ext uri="{FF2B5EF4-FFF2-40B4-BE49-F238E27FC236}">
              <a16:creationId xmlns:a16="http://schemas.microsoft.com/office/drawing/2014/main" id="{00000000-0008-0000-0F00-00009B010000}"/>
            </a:ext>
          </a:extLst>
        </xdr:cNvPr>
        <xdr:cNvSpPr txBox="1"/>
      </xdr:nvSpPr>
      <xdr:spPr>
        <a:xfrm>
          <a:off x="4124960" y="18209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100693</xdr:rowOff>
    </xdr:from>
    <xdr:to>
      <xdr:col>24</xdr:col>
      <xdr:colOff>152400</xdr:colOff>
      <xdr:row>108</xdr:row>
      <xdr:rowOff>100693</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4020820" y="182058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413" name="【市民会館】&#10;有形固定資産減価償却率最大値テキスト">
          <a:extLst>
            <a:ext uri="{FF2B5EF4-FFF2-40B4-BE49-F238E27FC236}">
              <a16:creationId xmlns:a16="http://schemas.microsoft.com/office/drawing/2014/main" id="{00000000-0008-0000-0F00-00009D010000}"/>
            </a:ext>
          </a:extLst>
        </xdr:cNvPr>
        <xdr:cNvSpPr txBox="1"/>
      </xdr:nvSpPr>
      <xdr:spPr>
        <a:xfrm>
          <a:off x="4124960" y="165642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4020820" y="167814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134819</xdr:rowOff>
    </xdr:from>
    <xdr:ext cx="405111" cy="259045"/>
    <xdr:sp macro="" textlink="">
      <xdr:nvSpPr>
        <xdr:cNvPr id="415" name="【市民会館】&#10;有形固定資産減価償却率平均値テキスト">
          <a:extLst>
            <a:ext uri="{FF2B5EF4-FFF2-40B4-BE49-F238E27FC236}">
              <a16:creationId xmlns:a16="http://schemas.microsoft.com/office/drawing/2014/main" id="{00000000-0008-0000-0F00-00009F010000}"/>
            </a:ext>
          </a:extLst>
        </xdr:cNvPr>
        <xdr:cNvSpPr txBox="1"/>
      </xdr:nvSpPr>
      <xdr:spPr>
        <a:xfrm>
          <a:off x="4124960" y="17401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416" name="フローチャート: 判断 415">
          <a:extLst>
            <a:ext uri="{FF2B5EF4-FFF2-40B4-BE49-F238E27FC236}">
              <a16:creationId xmlns:a16="http://schemas.microsoft.com/office/drawing/2014/main" id="{00000000-0008-0000-0F00-0000A0010000}"/>
            </a:ext>
          </a:extLst>
        </xdr:cNvPr>
        <xdr:cNvSpPr/>
      </xdr:nvSpPr>
      <xdr:spPr>
        <a:xfrm>
          <a:off x="4036060" y="175465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417" name="フローチャート: 判断 416">
          <a:extLst>
            <a:ext uri="{FF2B5EF4-FFF2-40B4-BE49-F238E27FC236}">
              <a16:creationId xmlns:a16="http://schemas.microsoft.com/office/drawing/2014/main" id="{00000000-0008-0000-0F00-0000A1010000}"/>
            </a:ext>
          </a:extLst>
        </xdr:cNvPr>
        <xdr:cNvSpPr/>
      </xdr:nvSpPr>
      <xdr:spPr>
        <a:xfrm>
          <a:off x="3312160" y="174926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18" name="フローチャート: 判断 417">
          <a:extLst>
            <a:ext uri="{FF2B5EF4-FFF2-40B4-BE49-F238E27FC236}">
              <a16:creationId xmlns:a16="http://schemas.microsoft.com/office/drawing/2014/main" id="{00000000-0008-0000-0F00-0000A2010000}"/>
            </a:ext>
          </a:extLst>
        </xdr:cNvPr>
        <xdr:cNvSpPr/>
      </xdr:nvSpPr>
      <xdr:spPr>
        <a:xfrm>
          <a:off x="2514600" y="1750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19" name="フローチャート: 判断 418">
          <a:extLst>
            <a:ext uri="{FF2B5EF4-FFF2-40B4-BE49-F238E27FC236}">
              <a16:creationId xmlns:a16="http://schemas.microsoft.com/office/drawing/2014/main" id="{00000000-0008-0000-0F00-0000A3010000}"/>
            </a:ext>
          </a:extLst>
        </xdr:cNvPr>
        <xdr:cNvSpPr/>
      </xdr:nvSpPr>
      <xdr:spPr>
        <a:xfrm>
          <a:off x="1739900" y="1750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xdr:rowOff>
    </xdr:from>
    <xdr:to>
      <xdr:col>6</xdr:col>
      <xdr:colOff>38100</xdr:colOff>
      <xdr:row>104</xdr:row>
      <xdr:rowOff>110671</xdr:rowOff>
    </xdr:to>
    <xdr:sp macro="" textlink="">
      <xdr:nvSpPr>
        <xdr:cNvPr id="420" name="フローチャート: 判断 419">
          <a:extLst>
            <a:ext uri="{FF2B5EF4-FFF2-40B4-BE49-F238E27FC236}">
              <a16:creationId xmlns:a16="http://schemas.microsoft.com/office/drawing/2014/main" id="{00000000-0008-0000-0F00-0000A4010000}"/>
            </a:ext>
          </a:extLst>
        </xdr:cNvPr>
        <xdr:cNvSpPr/>
      </xdr:nvSpPr>
      <xdr:spPr>
        <a:xfrm>
          <a:off x="965200" y="1744363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2539</xdr:rowOff>
    </xdr:from>
    <xdr:to>
      <xdr:col>24</xdr:col>
      <xdr:colOff>114300</xdr:colOff>
      <xdr:row>108</xdr:row>
      <xdr:rowOff>104139</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4036060" y="1810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88916</xdr:rowOff>
    </xdr:from>
    <xdr:ext cx="405111" cy="259045"/>
    <xdr:sp macro="" textlink="">
      <xdr:nvSpPr>
        <xdr:cNvPr id="427" name="【市民会館】&#10;有形固定資産減価償却率該当値テキスト">
          <a:extLst>
            <a:ext uri="{FF2B5EF4-FFF2-40B4-BE49-F238E27FC236}">
              <a16:creationId xmlns:a16="http://schemas.microsoft.com/office/drawing/2014/main" id="{00000000-0008-0000-0F00-0000AB010000}"/>
            </a:ext>
          </a:extLst>
        </xdr:cNvPr>
        <xdr:cNvSpPr txBox="1"/>
      </xdr:nvSpPr>
      <xdr:spPr>
        <a:xfrm>
          <a:off x="4124960" y="18026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131536</xdr:rowOff>
    </xdr:from>
    <xdr:to>
      <xdr:col>20</xdr:col>
      <xdr:colOff>38100</xdr:colOff>
      <xdr:row>108</xdr:row>
      <xdr:rowOff>61686</xdr:rowOff>
    </xdr:to>
    <xdr:sp macro="" textlink="">
      <xdr:nvSpPr>
        <xdr:cNvPr id="428" name="楕円 427">
          <a:extLst>
            <a:ext uri="{FF2B5EF4-FFF2-40B4-BE49-F238E27FC236}">
              <a16:creationId xmlns:a16="http://schemas.microsoft.com/office/drawing/2014/main" id="{00000000-0008-0000-0F00-0000AC010000}"/>
            </a:ext>
          </a:extLst>
        </xdr:cNvPr>
        <xdr:cNvSpPr/>
      </xdr:nvSpPr>
      <xdr:spPr>
        <a:xfrm>
          <a:off x="3312160" y="180690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10886</xdr:rowOff>
    </xdr:from>
    <xdr:to>
      <xdr:col>24</xdr:col>
      <xdr:colOff>63500</xdr:colOff>
      <xdr:row>108</xdr:row>
      <xdr:rowOff>53339</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3355340" y="18116006"/>
          <a:ext cx="73152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98879</xdr:rowOff>
    </xdr:from>
    <xdr:to>
      <xdr:col>15</xdr:col>
      <xdr:colOff>101600</xdr:colOff>
      <xdr:row>108</xdr:row>
      <xdr:rowOff>29029</xdr:rowOff>
    </xdr:to>
    <xdr:sp macro="" textlink="">
      <xdr:nvSpPr>
        <xdr:cNvPr id="430" name="楕円 429">
          <a:extLst>
            <a:ext uri="{FF2B5EF4-FFF2-40B4-BE49-F238E27FC236}">
              <a16:creationId xmlns:a16="http://schemas.microsoft.com/office/drawing/2014/main" id="{00000000-0008-0000-0F00-0000AE010000}"/>
            </a:ext>
          </a:extLst>
        </xdr:cNvPr>
        <xdr:cNvSpPr/>
      </xdr:nvSpPr>
      <xdr:spPr>
        <a:xfrm>
          <a:off x="2514600" y="180363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149679</xdr:rowOff>
    </xdr:from>
    <xdr:to>
      <xdr:col>19</xdr:col>
      <xdr:colOff>177800</xdr:colOff>
      <xdr:row>108</xdr:row>
      <xdr:rowOff>10886</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2565400" y="18087159"/>
          <a:ext cx="78994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66221</xdr:rowOff>
    </xdr:from>
    <xdr:to>
      <xdr:col>10</xdr:col>
      <xdr:colOff>165100</xdr:colOff>
      <xdr:row>107</xdr:row>
      <xdr:rowOff>167821</xdr:rowOff>
    </xdr:to>
    <xdr:sp macro="" textlink="">
      <xdr:nvSpPr>
        <xdr:cNvPr id="432" name="楕円 431">
          <a:extLst>
            <a:ext uri="{FF2B5EF4-FFF2-40B4-BE49-F238E27FC236}">
              <a16:creationId xmlns:a16="http://schemas.microsoft.com/office/drawing/2014/main" id="{00000000-0008-0000-0F00-0000B0010000}"/>
            </a:ext>
          </a:extLst>
        </xdr:cNvPr>
        <xdr:cNvSpPr/>
      </xdr:nvSpPr>
      <xdr:spPr>
        <a:xfrm>
          <a:off x="1739900" y="1800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117021</xdr:rowOff>
    </xdr:from>
    <xdr:to>
      <xdr:col>15</xdr:col>
      <xdr:colOff>50800</xdr:colOff>
      <xdr:row>107</xdr:row>
      <xdr:rowOff>149679</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790700" y="18054501"/>
          <a:ext cx="7747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33564</xdr:rowOff>
    </xdr:from>
    <xdr:to>
      <xdr:col>6</xdr:col>
      <xdr:colOff>38100</xdr:colOff>
      <xdr:row>107</xdr:row>
      <xdr:rowOff>135164</xdr:rowOff>
    </xdr:to>
    <xdr:sp macro="" textlink="">
      <xdr:nvSpPr>
        <xdr:cNvPr id="434" name="楕円 433">
          <a:extLst>
            <a:ext uri="{FF2B5EF4-FFF2-40B4-BE49-F238E27FC236}">
              <a16:creationId xmlns:a16="http://schemas.microsoft.com/office/drawing/2014/main" id="{00000000-0008-0000-0F00-0000B2010000}"/>
            </a:ext>
          </a:extLst>
        </xdr:cNvPr>
        <xdr:cNvSpPr/>
      </xdr:nvSpPr>
      <xdr:spPr>
        <a:xfrm>
          <a:off x="965200" y="179710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84364</xdr:rowOff>
    </xdr:from>
    <xdr:to>
      <xdr:col>10</xdr:col>
      <xdr:colOff>114300</xdr:colOff>
      <xdr:row>107</xdr:row>
      <xdr:rowOff>117021</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008380" y="18021844"/>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4734</xdr:rowOff>
    </xdr:from>
    <xdr:ext cx="405111" cy="259045"/>
    <xdr:sp macro="" textlink="">
      <xdr:nvSpPr>
        <xdr:cNvPr id="436" name="n_1aveValue【市民会館】&#10;有形固定資産減価償却率">
          <a:extLst>
            <a:ext uri="{FF2B5EF4-FFF2-40B4-BE49-F238E27FC236}">
              <a16:creationId xmlns:a16="http://schemas.microsoft.com/office/drawing/2014/main" id="{00000000-0008-0000-0F00-0000B4010000}"/>
            </a:ext>
          </a:extLst>
        </xdr:cNvPr>
        <xdr:cNvSpPr txBox="1"/>
      </xdr:nvSpPr>
      <xdr:spPr>
        <a:xfrm>
          <a:off x="3170564" y="1727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437" name="n_2aveValue【市民会館】&#10;有形固定資産減価償却率">
          <a:extLst>
            <a:ext uri="{FF2B5EF4-FFF2-40B4-BE49-F238E27FC236}">
              <a16:creationId xmlns:a16="http://schemas.microsoft.com/office/drawing/2014/main" id="{00000000-0008-0000-0F00-0000B5010000}"/>
            </a:ext>
          </a:extLst>
        </xdr:cNvPr>
        <xdr:cNvSpPr txBox="1"/>
      </xdr:nvSpPr>
      <xdr:spPr>
        <a:xfrm>
          <a:off x="2385704" y="1728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12898</xdr:rowOff>
    </xdr:from>
    <xdr:ext cx="405111" cy="259045"/>
    <xdr:sp macro="" textlink="">
      <xdr:nvSpPr>
        <xdr:cNvPr id="438" name="n_3aveValue【市民会館】&#10;有形固定資産減価償却率">
          <a:extLst>
            <a:ext uri="{FF2B5EF4-FFF2-40B4-BE49-F238E27FC236}">
              <a16:creationId xmlns:a16="http://schemas.microsoft.com/office/drawing/2014/main" id="{00000000-0008-0000-0F00-0000B6010000}"/>
            </a:ext>
          </a:extLst>
        </xdr:cNvPr>
        <xdr:cNvSpPr txBox="1"/>
      </xdr:nvSpPr>
      <xdr:spPr>
        <a:xfrm>
          <a:off x="1611004" y="17279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127198</xdr:rowOff>
    </xdr:from>
    <xdr:ext cx="405111" cy="259045"/>
    <xdr:sp macro="" textlink="">
      <xdr:nvSpPr>
        <xdr:cNvPr id="439" name="n_4aveValue【市民会館】&#10;有形固定資産減価償却率">
          <a:extLst>
            <a:ext uri="{FF2B5EF4-FFF2-40B4-BE49-F238E27FC236}">
              <a16:creationId xmlns:a16="http://schemas.microsoft.com/office/drawing/2014/main" id="{00000000-0008-0000-0F00-0000B7010000}"/>
            </a:ext>
          </a:extLst>
        </xdr:cNvPr>
        <xdr:cNvSpPr txBox="1"/>
      </xdr:nvSpPr>
      <xdr:spPr>
        <a:xfrm>
          <a:off x="836304" y="1722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52813</xdr:rowOff>
    </xdr:from>
    <xdr:ext cx="405111" cy="259045"/>
    <xdr:sp macro="" textlink="">
      <xdr:nvSpPr>
        <xdr:cNvPr id="440" name="n_1mainValue【市民会館】&#10;有形固定資産減価償却率">
          <a:extLst>
            <a:ext uri="{FF2B5EF4-FFF2-40B4-BE49-F238E27FC236}">
              <a16:creationId xmlns:a16="http://schemas.microsoft.com/office/drawing/2014/main" id="{00000000-0008-0000-0F00-0000B8010000}"/>
            </a:ext>
          </a:extLst>
        </xdr:cNvPr>
        <xdr:cNvSpPr txBox="1"/>
      </xdr:nvSpPr>
      <xdr:spPr>
        <a:xfrm>
          <a:off x="3170564" y="1815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20156</xdr:rowOff>
    </xdr:from>
    <xdr:ext cx="405111" cy="259045"/>
    <xdr:sp macro="" textlink="">
      <xdr:nvSpPr>
        <xdr:cNvPr id="441" name="n_2mainValue【市民会館】&#10;有形固定資産減価償却率">
          <a:extLst>
            <a:ext uri="{FF2B5EF4-FFF2-40B4-BE49-F238E27FC236}">
              <a16:creationId xmlns:a16="http://schemas.microsoft.com/office/drawing/2014/main" id="{00000000-0008-0000-0F00-0000B9010000}"/>
            </a:ext>
          </a:extLst>
        </xdr:cNvPr>
        <xdr:cNvSpPr txBox="1"/>
      </xdr:nvSpPr>
      <xdr:spPr>
        <a:xfrm>
          <a:off x="2385704"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158948</xdr:rowOff>
    </xdr:from>
    <xdr:ext cx="405111" cy="259045"/>
    <xdr:sp macro="" textlink="">
      <xdr:nvSpPr>
        <xdr:cNvPr id="442" name="n_3mainValue【市民会館】&#10;有形固定資産減価償却率">
          <a:extLst>
            <a:ext uri="{FF2B5EF4-FFF2-40B4-BE49-F238E27FC236}">
              <a16:creationId xmlns:a16="http://schemas.microsoft.com/office/drawing/2014/main" id="{00000000-0008-0000-0F00-0000BA010000}"/>
            </a:ext>
          </a:extLst>
        </xdr:cNvPr>
        <xdr:cNvSpPr txBox="1"/>
      </xdr:nvSpPr>
      <xdr:spPr>
        <a:xfrm>
          <a:off x="1611004" y="18096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126291</xdr:rowOff>
    </xdr:from>
    <xdr:ext cx="405111" cy="259045"/>
    <xdr:sp macro="" textlink="">
      <xdr:nvSpPr>
        <xdr:cNvPr id="443" name="n_4mainValue【市民会館】&#10;有形固定資産減価償却率">
          <a:extLst>
            <a:ext uri="{FF2B5EF4-FFF2-40B4-BE49-F238E27FC236}">
              <a16:creationId xmlns:a16="http://schemas.microsoft.com/office/drawing/2014/main" id="{00000000-0008-0000-0F00-0000BB010000}"/>
            </a:ext>
          </a:extLst>
        </xdr:cNvPr>
        <xdr:cNvSpPr txBox="1"/>
      </xdr:nvSpPr>
      <xdr:spPr>
        <a:xfrm>
          <a:off x="836304" y="1806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6" name="【市民会館】&#10;一人当たり面積グラフ枠">
          <a:extLst>
            <a:ext uri="{FF2B5EF4-FFF2-40B4-BE49-F238E27FC236}">
              <a16:creationId xmlns:a16="http://schemas.microsoft.com/office/drawing/2014/main" id="{00000000-0008-0000-0F00-0000D2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95250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flipV="1">
          <a:off x="9219565" y="1665351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68" name="【市民会館】&#10;一人当たり面積最小値テキスト">
          <a:extLst>
            <a:ext uri="{FF2B5EF4-FFF2-40B4-BE49-F238E27FC236}">
              <a16:creationId xmlns:a16="http://schemas.microsoft.com/office/drawing/2014/main" id="{00000000-0008-0000-0F00-0000D4010000}"/>
            </a:ext>
          </a:extLst>
        </xdr:cNvPr>
        <xdr:cNvSpPr txBox="1"/>
      </xdr:nvSpPr>
      <xdr:spPr>
        <a:xfrm>
          <a:off x="9258300"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9154160" y="18200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470" name="【市民会館】&#10;一人当たり面積最大値テキスト">
          <a:extLst>
            <a:ext uri="{FF2B5EF4-FFF2-40B4-BE49-F238E27FC236}">
              <a16:creationId xmlns:a16="http://schemas.microsoft.com/office/drawing/2014/main" id="{00000000-0008-0000-0F00-0000D6010000}"/>
            </a:ext>
          </a:extLst>
        </xdr:cNvPr>
        <xdr:cNvSpPr txBox="1"/>
      </xdr:nvSpPr>
      <xdr:spPr>
        <a:xfrm>
          <a:off x="9258300" y="16432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9154160" y="166535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109238</xdr:rowOff>
    </xdr:from>
    <xdr:ext cx="469744" cy="259045"/>
    <xdr:sp macro="" textlink="">
      <xdr:nvSpPr>
        <xdr:cNvPr id="472" name="【市民会館】&#10;一人当たり面積平均値テキスト">
          <a:extLst>
            <a:ext uri="{FF2B5EF4-FFF2-40B4-BE49-F238E27FC236}">
              <a16:creationId xmlns:a16="http://schemas.microsoft.com/office/drawing/2014/main" id="{00000000-0008-0000-0F00-0000D8010000}"/>
            </a:ext>
          </a:extLst>
        </xdr:cNvPr>
        <xdr:cNvSpPr txBox="1"/>
      </xdr:nvSpPr>
      <xdr:spPr>
        <a:xfrm>
          <a:off x="9258300" y="17376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473" name="フローチャート: 判断 472">
          <a:extLst>
            <a:ext uri="{FF2B5EF4-FFF2-40B4-BE49-F238E27FC236}">
              <a16:creationId xmlns:a16="http://schemas.microsoft.com/office/drawing/2014/main" id="{00000000-0008-0000-0F00-0000D9010000}"/>
            </a:ext>
          </a:extLst>
        </xdr:cNvPr>
        <xdr:cNvSpPr/>
      </xdr:nvSpPr>
      <xdr:spPr>
        <a:xfrm>
          <a:off x="9192260" y="175209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78739</xdr:rowOff>
    </xdr:from>
    <xdr:to>
      <xdr:col>50</xdr:col>
      <xdr:colOff>165100</xdr:colOff>
      <xdr:row>105</xdr:row>
      <xdr:rowOff>8889</xdr:rowOff>
    </xdr:to>
    <xdr:sp macro="" textlink="">
      <xdr:nvSpPr>
        <xdr:cNvPr id="474" name="フローチャート: 判断 473">
          <a:extLst>
            <a:ext uri="{FF2B5EF4-FFF2-40B4-BE49-F238E27FC236}">
              <a16:creationId xmlns:a16="http://schemas.microsoft.com/office/drawing/2014/main" id="{00000000-0008-0000-0F00-0000DA010000}"/>
            </a:ext>
          </a:extLst>
        </xdr:cNvPr>
        <xdr:cNvSpPr/>
      </xdr:nvSpPr>
      <xdr:spPr>
        <a:xfrm>
          <a:off x="8445500" y="175132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82550</xdr:rowOff>
    </xdr:from>
    <xdr:to>
      <xdr:col>46</xdr:col>
      <xdr:colOff>38100</xdr:colOff>
      <xdr:row>105</xdr:row>
      <xdr:rowOff>12700</xdr:rowOff>
    </xdr:to>
    <xdr:sp macro="" textlink="">
      <xdr:nvSpPr>
        <xdr:cNvPr id="475" name="フローチャート: 判断 474">
          <a:extLst>
            <a:ext uri="{FF2B5EF4-FFF2-40B4-BE49-F238E27FC236}">
              <a16:creationId xmlns:a16="http://schemas.microsoft.com/office/drawing/2014/main" id="{00000000-0008-0000-0F00-0000DB010000}"/>
            </a:ext>
          </a:extLst>
        </xdr:cNvPr>
        <xdr:cNvSpPr/>
      </xdr:nvSpPr>
      <xdr:spPr>
        <a:xfrm>
          <a:off x="7670800" y="175171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109220</xdr:rowOff>
    </xdr:from>
    <xdr:to>
      <xdr:col>41</xdr:col>
      <xdr:colOff>101600</xdr:colOff>
      <xdr:row>105</xdr:row>
      <xdr:rowOff>39370</xdr:rowOff>
    </xdr:to>
    <xdr:sp macro="" textlink="">
      <xdr:nvSpPr>
        <xdr:cNvPr id="476" name="フローチャート: 判断 475">
          <a:extLst>
            <a:ext uri="{FF2B5EF4-FFF2-40B4-BE49-F238E27FC236}">
              <a16:creationId xmlns:a16="http://schemas.microsoft.com/office/drawing/2014/main" id="{00000000-0008-0000-0F00-0000DC010000}"/>
            </a:ext>
          </a:extLst>
        </xdr:cNvPr>
        <xdr:cNvSpPr/>
      </xdr:nvSpPr>
      <xdr:spPr>
        <a:xfrm>
          <a:off x="6873240" y="17543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132080</xdr:rowOff>
    </xdr:from>
    <xdr:to>
      <xdr:col>36</xdr:col>
      <xdr:colOff>165100</xdr:colOff>
      <xdr:row>105</xdr:row>
      <xdr:rowOff>62230</xdr:rowOff>
    </xdr:to>
    <xdr:sp macro="" textlink="">
      <xdr:nvSpPr>
        <xdr:cNvPr id="477" name="フローチャート: 判断 476">
          <a:extLst>
            <a:ext uri="{FF2B5EF4-FFF2-40B4-BE49-F238E27FC236}">
              <a16:creationId xmlns:a16="http://schemas.microsoft.com/office/drawing/2014/main" id="{00000000-0008-0000-0F00-0000DD010000}"/>
            </a:ext>
          </a:extLst>
        </xdr:cNvPr>
        <xdr:cNvSpPr/>
      </xdr:nvSpPr>
      <xdr:spPr>
        <a:xfrm>
          <a:off x="6098540" y="17566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120650</xdr:rowOff>
    </xdr:from>
    <xdr:to>
      <xdr:col>55</xdr:col>
      <xdr:colOff>50800</xdr:colOff>
      <xdr:row>105</xdr:row>
      <xdr:rowOff>50800</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9192260" y="175552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99077</xdr:rowOff>
    </xdr:from>
    <xdr:ext cx="469744" cy="259045"/>
    <xdr:sp macro="" textlink="">
      <xdr:nvSpPr>
        <xdr:cNvPr id="484" name="【市民会館】&#10;一人当たり面積該当値テキスト">
          <a:extLst>
            <a:ext uri="{FF2B5EF4-FFF2-40B4-BE49-F238E27FC236}">
              <a16:creationId xmlns:a16="http://schemas.microsoft.com/office/drawing/2014/main" id="{00000000-0008-0000-0F00-0000E4010000}"/>
            </a:ext>
          </a:extLst>
        </xdr:cNvPr>
        <xdr:cNvSpPr txBox="1"/>
      </xdr:nvSpPr>
      <xdr:spPr>
        <a:xfrm>
          <a:off x="9258300" y="1753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124461</xdr:rowOff>
    </xdr:from>
    <xdr:to>
      <xdr:col>50</xdr:col>
      <xdr:colOff>165100</xdr:colOff>
      <xdr:row>105</xdr:row>
      <xdr:rowOff>54611</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8445500" y="175590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0</xdr:rowOff>
    </xdr:from>
    <xdr:to>
      <xdr:col>55</xdr:col>
      <xdr:colOff>0</xdr:colOff>
      <xdr:row>105</xdr:row>
      <xdr:rowOff>3811</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flipV="1">
          <a:off x="8496300" y="17602200"/>
          <a:ext cx="7239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128270</xdr:rowOff>
    </xdr:from>
    <xdr:to>
      <xdr:col>46</xdr:col>
      <xdr:colOff>38100</xdr:colOff>
      <xdr:row>105</xdr:row>
      <xdr:rowOff>58420</xdr:rowOff>
    </xdr:to>
    <xdr:sp macro="" textlink="">
      <xdr:nvSpPr>
        <xdr:cNvPr id="487" name="楕円 486">
          <a:extLst>
            <a:ext uri="{FF2B5EF4-FFF2-40B4-BE49-F238E27FC236}">
              <a16:creationId xmlns:a16="http://schemas.microsoft.com/office/drawing/2014/main" id="{00000000-0008-0000-0F00-0000E7010000}"/>
            </a:ext>
          </a:extLst>
        </xdr:cNvPr>
        <xdr:cNvSpPr/>
      </xdr:nvSpPr>
      <xdr:spPr>
        <a:xfrm>
          <a:off x="7670800" y="175628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3811</xdr:rowOff>
    </xdr:from>
    <xdr:to>
      <xdr:col>50</xdr:col>
      <xdr:colOff>114300</xdr:colOff>
      <xdr:row>105</xdr:row>
      <xdr:rowOff>7620</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flipV="1">
          <a:off x="7713980" y="17606011"/>
          <a:ext cx="78232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132080</xdr:rowOff>
    </xdr:from>
    <xdr:to>
      <xdr:col>41</xdr:col>
      <xdr:colOff>101600</xdr:colOff>
      <xdr:row>105</xdr:row>
      <xdr:rowOff>62230</xdr:rowOff>
    </xdr:to>
    <xdr:sp macro="" textlink="">
      <xdr:nvSpPr>
        <xdr:cNvPr id="489" name="楕円 488">
          <a:extLst>
            <a:ext uri="{FF2B5EF4-FFF2-40B4-BE49-F238E27FC236}">
              <a16:creationId xmlns:a16="http://schemas.microsoft.com/office/drawing/2014/main" id="{00000000-0008-0000-0F00-0000E9010000}"/>
            </a:ext>
          </a:extLst>
        </xdr:cNvPr>
        <xdr:cNvSpPr/>
      </xdr:nvSpPr>
      <xdr:spPr>
        <a:xfrm>
          <a:off x="6873240" y="175666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7620</xdr:rowOff>
    </xdr:from>
    <xdr:to>
      <xdr:col>45</xdr:col>
      <xdr:colOff>177800</xdr:colOff>
      <xdr:row>105</xdr:row>
      <xdr:rowOff>11430</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flipV="1">
          <a:off x="6924040" y="1760982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135889</xdr:rowOff>
    </xdr:from>
    <xdr:to>
      <xdr:col>36</xdr:col>
      <xdr:colOff>165100</xdr:colOff>
      <xdr:row>105</xdr:row>
      <xdr:rowOff>66039</xdr:rowOff>
    </xdr:to>
    <xdr:sp macro="" textlink="">
      <xdr:nvSpPr>
        <xdr:cNvPr id="491" name="楕円 490">
          <a:extLst>
            <a:ext uri="{FF2B5EF4-FFF2-40B4-BE49-F238E27FC236}">
              <a16:creationId xmlns:a16="http://schemas.microsoft.com/office/drawing/2014/main" id="{00000000-0008-0000-0F00-0000EB010000}"/>
            </a:ext>
          </a:extLst>
        </xdr:cNvPr>
        <xdr:cNvSpPr/>
      </xdr:nvSpPr>
      <xdr:spPr>
        <a:xfrm>
          <a:off x="6098540" y="175704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11430</xdr:rowOff>
    </xdr:from>
    <xdr:to>
      <xdr:col>41</xdr:col>
      <xdr:colOff>50800</xdr:colOff>
      <xdr:row>105</xdr:row>
      <xdr:rowOff>15239</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flipV="1">
          <a:off x="6149340" y="17613630"/>
          <a:ext cx="7747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25416</xdr:rowOff>
    </xdr:from>
    <xdr:ext cx="469744" cy="259045"/>
    <xdr:sp macro="" textlink="">
      <xdr:nvSpPr>
        <xdr:cNvPr id="493" name="n_1aveValue【市民会館】&#10;一人当たり面積">
          <a:extLst>
            <a:ext uri="{FF2B5EF4-FFF2-40B4-BE49-F238E27FC236}">
              <a16:creationId xmlns:a16="http://schemas.microsoft.com/office/drawing/2014/main" id="{00000000-0008-0000-0F00-0000ED010000}"/>
            </a:ext>
          </a:extLst>
        </xdr:cNvPr>
        <xdr:cNvSpPr txBox="1"/>
      </xdr:nvSpPr>
      <xdr:spPr>
        <a:xfrm>
          <a:off x="8271587" y="1729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29227</xdr:rowOff>
    </xdr:from>
    <xdr:ext cx="469744" cy="259045"/>
    <xdr:sp macro="" textlink="">
      <xdr:nvSpPr>
        <xdr:cNvPr id="494" name="n_2aveValue【市民会館】&#10;一人当たり面積">
          <a:extLst>
            <a:ext uri="{FF2B5EF4-FFF2-40B4-BE49-F238E27FC236}">
              <a16:creationId xmlns:a16="http://schemas.microsoft.com/office/drawing/2014/main" id="{00000000-0008-0000-0F00-0000EE010000}"/>
            </a:ext>
          </a:extLst>
        </xdr:cNvPr>
        <xdr:cNvSpPr txBox="1"/>
      </xdr:nvSpPr>
      <xdr:spPr>
        <a:xfrm>
          <a:off x="7509587" y="1729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55897</xdr:rowOff>
    </xdr:from>
    <xdr:ext cx="469744" cy="259045"/>
    <xdr:sp macro="" textlink="">
      <xdr:nvSpPr>
        <xdr:cNvPr id="495" name="n_3aveValue【市民会館】&#10;一人当たり面積">
          <a:extLst>
            <a:ext uri="{FF2B5EF4-FFF2-40B4-BE49-F238E27FC236}">
              <a16:creationId xmlns:a16="http://schemas.microsoft.com/office/drawing/2014/main" id="{00000000-0008-0000-0F00-0000EF010000}"/>
            </a:ext>
          </a:extLst>
        </xdr:cNvPr>
        <xdr:cNvSpPr txBox="1"/>
      </xdr:nvSpPr>
      <xdr:spPr>
        <a:xfrm>
          <a:off x="6712027" y="1732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78757</xdr:rowOff>
    </xdr:from>
    <xdr:ext cx="469744" cy="259045"/>
    <xdr:sp macro="" textlink="">
      <xdr:nvSpPr>
        <xdr:cNvPr id="496" name="n_4aveValue【市民会館】&#10;一人当たり面積">
          <a:extLst>
            <a:ext uri="{FF2B5EF4-FFF2-40B4-BE49-F238E27FC236}">
              <a16:creationId xmlns:a16="http://schemas.microsoft.com/office/drawing/2014/main" id="{00000000-0008-0000-0F00-0000F0010000}"/>
            </a:ext>
          </a:extLst>
        </xdr:cNvPr>
        <xdr:cNvSpPr txBox="1"/>
      </xdr:nvSpPr>
      <xdr:spPr>
        <a:xfrm>
          <a:off x="5937327" y="1734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45738</xdr:rowOff>
    </xdr:from>
    <xdr:ext cx="469744" cy="259045"/>
    <xdr:sp macro="" textlink="">
      <xdr:nvSpPr>
        <xdr:cNvPr id="497" name="n_1mainValue【市民会館】&#10;一人当たり面積">
          <a:extLst>
            <a:ext uri="{FF2B5EF4-FFF2-40B4-BE49-F238E27FC236}">
              <a16:creationId xmlns:a16="http://schemas.microsoft.com/office/drawing/2014/main" id="{00000000-0008-0000-0F00-0000F1010000}"/>
            </a:ext>
          </a:extLst>
        </xdr:cNvPr>
        <xdr:cNvSpPr txBox="1"/>
      </xdr:nvSpPr>
      <xdr:spPr>
        <a:xfrm>
          <a:off x="8271587" y="176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49547</xdr:rowOff>
    </xdr:from>
    <xdr:ext cx="469744" cy="259045"/>
    <xdr:sp macro="" textlink="">
      <xdr:nvSpPr>
        <xdr:cNvPr id="498" name="n_2mainValue【市民会館】&#10;一人当たり面積">
          <a:extLst>
            <a:ext uri="{FF2B5EF4-FFF2-40B4-BE49-F238E27FC236}">
              <a16:creationId xmlns:a16="http://schemas.microsoft.com/office/drawing/2014/main" id="{00000000-0008-0000-0F00-0000F2010000}"/>
            </a:ext>
          </a:extLst>
        </xdr:cNvPr>
        <xdr:cNvSpPr txBox="1"/>
      </xdr:nvSpPr>
      <xdr:spPr>
        <a:xfrm>
          <a:off x="7509587" y="1765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53357</xdr:rowOff>
    </xdr:from>
    <xdr:ext cx="469744" cy="259045"/>
    <xdr:sp macro="" textlink="">
      <xdr:nvSpPr>
        <xdr:cNvPr id="499" name="n_3mainValue【市民会館】&#10;一人当たり面積">
          <a:extLst>
            <a:ext uri="{FF2B5EF4-FFF2-40B4-BE49-F238E27FC236}">
              <a16:creationId xmlns:a16="http://schemas.microsoft.com/office/drawing/2014/main" id="{00000000-0008-0000-0F00-0000F3010000}"/>
            </a:ext>
          </a:extLst>
        </xdr:cNvPr>
        <xdr:cNvSpPr txBox="1"/>
      </xdr:nvSpPr>
      <xdr:spPr>
        <a:xfrm>
          <a:off x="6712027" y="1765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57166</xdr:rowOff>
    </xdr:from>
    <xdr:ext cx="469744" cy="259045"/>
    <xdr:sp macro="" textlink="">
      <xdr:nvSpPr>
        <xdr:cNvPr id="500" name="n_4mainValue【市民会館】&#10;一人当たり面積">
          <a:extLst>
            <a:ext uri="{FF2B5EF4-FFF2-40B4-BE49-F238E27FC236}">
              <a16:creationId xmlns:a16="http://schemas.microsoft.com/office/drawing/2014/main" id="{00000000-0008-0000-0F00-0000F4010000}"/>
            </a:ext>
          </a:extLst>
        </xdr:cNvPr>
        <xdr:cNvSpPr txBox="1"/>
      </xdr:nvSpPr>
      <xdr:spPr>
        <a:xfrm>
          <a:off x="5937327" y="1765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4" name="【一般廃棄物処理施設】&#10;有形固定資産減価償却率グラフ枠">
          <a:extLst>
            <a:ext uri="{FF2B5EF4-FFF2-40B4-BE49-F238E27FC236}">
              <a16:creationId xmlns:a16="http://schemas.microsoft.com/office/drawing/2014/main" id="{00000000-0008-0000-0F00-00000C02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148590</xdr:rowOff>
    </xdr:from>
    <xdr:to>
      <xdr:col>85</xdr:col>
      <xdr:colOff>126364</xdr:colOff>
      <xdr:row>41</xdr:row>
      <xdr:rowOff>87630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flipV="1">
          <a:off x="14375764" y="551307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526" name="【一般廃棄物処理施設】&#10;有形固定資産減価償却率最小値テキスト">
          <a:extLst>
            <a:ext uri="{FF2B5EF4-FFF2-40B4-BE49-F238E27FC236}">
              <a16:creationId xmlns:a16="http://schemas.microsoft.com/office/drawing/2014/main" id="{00000000-0008-0000-0F00-00000E020000}"/>
            </a:ext>
          </a:extLst>
        </xdr:cNvPr>
        <xdr:cNvSpPr txBox="1"/>
      </xdr:nvSpPr>
      <xdr:spPr>
        <a:xfrm>
          <a:off x="14414500"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4287500" y="6960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95267</xdr:rowOff>
    </xdr:from>
    <xdr:ext cx="405111" cy="259045"/>
    <xdr:sp macro="" textlink="">
      <xdr:nvSpPr>
        <xdr:cNvPr id="528" name="【一般廃棄物処理施設】&#10;有形固定資産減価償却率最大値テキスト">
          <a:extLst>
            <a:ext uri="{FF2B5EF4-FFF2-40B4-BE49-F238E27FC236}">
              <a16:creationId xmlns:a16="http://schemas.microsoft.com/office/drawing/2014/main" id="{00000000-0008-0000-0F00-000010020000}"/>
            </a:ext>
          </a:extLst>
        </xdr:cNvPr>
        <xdr:cNvSpPr txBox="1"/>
      </xdr:nvSpPr>
      <xdr:spPr>
        <a:xfrm>
          <a:off x="14414500" y="529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148590</xdr:rowOff>
    </xdr:from>
    <xdr:to>
      <xdr:col>86</xdr:col>
      <xdr:colOff>25400</xdr:colOff>
      <xdr:row>32</xdr:row>
      <xdr:rowOff>148590</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4287500" y="55130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530" name="【一般廃棄物処理施設】&#10;有形固定資産減価償却率平均値テキスト">
          <a:extLst>
            <a:ext uri="{FF2B5EF4-FFF2-40B4-BE49-F238E27FC236}">
              <a16:creationId xmlns:a16="http://schemas.microsoft.com/office/drawing/2014/main" id="{00000000-0008-0000-0F00-000012020000}"/>
            </a:ext>
          </a:extLst>
        </xdr:cNvPr>
        <xdr:cNvSpPr txBox="1"/>
      </xdr:nvSpPr>
      <xdr:spPr>
        <a:xfrm>
          <a:off x="14414500" y="6153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4325600" y="61747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133985</xdr:rowOff>
    </xdr:from>
    <xdr:to>
      <xdr:col>81</xdr:col>
      <xdr:colOff>101600</xdr:colOff>
      <xdr:row>37</xdr:row>
      <xdr:rowOff>64135</xdr:rowOff>
    </xdr:to>
    <xdr:sp macro="" textlink="">
      <xdr:nvSpPr>
        <xdr:cNvPr id="532" name="フローチャート: 判断 531">
          <a:extLst>
            <a:ext uri="{FF2B5EF4-FFF2-40B4-BE49-F238E27FC236}">
              <a16:creationId xmlns:a16="http://schemas.microsoft.com/office/drawing/2014/main" id="{00000000-0008-0000-0F00-000014020000}"/>
            </a:ext>
          </a:extLst>
        </xdr:cNvPr>
        <xdr:cNvSpPr/>
      </xdr:nvSpPr>
      <xdr:spPr>
        <a:xfrm>
          <a:off x="13578840" y="61690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33" name="フローチャート: 判断 532">
          <a:extLst>
            <a:ext uri="{FF2B5EF4-FFF2-40B4-BE49-F238E27FC236}">
              <a16:creationId xmlns:a16="http://schemas.microsoft.com/office/drawing/2014/main" id="{00000000-0008-0000-0F00-000015020000}"/>
            </a:ext>
          </a:extLst>
        </xdr:cNvPr>
        <xdr:cNvSpPr/>
      </xdr:nvSpPr>
      <xdr:spPr>
        <a:xfrm>
          <a:off x="12804140" y="616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57785</xdr:rowOff>
    </xdr:from>
    <xdr:to>
      <xdr:col>72</xdr:col>
      <xdr:colOff>38100</xdr:colOff>
      <xdr:row>36</xdr:row>
      <xdr:rowOff>159385</xdr:rowOff>
    </xdr:to>
    <xdr:sp macro="" textlink="">
      <xdr:nvSpPr>
        <xdr:cNvPr id="534" name="フローチャート: 判断 533">
          <a:extLst>
            <a:ext uri="{FF2B5EF4-FFF2-40B4-BE49-F238E27FC236}">
              <a16:creationId xmlns:a16="http://schemas.microsoft.com/office/drawing/2014/main" id="{00000000-0008-0000-0F00-000016020000}"/>
            </a:ext>
          </a:extLst>
        </xdr:cNvPr>
        <xdr:cNvSpPr/>
      </xdr:nvSpPr>
      <xdr:spPr>
        <a:xfrm>
          <a:off x="12029440" y="60928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535" name="フローチャート: 判断 534">
          <a:extLst>
            <a:ext uri="{FF2B5EF4-FFF2-40B4-BE49-F238E27FC236}">
              <a16:creationId xmlns:a16="http://schemas.microsoft.com/office/drawing/2014/main" id="{00000000-0008-0000-0F00-000017020000}"/>
            </a:ext>
          </a:extLst>
        </xdr:cNvPr>
        <xdr:cNvSpPr/>
      </xdr:nvSpPr>
      <xdr:spPr>
        <a:xfrm>
          <a:off x="1123188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67310</xdr:rowOff>
    </xdr:from>
    <xdr:to>
      <xdr:col>85</xdr:col>
      <xdr:colOff>177800</xdr:colOff>
      <xdr:row>34</xdr:row>
      <xdr:rowOff>168910</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4325600" y="576707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90187</xdr:rowOff>
    </xdr:from>
    <xdr:ext cx="405111" cy="259045"/>
    <xdr:sp macro="" textlink="">
      <xdr:nvSpPr>
        <xdr:cNvPr id="542" name="【一般廃棄物処理施設】&#10;有形固定資産減価償却率該当値テキスト">
          <a:extLst>
            <a:ext uri="{FF2B5EF4-FFF2-40B4-BE49-F238E27FC236}">
              <a16:creationId xmlns:a16="http://schemas.microsoft.com/office/drawing/2014/main" id="{00000000-0008-0000-0F00-00001E020000}"/>
            </a:ext>
          </a:extLst>
        </xdr:cNvPr>
        <xdr:cNvSpPr txBox="1"/>
      </xdr:nvSpPr>
      <xdr:spPr>
        <a:xfrm>
          <a:off x="14414500" y="56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23495</xdr:rowOff>
    </xdr:from>
    <xdr:to>
      <xdr:col>81</xdr:col>
      <xdr:colOff>101600</xdr:colOff>
      <xdr:row>34</xdr:row>
      <xdr:rowOff>125095</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3578840" y="572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74295</xdr:rowOff>
    </xdr:from>
    <xdr:to>
      <xdr:col>85</xdr:col>
      <xdr:colOff>127000</xdr:colOff>
      <xdr:row>34</xdr:row>
      <xdr:rowOff>118110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3629640" y="5774055"/>
          <a:ext cx="74676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88265</xdr:rowOff>
    </xdr:from>
    <xdr:to>
      <xdr:col>76</xdr:col>
      <xdr:colOff>165100</xdr:colOff>
      <xdr:row>35</xdr:row>
      <xdr:rowOff>18415</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12804140" y="57880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74295</xdr:rowOff>
    </xdr:from>
    <xdr:to>
      <xdr:col>81</xdr:col>
      <xdr:colOff>50800</xdr:colOff>
      <xdr:row>34</xdr:row>
      <xdr:rowOff>139065</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flipV="1">
          <a:off x="12854940" y="5774055"/>
          <a:ext cx="7747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63500</xdr:rowOff>
    </xdr:from>
    <xdr:to>
      <xdr:col>72</xdr:col>
      <xdr:colOff>38100</xdr:colOff>
      <xdr:row>32</xdr:row>
      <xdr:rowOff>165100</xdr:rowOff>
    </xdr:to>
    <xdr:sp macro="" textlink="">
      <xdr:nvSpPr>
        <xdr:cNvPr id="547" name="楕円 546">
          <a:extLst>
            <a:ext uri="{FF2B5EF4-FFF2-40B4-BE49-F238E27FC236}">
              <a16:creationId xmlns:a16="http://schemas.microsoft.com/office/drawing/2014/main" id="{00000000-0008-0000-0F00-000023020000}"/>
            </a:ext>
          </a:extLst>
        </xdr:cNvPr>
        <xdr:cNvSpPr/>
      </xdr:nvSpPr>
      <xdr:spPr>
        <a:xfrm>
          <a:off x="12029440" y="54279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32</xdr:row>
      <xdr:rowOff>114300</xdr:rowOff>
    </xdr:from>
    <xdr:to>
      <xdr:col>76</xdr:col>
      <xdr:colOff>114300</xdr:colOff>
      <xdr:row>34</xdr:row>
      <xdr:rowOff>139065</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2072620" y="5478780"/>
          <a:ext cx="782320" cy="36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55262</xdr:rowOff>
    </xdr:from>
    <xdr:ext cx="405111" cy="259045"/>
    <xdr:sp macro="" textlink="">
      <xdr:nvSpPr>
        <xdr:cNvPr id="549" name="n_1ave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3437244" y="625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550" name="n_2ave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2675244"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150512</xdr:rowOff>
    </xdr:from>
    <xdr:ext cx="405111" cy="259045"/>
    <xdr:sp macro="" textlink="">
      <xdr:nvSpPr>
        <xdr:cNvPr id="551" name="n_3ave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1900544" y="6185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552" name="n_4aveValue【一般廃棄物処理施設】&#10;有形固定資産減価償却率">
          <a:extLst>
            <a:ext uri="{FF2B5EF4-FFF2-40B4-BE49-F238E27FC236}">
              <a16:creationId xmlns:a16="http://schemas.microsoft.com/office/drawing/2014/main" id="{00000000-0008-0000-0F00-000028020000}"/>
            </a:ext>
          </a:extLst>
        </xdr:cNvPr>
        <xdr:cNvSpPr txBox="1"/>
      </xdr:nvSpPr>
      <xdr:spPr>
        <a:xfrm>
          <a:off x="11102984"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141622</xdr:rowOff>
    </xdr:from>
    <xdr:ext cx="405111" cy="259045"/>
    <xdr:sp macro="" textlink="">
      <xdr:nvSpPr>
        <xdr:cNvPr id="553" name="n_1mainValue【一般廃棄物処理施設】&#10;有形固定資産減価償却率">
          <a:extLst>
            <a:ext uri="{FF2B5EF4-FFF2-40B4-BE49-F238E27FC236}">
              <a16:creationId xmlns:a16="http://schemas.microsoft.com/office/drawing/2014/main" id="{00000000-0008-0000-0F00-000029020000}"/>
            </a:ext>
          </a:extLst>
        </xdr:cNvPr>
        <xdr:cNvSpPr txBox="1"/>
      </xdr:nvSpPr>
      <xdr:spPr>
        <a:xfrm>
          <a:off x="13437244" y="550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34942</xdr:rowOff>
    </xdr:from>
    <xdr:ext cx="405111" cy="259045"/>
    <xdr:sp macro="" textlink="">
      <xdr:nvSpPr>
        <xdr:cNvPr id="554" name="n_2mainValue【一般廃棄物処理施設】&#10;有形固定資産減価償却率">
          <a:extLst>
            <a:ext uri="{FF2B5EF4-FFF2-40B4-BE49-F238E27FC236}">
              <a16:creationId xmlns:a16="http://schemas.microsoft.com/office/drawing/2014/main" id="{00000000-0008-0000-0F00-00002A020000}"/>
            </a:ext>
          </a:extLst>
        </xdr:cNvPr>
        <xdr:cNvSpPr txBox="1"/>
      </xdr:nvSpPr>
      <xdr:spPr>
        <a:xfrm>
          <a:off x="12675244" y="556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10177</xdr:rowOff>
    </xdr:from>
    <xdr:ext cx="405111" cy="259045"/>
    <xdr:sp macro="" textlink="">
      <xdr:nvSpPr>
        <xdr:cNvPr id="555" name="n_3mainValue【一般廃棄物処理施設】&#10;有形固定資産減価償却率">
          <a:extLst>
            <a:ext uri="{FF2B5EF4-FFF2-40B4-BE49-F238E27FC236}">
              <a16:creationId xmlns:a16="http://schemas.microsoft.com/office/drawing/2014/main" id="{00000000-0008-0000-0F00-00002B020000}"/>
            </a:ext>
          </a:extLst>
        </xdr:cNvPr>
        <xdr:cNvSpPr txBox="1"/>
      </xdr:nvSpPr>
      <xdr:spPr>
        <a:xfrm>
          <a:off x="11900544" y="520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5589461" y="66760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5589461" y="63570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5589461" y="60381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5589461" y="571538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558946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0" name="【一般廃棄物処理施設】&#10;一人当たり有形固定資産（償却資産）額グラフ枠">
          <a:extLst>
            <a:ext uri="{FF2B5EF4-FFF2-40B4-BE49-F238E27FC236}">
              <a16:creationId xmlns:a16="http://schemas.microsoft.com/office/drawing/2014/main" id="{00000000-0008-0000-0F00-00004402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112404</xdr:rowOff>
    </xdr:from>
    <xdr:to>
      <xdr:col>116</xdr:col>
      <xdr:colOff>62864</xdr:colOff>
      <xdr:row>42</xdr:row>
      <xdr:rowOff>91967</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flipV="1">
          <a:off x="19509104" y="5644524"/>
          <a:ext cx="0" cy="1488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95794</xdr:rowOff>
    </xdr:from>
    <xdr:ext cx="378565" cy="259045"/>
    <xdr:sp macro="" textlink="">
      <xdr:nvSpPr>
        <xdr:cNvPr id="582" name="【一般廃棄物処理施設】&#10;一人当たり有形固定資産（償却資産）額最小値テキスト">
          <a:extLst>
            <a:ext uri="{FF2B5EF4-FFF2-40B4-BE49-F238E27FC236}">
              <a16:creationId xmlns:a16="http://schemas.microsoft.com/office/drawing/2014/main" id="{00000000-0008-0000-0F00-000046020000}"/>
            </a:ext>
          </a:extLst>
        </xdr:cNvPr>
        <xdr:cNvSpPr txBox="1"/>
      </xdr:nvSpPr>
      <xdr:spPr>
        <a:xfrm>
          <a:off x="19547840" y="7136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91967</xdr:rowOff>
    </xdr:from>
    <xdr:to>
      <xdr:col>116</xdr:col>
      <xdr:colOff>152400</xdr:colOff>
      <xdr:row>42</xdr:row>
      <xdr:rowOff>91967</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9443700" y="71328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59081</xdr:rowOff>
    </xdr:from>
    <xdr:ext cx="599010" cy="259045"/>
    <xdr:sp macro="" textlink="">
      <xdr:nvSpPr>
        <xdr:cNvPr id="584" name="【一般廃棄物処理施設】&#10;一人当たり有形固定資産（償却資産）額最大値テキスト">
          <a:extLst>
            <a:ext uri="{FF2B5EF4-FFF2-40B4-BE49-F238E27FC236}">
              <a16:creationId xmlns:a16="http://schemas.microsoft.com/office/drawing/2014/main" id="{00000000-0008-0000-0F00-000048020000}"/>
            </a:ext>
          </a:extLst>
        </xdr:cNvPr>
        <xdr:cNvSpPr txBox="1"/>
      </xdr:nvSpPr>
      <xdr:spPr>
        <a:xfrm>
          <a:off x="19547840" y="5423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112404</xdr:rowOff>
    </xdr:from>
    <xdr:to>
      <xdr:col>116</xdr:col>
      <xdr:colOff>152400</xdr:colOff>
      <xdr:row>33</xdr:row>
      <xdr:rowOff>112404</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9443700" y="56445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76581</xdr:rowOff>
    </xdr:from>
    <xdr:ext cx="534377" cy="259045"/>
    <xdr:sp macro="" textlink="">
      <xdr:nvSpPr>
        <xdr:cNvPr id="586" name="【一般廃棄物処理施設】&#10;一人当たり有形固定資産（償却資産）額平均値テキスト">
          <a:extLst>
            <a:ext uri="{FF2B5EF4-FFF2-40B4-BE49-F238E27FC236}">
              <a16:creationId xmlns:a16="http://schemas.microsoft.com/office/drawing/2014/main" id="{00000000-0008-0000-0F00-00004A020000}"/>
            </a:ext>
          </a:extLst>
        </xdr:cNvPr>
        <xdr:cNvSpPr txBox="1"/>
      </xdr:nvSpPr>
      <xdr:spPr>
        <a:xfrm>
          <a:off x="19547840" y="6782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98154</xdr:rowOff>
    </xdr:from>
    <xdr:to>
      <xdr:col>116</xdr:col>
      <xdr:colOff>114300</xdr:colOff>
      <xdr:row>41</xdr:row>
      <xdr:rowOff>28304</xdr:rowOff>
    </xdr:to>
    <xdr:sp macro="" textlink="">
      <xdr:nvSpPr>
        <xdr:cNvPr id="587" name="フローチャート: 判断 586">
          <a:extLst>
            <a:ext uri="{FF2B5EF4-FFF2-40B4-BE49-F238E27FC236}">
              <a16:creationId xmlns:a16="http://schemas.microsoft.com/office/drawing/2014/main" id="{00000000-0008-0000-0F00-00004B020000}"/>
            </a:ext>
          </a:extLst>
        </xdr:cNvPr>
        <xdr:cNvSpPr/>
      </xdr:nvSpPr>
      <xdr:spPr>
        <a:xfrm>
          <a:off x="19458940" y="68037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123978</xdr:rowOff>
    </xdr:from>
    <xdr:to>
      <xdr:col>112</xdr:col>
      <xdr:colOff>38100</xdr:colOff>
      <xdr:row>41</xdr:row>
      <xdr:rowOff>54128</xdr:rowOff>
    </xdr:to>
    <xdr:sp macro="" textlink="">
      <xdr:nvSpPr>
        <xdr:cNvPr id="588" name="フローチャート: 判断 587">
          <a:extLst>
            <a:ext uri="{FF2B5EF4-FFF2-40B4-BE49-F238E27FC236}">
              <a16:creationId xmlns:a16="http://schemas.microsoft.com/office/drawing/2014/main" id="{00000000-0008-0000-0F00-00004C020000}"/>
            </a:ext>
          </a:extLst>
        </xdr:cNvPr>
        <xdr:cNvSpPr/>
      </xdr:nvSpPr>
      <xdr:spPr>
        <a:xfrm>
          <a:off x="18735040" y="68295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139605</xdr:rowOff>
    </xdr:from>
    <xdr:to>
      <xdr:col>107</xdr:col>
      <xdr:colOff>101600</xdr:colOff>
      <xdr:row>41</xdr:row>
      <xdr:rowOff>69755</xdr:rowOff>
    </xdr:to>
    <xdr:sp macro="" textlink="">
      <xdr:nvSpPr>
        <xdr:cNvPr id="589" name="フローチャート: 判断 588">
          <a:extLst>
            <a:ext uri="{FF2B5EF4-FFF2-40B4-BE49-F238E27FC236}">
              <a16:creationId xmlns:a16="http://schemas.microsoft.com/office/drawing/2014/main" id="{00000000-0008-0000-0F00-00004D020000}"/>
            </a:ext>
          </a:extLst>
        </xdr:cNvPr>
        <xdr:cNvSpPr/>
      </xdr:nvSpPr>
      <xdr:spPr>
        <a:xfrm>
          <a:off x="17937480" y="68452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114119</xdr:rowOff>
    </xdr:from>
    <xdr:to>
      <xdr:col>102</xdr:col>
      <xdr:colOff>165100</xdr:colOff>
      <xdr:row>41</xdr:row>
      <xdr:rowOff>44269</xdr:rowOff>
    </xdr:to>
    <xdr:sp macro="" textlink="">
      <xdr:nvSpPr>
        <xdr:cNvPr id="590" name="フローチャート: 判断 589">
          <a:extLst>
            <a:ext uri="{FF2B5EF4-FFF2-40B4-BE49-F238E27FC236}">
              <a16:creationId xmlns:a16="http://schemas.microsoft.com/office/drawing/2014/main" id="{00000000-0008-0000-0F00-00004E020000}"/>
            </a:ext>
          </a:extLst>
        </xdr:cNvPr>
        <xdr:cNvSpPr/>
      </xdr:nvSpPr>
      <xdr:spPr>
        <a:xfrm>
          <a:off x="17162780" y="68197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144804</xdr:rowOff>
    </xdr:from>
    <xdr:to>
      <xdr:col>98</xdr:col>
      <xdr:colOff>38100</xdr:colOff>
      <xdr:row>41</xdr:row>
      <xdr:rowOff>74954</xdr:rowOff>
    </xdr:to>
    <xdr:sp macro="" textlink="">
      <xdr:nvSpPr>
        <xdr:cNvPr id="591" name="フローチャート: 判断 590">
          <a:extLst>
            <a:ext uri="{FF2B5EF4-FFF2-40B4-BE49-F238E27FC236}">
              <a16:creationId xmlns:a16="http://schemas.microsoft.com/office/drawing/2014/main" id="{00000000-0008-0000-0F00-00004F020000}"/>
            </a:ext>
          </a:extLst>
        </xdr:cNvPr>
        <xdr:cNvSpPr/>
      </xdr:nvSpPr>
      <xdr:spPr>
        <a:xfrm>
          <a:off x="16388080" y="68504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59631</xdr:rowOff>
    </xdr:from>
    <xdr:to>
      <xdr:col>116</xdr:col>
      <xdr:colOff>114300</xdr:colOff>
      <xdr:row>40</xdr:row>
      <xdr:rowOff>161231</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19458940" y="676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82508</xdr:rowOff>
    </xdr:from>
    <xdr:ext cx="534377" cy="259045"/>
    <xdr:sp macro="" textlink="">
      <xdr:nvSpPr>
        <xdr:cNvPr id="598" name="【一般廃棄物処理施設】&#10;一人当たり有形固定資産（償却資産）額該当値テキスト">
          <a:extLst>
            <a:ext uri="{FF2B5EF4-FFF2-40B4-BE49-F238E27FC236}">
              <a16:creationId xmlns:a16="http://schemas.microsoft.com/office/drawing/2014/main" id="{00000000-0008-0000-0F00-000056020000}"/>
            </a:ext>
          </a:extLst>
        </xdr:cNvPr>
        <xdr:cNvSpPr txBox="1"/>
      </xdr:nvSpPr>
      <xdr:spPr>
        <a:xfrm>
          <a:off x="19547840" y="662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69530</xdr:rowOff>
    </xdr:from>
    <xdr:to>
      <xdr:col>112</xdr:col>
      <xdr:colOff>38100</xdr:colOff>
      <xdr:row>40</xdr:row>
      <xdr:rowOff>171130</xdr:rowOff>
    </xdr:to>
    <xdr:sp macro="" textlink="">
      <xdr:nvSpPr>
        <xdr:cNvPr id="599" name="楕円 598">
          <a:extLst>
            <a:ext uri="{FF2B5EF4-FFF2-40B4-BE49-F238E27FC236}">
              <a16:creationId xmlns:a16="http://schemas.microsoft.com/office/drawing/2014/main" id="{00000000-0008-0000-0F00-000057020000}"/>
            </a:ext>
          </a:extLst>
        </xdr:cNvPr>
        <xdr:cNvSpPr/>
      </xdr:nvSpPr>
      <xdr:spPr>
        <a:xfrm>
          <a:off x="18735040" y="67751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110431</xdr:rowOff>
    </xdr:from>
    <xdr:to>
      <xdr:col>116</xdr:col>
      <xdr:colOff>63500</xdr:colOff>
      <xdr:row>40</xdr:row>
      <xdr:rowOff>120330</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flipV="1">
          <a:off x="18778220" y="6816031"/>
          <a:ext cx="731520" cy="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141189</xdr:rowOff>
    </xdr:from>
    <xdr:to>
      <xdr:col>107</xdr:col>
      <xdr:colOff>101600</xdr:colOff>
      <xdr:row>40</xdr:row>
      <xdr:rowOff>71339</xdr:rowOff>
    </xdr:to>
    <xdr:sp macro="" textlink="">
      <xdr:nvSpPr>
        <xdr:cNvPr id="601" name="楕円 600">
          <a:extLst>
            <a:ext uri="{FF2B5EF4-FFF2-40B4-BE49-F238E27FC236}">
              <a16:creationId xmlns:a16="http://schemas.microsoft.com/office/drawing/2014/main" id="{00000000-0008-0000-0F00-000059020000}"/>
            </a:ext>
          </a:extLst>
        </xdr:cNvPr>
        <xdr:cNvSpPr/>
      </xdr:nvSpPr>
      <xdr:spPr>
        <a:xfrm>
          <a:off x="17937480" y="66791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20539</xdr:rowOff>
    </xdr:from>
    <xdr:to>
      <xdr:col>111</xdr:col>
      <xdr:colOff>177800</xdr:colOff>
      <xdr:row>40</xdr:row>
      <xdr:rowOff>120330</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17988280" y="6726139"/>
          <a:ext cx="789940" cy="9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128953</xdr:rowOff>
    </xdr:from>
    <xdr:to>
      <xdr:col>102</xdr:col>
      <xdr:colOff>165100</xdr:colOff>
      <xdr:row>41</xdr:row>
      <xdr:rowOff>59103</xdr:rowOff>
    </xdr:to>
    <xdr:sp macro="" textlink="">
      <xdr:nvSpPr>
        <xdr:cNvPr id="603" name="楕円 602">
          <a:extLst>
            <a:ext uri="{FF2B5EF4-FFF2-40B4-BE49-F238E27FC236}">
              <a16:creationId xmlns:a16="http://schemas.microsoft.com/office/drawing/2014/main" id="{00000000-0008-0000-0F00-00005B020000}"/>
            </a:ext>
          </a:extLst>
        </xdr:cNvPr>
        <xdr:cNvSpPr/>
      </xdr:nvSpPr>
      <xdr:spPr>
        <a:xfrm>
          <a:off x="17162780" y="68345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20539</xdr:rowOff>
    </xdr:from>
    <xdr:to>
      <xdr:col>107</xdr:col>
      <xdr:colOff>50800</xdr:colOff>
      <xdr:row>41</xdr:row>
      <xdr:rowOff>8303</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flipV="1">
          <a:off x="17213580" y="6726139"/>
          <a:ext cx="774700" cy="15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45255</xdr:rowOff>
    </xdr:from>
    <xdr:ext cx="534377" cy="259045"/>
    <xdr:sp macro="" textlink="">
      <xdr:nvSpPr>
        <xdr:cNvPr id="605" name="n_1ave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18528811" y="691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60882</xdr:rowOff>
    </xdr:from>
    <xdr:ext cx="534377" cy="259045"/>
    <xdr:sp macro="" textlink="">
      <xdr:nvSpPr>
        <xdr:cNvPr id="606" name="n_2ave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17766811" y="693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60796</xdr:rowOff>
    </xdr:from>
    <xdr:ext cx="534377" cy="259045"/>
    <xdr:sp macro="" textlink="">
      <xdr:nvSpPr>
        <xdr:cNvPr id="607" name="n_3ave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16969251" y="659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91481</xdr:rowOff>
    </xdr:from>
    <xdr:ext cx="534377" cy="259045"/>
    <xdr:sp macro="" textlink="">
      <xdr:nvSpPr>
        <xdr:cNvPr id="608" name="n_4aveValue【一般廃棄物処理施設】&#10;一人当たり有形固定資産（償却資産）額">
          <a:extLst>
            <a:ext uri="{FF2B5EF4-FFF2-40B4-BE49-F238E27FC236}">
              <a16:creationId xmlns:a16="http://schemas.microsoft.com/office/drawing/2014/main" id="{00000000-0008-0000-0F00-000060020000}"/>
            </a:ext>
          </a:extLst>
        </xdr:cNvPr>
        <xdr:cNvSpPr txBox="1"/>
      </xdr:nvSpPr>
      <xdr:spPr>
        <a:xfrm>
          <a:off x="16194551" y="662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16207</xdr:rowOff>
    </xdr:from>
    <xdr:ext cx="534377" cy="259045"/>
    <xdr:sp macro="" textlink="">
      <xdr:nvSpPr>
        <xdr:cNvPr id="609" name="n_1mainValue【一般廃棄物処理施設】&#10;一人当たり有形固定資産（償却資産）額">
          <a:extLst>
            <a:ext uri="{FF2B5EF4-FFF2-40B4-BE49-F238E27FC236}">
              <a16:creationId xmlns:a16="http://schemas.microsoft.com/office/drawing/2014/main" id="{00000000-0008-0000-0F00-000061020000}"/>
            </a:ext>
          </a:extLst>
        </xdr:cNvPr>
        <xdr:cNvSpPr txBox="1"/>
      </xdr:nvSpPr>
      <xdr:spPr>
        <a:xfrm>
          <a:off x="18528811" y="655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87866</xdr:rowOff>
    </xdr:from>
    <xdr:ext cx="599010" cy="259045"/>
    <xdr:sp macro="" textlink="">
      <xdr:nvSpPr>
        <xdr:cNvPr id="610" name="n_2mainValue【一般廃棄物処理施設】&#10;一人当たり有形固定資産（償却資産）額">
          <a:extLst>
            <a:ext uri="{FF2B5EF4-FFF2-40B4-BE49-F238E27FC236}">
              <a16:creationId xmlns:a16="http://schemas.microsoft.com/office/drawing/2014/main" id="{00000000-0008-0000-0F00-000062020000}"/>
            </a:ext>
          </a:extLst>
        </xdr:cNvPr>
        <xdr:cNvSpPr txBox="1"/>
      </xdr:nvSpPr>
      <xdr:spPr>
        <a:xfrm>
          <a:off x="17734495" y="645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50230</xdr:rowOff>
    </xdr:from>
    <xdr:ext cx="534377" cy="259045"/>
    <xdr:sp macro="" textlink="">
      <xdr:nvSpPr>
        <xdr:cNvPr id="611" name="n_3mainValue【一般廃棄物処理施設】&#10;一人当たり有形固定資産（償却資産）額">
          <a:extLst>
            <a:ext uri="{FF2B5EF4-FFF2-40B4-BE49-F238E27FC236}">
              <a16:creationId xmlns:a16="http://schemas.microsoft.com/office/drawing/2014/main" id="{00000000-0008-0000-0F00-000063020000}"/>
            </a:ext>
          </a:extLst>
        </xdr:cNvPr>
        <xdr:cNvSpPr txBox="1"/>
      </xdr:nvSpPr>
      <xdr:spPr>
        <a:xfrm>
          <a:off x="16969251" y="692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00000000-0008-0000-0F00-00007C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168184</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flipV="1">
          <a:off x="14375764" y="9261022"/>
          <a:ext cx="0" cy="1468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561</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00000000-0008-0000-0F00-00007E020000}"/>
            </a:ext>
          </a:extLst>
        </xdr:cNvPr>
        <xdr:cNvSpPr txBox="1"/>
      </xdr:nvSpPr>
      <xdr:spPr>
        <a:xfrm>
          <a:off x="14414500" y="1072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168184</xdr:rowOff>
    </xdr:from>
    <xdr:to>
      <xdr:col>86</xdr:col>
      <xdr:colOff>25400</xdr:colOff>
      <xdr:row>63</xdr:row>
      <xdr:rowOff>168184</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4287500" y="107295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40" name="【保健センター・保健所】&#10;有形固定資産減価償却率最大値テキスト">
          <a:extLst>
            <a:ext uri="{FF2B5EF4-FFF2-40B4-BE49-F238E27FC236}">
              <a16:creationId xmlns:a16="http://schemas.microsoft.com/office/drawing/2014/main" id="{00000000-0008-0000-0F00-000080020000}"/>
            </a:ext>
          </a:extLst>
        </xdr:cNvPr>
        <xdr:cNvSpPr txBox="1"/>
      </xdr:nvSpPr>
      <xdr:spPr>
        <a:xfrm>
          <a:off x="14414500" y="9043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42875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109237</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00000000-0008-0000-0F00-000082020000}"/>
            </a:ext>
          </a:extLst>
        </xdr:cNvPr>
        <xdr:cNvSpPr txBox="1"/>
      </xdr:nvSpPr>
      <xdr:spPr>
        <a:xfrm>
          <a:off x="14414500" y="9832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14325600" y="99771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644" name="フローチャート: 判断 643">
          <a:extLst>
            <a:ext uri="{FF2B5EF4-FFF2-40B4-BE49-F238E27FC236}">
              <a16:creationId xmlns:a16="http://schemas.microsoft.com/office/drawing/2014/main" id="{00000000-0008-0000-0F00-000084020000}"/>
            </a:ext>
          </a:extLst>
        </xdr:cNvPr>
        <xdr:cNvSpPr/>
      </xdr:nvSpPr>
      <xdr:spPr>
        <a:xfrm>
          <a:off x="13578840" y="99754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645" name="フローチャート: 判断 644">
          <a:extLst>
            <a:ext uri="{FF2B5EF4-FFF2-40B4-BE49-F238E27FC236}">
              <a16:creationId xmlns:a16="http://schemas.microsoft.com/office/drawing/2014/main" id="{00000000-0008-0000-0F00-000085020000}"/>
            </a:ext>
          </a:extLst>
        </xdr:cNvPr>
        <xdr:cNvSpPr/>
      </xdr:nvSpPr>
      <xdr:spPr>
        <a:xfrm>
          <a:off x="12804140" y="99640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646" name="フローチャート: 判断 645">
          <a:extLst>
            <a:ext uri="{FF2B5EF4-FFF2-40B4-BE49-F238E27FC236}">
              <a16:creationId xmlns:a16="http://schemas.microsoft.com/office/drawing/2014/main" id="{00000000-0008-0000-0F00-000086020000}"/>
            </a:ext>
          </a:extLst>
        </xdr:cNvPr>
        <xdr:cNvSpPr/>
      </xdr:nvSpPr>
      <xdr:spPr>
        <a:xfrm>
          <a:off x="12029440" y="99526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647" name="フローチャート: 判断 646">
          <a:extLst>
            <a:ext uri="{FF2B5EF4-FFF2-40B4-BE49-F238E27FC236}">
              <a16:creationId xmlns:a16="http://schemas.microsoft.com/office/drawing/2014/main" id="{00000000-0008-0000-0F00-000087020000}"/>
            </a:ext>
          </a:extLst>
        </xdr:cNvPr>
        <xdr:cNvSpPr/>
      </xdr:nvSpPr>
      <xdr:spPr>
        <a:xfrm>
          <a:off x="11231880" y="989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11249</xdr:rowOff>
    </xdr:from>
    <xdr:to>
      <xdr:col>85</xdr:col>
      <xdr:colOff>177800</xdr:colOff>
      <xdr:row>60</xdr:row>
      <xdr:rowOff>112849</xdr:rowOff>
    </xdr:to>
    <xdr:sp macro="" textlink="">
      <xdr:nvSpPr>
        <xdr:cNvPr id="653" name="楕円 652">
          <a:extLst>
            <a:ext uri="{FF2B5EF4-FFF2-40B4-BE49-F238E27FC236}">
              <a16:creationId xmlns:a16="http://schemas.microsoft.com/office/drawing/2014/main" id="{00000000-0008-0000-0F00-00008D020000}"/>
            </a:ext>
          </a:extLst>
        </xdr:cNvPr>
        <xdr:cNvSpPr/>
      </xdr:nvSpPr>
      <xdr:spPr>
        <a:xfrm>
          <a:off x="14325600" y="1006964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161126</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id="{00000000-0008-0000-0F00-00008E020000}"/>
            </a:ext>
          </a:extLst>
        </xdr:cNvPr>
        <xdr:cNvSpPr txBox="1"/>
      </xdr:nvSpPr>
      <xdr:spPr>
        <a:xfrm>
          <a:off x="14414500" y="10051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150041</xdr:rowOff>
    </xdr:from>
    <xdr:to>
      <xdr:col>81</xdr:col>
      <xdr:colOff>101600</xdr:colOff>
      <xdr:row>60</xdr:row>
      <xdr:rowOff>80191</xdr:rowOff>
    </xdr:to>
    <xdr:sp macro="" textlink="">
      <xdr:nvSpPr>
        <xdr:cNvPr id="655" name="楕円 654">
          <a:extLst>
            <a:ext uri="{FF2B5EF4-FFF2-40B4-BE49-F238E27FC236}">
              <a16:creationId xmlns:a16="http://schemas.microsoft.com/office/drawing/2014/main" id="{00000000-0008-0000-0F00-00008F020000}"/>
            </a:ext>
          </a:extLst>
        </xdr:cNvPr>
        <xdr:cNvSpPr/>
      </xdr:nvSpPr>
      <xdr:spPr>
        <a:xfrm>
          <a:off x="13578840" y="100408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29391</xdr:rowOff>
    </xdr:from>
    <xdr:to>
      <xdr:col>85</xdr:col>
      <xdr:colOff>127000</xdr:colOff>
      <xdr:row>60</xdr:row>
      <xdr:rowOff>62049</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3629640" y="10087791"/>
          <a:ext cx="74676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117384</xdr:rowOff>
    </xdr:from>
    <xdr:to>
      <xdr:col>76</xdr:col>
      <xdr:colOff>165100</xdr:colOff>
      <xdr:row>60</xdr:row>
      <xdr:rowOff>47534</xdr:rowOff>
    </xdr:to>
    <xdr:sp macro="" textlink="">
      <xdr:nvSpPr>
        <xdr:cNvPr id="657" name="楕円 656">
          <a:extLst>
            <a:ext uri="{FF2B5EF4-FFF2-40B4-BE49-F238E27FC236}">
              <a16:creationId xmlns:a16="http://schemas.microsoft.com/office/drawing/2014/main" id="{00000000-0008-0000-0F00-000091020000}"/>
            </a:ext>
          </a:extLst>
        </xdr:cNvPr>
        <xdr:cNvSpPr/>
      </xdr:nvSpPr>
      <xdr:spPr>
        <a:xfrm>
          <a:off x="12804140" y="100081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168184</xdr:rowOff>
    </xdr:from>
    <xdr:to>
      <xdr:col>81</xdr:col>
      <xdr:colOff>50800</xdr:colOff>
      <xdr:row>60</xdr:row>
      <xdr:rowOff>29391</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2854940" y="10058944"/>
          <a:ext cx="77470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84727</xdr:rowOff>
    </xdr:from>
    <xdr:to>
      <xdr:col>72</xdr:col>
      <xdr:colOff>38100</xdr:colOff>
      <xdr:row>60</xdr:row>
      <xdr:rowOff>14877</xdr:rowOff>
    </xdr:to>
    <xdr:sp macro="" textlink="">
      <xdr:nvSpPr>
        <xdr:cNvPr id="659" name="楕円 658">
          <a:extLst>
            <a:ext uri="{FF2B5EF4-FFF2-40B4-BE49-F238E27FC236}">
              <a16:creationId xmlns:a16="http://schemas.microsoft.com/office/drawing/2014/main" id="{00000000-0008-0000-0F00-000093020000}"/>
            </a:ext>
          </a:extLst>
        </xdr:cNvPr>
        <xdr:cNvSpPr/>
      </xdr:nvSpPr>
      <xdr:spPr>
        <a:xfrm>
          <a:off x="12029440" y="99754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135527</xdr:rowOff>
    </xdr:from>
    <xdr:to>
      <xdr:col>76</xdr:col>
      <xdr:colOff>114300</xdr:colOff>
      <xdr:row>59</xdr:row>
      <xdr:rowOff>168184</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2072620" y="10026287"/>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3437244" y="975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19974</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2675244" y="9743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8544</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1900544" y="973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122844</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1102984" y="967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71318</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3437244" y="10129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38661</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00000000-0008-0000-0F00-00009A020000}"/>
            </a:ext>
          </a:extLst>
        </xdr:cNvPr>
        <xdr:cNvSpPr txBox="1"/>
      </xdr:nvSpPr>
      <xdr:spPr>
        <a:xfrm>
          <a:off x="12675244" y="1009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6004</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00000000-0008-0000-0F00-00009B020000}"/>
            </a:ext>
          </a:extLst>
        </xdr:cNvPr>
        <xdr:cNvSpPr txBox="1"/>
      </xdr:nvSpPr>
      <xdr:spPr>
        <a:xfrm>
          <a:off x="11900544" y="10064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00000000-0008-0000-0F00-0000B2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148590</xdr:rowOff>
    </xdr:from>
    <xdr:to>
      <xdr:col>116</xdr:col>
      <xdr:colOff>62864</xdr:colOff>
      <xdr:row>64</xdr:row>
      <xdr:rowOff>26670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flipV="1">
          <a:off x="19509104" y="936879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00000000-0008-0000-0F00-0000B4020000}"/>
            </a:ext>
          </a:extLst>
        </xdr:cNvPr>
        <xdr:cNvSpPr txBox="1"/>
      </xdr:nvSpPr>
      <xdr:spPr>
        <a:xfrm>
          <a:off x="19547840"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9443700" y="10755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95267</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00000000-0008-0000-0F00-0000B6020000}"/>
            </a:ext>
          </a:extLst>
        </xdr:cNvPr>
        <xdr:cNvSpPr txBox="1"/>
      </xdr:nvSpPr>
      <xdr:spPr>
        <a:xfrm>
          <a:off x="19547840" y="914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148590</xdr:rowOff>
    </xdr:from>
    <xdr:to>
      <xdr:col>116</xdr:col>
      <xdr:colOff>152400</xdr:colOff>
      <xdr:row>55</xdr:row>
      <xdr:rowOff>148590</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9443700" y="936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17797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00000000-0008-0000-0F00-0000B8020000}"/>
            </a:ext>
          </a:extLst>
        </xdr:cNvPr>
        <xdr:cNvSpPr txBox="1"/>
      </xdr:nvSpPr>
      <xdr:spPr>
        <a:xfrm>
          <a:off x="19547840" y="1041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166370</xdr:rowOff>
    </xdr:from>
    <xdr:to>
      <xdr:col>116</xdr:col>
      <xdr:colOff>114300</xdr:colOff>
      <xdr:row>63</xdr:row>
      <xdr:rowOff>96520</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19458940" y="10560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13970</xdr:rowOff>
    </xdr:from>
    <xdr:to>
      <xdr:col>112</xdr:col>
      <xdr:colOff>38100</xdr:colOff>
      <xdr:row>63</xdr:row>
      <xdr:rowOff>115570</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18735040" y="105752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17780</xdr:rowOff>
    </xdr:from>
    <xdr:to>
      <xdr:col>107</xdr:col>
      <xdr:colOff>101600</xdr:colOff>
      <xdr:row>63</xdr:row>
      <xdr:rowOff>119380</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1793748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1716278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16388080" y="10476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78740</xdr:rowOff>
    </xdr:from>
    <xdr:to>
      <xdr:col>116</xdr:col>
      <xdr:colOff>114300</xdr:colOff>
      <xdr:row>64</xdr:row>
      <xdr:rowOff>8890</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19458940" y="10640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165117</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00000000-0008-0000-0F00-0000C4020000}"/>
            </a:ext>
          </a:extLst>
        </xdr:cNvPr>
        <xdr:cNvSpPr txBox="1"/>
      </xdr:nvSpPr>
      <xdr:spPr>
        <a:xfrm>
          <a:off x="19547840" y="1055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78740</xdr:rowOff>
    </xdr:from>
    <xdr:to>
      <xdr:col>112</xdr:col>
      <xdr:colOff>38100</xdr:colOff>
      <xdr:row>64</xdr:row>
      <xdr:rowOff>8890</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18735040" y="10640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129540</xdr:rowOff>
    </xdr:from>
    <xdr:to>
      <xdr:col>116</xdr:col>
      <xdr:colOff>63500</xdr:colOff>
      <xdr:row>63</xdr:row>
      <xdr:rowOff>129540</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18778220" y="106908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82550</xdr:rowOff>
    </xdr:from>
    <xdr:to>
      <xdr:col>107</xdr:col>
      <xdr:colOff>101600</xdr:colOff>
      <xdr:row>64</xdr:row>
      <xdr:rowOff>12700</xdr:rowOff>
    </xdr:to>
    <xdr:sp macro="" textlink="">
      <xdr:nvSpPr>
        <xdr:cNvPr id="711" name="楕円 710">
          <a:extLst>
            <a:ext uri="{FF2B5EF4-FFF2-40B4-BE49-F238E27FC236}">
              <a16:creationId xmlns:a16="http://schemas.microsoft.com/office/drawing/2014/main" id="{00000000-0008-0000-0F00-0000C7020000}"/>
            </a:ext>
          </a:extLst>
        </xdr:cNvPr>
        <xdr:cNvSpPr/>
      </xdr:nvSpPr>
      <xdr:spPr>
        <a:xfrm>
          <a:off x="17937480" y="10643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129540</xdr:rowOff>
    </xdr:from>
    <xdr:to>
      <xdr:col>111</xdr:col>
      <xdr:colOff>177800</xdr:colOff>
      <xdr:row>63</xdr:row>
      <xdr:rowOff>133350</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flipV="1">
          <a:off x="17988280" y="1069086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101600</xdr:rowOff>
    </xdr:from>
    <xdr:to>
      <xdr:col>102</xdr:col>
      <xdr:colOff>165100</xdr:colOff>
      <xdr:row>64</xdr:row>
      <xdr:rowOff>31750</xdr:rowOff>
    </xdr:to>
    <xdr:sp macro="" textlink="">
      <xdr:nvSpPr>
        <xdr:cNvPr id="713" name="楕円 712">
          <a:extLst>
            <a:ext uri="{FF2B5EF4-FFF2-40B4-BE49-F238E27FC236}">
              <a16:creationId xmlns:a16="http://schemas.microsoft.com/office/drawing/2014/main" id="{00000000-0008-0000-0F00-0000C9020000}"/>
            </a:ext>
          </a:extLst>
        </xdr:cNvPr>
        <xdr:cNvSpPr/>
      </xdr:nvSpPr>
      <xdr:spPr>
        <a:xfrm>
          <a:off x="17162780" y="10662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133350</xdr:rowOff>
    </xdr:from>
    <xdr:to>
      <xdr:col>107</xdr:col>
      <xdr:colOff>50800</xdr:colOff>
      <xdr:row>63</xdr:row>
      <xdr:rowOff>152400</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flipV="1">
          <a:off x="17213580" y="10694670"/>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132097</xdr:rowOff>
    </xdr:from>
    <xdr:ext cx="469744" cy="259045"/>
    <xdr:sp macro="" textlink="">
      <xdr:nvSpPr>
        <xdr:cNvPr id="715" name="n_1aveValue【保健センター・保健所】&#10;一人当たり面積">
          <a:extLst>
            <a:ext uri="{FF2B5EF4-FFF2-40B4-BE49-F238E27FC236}">
              <a16:creationId xmlns:a16="http://schemas.microsoft.com/office/drawing/2014/main" id="{00000000-0008-0000-0F00-0000CB020000}"/>
            </a:ext>
          </a:extLst>
        </xdr:cNvPr>
        <xdr:cNvSpPr txBox="1"/>
      </xdr:nvSpPr>
      <xdr:spPr>
        <a:xfrm>
          <a:off x="18561127"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135907</xdr:rowOff>
    </xdr:from>
    <xdr:ext cx="469744" cy="259045"/>
    <xdr:sp macro="" textlink="">
      <xdr:nvSpPr>
        <xdr:cNvPr id="716" name="n_2aveValue【保健センター・保健所】&#10;一人当たり面積">
          <a:extLst>
            <a:ext uri="{FF2B5EF4-FFF2-40B4-BE49-F238E27FC236}">
              <a16:creationId xmlns:a16="http://schemas.microsoft.com/office/drawing/2014/main" id="{00000000-0008-0000-0F00-0000CC020000}"/>
            </a:ext>
          </a:extLst>
        </xdr:cNvPr>
        <xdr:cNvSpPr txBox="1"/>
      </xdr:nvSpPr>
      <xdr:spPr>
        <a:xfrm>
          <a:off x="1777626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717" name="n_3aveValue【保健センター・保健所】&#10;一人当たり面積">
          <a:extLst>
            <a:ext uri="{FF2B5EF4-FFF2-40B4-BE49-F238E27FC236}">
              <a16:creationId xmlns:a16="http://schemas.microsoft.com/office/drawing/2014/main" id="{00000000-0008-0000-0F00-0000CD020000}"/>
            </a:ext>
          </a:extLst>
        </xdr:cNvPr>
        <xdr:cNvSpPr txBox="1"/>
      </xdr:nvSpPr>
      <xdr:spPr>
        <a:xfrm>
          <a:off x="17001567" y="1035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718" name="n_4aveValue【保健センター・保健所】&#10;一人当たり面積">
          <a:extLst>
            <a:ext uri="{FF2B5EF4-FFF2-40B4-BE49-F238E27FC236}">
              <a16:creationId xmlns:a16="http://schemas.microsoft.com/office/drawing/2014/main" id="{00000000-0008-0000-0F00-0000CE020000}"/>
            </a:ext>
          </a:extLst>
        </xdr:cNvPr>
        <xdr:cNvSpPr txBox="1"/>
      </xdr:nvSpPr>
      <xdr:spPr>
        <a:xfrm>
          <a:off x="16226867" y="1025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17</xdr:rowOff>
    </xdr:from>
    <xdr:ext cx="469744" cy="259045"/>
    <xdr:sp macro="" textlink="">
      <xdr:nvSpPr>
        <xdr:cNvPr id="719" name="n_1mainValue【保健センター・保健所】&#10;一人当たり面積">
          <a:extLst>
            <a:ext uri="{FF2B5EF4-FFF2-40B4-BE49-F238E27FC236}">
              <a16:creationId xmlns:a16="http://schemas.microsoft.com/office/drawing/2014/main" id="{00000000-0008-0000-0F00-0000CF020000}"/>
            </a:ext>
          </a:extLst>
        </xdr:cNvPr>
        <xdr:cNvSpPr txBox="1"/>
      </xdr:nvSpPr>
      <xdr:spPr>
        <a:xfrm>
          <a:off x="185611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3827</xdr:rowOff>
    </xdr:from>
    <xdr:ext cx="469744" cy="259045"/>
    <xdr:sp macro="" textlink="">
      <xdr:nvSpPr>
        <xdr:cNvPr id="720" name="n_2mainValue【保健センター・保健所】&#10;一人当たり面積">
          <a:extLst>
            <a:ext uri="{FF2B5EF4-FFF2-40B4-BE49-F238E27FC236}">
              <a16:creationId xmlns:a16="http://schemas.microsoft.com/office/drawing/2014/main" id="{00000000-0008-0000-0F00-0000D0020000}"/>
            </a:ext>
          </a:extLst>
        </xdr:cNvPr>
        <xdr:cNvSpPr txBox="1"/>
      </xdr:nvSpPr>
      <xdr:spPr>
        <a:xfrm>
          <a:off x="1777626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22877</xdr:rowOff>
    </xdr:from>
    <xdr:ext cx="469744" cy="259045"/>
    <xdr:sp macro="" textlink="">
      <xdr:nvSpPr>
        <xdr:cNvPr id="721" name="n_3mainValue【保健センター・保健所】&#10;一人当たり面積">
          <a:extLst>
            <a:ext uri="{FF2B5EF4-FFF2-40B4-BE49-F238E27FC236}">
              <a16:creationId xmlns:a16="http://schemas.microsoft.com/office/drawing/2014/main" id="{00000000-0008-0000-0F00-0000D1020000}"/>
            </a:ext>
          </a:extLst>
        </xdr:cNvPr>
        <xdr:cNvSpPr txBox="1"/>
      </xdr:nvSpPr>
      <xdr:spPr>
        <a:xfrm>
          <a:off x="17001567"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a:extLst>
            <a:ext uri="{FF2B5EF4-FFF2-40B4-BE49-F238E27FC236}">
              <a16:creationId xmlns:a16="http://schemas.microsoft.com/office/drawing/2014/main" id="{00000000-0008-0000-0F00-0000D2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5" name="【消防施設】&#10;有形固定資産減価償却率グラフ枠">
          <a:extLst>
            <a:ext uri="{FF2B5EF4-FFF2-40B4-BE49-F238E27FC236}">
              <a16:creationId xmlns:a16="http://schemas.microsoft.com/office/drawing/2014/main" id="{00000000-0008-0000-0F00-0000E9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127636</xdr:rowOff>
    </xdr:from>
    <xdr:to>
      <xdr:col>85</xdr:col>
      <xdr:colOff>126364</xdr:colOff>
      <xdr:row>85</xdr:row>
      <xdr:rowOff>118111</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flipV="1">
          <a:off x="14375764" y="13035916"/>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747" name="【消防施設】&#10;有形固定資産減価償却率最小値テキスト">
          <a:extLst>
            <a:ext uri="{FF2B5EF4-FFF2-40B4-BE49-F238E27FC236}">
              <a16:creationId xmlns:a16="http://schemas.microsoft.com/office/drawing/2014/main" id="{00000000-0008-0000-0F00-0000EB020000}"/>
            </a:ext>
          </a:extLst>
        </xdr:cNvPr>
        <xdr:cNvSpPr txBox="1"/>
      </xdr:nvSpPr>
      <xdr:spPr>
        <a:xfrm>
          <a:off x="14414500"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4287500" y="143675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74313</xdr:rowOff>
    </xdr:from>
    <xdr:ext cx="405111" cy="259045"/>
    <xdr:sp macro="" textlink="">
      <xdr:nvSpPr>
        <xdr:cNvPr id="749" name="【消防施設】&#10;有形固定資産減価償却率最大値テキスト">
          <a:extLst>
            <a:ext uri="{FF2B5EF4-FFF2-40B4-BE49-F238E27FC236}">
              <a16:creationId xmlns:a16="http://schemas.microsoft.com/office/drawing/2014/main" id="{00000000-0008-0000-0F00-0000ED020000}"/>
            </a:ext>
          </a:extLst>
        </xdr:cNvPr>
        <xdr:cNvSpPr txBox="1"/>
      </xdr:nvSpPr>
      <xdr:spPr>
        <a:xfrm>
          <a:off x="14414500" y="12814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127636</xdr:rowOff>
    </xdr:from>
    <xdr:to>
      <xdr:col>86</xdr:col>
      <xdr:colOff>25400</xdr:colOff>
      <xdr:row>77</xdr:row>
      <xdr:rowOff>127636</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4287500" y="130359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76216</xdr:rowOff>
    </xdr:from>
    <xdr:ext cx="405111" cy="259045"/>
    <xdr:sp macro="" textlink="">
      <xdr:nvSpPr>
        <xdr:cNvPr id="751" name="【消防施設】&#10;有形固定資産減価償却率平均値テキスト">
          <a:extLst>
            <a:ext uri="{FF2B5EF4-FFF2-40B4-BE49-F238E27FC236}">
              <a16:creationId xmlns:a16="http://schemas.microsoft.com/office/drawing/2014/main" id="{00000000-0008-0000-0F00-0000EF020000}"/>
            </a:ext>
          </a:extLst>
        </xdr:cNvPr>
        <xdr:cNvSpPr txBox="1"/>
      </xdr:nvSpPr>
      <xdr:spPr>
        <a:xfrm>
          <a:off x="14414500" y="136550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752" name="フローチャート: 判断 751">
          <a:extLst>
            <a:ext uri="{FF2B5EF4-FFF2-40B4-BE49-F238E27FC236}">
              <a16:creationId xmlns:a16="http://schemas.microsoft.com/office/drawing/2014/main" id="{00000000-0008-0000-0F00-0000F0020000}"/>
            </a:ext>
          </a:extLst>
        </xdr:cNvPr>
        <xdr:cNvSpPr/>
      </xdr:nvSpPr>
      <xdr:spPr>
        <a:xfrm>
          <a:off x="14325600" y="1367662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59689</xdr:rowOff>
    </xdr:from>
    <xdr:to>
      <xdr:col>81</xdr:col>
      <xdr:colOff>101600</xdr:colOff>
      <xdr:row>81</xdr:row>
      <xdr:rowOff>161289</xdr:rowOff>
    </xdr:to>
    <xdr:sp macro="" textlink="">
      <xdr:nvSpPr>
        <xdr:cNvPr id="753" name="フローチャート: 判断 752">
          <a:extLst>
            <a:ext uri="{FF2B5EF4-FFF2-40B4-BE49-F238E27FC236}">
              <a16:creationId xmlns:a16="http://schemas.microsoft.com/office/drawing/2014/main" id="{00000000-0008-0000-0F00-0000F1020000}"/>
            </a:ext>
          </a:extLst>
        </xdr:cNvPr>
        <xdr:cNvSpPr/>
      </xdr:nvSpPr>
      <xdr:spPr>
        <a:xfrm>
          <a:off x="13578840" y="1363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754" name="フローチャート: 判断 753">
          <a:extLst>
            <a:ext uri="{FF2B5EF4-FFF2-40B4-BE49-F238E27FC236}">
              <a16:creationId xmlns:a16="http://schemas.microsoft.com/office/drawing/2014/main" id="{00000000-0008-0000-0F00-0000F2020000}"/>
            </a:ext>
          </a:extLst>
        </xdr:cNvPr>
        <xdr:cNvSpPr/>
      </xdr:nvSpPr>
      <xdr:spPr>
        <a:xfrm>
          <a:off x="12804140" y="1364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86361</xdr:rowOff>
    </xdr:from>
    <xdr:to>
      <xdr:col>72</xdr:col>
      <xdr:colOff>38100</xdr:colOff>
      <xdr:row>82</xdr:row>
      <xdr:rowOff>16511</xdr:rowOff>
    </xdr:to>
    <xdr:sp macro="" textlink="">
      <xdr:nvSpPr>
        <xdr:cNvPr id="755" name="フローチャート: 判断 754">
          <a:extLst>
            <a:ext uri="{FF2B5EF4-FFF2-40B4-BE49-F238E27FC236}">
              <a16:creationId xmlns:a16="http://schemas.microsoft.com/office/drawing/2014/main" id="{00000000-0008-0000-0F00-0000F3020000}"/>
            </a:ext>
          </a:extLst>
        </xdr:cNvPr>
        <xdr:cNvSpPr/>
      </xdr:nvSpPr>
      <xdr:spPr>
        <a:xfrm>
          <a:off x="12029440" y="136652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166370</xdr:rowOff>
    </xdr:from>
    <xdr:to>
      <xdr:col>67</xdr:col>
      <xdr:colOff>101600</xdr:colOff>
      <xdr:row>81</xdr:row>
      <xdr:rowOff>96520</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11231880" y="135775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141605</xdr:rowOff>
    </xdr:from>
    <xdr:to>
      <xdr:col>85</xdr:col>
      <xdr:colOff>177800</xdr:colOff>
      <xdr:row>79</xdr:row>
      <xdr:rowOff>71755</xdr:rowOff>
    </xdr:to>
    <xdr:sp macro="" textlink="">
      <xdr:nvSpPr>
        <xdr:cNvPr id="762" name="楕円 761">
          <a:extLst>
            <a:ext uri="{FF2B5EF4-FFF2-40B4-BE49-F238E27FC236}">
              <a16:creationId xmlns:a16="http://schemas.microsoft.com/office/drawing/2014/main" id="{00000000-0008-0000-0F00-0000FA020000}"/>
            </a:ext>
          </a:extLst>
        </xdr:cNvPr>
        <xdr:cNvSpPr/>
      </xdr:nvSpPr>
      <xdr:spPr>
        <a:xfrm>
          <a:off x="14325600" y="1321752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164482</xdr:rowOff>
    </xdr:from>
    <xdr:ext cx="405111" cy="259045"/>
    <xdr:sp macro="" textlink="">
      <xdr:nvSpPr>
        <xdr:cNvPr id="763" name="【消防施設】&#10;有形固定資産減価償却率該当値テキスト">
          <a:extLst>
            <a:ext uri="{FF2B5EF4-FFF2-40B4-BE49-F238E27FC236}">
              <a16:creationId xmlns:a16="http://schemas.microsoft.com/office/drawing/2014/main" id="{00000000-0008-0000-0F00-0000FB020000}"/>
            </a:ext>
          </a:extLst>
        </xdr:cNvPr>
        <xdr:cNvSpPr txBox="1"/>
      </xdr:nvSpPr>
      <xdr:spPr>
        <a:xfrm>
          <a:off x="14414500" y="1307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86361</xdr:rowOff>
    </xdr:from>
    <xdr:to>
      <xdr:col>81</xdr:col>
      <xdr:colOff>101600</xdr:colOff>
      <xdr:row>79</xdr:row>
      <xdr:rowOff>16511</xdr:rowOff>
    </xdr:to>
    <xdr:sp macro="" textlink="">
      <xdr:nvSpPr>
        <xdr:cNvPr id="764" name="楕円 763">
          <a:extLst>
            <a:ext uri="{FF2B5EF4-FFF2-40B4-BE49-F238E27FC236}">
              <a16:creationId xmlns:a16="http://schemas.microsoft.com/office/drawing/2014/main" id="{00000000-0008-0000-0F00-0000FC020000}"/>
            </a:ext>
          </a:extLst>
        </xdr:cNvPr>
        <xdr:cNvSpPr/>
      </xdr:nvSpPr>
      <xdr:spPr>
        <a:xfrm>
          <a:off x="13578840" y="131622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137161</xdr:rowOff>
    </xdr:from>
    <xdr:to>
      <xdr:col>85</xdr:col>
      <xdr:colOff>127000</xdr:colOff>
      <xdr:row>79</xdr:row>
      <xdr:rowOff>20955</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13629640" y="13213081"/>
          <a:ext cx="74676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93980</xdr:rowOff>
    </xdr:from>
    <xdr:to>
      <xdr:col>76</xdr:col>
      <xdr:colOff>165100</xdr:colOff>
      <xdr:row>83</xdr:row>
      <xdr:rowOff>24130</xdr:rowOff>
    </xdr:to>
    <xdr:sp macro="" textlink="">
      <xdr:nvSpPr>
        <xdr:cNvPr id="766" name="楕円 765">
          <a:extLst>
            <a:ext uri="{FF2B5EF4-FFF2-40B4-BE49-F238E27FC236}">
              <a16:creationId xmlns:a16="http://schemas.microsoft.com/office/drawing/2014/main" id="{00000000-0008-0000-0F00-0000FE020000}"/>
            </a:ext>
          </a:extLst>
        </xdr:cNvPr>
        <xdr:cNvSpPr/>
      </xdr:nvSpPr>
      <xdr:spPr>
        <a:xfrm>
          <a:off x="12804140" y="13840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137161</xdr:rowOff>
    </xdr:from>
    <xdr:to>
      <xdr:col>81</xdr:col>
      <xdr:colOff>50800</xdr:colOff>
      <xdr:row>82</xdr:row>
      <xdr:rowOff>144780</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flipV="1">
          <a:off x="12854940" y="13213081"/>
          <a:ext cx="774700" cy="67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65405</xdr:rowOff>
    </xdr:from>
    <xdr:to>
      <xdr:col>72</xdr:col>
      <xdr:colOff>38100</xdr:colOff>
      <xdr:row>82</xdr:row>
      <xdr:rowOff>167005</xdr:rowOff>
    </xdr:to>
    <xdr:sp macro="" textlink="">
      <xdr:nvSpPr>
        <xdr:cNvPr id="768" name="楕円 767">
          <a:extLst>
            <a:ext uri="{FF2B5EF4-FFF2-40B4-BE49-F238E27FC236}">
              <a16:creationId xmlns:a16="http://schemas.microsoft.com/office/drawing/2014/main" id="{00000000-0008-0000-0F00-000000030000}"/>
            </a:ext>
          </a:extLst>
        </xdr:cNvPr>
        <xdr:cNvSpPr/>
      </xdr:nvSpPr>
      <xdr:spPr>
        <a:xfrm>
          <a:off x="12029440" y="138118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116205</xdr:rowOff>
    </xdr:from>
    <xdr:to>
      <xdr:col>76</xdr:col>
      <xdr:colOff>114300</xdr:colOff>
      <xdr:row>82</xdr:row>
      <xdr:rowOff>144780</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12072620" y="13862685"/>
          <a:ext cx="7823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27305</xdr:rowOff>
    </xdr:from>
    <xdr:to>
      <xdr:col>67</xdr:col>
      <xdr:colOff>101600</xdr:colOff>
      <xdr:row>82</xdr:row>
      <xdr:rowOff>128905</xdr:rowOff>
    </xdr:to>
    <xdr:sp macro="" textlink="">
      <xdr:nvSpPr>
        <xdr:cNvPr id="770" name="楕円 769">
          <a:extLst>
            <a:ext uri="{FF2B5EF4-FFF2-40B4-BE49-F238E27FC236}">
              <a16:creationId xmlns:a16="http://schemas.microsoft.com/office/drawing/2014/main" id="{00000000-0008-0000-0F00-000002030000}"/>
            </a:ext>
          </a:extLst>
        </xdr:cNvPr>
        <xdr:cNvSpPr/>
      </xdr:nvSpPr>
      <xdr:spPr>
        <a:xfrm>
          <a:off x="11231880" y="1377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78105</xdr:rowOff>
    </xdr:from>
    <xdr:to>
      <xdr:col>71</xdr:col>
      <xdr:colOff>177800</xdr:colOff>
      <xdr:row>82</xdr:row>
      <xdr:rowOff>116205</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11282680" y="13824585"/>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152416</xdr:rowOff>
    </xdr:from>
    <xdr:ext cx="405111" cy="259045"/>
    <xdr:sp macro="" textlink="">
      <xdr:nvSpPr>
        <xdr:cNvPr id="772" name="n_1aveValue【消防施設】&#10;有形固定資産減価償却率">
          <a:extLst>
            <a:ext uri="{FF2B5EF4-FFF2-40B4-BE49-F238E27FC236}">
              <a16:creationId xmlns:a16="http://schemas.microsoft.com/office/drawing/2014/main" id="{00000000-0008-0000-0F00-000004030000}"/>
            </a:ext>
          </a:extLst>
        </xdr:cNvPr>
        <xdr:cNvSpPr txBox="1"/>
      </xdr:nvSpPr>
      <xdr:spPr>
        <a:xfrm>
          <a:off x="13437244" y="13731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773" name="n_2aveValue【消防施設】&#10;有形固定資産減価償却率">
          <a:extLst>
            <a:ext uri="{FF2B5EF4-FFF2-40B4-BE49-F238E27FC236}">
              <a16:creationId xmlns:a16="http://schemas.microsoft.com/office/drawing/2014/main" id="{00000000-0008-0000-0F00-000005030000}"/>
            </a:ext>
          </a:extLst>
        </xdr:cNvPr>
        <xdr:cNvSpPr txBox="1"/>
      </xdr:nvSpPr>
      <xdr:spPr>
        <a:xfrm>
          <a:off x="1267524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33038</xdr:rowOff>
    </xdr:from>
    <xdr:ext cx="405111" cy="259045"/>
    <xdr:sp macro="" textlink="">
      <xdr:nvSpPr>
        <xdr:cNvPr id="774" name="n_3aveValue【消防施設】&#10;有形固定資産減価償却率">
          <a:extLst>
            <a:ext uri="{FF2B5EF4-FFF2-40B4-BE49-F238E27FC236}">
              <a16:creationId xmlns:a16="http://schemas.microsoft.com/office/drawing/2014/main" id="{00000000-0008-0000-0F00-000006030000}"/>
            </a:ext>
          </a:extLst>
        </xdr:cNvPr>
        <xdr:cNvSpPr txBox="1"/>
      </xdr:nvSpPr>
      <xdr:spPr>
        <a:xfrm>
          <a:off x="119005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113047</xdr:rowOff>
    </xdr:from>
    <xdr:ext cx="405111" cy="259045"/>
    <xdr:sp macro="" textlink="">
      <xdr:nvSpPr>
        <xdr:cNvPr id="775" name="n_4aveValue【消防施設】&#10;有形固定資産減価償却率">
          <a:extLst>
            <a:ext uri="{FF2B5EF4-FFF2-40B4-BE49-F238E27FC236}">
              <a16:creationId xmlns:a16="http://schemas.microsoft.com/office/drawing/2014/main" id="{00000000-0008-0000-0F00-000007030000}"/>
            </a:ext>
          </a:extLst>
        </xdr:cNvPr>
        <xdr:cNvSpPr txBox="1"/>
      </xdr:nvSpPr>
      <xdr:spPr>
        <a:xfrm>
          <a:off x="11102984" y="1335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33038</xdr:rowOff>
    </xdr:from>
    <xdr:ext cx="405111" cy="259045"/>
    <xdr:sp macro="" textlink="">
      <xdr:nvSpPr>
        <xdr:cNvPr id="776" name="n_1mainValue【消防施設】&#10;有形固定資産減価償却率">
          <a:extLst>
            <a:ext uri="{FF2B5EF4-FFF2-40B4-BE49-F238E27FC236}">
              <a16:creationId xmlns:a16="http://schemas.microsoft.com/office/drawing/2014/main" id="{00000000-0008-0000-0F00-000008030000}"/>
            </a:ext>
          </a:extLst>
        </xdr:cNvPr>
        <xdr:cNvSpPr txBox="1"/>
      </xdr:nvSpPr>
      <xdr:spPr>
        <a:xfrm>
          <a:off x="13437244" y="12941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15257</xdr:rowOff>
    </xdr:from>
    <xdr:ext cx="405111" cy="259045"/>
    <xdr:sp macro="" textlink="">
      <xdr:nvSpPr>
        <xdr:cNvPr id="777" name="n_2mainValue【消防施設】&#10;有形固定資産減価償却率">
          <a:extLst>
            <a:ext uri="{FF2B5EF4-FFF2-40B4-BE49-F238E27FC236}">
              <a16:creationId xmlns:a16="http://schemas.microsoft.com/office/drawing/2014/main" id="{00000000-0008-0000-0F00-000009030000}"/>
            </a:ext>
          </a:extLst>
        </xdr:cNvPr>
        <xdr:cNvSpPr txBox="1"/>
      </xdr:nvSpPr>
      <xdr:spPr>
        <a:xfrm>
          <a:off x="12675244" y="1392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158132</xdr:rowOff>
    </xdr:from>
    <xdr:ext cx="405111" cy="259045"/>
    <xdr:sp macro="" textlink="">
      <xdr:nvSpPr>
        <xdr:cNvPr id="778" name="n_3mainValue【消防施設】&#10;有形固定資産減価償却率">
          <a:extLst>
            <a:ext uri="{FF2B5EF4-FFF2-40B4-BE49-F238E27FC236}">
              <a16:creationId xmlns:a16="http://schemas.microsoft.com/office/drawing/2014/main" id="{00000000-0008-0000-0F00-00000A030000}"/>
            </a:ext>
          </a:extLst>
        </xdr:cNvPr>
        <xdr:cNvSpPr txBox="1"/>
      </xdr:nvSpPr>
      <xdr:spPr>
        <a:xfrm>
          <a:off x="11900544" y="1390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120032</xdr:rowOff>
    </xdr:from>
    <xdr:ext cx="405111" cy="259045"/>
    <xdr:sp macro="" textlink="">
      <xdr:nvSpPr>
        <xdr:cNvPr id="779" name="n_4mainValue【消防施設】&#10;有形固定資産減価償却率">
          <a:extLst>
            <a:ext uri="{FF2B5EF4-FFF2-40B4-BE49-F238E27FC236}">
              <a16:creationId xmlns:a16="http://schemas.microsoft.com/office/drawing/2014/main" id="{00000000-0008-0000-0F00-00000B030000}"/>
            </a:ext>
          </a:extLst>
        </xdr:cNvPr>
        <xdr:cNvSpPr txBox="1"/>
      </xdr:nvSpPr>
      <xdr:spPr>
        <a:xfrm>
          <a:off x="11102984" y="1386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a:extLst>
            <a:ext uri="{FF2B5EF4-FFF2-40B4-BE49-F238E27FC236}">
              <a16:creationId xmlns:a16="http://schemas.microsoft.com/office/drawing/2014/main" id="{00000000-0008-0000-0F00-00000C03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a:extLst>
            <a:ext uri="{FF2B5EF4-FFF2-40B4-BE49-F238E27FC236}">
              <a16:creationId xmlns:a16="http://schemas.microsoft.com/office/drawing/2014/main" id="{00000000-0008-0000-0F00-00001403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3" name="テキスト ボックス 792">
          <a:extLst>
            <a:ext uri="{FF2B5EF4-FFF2-40B4-BE49-F238E27FC236}">
              <a16:creationId xmlns:a16="http://schemas.microsoft.com/office/drawing/2014/main" id="{00000000-0008-0000-0F00-000019030000}"/>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消防施設】&#10;一人当たり面積グラフ枠">
          <a:extLst>
            <a:ext uri="{FF2B5EF4-FFF2-40B4-BE49-F238E27FC236}">
              <a16:creationId xmlns:a16="http://schemas.microsoft.com/office/drawing/2014/main" id="{00000000-0008-0000-0F00-00002203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29211</xdr:rowOff>
    </xdr:from>
    <xdr:to>
      <xdr:col>116</xdr:col>
      <xdr:colOff>62864</xdr:colOff>
      <xdr:row>86</xdr:row>
      <xdr:rowOff>101600</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flipV="1">
          <a:off x="19509104" y="12937491"/>
          <a:ext cx="0" cy="1581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804" name="【消防施設】&#10;一人当たり面積最小値テキスト">
          <a:extLst>
            <a:ext uri="{FF2B5EF4-FFF2-40B4-BE49-F238E27FC236}">
              <a16:creationId xmlns:a16="http://schemas.microsoft.com/office/drawing/2014/main" id="{00000000-0008-0000-0F00-000024030000}"/>
            </a:ext>
          </a:extLst>
        </xdr:cNvPr>
        <xdr:cNvSpPr txBox="1"/>
      </xdr:nvSpPr>
      <xdr:spPr>
        <a:xfrm>
          <a:off x="19547840" y="1452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19443700" y="14518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147338</xdr:rowOff>
    </xdr:from>
    <xdr:ext cx="469744" cy="259045"/>
    <xdr:sp macro="" textlink="">
      <xdr:nvSpPr>
        <xdr:cNvPr id="806" name="【消防施設】&#10;一人当たり面積最大値テキスト">
          <a:extLst>
            <a:ext uri="{FF2B5EF4-FFF2-40B4-BE49-F238E27FC236}">
              <a16:creationId xmlns:a16="http://schemas.microsoft.com/office/drawing/2014/main" id="{00000000-0008-0000-0F00-000026030000}"/>
            </a:ext>
          </a:extLst>
        </xdr:cNvPr>
        <xdr:cNvSpPr txBox="1"/>
      </xdr:nvSpPr>
      <xdr:spPr>
        <a:xfrm>
          <a:off x="19547840" y="1272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29211</xdr:rowOff>
    </xdr:from>
    <xdr:to>
      <xdr:col>116</xdr:col>
      <xdr:colOff>152400</xdr:colOff>
      <xdr:row>77</xdr:row>
      <xdr:rowOff>29211</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19443700" y="129374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808" name="【消防施設】&#10;一人当たり面積平均値テキスト">
          <a:extLst>
            <a:ext uri="{FF2B5EF4-FFF2-40B4-BE49-F238E27FC236}">
              <a16:creationId xmlns:a16="http://schemas.microsoft.com/office/drawing/2014/main" id="{00000000-0008-0000-0F00-000028030000}"/>
            </a:ext>
          </a:extLst>
        </xdr:cNvPr>
        <xdr:cNvSpPr txBox="1"/>
      </xdr:nvSpPr>
      <xdr:spPr>
        <a:xfrm>
          <a:off x="19547840" y="14185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809" name="フローチャート: 判断 808">
          <a:extLst>
            <a:ext uri="{FF2B5EF4-FFF2-40B4-BE49-F238E27FC236}">
              <a16:creationId xmlns:a16="http://schemas.microsoft.com/office/drawing/2014/main" id="{00000000-0008-0000-0F00-000029030000}"/>
            </a:ext>
          </a:extLst>
        </xdr:cNvPr>
        <xdr:cNvSpPr/>
      </xdr:nvSpPr>
      <xdr:spPr>
        <a:xfrm>
          <a:off x="19458940" y="14330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87630</xdr:rowOff>
    </xdr:from>
    <xdr:to>
      <xdr:col>112</xdr:col>
      <xdr:colOff>38100</xdr:colOff>
      <xdr:row>86</xdr:row>
      <xdr:rowOff>17780</xdr:rowOff>
    </xdr:to>
    <xdr:sp macro="" textlink="">
      <xdr:nvSpPr>
        <xdr:cNvPr id="810" name="フローチャート: 判断 809">
          <a:extLst>
            <a:ext uri="{FF2B5EF4-FFF2-40B4-BE49-F238E27FC236}">
              <a16:creationId xmlns:a16="http://schemas.microsoft.com/office/drawing/2014/main" id="{00000000-0008-0000-0F00-00002A030000}"/>
            </a:ext>
          </a:extLst>
        </xdr:cNvPr>
        <xdr:cNvSpPr/>
      </xdr:nvSpPr>
      <xdr:spPr>
        <a:xfrm>
          <a:off x="18735040" y="14337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85089</xdr:rowOff>
    </xdr:from>
    <xdr:to>
      <xdr:col>107</xdr:col>
      <xdr:colOff>101600</xdr:colOff>
      <xdr:row>86</xdr:row>
      <xdr:rowOff>15239</xdr:rowOff>
    </xdr:to>
    <xdr:sp macro="" textlink="">
      <xdr:nvSpPr>
        <xdr:cNvPr id="811" name="フローチャート: 判断 810">
          <a:extLst>
            <a:ext uri="{FF2B5EF4-FFF2-40B4-BE49-F238E27FC236}">
              <a16:creationId xmlns:a16="http://schemas.microsoft.com/office/drawing/2014/main" id="{00000000-0008-0000-0F00-00002B030000}"/>
            </a:ext>
          </a:extLst>
        </xdr:cNvPr>
        <xdr:cNvSpPr/>
      </xdr:nvSpPr>
      <xdr:spPr>
        <a:xfrm>
          <a:off x="17937480" y="143344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812" name="フローチャート: 判断 811">
          <a:extLst>
            <a:ext uri="{FF2B5EF4-FFF2-40B4-BE49-F238E27FC236}">
              <a16:creationId xmlns:a16="http://schemas.microsoft.com/office/drawing/2014/main" id="{00000000-0008-0000-0F00-00002C030000}"/>
            </a:ext>
          </a:extLst>
        </xdr:cNvPr>
        <xdr:cNvSpPr/>
      </xdr:nvSpPr>
      <xdr:spPr>
        <a:xfrm>
          <a:off x="17162780" y="14351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45720</xdr:rowOff>
    </xdr:from>
    <xdr:to>
      <xdr:col>98</xdr:col>
      <xdr:colOff>38100</xdr:colOff>
      <xdr:row>85</xdr:row>
      <xdr:rowOff>147320</xdr:rowOff>
    </xdr:to>
    <xdr:sp macro="" textlink="">
      <xdr:nvSpPr>
        <xdr:cNvPr id="813" name="フローチャート: 判断 812">
          <a:extLst>
            <a:ext uri="{FF2B5EF4-FFF2-40B4-BE49-F238E27FC236}">
              <a16:creationId xmlns:a16="http://schemas.microsoft.com/office/drawing/2014/main" id="{00000000-0008-0000-0F00-00002D030000}"/>
            </a:ext>
          </a:extLst>
        </xdr:cNvPr>
        <xdr:cNvSpPr/>
      </xdr:nvSpPr>
      <xdr:spPr>
        <a:xfrm>
          <a:off x="16388080" y="142951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146050</xdr:rowOff>
    </xdr:from>
    <xdr:to>
      <xdr:col>116</xdr:col>
      <xdr:colOff>114300</xdr:colOff>
      <xdr:row>86</xdr:row>
      <xdr:rowOff>76200</xdr:rowOff>
    </xdr:to>
    <xdr:sp macro="" textlink="">
      <xdr:nvSpPr>
        <xdr:cNvPr id="819" name="楕円 818">
          <a:extLst>
            <a:ext uri="{FF2B5EF4-FFF2-40B4-BE49-F238E27FC236}">
              <a16:creationId xmlns:a16="http://schemas.microsoft.com/office/drawing/2014/main" id="{00000000-0008-0000-0F00-000033030000}"/>
            </a:ext>
          </a:extLst>
        </xdr:cNvPr>
        <xdr:cNvSpPr/>
      </xdr:nvSpPr>
      <xdr:spPr>
        <a:xfrm>
          <a:off x="19458940" y="143954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60977</xdr:rowOff>
    </xdr:from>
    <xdr:ext cx="469744" cy="259045"/>
    <xdr:sp macro="" textlink="">
      <xdr:nvSpPr>
        <xdr:cNvPr id="820" name="【消防施設】&#10;一人当たり面積該当値テキスト">
          <a:extLst>
            <a:ext uri="{FF2B5EF4-FFF2-40B4-BE49-F238E27FC236}">
              <a16:creationId xmlns:a16="http://schemas.microsoft.com/office/drawing/2014/main" id="{00000000-0008-0000-0F00-000034030000}"/>
            </a:ext>
          </a:extLst>
        </xdr:cNvPr>
        <xdr:cNvSpPr txBox="1"/>
      </xdr:nvSpPr>
      <xdr:spPr>
        <a:xfrm>
          <a:off x="19547840" y="1431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85089</xdr:rowOff>
    </xdr:from>
    <xdr:to>
      <xdr:col>112</xdr:col>
      <xdr:colOff>38100</xdr:colOff>
      <xdr:row>86</xdr:row>
      <xdr:rowOff>15239</xdr:rowOff>
    </xdr:to>
    <xdr:sp macro="" textlink="">
      <xdr:nvSpPr>
        <xdr:cNvPr id="821" name="楕円 820">
          <a:extLst>
            <a:ext uri="{FF2B5EF4-FFF2-40B4-BE49-F238E27FC236}">
              <a16:creationId xmlns:a16="http://schemas.microsoft.com/office/drawing/2014/main" id="{00000000-0008-0000-0F00-000035030000}"/>
            </a:ext>
          </a:extLst>
        </xdr:cNvPr>
        <xdr:cNvSpPr/>
      </xdr:nvSpPr>
      <xdr:spPr>
        <a:xfrm>
          <a:off x="18735040" y="143344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135889</xdr:rowOff>
    </xdr:from>
    <xdr:to>
      <xdr:col>116</xdr:col>
      <xdr:colOff>63500</xdr:colOff>
      <xdr:row>86</xdr:row>
      <xdr:rowOff>25400</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a:off x="18778220" y="14385289"/>
          <a:ext cx="731520" cy="5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106680</xdr:rowOff>
    </xdr:from>
    <xdr:to>
      <xdr:col>107</xdr:col>
      <xdr:colOff>101600</xdr:colOff>
      <xdr:row>86</xdr:row>
      <xdr:rowOff>36830</xdr:rowOff>
    </xdr:to>
    <xdr:sp macro="" textlink="">
      <xdr:nvSpPr>
        <xdr:cNvPr id="823" name="楕円 822">
          <a:extLst>
            <a:ext uri="{FF2B5EF4-FFF2-40B4-BE49-F238E27FC236}">
              <a16:creationId xmlns:a16="http://schemas.microsoft.com/office/drawing/2014/main" id="{00000000-0008-0000-0F00-000037030000}"/>
            </a:ext>
          </a:extLst>
        </xdr:cNvPr>
        <xdr:cNvSpPr/>
      </xdr:nvSpPr>
      <xdr:spPr>
        <a:xfrm>
          <a:off x="17937480" y="14356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135889</xdr:rowOff>
    </xdr:from>
    <xdr:to>
      <xdr:col>111</xdr:col>
      <xdr:colOff>177800</xdr:colOff>
      <xdr:row>85</xdr:row>
      <xdr:rowOff>157480</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flipV="1">
          <a:off x="17988280" y="14385289"/>
          <a:ext cx="78994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109220</xdr:rowOff>
    </xdr:from>
    <xdr:to>
      <xdr:col>102</xdr:col>
      <xdr:colOff>165100</xdr:colOff>
      <xdr:row>86</xdr:row>
      <xdr:rowOff>39370</xdr:rowOff>
    </xdr:to>
    <xdr:sp macro="" textlink="">
      <xdr:nvSpPr>
        <xdr:cNvPr id="825" name="楕円 824">
          <a:extLst>
            <a:ext uri="{FF2B5EF4-FFF2-40B4-BE49-F238E27FC236}">
              <a16:creationId xmlns:a16="http://schemas.microsoft.com/office/drawing/2014/main" id="{00000000-0008-0000-0F00-000039030000}"/>
            </a:ext>
          </a:extLst>
        </xdr:cNvPr>
        <xdr:cNvSpPr/>
      </xdr:nvSpPr>
      <xdr:spPr>
        <a:xfrm>
          <a:off x="17162780" y="14358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157480</xdr:rowOff>
    </xdr:from>
    <xdr:to>
      <xdr:col>107</xdr:col>
      <xdr:colOff>50800</xdr:colOff>
      <xdr:row>85</xdr:row>
      <xdr:rowOff>160020</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flipV="1">
          <a:off x="17213580" y="14406880"/>
          <a:ext cx="7747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110489</xdr:rowOff>
    </xdr:from>
    <xdr:to>
      <xdr:col>98</xdr:col>
      <xdr:colOff>38100</xdr:colOff>
      <xdr:row>86</xdr:row>
      <xdr:rowOff>40639</xdr:rowOff>
    </xdr:to>
    <xdr:sp macro="" textlink="">
      <xdr:nvSpPr>
        <xdr:cNvPr id="827" name="楕円 826">
          <a:extLst>
            <a:ext uri="{FF2B5EF4-FFF2-40B4-BE49-F238E27FC236}">
              <a16:creationId xmlns:a16="http://schemas.microsoft.com/office/drawing/2014/main" id="{00000000-0008-0000-0F00-00003B030000}"/>
            </a:ext>
          </a:extLst>
        </xdr:cNvPr>
        <xdr:cNvSpPr/>
      </xdr:nvSpPr>
      <xdr:spPr>
        <a:xfrm>
          <a:off x="16388080" y="143598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160020</xdr:rowOff>
    </xdr:from>
    <xdr:to>
      <xdr:col>102</xdr:col>
      <xdr:colOff>114300</xdr:colOff>
      <xdr:row>85</xdr:row>
      <xdr:rowOff>161289</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flipV="1">
          <a:off x="16431260" y="14409420"/>
          <a:ext cx="78232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8907</xdr:rowOff>
    </xdr:from>
    <xdr:ext cx="469744" cy="259045"/>
    <xdr:sp macro="" textlink="">
      <xdr:nvSpPr>
        <xdr:cNvPr id="829" name="n_1aveValue【消防施設】&#10;一人当たり面積">
          <a:extLst>
            <a:ext uri="{FF2B5EF4-FFF2-40B4-BE49-F238E27FC236}">
              <a16:creationId xmlns:a16="http://schemas.microsoft.com/office/drawing/2014/main" id="{00000000-0008-0000-0F00-00003D030000}"/>
            </a:ext>
          </a:extLst>
        </xdr:cNvPr>
        <xdr:cNvSpPr txBox="1"/>
      </xdr:nvSpPr>
      <xdr:spPr>
        <a:xfrm>
          <a:off x="18561127" y="1442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31766</xdr:rowOff>
    </xdr:from>
    <xdr:ext cx="469744" cy="259045"/>
    <xdr:sp macro="" textlink="">
      <xdr:nvSpPr>
        <xdr:cNvPr id="830" name="n_2aveValue【消防施設】&#10;一人当たり面積">
          <a:extLst>
            <a:ext uri="{FF2B5EF4-FFF2-40B4-BE49-F238E27FC236}">
              <a16:creationId xmlns:a16="http://schemas.microsoft.com/office/drawing/2014/main" id="{00000000-0008-0000-0F00-00003E030000}"/>
            </a:ext>
          </a:extLst>
        </xdr:cNvPr>
        <xdr:cNvSpPr txBox="1"/>
      </xdr:nvSpPr>
      <xdr:spPr>
        <a:xfrm>
          <a:off x="17776267" y="1411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831" name="n_3aveValue【消防施設】&#10;一人当たり面積">
          <a:extLst>
            <a:ext uri="{FF2B5EF4-FFF2-40B4-BE49-F238E27FC236}">
              <a16:creationId xmlns:a16="http://schemas.microsoft.com/office/drawing/2014/main" id="{00000000-0008-0000-0F00-00003F030000}"/>
            </a:ext>
          </a:extLst>
        </xdr:cNvPr>
        <xdr:cNvSpPr txBox="1"/>
      </xdr:nvSpPr>
      <xdr:spPr>
        <a:xfrm>
          <a:off x="17001567" y="1413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163847</xdr:rowOff>
    </xdr:from>
    <xdr:ext cx="469744" cy="259045"/>
    <xdr:sp macro="" textlink="">
      <xdr:nvSpPr>
        <xdr:cNvPr id="832" name="n_4aveValue【消防施設】&#10;一人当たり面積">
          <a:extLst>
            <a:ext uri="{FF2B5EF4-FFF2-40B4-BE49-F238E27FC236}">
              <a16:creationId xmlns:a16="http://schemas.microsoft.com/office/drawing/2014/main" id="{00000000-0008-0000-0F00-000040030000}"/>
            </a:ext>
          </a:extLst>
        </xdr:cNvPr>
        <xdr:cNvSpPr txBox="1"/>
      </xdr:nvSpPr>
      <xdr:spPr>
        <a:xfrm>
          <a:off x="16226867" y="1407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31766</xdr:rowOff>
    </xdr:from>
    <xdr:ext cx="469744" cy="259045"/>
    <xdr:sp macro="" textlink="">
      <xdr:nvSpPr>
        <xdr:cNvPr id="833" name="n_1mainValue【消防施設】&#10;一人当たり面積">
          <a:extLst>
            <a:ext uri="{FF2B5EF4-FFF2-40B4-BE49-F238E27FC236}">
              <a16:creationId xmlns:a16="http://schemas.microsoft.com/office/drawing/2014/main" id="{00000000-0008-0000-0F00-000041030000}"/>
            </a:ext>
          </a:extLst>
        </xdr:cNvPr>
        <xdr:cNvSpPr txBox="1"/>
      </xdr:nvSpPr>
      <xdr:spPr>
        <a:xfrm>
          <a:off x="18561127" y="1411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27957</xdr:rowOff>
    </xdr:from>
    <xdr:ext cx="469744" cy="259045"/>
    <xdr:sp macro="" textlink="">
      <xdr:nvSpPr>
        <xdr:cNvPr id="834" name="n_2mainValue【消防施設】&#10;一人当たり面積">
          <a:extLst>
            <a:ext uri="{FF2B5EF4-FFF2-40B4-BE49-F238E27FC236}">
              <a16:creationId xmlns:a16="http://schemas.microsoft.com/office/drawing/2014/main" id="{00000000-0008-0000-0F00-000042030000}"/>
            </a:ext>
          </a:extLst>
        </xdr:cNvPr>
        <xdr:cNvSpPr txBox="1"/>
      </xdr:nvSpPr>
      <xdr:spPr>
        <a:xfrm>
          <a:off x="17776267" y="144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30497</xdr:rowOff>
    </xdr:from>
    <xdr:ext cx="469744" cy="259045"/>
    <xdr:sp macro="" textlink="">
      <xdr:nvSpPr>
        <xdr:cNvPr id="835" name="n_3mainValue【消防施設】&#10;一人当たり面積">
          <a:extLst>
            <a:ext uri="{FF2B5EF4-FFF2-40B4-BE49-F238E27FC236}">
              <a16:creationId xmlns:a16="http://schemas.microsoft.com/office/drawing/2014/main" id="{00000000-0008-0000-0F00-000043030000}"/>
            </a:ext>
          </a:extLst>
        </xdr:cNvPr>
        <xdr:cNvSpPr txBox="1"/>
      </xdr:nvSpPr>
      <xdr:spPr>
        <a:xfrm>
          <a:off x="17001567" y="1444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31766</xdr:rowOff>
    </xdr:from>
    <xdr:ext cx="469744" cy="259045"/>
    <xdr:sp macro="" textlink="">
      <xdr:nvSpPr>
        <xdr:cNvPr id="836" name="n_4mainValue【消防施設】&#10;一人当たり面積">
          <a:extLst>
            <a:ext uri="{FF2B5EF4-FFF2-40B4-BE49-F238E27FC236}">
              <a16:creationId xmlns:a16="http://schemas.microsoft.com/office/drawing/2014/main" id="{00000000-0008-0000-0F00-000044030000}"/>
            </a:ext>
          </a:extLst>
        </xdr:cNvPr>
        <xdr:cNvSpPr txBox="1"/>
      </xdr:nvSpPr>
      <xdr:spPr>
        <a:xfrm>
          <a:off x="16226867" y="1444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a:extLst>
            <a:ext uri="{FF2B5EF4-FFF2-40B4-BE49-F238E27FC236}">
              <a16:creationId xmlns:a16="http://schemas.microsoft.com/office/drawing/2014/main" id="{00000000-0008-0000-0F00-00004503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a:extLst>
            <a:ext uri="{FF2B5EF4-FFF2-40B4-BE49-F238E27FC236}">
              <a16:creationId xmlns:a16="http://schemas.microsoft.com/office/drawing/2014/main" id="{00000000-0008-0000-0F00-00004603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a:extLst>
            <a:ext uri="{FF2B5EF4-FFF2-40B4-BE49-F238E27FC236}">
              <a16:creationId xmlns:a16="http://schemas.microsoft.com/office/drawing/2014/main" id="{00000000-0008-0000-0F00-00004703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a:extLst>
            <a:ext uri="{FF2B5EF4-FFF2-40B4-BE49-F238E27FC236}">
              <a16:creationId xmlns:a16="http://schemas.microsoft.com/office/drawing/2014/main" id="{00000000-0008-0000-0F00-00004D03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9" name="テキスト ボックス 858">
          <a:extLst>
            <a:ext uri="{FF2B5EF4-FFF2-40B4-BE49-F238E27FC236}">
              <a16:creationId xmlns:a16="http://schemas.microsoft.com/office/drawing/2014/main" id="{00000000-0008-0000-0F00-00005B03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1" name="【庁舎】&#10;有形固定資産減価償却率グラフ枠">
          <a:extLst>
            <a:ext uri="{FF2B5EF4-FFF2-40B4-BE49-F238E27FC236}">
              <a16:creationId xmlns:a16="http://schemas.microsoft.com/office/drawing/2014/main" id="{00000000-0008-0000-0F00-00005D03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28848</xdr:rowOff>
    </xdr:to>
    <xdr:cxnSp macro="">
      <xdr:nvCxnSpPr>
        <xdr:cNvPr id="862" name="直線コネクタ 861">
          <a:extLst>
            <a:ext uri="{FF2B5EF4-FFF2-40B4-BE49-F238E27FC236}">
              <a16:creationId xmlns:a16="http://schemas.microsoft.com/office/drawing/2014/main" id="{00000000-0008-0000-0F00-00005E030000}"/>
            </a:ext>
          </a:extLst>
        </xdr:cNvPr>
        <xdr:cNvCxnSpPr/>
      </xdr:nvCxnSpPr>
      <xdr:spPr>
        <a:xfrm flipV="1">
          <a:off x="14375764" y="16774886"/>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32675</xdr:rowOff>
    </xdr:from>
    <xdr:ext cx="405111" cy="259045"/>
    <xdr:sp macro="" textlink="">
      <xdr:nvSpPr>
        <xdr:cNvPr id="863" name="【庁舎】&#10;有形固定資産減価償却率最小値テキスト">
          <a:extLst>
            <a:ext uri="{FF2B5EF4-FFF2-40B4-BE49-F238E27FC236}">
              <a16:creationId xmlns:a16="http://schemas.microsoft.com/office/drawing/2014/main" id="{00000000-0008-0000-0F00-00005F030000}"/>
            </a:ext>
          </a:extLst>
        </xdr:cNvPr>
        <xdr:cNvSpPr txBox="1"/>
      </xdr:nvSpPr>
      <xdr:spPr>
        <a:xfrm>
          <a:off x="14414500" y="1830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28848</xdr:rowOff>
    </xdr:from>
    <xdr:to>
      <xdr:col>86</xdr:col>
      <xdr:colOff>25400</xdr:colOff>
      <xdr:row>109</xdr:row>
      <xdr:rowOff>28848</xdr:rowOff>
    </xdr:to>
    <xdr:cxnSp macro="">
      <xdr:nvCxnSpPr>
        <xdr:cNvPr id="864" name="直線コネクタ 863">
          <a:extLst>
            <a:ext uri="{FF2B5EF4-FFF2-40B4-BE49-F238E27FC236}">
              <a16:creationId xmlns:a16="http://schemas.microsoft.com/office/drawing/2014/main" id="{00000000-0008-0000-0F00-000060030000}"/>
            </a:ext>
          </a:extLst>
        </xdr:cNvPr>
        <xdr:cNvCxnSpPr/>
      </xdr:nvCxnSpPr>
      <xdr:spPr>
        <a:xfrm>
          <a:off x="14287500" y="183016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65" name="【庁舎】&#10;有形固定資産減価償却率最大値テキスト">
          <a:extLst>
            <a:ext uri="{FF2B5EF4-FFF2-40B4-BE49-F238E27FC236}">
              <a16:creationId xmlns:a16="http://schemas.microsoft.com/office/drawing/2014/main" id="{00000000-0008-0000-0F00-000061030000}"/>
            </a:ext>
          </a:extLst>
        </xdr:cNvPr>
        <xdr:cNvSpPr txBox="1"/>
      </xdr:nvSpPr>
      <xdr:spPr>
        <a:xfrm>
          <a:off x="14414500" y="165577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66" name="直線コネクタ 865">
          <a:extLst>
            <a:ext uri="{FF2B5EF4-FFF2-40B4-BE49-F238E27FC236}">
              <a16:creationId xmlns:a16="http://schemas.microsoft.com/office/drawing/2014/main" id="{00000000-0008-0000-0F00-000062030000}"/>
            </a:ext>
          </a:extLst>
        </xdr:cNvPr>
        <xdr:cNvCxnSpPr/>
      </xdr:nvCxnSpPr>
      <xdr:spPr>
        <a:xfrm>
          <a:off x="14287500" y="167748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867" name="【庁舎】&#10;有形固定資産減価償却率平均値テキスト">
          <a:extLst>
            <a:ext uri="{FF2B5EF4-FFF2-40B4-BE49-F238E27FC236}">
              <a16:creationId xmlns:a16="http://schemas.microsoft.com/office/drawing/2014/main" id="{00000000-0008-0000-0F00-000063030000}"/>
            </a:ext>
          </a:extLst>
        </xdr:cNvPr>
        <xdr:cNvSpPr txBox="1"/>
      </xdr:nvSpPr>
      <xdr:spPr>
        <a:xfrm>
          <a:off x="14414500" y="174661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68" name="フローチャート: 判断 867">
          <a:extLst>
            <a:ext uri="{FF2B5EF4-FFF2-40B4-BE49-F238E27FC236}">
              <a16:creationId xmlns:a16="http://schemas.microsoft.com/office/drawing/2014/main" id="{00000000-0008-0000-0F00-000064030000}"/>
            </a:ext>
          </a:extLst>
        </xdr:cNvPr>
        <xdr:cNvSpPr/>
      </xdr:nvSpPr>
      <xdr:spPr>
        <a:xfrm>
          <a:off x="14325600" y="1748771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27032</xdr:rowOff>
    </xdr:from>
    <xdr:to>
      <xdr:col>81</xdr:col>
      <xdr:colOff>101600</xdr:colOff>
      <xdr:row>105</xdr:row>
      <xdr:rowOff>128632</xdr:rowOff>
    </xdr:to>
    <xdr:sp macro="" textlink="">
      <xdr:nvSpPr>
        <xdr:cNvPr id="869" name="フローチャート: 判断 868">
          <a:extLst>
            <a:ext uri="{FF2B5EF4-FFF2-40B4-BE49-F238E27FC236}">
              <a16:creationId xmlns:a16="http://schemas.microsoft.com/office/drawing/2014/main" id="{00000000-0008-0000-0F00-000065030000}"/>
            </a:ext>
          </a:extLst>
        </xdr:cNvPr>
        <xdr:cNvSpPr/>
      </xdr:nvSpPr>
      <xdr:spPr>
        <a:xfrm>
          <a:off x="1357884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870" name="フローチャート: 判断 869">
          <a:extLst>
            <a:ext uri="{FF2B5EF4-FFF2-40B4-BE49-F238E27FC236}">
              <a16:creationId xmlns:a16="http://schemas.microsoft.com/office/drawing/2014/main" id="{00000000-0008-0000-0F00-000066030000}"/>
            </a:ext>
          </a:extLst>
        </xdr:cNvPr>
        <xdr:cNvSpPr/>
      </xdr:nvSpPr>
      <xdr:spPr>
        <a:xfrm>
          <a:off x="12804140" y="1760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871" name="フローチャート: 判断 870">
          <a:extLst>
            <a:ext uri="{FF2B5EF4-FFF2-40B4-BE49-F238E27FC236}">
              <a16:creationId xmlns:a16="http://schemas.microsoft.com/office/drawing/2014/main" id="{00000000-0008-0000-0F00-000067030000}"/>
            </a:ext>
          </a:extLst>
        </xdr:cNvPr>
        <xdr:cNvSpPr/>
      </xdr:nvSpPr>
      <xdr:spPr>
        <a:xfrm>
          <a:off x="12029440" y="176422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872" name="フローチャート: 判断 871">
          <a:extLst>
            <a:ext uri="{FF2B5EF4-FFF2-40B4-BE49-F238E27FC236}">
              <a16:creationId xmlns:a16="http://schemas.microsoft.com/office/drawing/2014/main" id="{00000000-0008-0000-0F00-000068030000}"/>
            </a:ext>
          </a:extLst>
        </xdr:cNvPr>
        <xdr:cNvSpPr/>
      </xdr:nvSpPr>
      <xdr:spPr>
        <a:xfrm>
          <a:off x="11231880" y="176003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F00-000069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F00-00006A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F00-00006B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F00-00006C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F00-00006D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131536</xdr:rowOff>
    </xdr:from>
    <xdr:to>
      <xdr:col>85</xdr:col>
      <xdr:colOff>177800</xdr:colOff>
      <xdr:row>100</xdr:row>
      <xdr:rowOff>61686</xdr:rowOff>
    </xdr:to>
    <xdr:sp macro="" textlink="">
      <xdr:nvSpPr>
        <xdr:cNvPr id="878" name="楕円 877">
          <a:extLst>
            <a:ext uri="{FF2B5EF4-FFF2-40B4-BE49-F238E27FC236}">
              <a16:creationId xmlns:a16="http://schemas.microsoft.com/office/drawing/2014/main" id="{00000000-0008-0000-0F00-00006E030000}"/>
            </a:ext>
          </a:extLst>
        </xdr:cNvPr>
        <xdr:cNvSpPr/>
      </xdr:nvSpPr>
      <xdr:spPr>
        <a:xfrm>
          <a:off x="14325600" y="1672789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84563</xdr:rowOff>
    </xdr:from>
    <xdr:ext cx="340478" cy="259045"/>
    <xdr:sp macro="" textlink="">
      <xdr:nvSpPr>
        <xdr:cNvPr id="879" name="【庁舎】&#10;有形固定資産減価償却率該当値テキスト">
          <a:extLst>
            <a:ext uri="{FF2B5EF4-FFF2-40B4-BE49-F238E27FC236}">
              <a16:creationId xmlns:a16="http://schemas.microsoft.com/office/drawing/2014/main" id="{00000000-0008-0000-0F00-00006F030000}"/>
            </a:ext>
          </a:extLst>
        </xdr:cNvPr>
        <xdr:cNvSpPr txBox="1"/>
      </xdr:nvSpPr>
      <xdr:spPr>
        <a:xfrm>
          <a:off x="14414500" y="166809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98879</xdr:rowOff>
    </xdr:from>
    <xdr:to>
      <xdr:col>81</xdr:col>
      <xdr:colOff>101600</xdr:colOff>
      <xdr:row>100</xdr:row>
      <xdr:rowOff>29029</xdr:rowOff>
    </xdr:to>
    <xdr:sp macro="" textlink="">
      <xdr:nvSpPr>
        <xdr:cNvPr id="880" name="楕円 879">
          <a:extLst>
            <a:ext uri="{FF2B5EF4-FFF2-40B4-BE49-F238E27FC236}">
              <a16:creationId xmlns:a16="http://schemas.microsoft.com/office/drawing/2014/main" id="{00000000-0008-0000-0F00-000070030000}"/>
            </a:ext>
          </a:extLst>
        </xdr:cNvPr>
        <xdr:cNvSpPr/>
      </xdr:nvSpPr>
      <xdr:spPr>
        <a:xfrm>
          <a:off x="13578840" y="166952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149679</xdr:rowOff>
    </xdr:from>
    <xdr:to>
      <xdr:col>85</xdr:col>
      <xdr:colOff>127000</xdr:colOff>
      <xdr:row>100</xdr:row>
      <xdr:rowOff>10886</xdr:rowOff>
    </xdr:to>
    <xdr:cxnSp macro="">
      <xdr:nvCxnSpPr>
        <xdr:cNvPr id="881" name="直線コネクタ 880">
          <a:extLst>
            <a:ext uri="{FF2B5EF4-FFF2-40B4-BE49-F238E27FC236}">
              <a16:creationId xmlns:a16="http://schemas.microsoft.com/office/drawing/2014/main" id="{00000000-0008-0000-0F00-000071030000}"/>
            </a:ext>
          </a:extLst>
        </xdr:cNvPr>
        <xdr:cNvCxnSpPr/>
      </xdr:nvCxnSpPr>
      <xdr:spPr>
        <a:xfrm>
          <a:off x="13629640" y="16746039"/>
          <a:ext cx="74676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22134</xdr:rowOff>
    </xdr:from>
    <xdr:to>
      <xdr:col>76</xdr:col>
      <xdr:colOff>165100</xdr:colOff>
      <xdr:row>103</xdr:row>
      <xdr:rowOff>123734</xdr:rowOff>
    </xdr:to>
    <xdr:sp macro="" textlink="">
      <xdr:nvSpPr>
        <xdr:cNvPr id="882" name="楕円 881">
          <a:extLst>
            <a:ext uri="{FF2B5EF4-FFF2-40B4-BE49-F238E27FC236}">
              <a16:creationId xmlns:a16="http://schemas.microsoft.com/office/drawing/2014/main" id="{00000000-0008-0000-0F00-000072030000}"/>
            </a:ext>
          </a:extLst>
        </xdr:cNvPr>
        <xdr:cNvSpPr/>
      </xdr:nvSpPr>
      <xdr:spPr>
        <a:xfrm>
          <a:off x="12804140" y="1728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149679</xdr:rowOff>
    </xdr:from>
    <xdr:to>
      <xdr:col>81</xdr:col>
      <xdr:colOff>50800</xdr:colOff>
      <xdr:row>103</xdr:row>
      <xdr:rowOff>72934</xdr:rowOff>
    </xdr:to>
    <xdr:cxnSp macro="">
      <xdr:nvCxnSpPr>
        <xdr:cNvPr id="883" name="直線コネクタ 882">
          <a:extLst>
            <a:ext uri="{FF2B5EF4-FFF2-40B4-BE49-F238E27FC236}">
              <a16:creationId xmlns:a16="http://schemas.microsoft.com/office/drawing/2014/main" id="{00000000-0008-0000-0F00-000073030000}"/>
            </a:ext>
          </a:extLst>
        </xdr:cNvPr>
        <xdr:cNvCxnSpPr/>
      </xdr:nvCxnSpPr>
      <xdr:spPr>
        <a:xfrm flipV="1">
          <a:off x="12854940" y="16746039"/>
          <a:ext cx="774700" cy="59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92348</xdr:rowOff>
    </xdr:from>
    <xdr:to>
      <xdr:col>72</xdr:col>
      <xdr:colOff>38100</xdr:colOff>
      <xdr:row>106</xdr:row>
      <xdr:rowOff>22498</xdr:rowOff>
    </xdr:to>
    <xdr:sp macro="" textlink="">
      <xdr:nvSpPr>
        <xdr:cNvPr id="884" name="楕円 883">
          <a:extLst>
            <a:ext uri="{FF2B5EF4-FFF2-40B4-BE49-F238E27FC236}">
              <a16:creationId xmlns:a16="http://schemas.microsoft.com/office/drawing/2014/main" id="{00000000-0008-0000-0F00-000074030000}"/>
            </a:ext>
          </a:extLst>
        </xdr:cNvPr>
        <xdr:cNvSpPr/>
      </xdr:nvSpPr>
      <xdr:spPr>
        <a:xfrm>
          <a:off x="12029440" y="176945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72934</xdr:rowOff>
    </xdr:from>
    <xdr:to>
      <xdr:col>76</xdr:col>
      <xdr:colOff>114300</xdr:colOff>
      <xdr:row>105</xdr:row>
      <xdr:rowOff>143148</xdr:rowOff>
    </xdr:to>
    <xdr:cxnSp macro="">
      <xdr:nvCxnSpPr>
        <xdr:cNvPr id="885" name="直線コネクタ 884">
          <a:extLst>
            <a:ext uri="{FF2B5EF4-FFF2-40B4-BE49-F238E27FC236}">
              <a16:creationId xmlns:a16="http://schemas.microsoft.com/office/drawing/2014/main" id="{00000000-0008-0000-0F00-000075030000}"/>
            </a:ext>
          </a:extLst>
        </xdr:cNvPr>
        <xdr:cNvCxnSpPr/>
      </xdr:nvCxnSpPr>
      <xdr:spPr>
        <a:xfrm flipV="1">
          <a:off x="12072620" y="17339854"/>
          <a:ext cx="782320" cy="40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123371</xdr:rowOff>
    </xdr:from>
    <xdr:to>
      <xdr:col>67</xdr:col>
      <xdr:colOff>101600</xdr:colOff>
      <xdr:row>109</xdr:row>
      <xdr:rowOff>53521</xdr:rowOff>
    </xdr:to>
    <xdr:sp macro="" textlink="">
      <xdr:nvSpPr>
        <xdr:cNvPr id="886" name="楕円 885">
          <a:extLst>
            <a:ext uri="{FF2B5EF4-FFF2-40B4-BE49-F238E27FC236}">
              <a16:creationId xmlns:a16="http://schemas.microsoft.com/office/drawing/2014/main" id="{00000000-0008-0000-0F00-000076030000}"/>
            </a:ext>
          </a:extLst>
        </xdr:cNvPr>
        <xdr:cNvSpPr/>
      </xdr:nvSpPr>
      <xdr:spPr>
        <a:xfrm>
          <a:off x="11231880" y="182284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143148</xdr:rowOff>
    </xdr:from>
    <xdr:to>
      <xdr:col>71</xdr:col>
      <xdr:colOff>177800</xdr:colOff>
      <xdr:row>109</xdr:row>
      <xdr:rowOff>2721</xdr:rowOff>
    </xdr:to>
    <xdr:cxnSp macro="">
      <xdr:nvCxnSpPr>
        <xdr:cNvPr id="887" name="直線コネクタ 886">
          <a:extLst>
            <a:ext uri="{FF2B5EF4-FFF2-40B4-BE49-F238E27FC236}">
              <a16:creationId xmlns:a16="http://schemas.microsoft.com/office/drawing/2014/main" id="{00000000-0008-0000-0F00-000077030000}"/>
            </a:ext>
          </a:extLst>
        </xdr:cNvPr>
        <xdr:cNvCxnSpPr/>
      </xdr:nvCxnSpPr>
      <xdr:spPr>
        <a:xfrm flipV="1">
          <a:off x="11282680" y="17745348"/>
          <a:ext cx="789940" cy="53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119759</xdr:rowOff>
    </xdr:from>
    <xdr:ext cx="405111" cy="259045"/>
    <xdr:sp macro="" textlink="">
      <xdr:nvSpPr>
        <xdr:cNvPr id="888" name="n_1aveValue【庁舎】&#10;有形固定資産減価償却率">
          <a:extLst>
            <a:ext uri="{FF2B5EF4-FFF2-40B4-BE49-F238E27FC236}">
              <a16:creationId xmlns:a16="http://schemas.microsoft.com/office/drawing/2014/main" id="{00000000-0008-0000-0F00-000078030000}"/>
            </a:ext>
          </a:extLst>
        </xdr:cNvPr>
        <xdr:cNvSpPr txBox="1"/>
      </xdr:nvSpPr>
      <xdr:spPr>
        <a:xfrm>
          <a:off x="13437244" y="1772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98533</xdr:rowOff>
    </xdr:from>
    <xdr:ext cx="405111" cy="259045"/>
    <xdr:sp macro="" textlink="">
      <xdr:nvSpPr>
        <xdr:cNvPr id="889" name="n_2aveValue【庁舎】&#10;有形固定資産減価償却率">
          <a:extLst>
            <a:ext uri="{FF2B5EF4-FFF2-40B4-BE49-F238E27FC236}">
              <a16:creationId xmlns:a16="http://schemas.microsoft.com/office/drawing/2014/main" id="{00000000-0008-0000-0F00-000079030000}"/>
            </a:ext>
          </a:extLst>
        </xdr:cNvPr>
        <xdr:cNvSpPr txBox="1"/>
      </xdr:nvSpPr>
      <xdr:spPr>
        <a:xfrm>
          <a:off x="12675244" y="1770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158222</xdr:rowOff>
    </xdr:from>
    <xdr:ext cx="405111" cy="259045"/>
    <xdr:sp macro="" textlink="">
      <xdr:nvSpPr>
        <xdr:cNvPr id="890" name="n_3aveValue【庁舎】&#10;有形固定資産減価償却率">
          <a:extLst>
            <a:ext uri="{FF2B5EF4-FFF2-40B4-BE49-F238E27FC236}">
              <a16:creationId xmlns:a16="http://schemas.microsoft.com/office/drawing/2014/main" id="{00000000-0008-0000-0F00-00007A030000}"/>
            </a:ext>
          </a:extLst>
        </xdr:cNvPr>
        <xdr:cNvSpPr txBox="1"/>
      </xdr:nvSpPr>
      <xdr:spPr>
        <a:xfrm>
          <a:off x="11900544" y="174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891" name="n_4aveValue【庁舎】&#10;有形固定資産減価償却率">
          <a:extLst>
            <a:ext uri="{FF2B5EF4-FFF2-40B4-BE49-F238E27FC236}">
              <a16:creationId xmlns:a16="http://schemas.microsoft.com/office/drawing/2014/main" id="{00000000-0008-0000-0F00-00007B030000}"/>
            </a:ext>
          </a:extLst>
        </xdr:cNvPr>
        <xdr:cNvSpPr txBox="1"/>
      </xdr:nvSpPr>
      <xdr:spPr>
        <a:xfrm>
          <a:off x="11102984" y="1737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45556</xdr:rowOff>
    </xdr:from>
    <xdr:ext cx="340478" cy="259045"/>
    <xdr:sp macro="" textlink="">
      <xdr:nvSpPr>
        <xdr:cNvPr id="892" name="n_1mainValue【庁舎】&#10;有形固定資産減価償却率">
          <a:extLst>
            <a:ext uri="{FF2B5EF4-FFF2-40B4-BE49-F238E27FC236}">
              <a16:creationId xmlns:a16="http://schemas.microsoft.com/office/drawing/2014/main" id="{00000000-0008-0000-0F00-00007C030000}"/>
            </a:ext>
          </a:extLst>
        </xdr:cNvPr>
        <xdr:cNvSpPr txBox="1"/>
      </xdr:nvSpPr>
      <xdr:spPr>
        <a:xfrm>
          <a:off x="13469561" y="164742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140261</xdr:rowOff>
    </xdr:from>
    <xdr:ext cx="405111" cy="259045"/>
    <xdr:sp macro="" textlink="">
      <xdr:nvSpPr>
        <xdr:cNvPr id="893" name="n_2mainValue【庁舎】&#10;有形固定資産減価償却率">
          <a:extLst>
            <a:ext uri="{FF2B5EF4-FFF2-40B4-BE49-F238E27FC236}">
              <a16:creationId xmlns:a16="http://schemas.microsoft.com/office/drawing/2014/main" id="{00000000-0008-0000-0F00-00007D030000}"/>
            </a:ext>
          </a:extLst>
        </xdr:cNvPr>
        <xdr:cNvSpPr txBox="1"/>
      </xdr:nvSpPr>
      <xdr:spPr>
        <a:xfrm>
          <a:off x="12675244" y="17071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13625</xdr:rowOff>
    </xdr:from>
    <xdr:ext cx="405111" cy="259045"/>
    <xdr:sp macro="" textlink="">
      <xdr:nvSpPr>
        <xdr:cNvPr id="894" name="n_3mainValue【庁舎】&#10;有形固定資産減価償却率">
          <a:extLst>
            <a:ext uri="{FF2B5EF4-FFF2-40B4-BE49-F238E27FC236}">
              <a16:creationId xmlns:a16="http://schemas.microsoft.com/office/drawing/2014/main" id="{00000000-0008-0000-0F00-00007E030000}"/>
            </a:ext>
          </a:extLst>
        </xdr:cNvPr>
        <xdr:cNvSpPr txBox="1"/>
      </xdr:nvSpPr>
      <xdr:spPr>
        <a:xfrm>
          <a:off x="11900544" y="1778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44648</xdr:rowOff>
    </xdr:from>
    <xdr:ext cx="405111" cy="259045"/>
    <xdr:sp macro="" textlink="">
      <xdr:nvSpPr>
        <xdr:cNvPr id="895" name="n_4mainValue【庁舎】&#10;有形固定資産減価償却率">
          <a:extLst>
            <a:ext uri="{FF2B5EF4-FFF2-40B4-BE49-F238E27FC236}">
              <a16:creationId xmlns:a16="http://schemas.microsoft.com/office/drawing/2014/main" id="{00000000-0008-0000-0F00-00007F030000}"/>
            </a:ext>
          </a:extLst>
        </xdr:cNvPr>
        <xdr:cNvSpPr txBox="1"/>
      </xdr:nvSpPr>
      <xdr:spPr>
        <a:xfrm>
          <a:off x="11102984" y="18317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6" name="正方形/長方形 895">
          <a:extLst>
            <a:ext uri="{FF2B5EF4-FFF2-40B4-BE49-F238E27FC236}">
              <a16:creationId xmlns:a16="http://schemas.microsoft.com/office/drawing/2014/main" id="{00000000-0008-0000-0F00-000080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7" name="正方形/長方形 896">
          <a:extLst>
            <a:ext uri="{FF2B5EF4-FFF2-40B4-BE49-F238E27FC236}">
              <a16:creationId xmlns:a16="http://schemas.microsoft.com/office/drawing/2014/main" id="{00000000-0008-0000-0F00-000081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8" name="正方形/長方形 897">
          <a:extLst>
            <a:ext uri="{FF2B5EF4-FFF2-40B4-BE49-F238E27FC236}">
              <a16:creationId xmlns:a16="http://schemas.microsoft.com/office/drawing/2014/main" id="{00000000-0008-0000-0F00-000082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2" name="正方形/長方形 901">
          <a:extLst>
            <a:ext uri="{FF2B5EF4-FFF2-40B4-BE49-F238E27FC236}">
              <a16:creationId xmlns:a16="http://schemas.microsoft.com/office/drawing/2014/main" id="{00000000-0008-0000-0F00-000086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3" name="正方形/長方形 902">
          <a:extLst>
            <a:ext uri="{FF2B5EF4-FFF2-40B4-BE49-F238E27FC236}">
              <a16:creationId xmlns:a16="http://schemas.microsoft.com/office/drawing/2014/main" id="{00000000-0008-0000-0F00-000087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4" name="テキスト ボックス 903">
          <a:extLst>
            <a:ext uri="{FF2B5EF4-FFF2-40B4-BE49-F238E27FC236}">
              <a16:creationId xmlns:a16="http://schemas.microsoft.com/office/drawing/2014/main" id="{00000000-0008-0000-0F00-000088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5" name="直線コネクタ 904">
          <a:extLst>
            <a:ext uri="{FF2B5EF4-FFF2-40B4-BE49-F238E27FC236}">
              <a16:creationId xmlns:a16="http://schemas.microsoft.com/office/drawing/2014/main" id="{00000000-0008-0000-0F00-000089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6" name="直線コネクタ 905">
          <a:extLst>
            <a:ext uri="{FF2B5EF4-FFF2-40B4-BE49-F238E27FC236}">
              <a16:creationId xmlns:a16="http://schemas.microsoft.com/office/drawing/2014/main" id="{00000000-0008-0000-0F00-00008A030000}"/>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7" name="テキスト ボックス 906">
          <a:extLst>
            <a:ext uri="{FF2B5EF4-FFF2-40B4-BE49-F238E27FC236}">
              <a16:creationId xmlns:a16="http://schemas.microsoft.com/office/drawing/2014/main" id="{00000000-0008-0000-0F00-00008B030000}"/>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9" name="テキスト ボックス 908">
          <a:extLst>
            <a:ext uri="{FF2B5EF4-FFF2-40B4-BE49-F238E27FC236}">
              <a16:creationId xmlns:a16="http://schemas.microsoft.com/office/drawing/2014/main" id="{00000000-0008-0000-0F00-00008D030000}"/>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0" name="直線コネクタ 909">
          <a:extLst>
            <a:ext uri="{FF2B5EF4-FFF2-40B4-BE49-F238E27FC236}">
              <a16:creationId xmlns:a16="http://schemas.microsoft.com/office/drawing/2014/main" id="{00000000-0008-0000-0F00-00008E030000}"/>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1" name="テキスト ボックス 910">
          <a:extLst>
            <a:ext uri="{FF2B5EF4-FFF2-40B4-BE49-F238E27FC236}">
              <a16:creationId xmlns:a16="http://schemas.microsoft.com/office/drawing/2014/main" id="{00000000-0008-0000-0F00-00008F030000}"/>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2" name="直線コネクタ 911">
          <a:extLst>
            <a:ext uri="{FF2B5EF4-FFF2-40B4-BE49-F238E27FC236}">
              <a16:creationId xmlns:a16="http://schemas.microsoft.com/office/drawing/2014/main" id="{00000000-0008-0000-0F00-000090030000}"/>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3" name="テキスト ボックス 912">
          <a:extLst>
            <a:ext uri="{FF2B5EF4-FFF2-40B4-BE49-F238E27FC236}">
              <a16:creationId xmlns:a16="http://schemas.microsoft.com/office/drawing/2014/main" id="{00000000-0008-0000-0F00-000091030000}"/>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a:extLst>
            <a:ext uri="{FF2B5EF4-FFF2-40B4-BE49-F238E27FC236}">
              <a16:creationId xmlns:a16="http://schemas.microsoft.com/office/drawing/2014/main" id="{00000000-0008-0000-0F00-000092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a:extLst>
            <a:ext uri="{FF2B5EF4-FFF2-40B4-BE49-F238E27FC236}">
              <a16:creationId xmlns:a16="http://schemas.microsoft.com/office/drawing/2014/main" id="{00000000-0008-0000-0F00-000093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庁舎】&#10;一人当たり面積グラフ枠">
          <a:extLst>
            <a:ext uri="{FF2B5EF4-FFF2-40B4-BE49-F238E27FC236}">
              <a16:creationId xmlns:a16="http://schemas.microsoft.com/office/drawing/2014/main" id="{00000000-0008-0000-0F00-000094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167639</xdr:rowOff>
    </xdr:from>
    <xdr:to>
      <xdr:col>116</xdr:col>
      <xdr:colOff>62864</xdr:colOff>
      <xdr:row>108</xdr:row>
      <xdr:rowOff>21337</xdr:rowOff>
    </xdr:to>
    <xdr:cxnSp macro="">
      <xdr:nvCxnSpPr>
        <xdr:cNvPr id="917" name="直線コネクタ 916">
          <a:extLst>
            <a:ext uri="{FF2B5EF4-FFF2-40B4-BE49-F238E27FC236}">
              <a16:creationId xmlns:a16="http://schemas.microsoft.com/office/drawing/2014/main" id="{00000000-0008-0000-0F00-000095030000}"/>
            </a:ext>
          </a:extLst>
        </xdr:cNvPr>
        <xdr:cNvCxnSpPr/>
      </xdr:nvCxnSpPr>
      <xdr:spPr>
        <a:xfrm flipV="1">
          <a:off x="19509104" y="16763999"/>
          <a:ext cx="0" cy="1362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918" name="【庁舎】&#10;一人当たり面積最小値テキスト">
          <a:extLst>
            <a:ext uri="{FF2B5EF4-FFF2-40B4-BE49-F238E27FC236}">
              <a16:creationId xmlns:a16="http://schemas.microsoft.com/office/drawing/2014/main" id="{00000000-0008-0000-0F00-000096030000}"/>
            </a:ext>
          </a:extLst>
        </xdr:cNvPr>
        <xdr:cNvSpPr txBox="1"/>
      </xdr:nvSpPr>
      <xdr:spPr>
        <a:xfrm>
          <a:off x="19547840" y="1813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919" name="直線コネクタ 918">
          <a:extLst>
            <a:ext uri="{FF2B5EF4-FFF2-40B4-BE49-F238E27FC236}">
              <a16:creationId xmlns:a16="http://schemas.microsoft.com/office/drawing/2014/main" id="{00000000-0008-0000-0F00-000097030000}"/>
            </a:ext>
          </a:extLst>
        </xdr:cNvPr>
        <xdr:cNvCxnSpPr/>
      </xdr:nvCxnSpPr>
      <xdr:spPr>
        <a:xfrm>
          <a:off x="19443700" y="181264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114316</xdr:rowOff>
    </xdr:from>
    <xdr:ext cx="469744" cy="259045"/>
    <xdr:sp macro="" textlink="">
      <xdr:nvSpPr>
        <xdr:cNvPr id="920" name="【庁舎】&#10;一人当たり面積最大値テキスト">
          <a:extLst>
            <a:ext uri="{FF2B5EF4-FFF2-40B4-BE49-F238E27FC236}">
              <a16:creationId xmlns:a16="http://schemas.microsoft.com/office/drawing/2014/main" id="{00000000-0008-0000-0F00-000098030000}"/>
            </a:ext>
          </a:extLst>
        </xdr:cNvPr>
        <xdr:cNvSpPr txBox="1"/>
      </xdr:nvSpPr>
      <xdr:spPr>
        <a:xfrm>
          <a:off x="19547840" y="16543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167639</xdr:rowOff>
    </xdr:from>
    <xdr:to>
      <xdr:col>116</xdr:col>
      <xdr:colOff>152400</xdr:colOff>
      <xdr:row>99</xdr:row>
      <xdr:rowOff>167639</xdr:rowOff>
    </xdr:to>
    <xdr:cxnSp macro="">
      <xdr:nvCxnSpPr>
        <xdr:cNvPr id="921" name="直線コネクタ 920">
          <a:extLst>
            <a:ext uri="{FF2B5EF4-FFF2-40B4-BE49-F238E27FC236}">
              <a16:creationId xmlns:a16="http://schemas.microsoft.com/office/drawing/2014/main" id="{00000000-0008-0000-0F00-000099030000}"/>
            </a:ext>
          </a:extLst>
        </xdr:cNvPr>
        <xdr:cNvCxnSpPr/>
      </xdr:nvCxnSpPr>
      <xdr:spPr>
        <a:xfrm>
          <a:off x="19443700" y="167639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119142</xdr:rowOff>
    </xdr:from>
    <xdr:ext cx="469744" cy="259045"/>
    <xdr:sp macro="" textlink="">
      <xdr:nvSpPr>
        <xdr:cNvPr id="922" name="【庁舎】&#10;一人当たり面積平均値テキスト">
          <a:extLst>
            <a:ext uri="{FF2B5EF4-FFF2-40B4-BE49-F238E27FC236}">
              <a16:creationId xmlns:a16="http://schemas.microsoft.com/office/drawing/2014/main" id="{00000000-0008-0000-0F00-00009A030000}"/>
            </a:ext>
          </a:extLst>
        </xdr:cNvPr>
        <xdr:cNvSpPr txBox="1"/>
      </xdr:nvSpPr>
      <xdr:spPr>
        <a:xfrm>
          <a:off x="19547840" y="17386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923" name="フローチャート: 判断 922">
          <a:extLst>
            <a:ext uri="{FF2B5EF4-FFF2-40B4-BE49-F238E27FC236}">
              <a16:creationId xmlns:a16="http://schemas.microsoft.com/office/drawing/2014/main" id="{00000000-0008-0000-0F00-00009B030000}"/>
            </a:ext>
          </a:extLst>
        </xdr:cNvPr>
        <xdr:cNvSpPr/>
      </xdr:nvSpPr>
      <xdr:spPr>
        <a:xfrm>
          <a:off x="19458940" y="175308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924" name="フローチャート: 判断 923">
          <a:extLst>
            <a:ext uri="{FF2B5EF4-FFF2-40B4-BE49-F238E27FC236}">
              <a16:creationId xmlns:a16="http://schemas.microsoft.com/office/drawing/2014/main" id="{00000000-0008-0000-0F00-00009C030000}"/>
            </a:ext>
          </a:extLst>
        </xdr:cNvPr>
        <xdr:cNvSpPr/>
      </xdr:nvSpPr>
      <xdr:spPr>
        <a:xfrm>
          <a:off x="18735040" y="175811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153415</xdr:rowOff>
    </xdr:from>
    <xdr:to>
      <xdr:col>107</xdr:col>
      <xdr:colOff>101600</xdr:colOff>
      <xdr:row>105</xdr:row>
      <xdr:rowOff>83565</xdr:rowOff>
    </xdr:to>
    <xdr:sp macro="" textlink="">
      <xdr:nvSpPr>
        <xdr:cNvPr id="925" name="フローチャート: 判断 924">
          <a:extLst>
            <a:ext uri="{FF2B5EF4-FFF2-40B4-BE49-F238E27FC236}">
              <a16:creationId xmlns:a16="http://schemas.microsoft.com/office/drawing/2014/main" id="{00000000-0008-0000-0F00-00009D030000}"/>
            </a:ext>
          </a:extLst>
        </xdr:cNvPr>
        <xdr:cNvSpPr/>
      </xdr:nvSpPr>
      <xdr:spPr>
        <a:xfrm>
          <a:off x="17937480" y="175879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41402</xdr:rowOff>
    </xdr:from>
    <xdr:to>
      <xdr:col>102</xdr:col>
      <xdr:colOff>165100</xdr:colOff>
      <xdr:row>104</xdr:row>
      <xdr:rowOff>143002</xdr:rowOff>
    </xdr:to>
    <xdr:sp macro="" textlink="">
      <xdr:nvSpPr>
        <xdr:cNvPr id="926" name="フローチャート: 判断 925">
          <a:extLst>
            <a:ext uri="{FF2B5EF4-FFF2-40B4-BE49-F238E27FC236}">
              <a16:creationId xmlns:a16="http://schemas.microsoft.com/office/drawing/2014/main" id="{00000000-0008-0000-0F00-00009E030000}"/>
            </a:ext>
          </a:extLst>
        </xdr:cNvPr>
        <xdr:cNvSpPr/>
      </xdr:nvSpPr>
      <xdr:spPr>
        <a:xfrm>
          <a:off x="17162780" y="174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27687</xdr:rowOff>
    </xdr:from>
    <xdr:to>
      <xdr:col>98</xdr:col>
      <xdr:colOff>38100</xdr:colOff>
      <xdr:row>104</xdr:row>
      <xdr:rowOff>129287</xdr:rowOff>
    </xdr:to>
    <xdr:sp macro="" textlink="">
      <xdr:nvSpPr>
        <xdr:cNvPr id="927" name="フローチャート: 判断 926">
          <a:extLst>
            <a:ext uri="{FF2B5EF4-FFF2-40B4-BE49-F238E27FC236}">
              <a16:creationId xmlns:a16="http://schemas.microsoft.com/office/drawing/2014/main" id="{00000000-0008-0000-0F00-00009F030000}"/>
            </a:ext>
          </a:extLst>
        </xdr:cNvPr>
        <xdr:cNvSpPr/>
      </xdr:nvSpPr>
      <xdr:spPr>
        <a:xfrm>
          <a:off x="16388080" y="174622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F00-0000A0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F00-0000A1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F00-0000A2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F00-0000A3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F00-0000A4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933" name="楕円 932">
          <a:extLst>
            <a:ext uri="{FF2B5EF4-FFF2-40B4-BE49-F238E27FC236}">
              <a16:creationId xmlns:a16="http://schemas.microsoft.com/office/drawing/2014/main" id="{00000000-0008-0000-0F00-0000A5030000}"/>
            </a:ext>
          </a:extLst>
        </xdr:cNvPr>
        <xdr:cNvSpPr/>
      </xdr:nvSpPr>
      <xdr:spPr>
        <a:xfrm>
          <a:off x="19458940" y="177350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111269</xdr:rowOff>
    </xdr:from>
    <xdr:ext cx="469744" cy="259045"/>
    <xdr:sp macro="" textlink="">
      <xdr:nvSpPr>
        <xdr:cNvPr id="934" name="【庁舎】&#10;一人当たり面積該当値テキスト">
          <a:extLst>
            <a:ext uri="{FF2B5EF4-FFF2-40B4-BE49-F238E27FC236}">
              <a16:creationId xmlns:a16="http://schemas.microsoft.com/office/drawing/2014/main" id="{00000000-0008-0000-0F00-0000A6030000}"/>
            </a:ext>
          </a:extLst>
        </xdr:cNvPr>
        <xdr:cNvSpPr txBox="1"/>
      </xdr:nvSpPr>
      <xdr:spPr>
        <a:xfrm>
          <a:off x="19547840" y="1771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135128</xdr:rowOff>
    </xdr:from>
    <xdr:to>
      <xdr:col>112</xdr:col>
      <xdr:colOff>38100</xdr:colOff>
      <xdr:row>106</xdr:row>
      <xdr:rowOff>65278</xdr:rowOff>
    </xdr:to>
    <xdr:sp macro="" textlink="">
      <xdr:nvSpPr>
        <xdr:cNvPr id="935" name="楕円 934">
          <a:extLst>
            <a:ext uri="{FF2B5EF4-FFF2-40B4-BE49-F238E27FC236}">
              <a16:creationId xmlns:a16="http://schemas.microsoft.com/office/drawing/2014/main" id="{00000000-0008-0000-0F00-0000A7030000}"/>
            </a:ext>
          </a:extLst>
        </xdr:cNvPr>
        <xdr:cNvSpPr/>
      </xdr:nvSpPr>
      <xdr:spPr>
        <a:xfrm>
          <a:off x="18735040" y="177373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12192</xdr:rowOff>
    </xdr:from>
    <xdr:to>
      <xdr:col>116</xdr:col>
      <xdr:colOff>63500</xdr:colOff>
      <xdr:row>106</xdr:row>
      <xdr:rowOff>14478</xdr:rowOff>
    </xdr:to>
    <xdr:cxnSp macro="">
      <xdr:nvCxnSpPr>
        <xdr:cNvPr id="936" name="直線コネクタ 935">
          <a:extLst>
            <a:ext uri="{FF2B5EF4-FFF2-40B4-BE49-F238E27FC236}">
              <a16:creationId xmlns:a16="http://schemas.microsoft.com/office/drawing/2014/main" id="{00000000-0008-0000-0F00-0000A8030000}"/>
            </a:ext>
          </a:extLst>
        </xdr:cNvPr>
        <xdr:cNvCxnSpPr/>
      </xdr:nvCxnSpPr>
      <xdr:spPr>
        <a:xfrm flipV="1">
          <a:off x="18778220" y="17782032"/>
          <a:ext cx="7315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75692</xdr:rowOff>
    </xdr:from>
    <xdr:to>
      <xdr:col>107</xdr:col>
      <xdr:colOff>101600</xdr:colOff>
      <xdr:row>105</xdr:row>
      <xdr:rowOff>5842</xdr:rowOff>
    </xdr:to>
    <xdr:sp macro="" textlink="">
      <xdr:nvSpPr>
        <xdr:cNvPr id="937" name="楕円 936">
          <a:extLst>
            <a:ext uri="{FF2B5EF4-FFF2-40B4-BE49-F238E27FC236}">
              <a16:creationId xmlns:a16="http://schemas.microsoft.com/office/drawing/2014/main" id="{00000000-0008-0000-0F00-0000A9030000}"/>
            </a:ext>
          </a:extLst>
        </xdr:cNvPr>
        <xdr:cNvSpPr/>
      </xdr:nvSpPr>
      <xdr:spPr>
        <a:xfrm>
          <a:off x="17937480" y="175102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126492</xdr:rowOff>
    </xdr:from>
    <xdr:to>
      <xdr:col>111</xdr:col>
      <xdr:colOff>177800</xdr:colOff>
      <xdr:row>106</xdr:row>
      <xdr:rowOff>14478</xdr:rowOff>
    </xdr:to>
    <xdr:cxnSp macro="">
      <xdr:nvCxnSpPr>
        <xdr:cNvPr id="938" name="直線コネクタ 937">
          <a:extLst>
            <a:ext uri="{FF2B5EF4-FFF2-40B4-BE49-F238E27FC236}">
              <a16:creationId xmlns:a16="http://schemas.microsoft.com/office/drawing/2014/main" id="{00000000-0008-0000-0F00-0000AA030000}"/>
            </a:ext>
          </a:extLst>
        </xdr:cNvPr>
        <xdr:cNvCxnSpPr/>
      </xdr:nvCxnSpPr>
      <xdr:spPr>
        <a:xfrm>
          <a:off x="17988280" y="17561052"/>
          <a:ext cx="789940" cy="22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80263</xdr:rowOff>
    </xdr:from>
    <xdr:to>
      <xdr:col>102</xdr:col>
      <xdr:colOff>165100</xdr:colOff>
      <xdr:row>105</xdr:row>
      <xdr:rowOff>10413</xdr:rowOff>
    </xdr:to>
    <xdr:sp macro="" textlink="">
      <xdr:nvSpPr>
        <xdr:cNvPr id="939" name="楕円 938">
          <a:extLst>
            <a:ext uri="{FF2B5EF4-FFF2-40B4-BE49-F238E27FC236}">
              <a16:creationId xmlns:a16="http://schemas.microsoft.com/office/drawing/2014/main" id="{00000000-0008-0000-0F00-0000AB030000}"/>
            </a:ext>
          </a:extLst>
        </xdr:cNvPr>
        <xdr:cNvSpPr/>
      </xdr:nvSpPr>
      <xdr:spPr>
        <a:xfrm>
          <a:off x="17162780" y="175148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126492</xdr:rowOff>
    </xdr:from>
    <xdr:to>
      <xdr:col>107</xdr:col>
      <xdr:colOff>50800</xdr:colOff>
      <xdr:row>104</xdr:row>
      <xdr:rowOff>131063</xdr:rowOff>
    </xdr:to>
    <xdr:cxnSp macro="">
      <xdr:nvCxnSpPr>
        <xdr:cNvPr id="940" name="直線コネクタ 939">
          <a:extLst>
            <a:ext uri="{FF2B5EF4-FFF2-40B4-BE49-F238E27FC236}">
              <a16:creationId xmlns:a16="http://schemas.microsoft.com/office/drawing/2014/main" id="{00000000-0008-0000-0F00-0000AC030000}"/>
            </a:ext>
          </a:extLst>
        </xdr:cNvPr>
        <xdr:cNvCxnSpPr/>
      </xdr:nvCxnSpPr>
      <xdr:spPr>
        <a:xfrm flipV="1">
          <a:off x="17213580" y="17561052"/>
          <a:ext cx="7747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52832</xdr:rowOff>
    </xdr:from>
    <xdr:to>
      <xdr:col>98</xdr:col>
      <xdr:colOff>38100</xdr:colOff>
      <xdr:row>104</xdr:row>
      <xdr:rowOff>154432</xdr:rowOff>
    </xdr:to>
    <xdr:sp macro="" textlink="">
      <xdr:nvSpPr>
        <xdr:cNvPr id="941" name="楕円 940">
          <a:extLst>
            <a:ext uri="{FF2B5EF4-FFF2-40B4-BE49-F238E27FC236}">
              <a16:creationId xmlns:a16="http://schemas.microsoft.com/office/drawing/2014/main" id="{00000000-0008-0000-0F00-0000AD030000}"/>
            </a:ext>
          </a:extLst>
        </xdr:cNvPr>
        <xdr:cNvSpPr/>
      </xdr:nvSpPr>
      <xdr:spPr>
        <a:xfrm>
          <a:off x="16388080" y="174873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103632</xdr:rowOff>
    </xdr:from>
    <xdr:to>
      <xdr:col>102</xdr:col>
      <xdr:colOff>114300</xdr:colOff>
      <xdr:row>104</xdr:row>
      <xdr:rowOff>131063</xdr:rowOff>
    </xdr:to>
    <xdr:cxnSp macro="">
      <xdr:nvCxnSpPr>
        <xdr:cNvPr id="942" name="直線コネクタ 941">
          <a:extLst>
            <a:ext uri="{FF2B5EF4-FFF2-40B4-BE49-F238E27FC236}">
              <a16:creationId xmlns:a16="http://schemas.microsoft.com/office/drawing/2014/main" id="{00000000-0008-0000-0F00-0000AE030000}"/>
            </a:ext>
          </a:extLst>
        </xdr:cNvPr>
        <xdr:cNvCxnSpPr/>
      </xdr:nvCxnSpPr>
      <xdr:spPr>
        <a:xfrm>
          <a:off x="16431260" y="17538192"/>
          <a:ext cx="78232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93235</xdr:rowOff>
    </xdr:from>
    <xdr:ext cx="469744" cy="259045"/>
    <xdr:sp macro="" textlink="">
      <xdr:nvSpPr>
        <xdr:cNvPr id="943" name="n_1aveValue【庁舎】&#10;一人当たり面積">
          <a:extLst>
            <a:ext uri="{FF2B5EF4-FFF2-40B4-BE49-F238E27FC236}">
              <a16:creationId xmlns:a16="http://schemas.microsoft.com/office/drawing/2014/main" id="{00000000-0008-0000-0F00-0000AF030000}"/>
            </a:ext>
          </a:extLst>
        </xdr:cNvPr>
        <xdr:cNvSpPr txBox="1"/>
      </xdr:nvSpPr>
      <xdr:spPr>
        <a:xfrm>
          <a:off x="18561127" y="1736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74692</xdr:rowOff>
    </xdr:from>
    <xdr:ext cx="469744" cy="259045"/>
    <xdr:sp macro="" textlink="">
      <xdr:nvSpPr>
        <xdr:cNvPr id="944" name="n_2aveValue【庁舎】&#10;一人当たり面積">
          <a:extLst>
            <a:ext uri="{FF2B5EF4-FFF2-40B4-BE49-F238E27FC236}">
              <a16:creationId xmlns:a16="http://schemas.microsoft.com/office/drawing/2014/main" id="{00000000-0008-0000-0F00-0000B0030000}"/>
            </a:ext>
          </a:extLst>
        </xdr:cNvPr>
        <xdr:cNvSpPr txBox="1"/>
      </xdr:nvSpPr>
      <xdr:spPr>
        <a:xfrm>
          <a:off x="17776267" y="1767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159529</xdr:rowOff>
    </xdr:from>
    <xdr:ext cx="469744" cy="259045"/>
    <xdr:sp macro="" textlink="">
      <xdr:nvSpPr>
        <xdr:cNvPr id="945" name="n_3aveValue【庁舎】&#10;一人当たり面積">
          <a:extLst>
            <a:ext uri="{FF2B5EF4-FFF2-40B4-BE49-F238E27FC236}">
              <a16:creationId xmlns:a16="http://schemas.microsoft.com/office/drawing/2014/main" id="{00000000-0008-0000-0F00-0000B1030000}"/>
            </a:ext>
          </a:extLst>
        </xdr:cNvPr>
        <xdr:cNvSpPr txBox="1"/>
      </xdr:nvSpPr>
      <xdr:spPr>
        <a:xfrm>
          <a:off x="17001567" y="1725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145814</xdr:rowOff>
    </xdr:from>
    <xdr:ext cx="469744" cy="259045"/>
    <xdr:sp macro="" textlink="">
      <xdr:nvSpPr>
        <xdr:cNvPr id="946" name="n_4aveValue【庁舎】&#10;一人当たり面積">
          <a:extLst>
            <a:ext uri="{FF2B5EF4-FFF2-40B4-BE49-F238E27FC236}">
              <a16:creationId xmlns:a16="http://schemas.microsoft.com/office/drawing/2014/main" id="{00000000-0008-0000-0F00-0000B2030000}"/>
            </a:ext>
          </a:extLst>
        </xdr:cNvPr>
        <xdr:cNvSpPr txBox="1"/>
      </xdr:nvSpPr>
      <xdr:spPr>
        <a:xfrm>
          <a:off x="16226867" y="1724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56405</xdr:rowOff>
    </xdr:from>
    <xdr:ext cx="469744" cy="259045"/>
    <xdr:sp macro="" textlink="">
      <xdr:nvSpPr>
        <xdr:cNvPr id="947" name="n_1mainValue【庁舎】&#10;一人当たり面積">
          <a:extLst>
            <a:ext uri="{FF2B5EF4-FFF2-40B4-BE49-F238E27FC236}">
              <a16:creationId xmlns:a16="http://schemas.microsoft.com/office/drawing/2014/main" id="{00000000-0008-0000-0F00-0000B3030000}"/>
            </a:ext>
          </a:extLst>
        </xdr:cNvPr>
        <xdr:cNvSpPr txBox="1"/>
      </xdr:nvSpPr>
      <xdr:spPr>
        <a:xfrm>
          <a:off x="18561127" y="1782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22369</xdr:rowOff>
    </xdr:from>
    <xdr:ext cx="469744" cy="259045"/>
    <xdr:sp macro="" textlink="">
      <xdr:nvSpPr>
        <xdr:cNvPr id="948" name="n_2mainValue【庁舎】&#10;一人当たり面積">
          <a:extLst>
            <a:ext uri="{FF2B5EF4-FFF2-40B4-BE49-F238E27FC236}">
              <a16:creationId xmlns:a16="http://schemas.microsoft.com/office/drawing/2014/main" id="{00000000-0008-0000-0F00-0000B4030000}"/>
            </a:ext>
          </a:extLst>
        </xdr:cNvPr>
        <xdr:cNvSpPr txBox="1"/>
      </xdr:nvSpPr>
      <xdr:spPr>
        <a:xfrm>
          <a:off x="17776267" y="1728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1540</xdr:rowOff>
    </xdr:from>
    <xdr:ext cx="469744" cy="259045"/>
    <xdr:sp macro="" textlink="">
      <xdr:nvSpPr>
        <xdr:cNvPr id="949" name="n_3mainValue【庁舎】&#10;一人当たり面積">
          <a:extLst>
            <a:ext uri="{FF2B5EF4-FFF2-40B4-BE49-F238E27FC236}">
              <a16:creationId xmlns:a16="http://schemas.microsoft.com/office/drawing/2014/main" id="{00000000-0008-0000-0F00-0000B5030000}"/>
            </a:ext>
          </a:extLst>
        </xdr:cNvPr>
        <xdr:cNvSpPr txBox="1"/>
      </xdr:nvSpPr>
      <xdr:spPr>
        <a:xfrm>
          <a:off x="17001567" y="17603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145559</xdr:rowOff>
    </xdr:from>
    <xdr:ext cx="469744" cy="259045"/>
    <xdr:sp macro="" textlink="">
      <xdr:nvSpPr>
        <xdr:cNvPr id="950" name="n_4mainValue【庁舎】&#10;一人当たり面積">
          <a:extLst>
            <a:ext uri="{FF2B5EF4-FFF2-40B4-BE49-F238E27FC236}">
              <a16:creationId xmlns:a16="http://schemas.microsoft.com/office/drawing/2014/main" id="{00000000-0008-0000-0F00-0000B6030000}"/>
            </a:ext>
          </a:extLst>
        </xdr:cNvPr>
        <xdr:cNvSpPr txBox="1"/>
      </xdr:nvSpPr>
      <xdr:spPr>
        <a:xfrm>
          <a:off x="16226867" y="17580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a:extLst>
            <a:ext uri="{FF2B5EF4-FFF2-40B4-BE49-F238E27FC236}">
              <a16:creationId xmlns:a16="http://schemas.microsoft.com/office/drawing/2014/main" id="{00000000-0008-0000-0F00-0000B7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a:extLst>
            <a:ext uri="{FF2B5EF4-FFF2-40B4-BE49-F238E27FC236}">
              <a16:creationId xmlns:a16="http://schemas.microsoft.com/office/drawing/2014/main" id="{00000000-0008-0000-0F00-0000B8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a:extLst>
            <a:ext uri="{FF2B5EF4-FFF2-40B4-BE49-F238E27FC236}">
              <a16:creationId xmlns:a16="http://schemas.microsoft.com/office/drawing/2014/main" id="{00000000-0008-0000-0F00-0000B9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市民会館の有形固定資産減価償却率は類似団体の中でも高い</a:t>
          </a:r>
          <a:r>
            <a:rPr kumimoji="1" lang="en-US" altLang="ja-JP" sz="1300">
              <a:latin typeface="ＭＳ Ｐゴシック" panose="020B0600070205080204" pitchFamily="50" charset="-128"/>
              <a:ea typeface="ＭＳ Ｐゴシック" panose="020B0600070205080204" pitchFamily="50" charset="-128"/>
            </a:rPr>
            <a:t>90.6</a:t>
          </a:r>
          <a:r>
            <a:rPr kumimoji="1" lang="ja-JP" altLang="en-US" sz="1300">
              <a:latin typeface="ＭＳ Ｐゴシック" panose="020B0600070205080204" pitchFamily="50" charset="-128"/>
              <a:ea typeface="ＭＳ Ｐゴシック" panose="020B0600070205080204" pitchFamily="50" charset="-128"/>
            </a:rPr>
            <a:t>％となっており、早急に施設の老朽化状況を調査、更新計画の策定を行う必要がある。一人当たりの面積は類似団体とほぼ同程度であることから、施設数自体は適正であると思われる。体育館・プールは有形固定資産減価償却率が類似団体平均を平均を大きく上回っている。一方で消防施設や庁舎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年度に実施した大幅な施設更新により類似団体平均、佐賀県平均を共に大きく下回っている。今後は公共施設総合管理計画に基づき、施設の更新等を進め、適切な維持管理を行っていく必要がある。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佐賀県武雄市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48,854
48,615
195.40
26,700,800
25,582,209
856,500
13,192,781
28,684,549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a:t>
          </a:r>
          <a:r>
            <a:rPr kumimoji="1" lang="en-US" altLang="ja-JP" sz="1300">
              <a:latin typeface="ＭＳ Ｐゴシック" panose="020B0600070205080204" pitchFamily="50" charset="-128"/>
              <a:ea typeface="ＭＳ Ｐゴシック" panose="020B0600070205080204" pitchFamily="50" charset="-128"/>
            </a:rPr>
            <a:t>0.49</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と横ばいの数値となった。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全国平均（</a:t>
          </a:r>
          <a:r>
            <a:rPr kumimoji="1" lang="en-US" altLang="ja-JP" sz="1300">
              <a:latin typeface="ＭＳ Ｐゴシック" panose="020B0600070205080204" pitchFamily="50" charset="-128"/>
              <a:ea typeface="ＭＳ Ｐゴシック" panose="020B0600070205080204" pitchFamily="50" charset="-128"/>
            </a:rPr>
            <a:t>0.51</a:t>
          </a:r>
          <a:r>
            <a:rPr kumimoji="1" lang="ja-JP" altLang="en-US" sz="1300">
              <a:latin typeface="ＭＳ Ｐゴシック" panose="020B0600070205080204" pitchFamily="50" charset="-128"/>
              <a:ea typeface="ＭＳ Ｐゴシック" panose="020B0600070205080204" pitchFamily="50" charset="-128"/>
            </a:rPr>
            <a:t>）、佐賀県平均（</a:t>
          </a:r>
          <a:r>
            <a:rPr kumimoji="1" lang="en-US" altLang="ja-JP" sz="1300">
              <a:latin typeface="ＭＳ Ｐゴシック" panose="020B0600070205080204" pitchFamily="50" charset="-128"/>
              <a:ea typeface="ＭＳ Ｐゴシック" panose="020B0600070205080204" pitchFamily="50" charset="-128"/>
            </a:rPr>
            <a:t>0.51</a:t>
          </a:r>
          <a:r>
            <a:rPr kumimoji="1" lang="ja-JP" altLang="en-US" sz="1300">
              <a:latin typeface="ＭＳ Ｐゴシック" panose="020B0600070205080204" pitchFamily="50" charset="-128"/>
              <a:ea typeface="ＭＳ Ｐゴシック" panose="020B0600070205080204" pitchFamily="50" charset="-128"/>
            </a:rPr>
            <a:t>）をいずれも下回っており、当市の財政力は依然として弱い状況にある。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今後も引き続き、さらなる企業誘致や市税の徴収率向上に努め、自主財源を確保し、財政基盤の強化を図る。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5292</xdr:rowOff>
    </xdr:from>
    <xdr:to>
      <xdr:col>23</xdr:col>
      <xdr:colOff>133350</xdr:colOff>
      <xdr:row>42</xdr:row>
      <xdr:rowOff>5292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06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5292</xdr:rowOff>
    </xdr:from>
    <xdr:to>
      <xdr:col>19</xdr:col>
      <xdr:colOff>133350</xdr:colOff>
      <xdr:row>42</xdr:row>
      <xdr:rowOff>5292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5292</xdr:rowOff>
    </xdr:from>
    <xdr:to>
      <xdr:col>15</xdr:col>
      <xdr:colOff>82550</xdr:colOff>
      <xdr:row>42</xdr:row>
      <xdr:rowOff>25400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45508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125942</xdr:rowOff>
    </xdr:from>
    <xdr:to>
      <xdr:col>23</xdr:col>
      <xdr:colOff>184150</xdr:colOff>
      <xdr:row>42</xdr:row>
      <xdr:rowOff>56092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98019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125942</xdr:rowOff>
    </xdr:from>
    <xdr:to>
      <xdr:col>19</xdr:col>
      <xdr:colOff>184150</xdr:colOff>
      <xdr:row>42</xdr:row>
      <xdr:rowOff>56092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40869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24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125942</xdr:rowOff>
    </xdr:from>
    <xdr:to>
      <xdr:col>15</xdr:col>
      <xdr:colOff>133350</xdr:colOff>
      <xdr:row>42</xdr:row>
      <xdr:rowOff>56092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40869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166158</xdr:rowOff>
    </xdr:from>
    <xdr:to>
      <xdr:col>7</xdr:col>
      <xdr:colOff>31750</xdr:colOff>
      <xdr:row>42</xdr:row>
      <xdr:rowOff>96308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106485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経常収支比率は前年度から</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94.3</a:t>
          </a:r>
          <a:r>
            <a:rPr kumimoji="1" lang="ja-JP" altLang="en-US" sz="1300">
              <a:latin typeface="ＭＳ Ｐゴシック" panose="020B0600070205080204" pitchFamily="50" charset="-128"/>
              <a:ea typeface="ＭＳ Ｐゴシック" panose="020B0600070205080204" pitchFamily="50" charset="-128"/>
            </a:rPr>
            <a:t>％となり、全国平均（</a:t>
          </a:r>
          <a:r>
            <a:rPr kumimoji="1" lang="en-US" altLang="ja-JP" sz="1300">
              <a:latin typeface="ＭＳ Ｐゴシック" panose="020B0600070205080204" pitchFamily="50" charset="-128"/>
              <a:ea typeface="ＭＳ Ｐゴシック" panose="020B0600070205080204" pitchFamily="50" charset="-128"/>
            </a:rPr>
            <a:t>93.6%</a:t>
          </a:r>
          <a:r>
            <a:rPr kumimoji="1" lang="ja-JP" altLang="en-US" sz="1300">
              <a:latin typeface="ＭＳ Ｐゴシック" panose="020B0600070205080204" pitchFamily="50" charset="-128"/>
              <a:ea typeface="ＭＳ Ｐゴシック" panose="020B0600070205080204" pitchFamily="50" charset="-128"/>
            </a:rPr>
            <a:t>）、佐賀県平均（</a:t>
          </a:r>
          <a:r>
            <a:rPr kumimoji="1" lang="en-US" altLang="ja-JP" sz="1300">
              <a:latin typeface="ＭＳ Ｐゴシック" panose="020B0600070205080204" pitchFamily="50" charset="-128"/>
              <a:ea typeface="ＭＳ Ｐゴシック" panose="020B0600070205080204" pitchFamily="50" charset="-128"/>
            </a:rPr>
            <a:t>93.8%</a:t>
          </a:r>
          <a:r>
            <a:rPr kumimoji="1" lang="ja-JP" altLang="en-US" sz="1300">
              <a:latin typeface="ＭＳ Ｐゴシック" panose="020B0600070205080204" pitchFamily="50" charset="-128"/>
              <a:ea typeface="ＭＳ Ｐゴシック" panose="020B0600070205080204" pitchFamily="50" charset="-128"/>
            </a:rPr>
            <a:t>）をいずれも上回った。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a:t>
          </a:r>
          <a:r>
            <a:rPr lang="ja-JP" altLang="en-US" sz="1300" b="0" i="0" u="none" strike="noStrike">
              <a:effectLst/>
              <a:latin typeface="ＭＳ Ｐゴシック" panose="020B0600070205080204" pitchFamily="50" charset="-128"/>
              <a:ea typeface="ＭＳ Ｐゴシック" panose="020B0600070205080204" pitchFamily="50" charset="-128"/>
            </a:rPr>
            <a:t>まちづくり応援基金繰入金の減により物件費の経常一般財源が</a:t>
          </a:r>
          <a:r>
            <a:rPr lang="en-US" altLang="ja-JP" sz="1300" b="0" i="0" u="none" strike="noStrike">
              <a:effectLst/>
              <a:latin typeface="ＭＳ Ｐゴシック" panose="020B0600070205080204" pitchFamily="50" charset="-128"/>
              <a:ea typeface="ＭＳ Ｐゴシック" panose="020B0600070205080204" pitchFamily="50" charset="-128"/>
            </a:rPr>
            <a:t>272,256</a:t>
          </a:r>
          <a:r>
            <a:rPr lang="ja-JP" altLang="en-US" sz="1300" b="0" i="0" u="none" strike="noStrike">
              <a:effectLst/>
              <a:latin typeface="ＭＳ Ｐゴシック" panose="020B0600070205080204" pitchFamily="50" charset="-128"/>
              <a:ea typeface="ＭＳ Ｐゴシック" panose="020B0600070205080204" pitchFamily="50" charset="-128"/>
            </a:rPr>
            <a:t>千円増加したことと、新庁舎建設に係る元金償還額の増により</a:t>
          </a:r>
          <a:r>
            <a:rPr lang="ja-JP" altLang="en-US" sz="1300"/>
            <a:t> </a:t>
          </a:r>
          <a:r>
            <a:rPr lang="ja-JP" altLang="en-US" sz="1300" b="0" i="0" u="none" strike="noStrike">
              <a:effectLst/>
              <a:latin typeface="ＭＳ Ｐゴシック" panose="020B0600070205080204" pitchFamily="50" charset="-128"/>
              <a:ea typeface="ＭＳ Ｐゴシック" panose="020B0600070205080204" pitchFamily="50" charset="-128"/>
            </a:rPr>
            <a:t>公債費の経常一般財源が</a:t>
          </a:r>
          <a:r>
            <a:rPr lang="en-US" altLang="ja-JP" sz="1300" b="0" i="0" u="none" strike="noStrike">
              <a:effectLst/>
              <a:latin typeface="ＭＳ Ｐゴシック" panose="020B0600070205080204" pitchFamily="50" charset="-128"/>
              <a:ea typeface="ＭＳ Ｐゴシック" panose="020B0600070205080204" pitchFamily="50" charset="-128"/>
            </a:rPr>
            <a:t>193,875</a:t>
          </a:r>
          <a:r>
            <a:rPr lang="ja-JP" altLang="en-US" sz="1300" b="0" i="0" u="none" strike="noStrike">
              <a:effectLst/>
              <a:latin typeface="ＭＳ Ｐゴシック" panose="020B0600070205080204" pitchFamily="50" charset="-128"/>
              <a:ea typeface="ＭＳ Ｐゴシック" panose="020B0600070205080204" pitchFamily="50" charset="-128"/>
            </a:rPr>
            <a:t>千円増加したことによるものである。</a:t>
          </a:r>
          <a:endParaRPr lang="en-US" altLang="ja-JP" sz="1300" b="0" i="0" u="none" strike="noStrike">
            <a:effectLst/>
            <a:latin typeface="ＭＳ Ｐゴシック" panose="020B0600070205080204" pitchFamily="50" charset="-128"/>
            <a:ea typeface="ＭＳ Ｐゴシック" panose="020B0600070205080204" pitchFamily="50" charset="-128"/>
          </a:endParaRPr>
        </a:p>
        <a:p>
          <a:r>
            <a:rPr lang="ja-JP" altLang="en-US" sz="1300" b="0" i="0" u="none" strike="noStrike">
              <a:effectLst/>
              <a:latin typeface="ＭＳ Ｐゴシック" panose="020B0600070205080204" pitchFamily="50" charset="-128"/>
              <a:ea typeface="ＭＳ Ｐゴシック" panose="020B0600070205080204" pitchFamily="50" charset="-128"/>
            </a:rPr>
            <a:t>　今後は経常経費の削減を行うとともに、自主財源の確保に努める。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95250</xdr:rowOff>
    </xdr:from>
    <xdr:to>
      <xdr:col>23</xdr:col>
      <xdr:colOff>133350</xdr:colOff>
      <xdr:row>62</xdr:row>
      <xdr:rowOff>131318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553700"/>
          <a:ext cx="8382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5351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95250</xdr:rowOff>
    </xdr:from>
    <xdr:to>
      <xdr:col>19</xdr:col>
      <xdr:colOff>133350</xdr:colOff>
      <xdr:row>62</xdr:row>
      <xdr:rowOff>54102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553700"/>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41419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54102</xdr:rowOff>
    </xdr:from>
    <xdr:to>
      <xdr:col>15</xdr:col>
      <xdr:colOff>82550</xdr:colOff>
      <xdr:row>62</xdr:row>
      <xdr:rowOff>102362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68400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71645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8382</xdr:rowOff>
    </xdr:from>
    <xdr:to>
      <xdr:col>11</xdr:col>
      <xdr:colOff>31750</xdr:colOff>
      <xdr:row>62</xdr:row>
      <xdr:rowOff>102362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466832"/>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162814</xdr:rowOff>
    </xdr:from>
    <xdr:to>
      <xdr:col>7</xdr:col>
      <xdr:colOff>31750</xdr:colOff>
      <xdr:row>61</xdr:row>
      <xdr:rowOff>92964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77741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3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52595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682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44450</xdr:rowOff>
    </xdr:from>
    <xdr:to>
      <xdr:col>19</xdr:col>
      <xdr:colOff>184150</xdr:colOff>
      <xdr:row>61</xdr:row>
      <xdr:rowOff>146050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3302</xdr:rowOff>
    </xdr:from>
    <xdr:to>
      <xdr:col>15</xdr:col>
      <xdr:colOff>133350</xdr:colOff>
      <xdr:row>62</xdr:row>
      <xdr:rowOff>104902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89679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51562</xdr:rowOff>
    </xdr:from>
    <xdr:to>
      <xdr:col>11</xdr:col>
      <xdr:colOff>82550</xdr:colOff>
      <xdr:row>62</xdr:row>
      <xdr:rowOff>153162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137939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76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129032</xdr:rowOff>
    </xdr:from>
    <xdr:to>
      <xdr:col>7</xdr:col>
      <xdr:colOff>31750</xdr:colOff>
      <xdr:row>61</xdr:row>
      <xdr:rowOff>59182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69359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18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[144,252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a:t>
          </a:r>
          <a:r>
            <a:rPr kumimoji="1" lang="en-US" altLang="ja-JP" sz="1300">
              <a:latin typeface="ＭＳ Ｐゴシック" panose="020B0600070205080204" pitchFamily="50" charset="-128"/>
              <a:ea typeface="ＭＳ Ｐゴシック" panose="020B0600070205080204" pitchFamily="50" charset="-128"/>
            </a:rPr>
            <a:t>144,252</a:t>
          </a:r>
          <a:r>
            <a:rPr kumimoji="1" lang="ja-JP" altLang="en-US" sz="1300">
              <a:latin typeface="ＭＳ Ｐゴシック" panose="020B0600070205080204" pitchFamily="50" charset="-128"/>
              <a:ea typeface="ＭＳ Ｐゴシック" panose="020B0600070205080204" pitchFamily="50" charset="-128"/>
            </a:rPr>
            <a:t>円となり、全国平均（</a:t>
          </a:r>
          <a:r>
            <a:rPr kumimoji="1" lang="en-US" altLang="ja-JP" sz="1300">
              <a:latin typeface="ＭＳ Ｐゴシック" panose="020B0600070205080204" pitchFamily="50" charset="-128"/>
              <a:ea typeface="ＭＳ Ｐゴシック" panose="020B0600070205080204" pitchFamily="50" charset="-128"/>
            </a:rPr>
            <a:t>135,880</a:t>
          </a:r>
          <a:r>
            <a:rPr kumimoji="1" lang="ja-JP" altLang="en-US" sz="1300">
              <a:latin typeface="ＭＳ Ｐゴシック" panose="020B0600070205080204" pitchFamily="50" charset="-128"/>
              <a:ea typeface="ＭＳ Ｐゴシック" panose="020B0600070205080204" pitchFamily="50" charset="-128"/>
            </a:rPr>
            <a:t>）、佐賀県平均（</a:t>
          </a:r>
          <a:r>
            <a:rPr kumimoji="1" lang="en-US" altLang="ja-JP" sz="1300">
              <a:latin typeface="ＭＳ Ｐゴシック" panose="020B0600070205080204" pitchFamily="50" charset="-128"/>
              <a:ea typeface="ＭＳ Ｐゴシック" panose="020B0600070205080204" pitchFamily="50" charset="-128"/>
            </a:rPr>
            <a:t>141,954</a:t>
          </a:r>
          <a:r>
            <a:rPr kumimoji="1" lang="ja-JP" altLang="en-US" sz="1300">
              <a:latin typeface="ＭＳ Ｐゴシック" panose="020B0600070205080204" pitchFamily="50" charset="-128"/>
              <a:ea typeface="ＭＳ Ｐゴシック" panose="020B0600070205080204" pitchFamily="50" charset="-128"/>
            </a:rPr>
            <a:t>）をいずれも上回った。前年度からは</a:t>
          </a:r>
          <a:r>
            <a:rPr kumimoji="1" lang="en-US" altLang="ja-JP" sz="1300">
              <a:latin typeface="ＭＳ Ｐゴシック" panose="020B0600070205080204" pitchFamily="50" charset="-128"/>
              <a:ea typeface="ＭＳ Ｐゴシック" panose="020B0600070205080204" pitchFamily="50" charset="-128"/>
            </a:rPr>
            <a:t>3,385</a:t>
          </a:r>
          <a:r>
            <a:rPr kumimoji="1" lang="ja-JP" altLang="en-US" sz="1300">
              <a:latin typeface="ＭＳ Ｐゴシック" panose="020B0600070205080204" pitchFamily="50" charset="-128"/>
              <a:ea typeface="ＭＳ Ｐゴシック" panose="020B0600070205080204" pitchFamily="50" charset="-128"/>
            </a:rPr>
            <a:t>円減少した。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人件費は令和元年</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月に豪雨災害が発生し、</a:t>
          </a:r>
          <a:r>
            <a:rPr kumimoji="1" lang="en-US" altLang="ja-JP" sz="1300">
              <a:latin typeface="ＭＳ Ｐゴシック" panose="020B0600070205080204" pitchFamily="50" charset="-128"/>
              <a:ea typeface="ＭＳ Ｐゴシック" panose="020B0600070205080204" pitchFamily="50" charset="-128"/>
            </a:rPr>
            <a:t>52,768</a:t>
          </a:r>
          <a:r>
            <a:rPr kumimoji="1" lang="ja-JP" altLang="en-US" sz="1300">
              <a:latin typeface="ＭＳ Ｐゴシック" panose="020B0600070205080204" pitchFamily="50" charset="-128"/>
              <a:ea typeface="ＭＳ Ｐゴシック" panose="020B0600070205080204" pitchFamily="50" charset="-128"/>
            </a:rPr>
            <a:t>千円増加した。災害対応のための超過勤務の増が要因となっている。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物件費は災害廃棄物等の処分等対応のための費用が増加したが、ふるさと納税が減少したことによる返礼品の減が影響し、全体では</a:t>
          </a:r>
          <a:r>
            <a:rPr kumimoji="1" lang="en-US" altLang="ja-JP" sz="1300">
              <a:latin typeface="ＭＳ Ｐゴシック" panose="020B0600070205080204" pitchFamily="50" charset="-128"/>
              <a:ea typeface="ＭＳ Ｐゴシック" panose="020B0600070205080204" pitchFamily="50" charset="-128"/>
            </a:rPr>
            <a:t>300,482</a:t>
          </a:r>
          <a:r>
            <a:rPr kumimoji="1" lang="ja-JP" altLang="en-US" sz="1300">
              <a:latin typeface="ＭＳ Ｐゴシック" panose="020B0600070205080204" pitchFamily="50" charset="-128"/>
              <a:ea typeface="ＭＳ Ｐゴシック" panose="020B0600070205080204" pitchFamily="50" charset="-128"/>
            </a:rPr>
            <a:t>千円減少した。</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77870</xdr:rowOff>
    </xdr:from>
    <xdr:to>
      <xdr:col>23</xdr:col>
      <xdr:colOff>133350</xdr:colOff>
      <xdr:row>83</xdr:row>
      <xdr:rowOff>110542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114800" y="14308220"/>
          <a:ext cx="838200" cy="3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1812</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32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63934</xdr:rowOff>
    </xdr:from>
    <xdr:to>
      <xdr:col>19</xdr:col>
      <xdr:colOff>133350</xdr:colOff>
      <xdr:row>83</xdr:row>
      <xdr:rowOff>110542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22834"/>
          <a:ext cx="889000" cy="21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90684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97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147484</xdr:rowOff>
    </xdr:from>
    <xdr:to>
      <xdr:col>15</xdr:col>
      <xdr:colOff>82550</xdr:colOff>
      <xdr:row>82</xdr:row>
      <xdr:rowOff>63934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34934"/>
          <a:ext cx="889000" cy="8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90543</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32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104812</xdr:rowOff>
    </xdr:from>
    <xdr:to>
      <xdr:col>11</xdr:col>
      <xdr:colOff>31750</xdr:colOff>
      <xdr:row>81</xdr:row>
      <xdr:rowOff>147484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92262"/>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55602</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28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150809</xdr:rowOff>
    </xdr:from>
    <xdr:to>
      <xdr:col>7</xdr:col>
      <xdr:colOff>31750</xdr:colOff>
      <xdr:row>84</xdr:row>
      <xdr:rowOff>80959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38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65736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46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27070</xdr:rowOff>
    </xdr:from>
    <xdr:to>
      <xdr:col>23</xdr:col>
      <xdr:colOff>184150</xdr:colOff>
      <xdr:row>83</xdr:row>
      <xdr:rowOff>128670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5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43597</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10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59742</xdr:rowOff>
    </xdr:from>
    <xdr:to>
      <xdr:col>19</xdr:col>
      <xdr:colOff>184150</xdr:colOff>
      <xdr:row>83</xdr:row>
      <xdr:rowOff>161342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29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146119</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376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13134</xdr:rowOff>
    </xdr:from>
    <xdr:to>
      <xdr:col>15</xdr:col>
      <xdr:colOff>133350</xdr:colOff>
      <xdr:row>82</xdr:row>
      <xdr:rowOff>114734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7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124911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84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96684</xdr:rowOff>
    </xdr:from>
    <xdr:to>
      <xdr:col>11</xdr:col>
      <xdr:colOff>82550</xdr:colOff>
      <xdr:row>82</xdr:row>
      <xdr:rowOff>26834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8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37011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5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54012</xdr:rowOff>
    </xdr:from>
    <xdr:to>
      <xdr:col>7</xdr:col>
      <xdr:colOff>31750</xdr:colOff>
      <xdr:row>81</xdr:row>
      <xdr:rowOff>155612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165789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前年数値</a:t>
          </a:r>
          <a:r>
            <a:rPr kumimoji="1" lang="en-US" altLang="ja-JP" sz="1300">
              <a:latin typeface="ＭＳ Ｐゴシック" panose="020B0600070205080204" pitchFamily="50" charset="-128"/>
              <a:ea typeface="ＭＳ Ｐゴシック" panose="020B0600070205080204" pitchFamily="50" charset="-128"/>
            </a:rPr>
            <a:t>98.6</a:t>
          </a:r>
          <a:r>
            <a:rPr kumimoji="1" lang="ja-JP" altLang="en-US" sz="1300">
              <a:latin typeface="ＭＳ Ｐゴシック" panose="020B0600070205080204" pitchFamily="50" charset="-128"/>
              <a:ea typeface="ＭＳ Ｐゴシック" panose="020B0600070205080204" pitchFamily="50" charset="-128"/>
            </a:rPr>
            <a:t>に対し</a:t>
          </a:r>
          <a:r>
            <a:rPr kumimoji="1" lang="en-US" altLang="ja-JP" sz="1300">
              <a:latin typeface="ＭＳ Ｐゴシック" panose="020B0600070205080204" pitchFamily="50" charset="-128"/>
              <a:ea typeface="ＭＳ Ｐゴシック" panose="020B0600070205080204" pitchFamily="50" charset="-128"/>
            </a:rPr>
            <a:t>98.4</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主な要因としては経験年数段階内における職員の分布が変わったことなどがあげられる。</a:t>
          </a:r>
        </a:p>
        <a:p>
          <a:r>
            <a:rPr kumimoji="1" lang="ja-JP" altLang="en-US" sz="1300">
              <a:latin typeface="ＭＳ Ｐゴシック" panose="020B0600070205080204" pitchFamily="50" charset="-128"/>
              <a:ea typeface="ＭＳ Ｐゴシック" panose="020B0600070205080204" pitchFamily="50" charset="-128"/>
            </a:rPr>
            <a:t>　今後も給与水準の適正化に努める。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136071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84630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136071</xdr:rowOff>
    </xdr:from>
    <xdr:to>
      <xdr:col>77</xdr:col>
      <xdr:colOff>44450</xdr:colOff>
      <xdr:row>86</xdr:row>
      <xdr:rowOff>153307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8807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49893</xdr:rowOff>
    </xdr:from>
    <xdr:to>
      <xdr:col>72</xdr:col>
      <xdr:colOff>203200</xdr:colOff>
      <xdr:row>86</xdr:row>
      <xdr:rowOff>153307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79459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86</xdr:row>
      <xdr:rowOff>49893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70841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85271</xdr:rowOff>
    </xdr:from>
    <xdr:to>
      <xdr:col>77</xdr:col>
      <xdr:colOff>95250</xdr:colOff>
      <xdr:row>87</xdr:row>
      <xdr:rowOff>15421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102507</xdr:rowOff>
    </xdr:from>
    <xdr:to>
      <xdr:col>73</xdr:col>
      <xdr:colOff>44450</xdr:colOff>
      <xdr:row>87</xdr:row>
      <xdr:rowOff>32657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170543</xdr:rowOff>
    </xdr:from>
    <xdr:to>
      <xdr:col>68</xdr:col>
      <xdr:colOff>203200</xdr:colOff>
      <xdr:row>86</xdr:row>
      <xdr:rowOff>100693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a:t>
          </a:r>
          <a:r>
            <a:rPr kumimoji="1" lang="en-US" altLang="ja-JP" sz="1300">
              <a:latin typeface="ＭＳ Ｐゴシック" panose="020B0600070205080204" pitchFamily="50" charset="-128"/>
              <a:ea typeface="ＭＳ Ｐゴシック" panose="020B0600070205080204" pitchFamily="50" charset="-128"/>
            </a:rPr>
            <a:t>6.41</a:t>
          </a:r>
          <a:r>
            <a:rPr kumimoji="1" lang="ja-JP" altLang="en-US" sz="1300">
              <a:latin typeface="ＭＳ Ｐゴシック" panose="020B0600070205080204" pitchFamily="50" charset="-128"/>
              <a:ea typeface="ＭＳ Ｐゴシック" panose="020B0600070205080204" pitchFamily="50" charset="-128"/>
            </a:rPr>
            <a:t>人となり、全国平均</a:t>
          </a:r>
          <a:r>
            <a:rPr kumimoji="1" lang="en-US" altLang="ja-JP" sz="1300">
              <a:latin typeface="ＭＳ Ｐゴシック" panose="020B0600070205080204" pitchFamily="50" charset="-128"/>
              <a:ea typeface="ＭＳ Ｐゴシック" panose="020B0600070205080204" pitchFamily="50" charset="-128"/>
            </a:rPr>
            <a:t>(8.03</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、佐賀県平均</a:t>
          </a:r>
          <a:r>
            <a:rPr kumimoji="1" lang="en-US" altLang="ja-JP" sz="1300">
              <a:latin typeface="ＭＳ Ｐゴシック" panose="020B0600070205080204" pitchFamily="50" charset="-128"/>
              <a:ea typeface="ＭＳ Ｐゴシック" panose="020B0600070205080204" pitchFamily="50" charset="-128"/>
            </a:rPr>
            <a:t>(7.58</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、類似団体平均</a:t>
          </a:r>
          <a:r>
            <a:rPr kumimoji="1" lang="en-US" altLang="ja-JP" sz="1300">
              <a:latin typeface="ＭＳ Ｐゴシック" panose="020B0600070205080204" pitchFamily="50" charset="-128"/>
              <a:ea typeface="ＭＳ Ｐゴシック" panose="020B0600070205080204" pitchFamily="50" charset="-128"/>
            </a:rPr>
            <a:t>(8.30</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のいずれも下回っている。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引き続き、行政改革プランで掲げた目標に沿って、再任用職員等の活用等による人員削減や、現場ヒアリングを強化し業務量に見合う適正な人員配置により、定員適正化の推進を行う。</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51253</xdr:rowOff>
    </xdr:from>
    <xdr:to>
      <xdr:col>81</xdr:col>
      <xdr:colOff>44450</xdr:colOff>
      <xdr:row>60</xdr:row>
      <xdr:rowOff>61595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38253"/>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137177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40912</xdr:rowOff>
    </xdr:from>
    <xdr:to>
      <xdr:col>77</xdr:col>
      <xdr:colOff>44450</xdr:colOff>
      <xdr:row>60</xdr:row>
      <xdr:rowOff>51253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27912"/>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40912</xdr:rowOff>
    </xdr:from>
    <xdr:to>
      <xdr:col>72</xdr:col>
      <xdr:colOff>203200</xdr:colOff>
      <xdr:row>60</xdr:row>
      <xdr:rowOff>56424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327912"/>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56424</xdr:rowOff>
    </xdr:from>
    <xdr:to>
      <xdr:col>68</xdr:col>
      <xdr:colOff>152400</xdr:colOff>
      <xdr:row>60</xdr:row>
      <xdr:rowOff>97790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343424"/>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82459</xdr:rowOff>
    </xdr:from>
    <xdr:to>
      <xdr:col>64</xdr:col>
      <xdr:colOff>152400</xdr:colOff>
      <xdr:row>64</xdr:row>
      <xdr:rowOff>12609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88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168836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970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10795</xdr:rowOff>
    </xdr:from>
    <xdr:to>
      <xdr:col>81</xdr:col>
      <xdr:colOff>95250</xdr:colOff>
      <xdr:row>60</xdr:row>
      <xdr:rowOff>112395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27322</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4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453</xdr:rowOff>
    </xdr:from>
    <xdr:to>
      <xdr:col>77</xdr:col>
      <xdr:colOff>95250</xdr:colOff>
      <xdr:row>60</xdr:row>
      <xdr:rowOff>102053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8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112230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56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161562</xdr:rowOff>
    </xdr:from>
    <xdr:to>
      <xdr:col>73</xdr:col>
      <xdr:colOff>44450</xdr:colOff>
      <xdr:row>60</xdr:row>
      <xdr:rowOff>91712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7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101889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45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5624</xdr:rowOff>
    </xdr:from>
    <xdr:to>
      <xdr:col>68</xdr:col>
      <xdr:colOff>203200</xdr:colOff>
      <xdr:row>60</xdr:row>
      <xdr:rowOff>107224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117401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6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46990</xdr:rowOff>
    </xdr:from>
    <xdr:to>
      <xdr:col>64</xdr:col>
      <xdr:colOff>152400</xdr:colOff>
      <xdr:row>60</xdr:row>
      <xdr:rowOff>148590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158767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となり、全国平均（</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）、佐賀県平均（</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）を上回ったものの、類似団体平均（</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）は下回った。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新庁舎建設、こども図書館建設などの大型事業を実施したことによる公債費の増加や、合併支援措置の段階的廃止による普通交付税の減少により、実質公債費比率の上昇が見込まれる。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今後は事業の選択と適正な起債管理を行いながら、実質公債費比率の抑制に努める。</a:t>
          </a: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153670</xdr:rowOff>
    </xdr:from>
    <xdr:to>
      <xdr:col>81</xdr:col>
      <xdr:colOff>44450</xdr:colOff>
      <xdr:row>40</xdr:row>
      <xdr:rowOff>14394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684022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129540</xdr:rowOff>
    </xdr:from>
    <xdr:to>
      <xdr:col>77</xdr:col>
      <xdr:colOff>44450</xdr:colOff>
      <xdr:row>39</xdr:row>
      <xdr:rowOff>153670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68160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113454</xdr:rowOff>
    </xdr:from>
    <xdr:to>
      <xdr:col>72</xdr:col>
      <xdr:colOff>203200</xdr:colOff>
      <xdr:row>39</xdr:row>
      <xdr:rowOff>129540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680000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138447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113454</xdr:rowOff>
    </xdr:from>
    <xdr:to>
      <xdr:col>68</xdr:col>
      <xdr:colOff>152400</xdr:colOff>
      <xdr:row>39</xdr:row>
      <xdr:rowOff>129540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680000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132504</xdr:rowOff>
    </xdr:from>
    <xdr:to>
      <xdr:col>64</xdr:col>
      <xdr:colOff>152400</xdr:colOff>
      <xdr:row>41</xdr:row>
      <xdr:rowOff>62654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47431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0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151571</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66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102870</xdr:rowOff>
    </xdr:from>
    <xdr:to>
      <xdr:col>77</xdr:col>
      <xdr:colOff>95250</xdr:colOff>
      <xdr:row>40</xdr:row>
      <xdr:rowOff>33020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78740</xdr:rowOff>
    </xdr:from>
    <xdr:to>
      <xdr:col>73</xdr:col>
      <xdr:colOff>44450</xdr:colOff>
      <xdr:row>40</xdr:row>
      <xdr:rowOff>8890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19067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62654</xdr:rowOff>
    </xdr:from>
    <xdr:to>
      <xdr:col>68</xdr:col>
      <xdr:colOff>203200</xdr:colOff>
      <xdr:row>39</xdr:row>
      <xdr:rowOff>164254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2981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78740</xdr:rowOff>
    </xdr:from>
    <xdr:to>
      <xdr:col>64</xdr:col>
      <xdr:colOff>152400</xdr:colOff>
      <xdr:row>40</xdr:row>
      <xdr:rowOff>8890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19067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a:t>
          </a:r>
          <a:r>
            <a:rPr kumimoji="1" lang="en-US" altLang="ja-JP" sz="1300">
              <a:latin typeface="ＭＳ Ｐゴシック" panose="020B0600070205080204" pitchFamily="50" charset="-128"/>
              <a:ea typeface="ＭＳ Ｐゴシック" panose="020B0600070205080204" pitchFamily="50" charset="-128"/>
            </a:rPr>
            <a:t>25.5%</a:t>
          </a:r>
          <a:r>
            <a:rPr kumimoji="1" lang="ja-JP" altLang="en-US" sz="1300">
              <a:latin typeface="ＭＳ Ｐゴシック" panose="020B0600070205080204" pitchFamily="50" charset="-128"/>
              <a:ea typeface="ＭＳ Ｐゴシック" panose="020B0600070205080204" pitchFamily="50" charset="-128"/>
            </a:rPr>
            <a:t>となり、前年度（</a:t>
          </a:r>
          <a:r>
            <a:rPr kumimoji="1" lang="en-US" altLang="ja-JP" sz="1300">
              <a:latin typeface="ＭＳ Ｐゴシック" panose="020B0600070205080204" pitchFamily="50" charset="-128"/>
              <a:ea typeface="ＭＳ Ｐゴシック" panose="020B0600070205080204" pitchFamily="50" charset="-128"/>
            </a:rPr>
            <a:t>20.8%</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ポイント増となった。類似団体（</a:t>
          </a:r>
          <a:r>
            <a:rPr kumimoji="1" lang="en-US" altLang="ja-JP" sz="1300">
              <a:latin typeface="ＭＳ Ｐゴシック" panose="020B0600070205080204" pitchFamily="50" charset="-128"/>
              <a:ea typeface="ＭＳ Ｐゴシック" panose="020B0600070205080204" pitchFamily="50" charset="-128"/>
            </a:rPr>
            <a:t>49.7%</a:t>
          </a:r>
          <a:r>
            <a:rPr kumimoji="1" lang="ja-JP" altLang="en-US" sz="1300">
              <a:latin typeface="ＭＳ Ｐゴシック" panose="020B0600070205080204" pitchFamily="50" charset="-128"/>
              <a:ea typeface="ＭＳ Ｐゴシック" panose="020B0600070205080204" pitchFamily="50" charset="-128"/>
            </a:rPr>
            <a:t>）を下回ったものの、全国平均（</a:t>
          </a:r>
          <a:r>
            <a:rPr kumimoji="1" lang="en-US" altLang="ja-JP" sz="1300">
              <a:latin typeface="ＭＳ Ｐゴシック" panose="020B0600070205080204" pitchFamily="50" charset="-128"/>
              <a:ea typeface="ＭＳ Ｐゴシック" panose="020B0600070205080204" pitchFamily="50" charset="-128"/>
            </a:rPr>
            <a:t>27.4%</a:t>
          </a:r>
          <a:r>
            <a:rPr kumimoji="1" lang="ja-JP" altLang="en-US" sz="1300">
              <a:latin typeface="ＭＳ Ｐゴシック" panose="020B0600070205080204" pitchFamily="50" charset="-128"/>
              <a:ea typeface="ＭＳ Ｐゴシック" panose="020B0600070205080204" pitchFamily="50" charset="-128"/>
            </a:rPr>
            <a:t>）と佐賀県平均（</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将来負担額に対する充当可能財源等のうち、公共施設整備基金やふるさと納税によるまちづくり応援基金の取崩しによる充当可能基金の減等が将来負担比率を引き上げた要因となった。</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137668</xdr:rowOff>
    </xdr:from>
    <xdr:to>
      <xdr:col>81</xdr:col>
      <xdr:colOff>44450</xdr:colOff>
      <xdr:row>15</xdr:row>
      <xdr:rowOff>4022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179800" y="2537968"/>
          <a:ext cx="8382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119947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691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137668</xdr:rowOff>
    </xdr:from>
    <xdr:to>
      <xdr:col>77</xdr:col>
      <xdr:colOff>44450</xdr:colOff>
      <xdr:row>15</xdr:row>
      <xdr:rowOff>94107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2537968"/>
          <a:ext cx="889000" cy="1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550</xdr:rowOff>
    </xdr:from>
    <xdr:to>
      <xdr:col>77</xdr:col>
      <xdr:colOff>95250</xdr:colOff>
      <xdr:row>16</xdr:row>
      <xdr:rowOff>102150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86927</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83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49869</xdr:rowOff>
    </xdr:from>
    <xdr:to>
      <xdr:col>72</xdr:col>
      <xdr:colOff>203200</xdr:colOff>
      <xdr:row>15</xdr:row>
      <xdr:rowOff>94107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4401800" y="2621619"/>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22267</xdr:rowOff>
    </xdr:from>
    <xdr:to>
      <xdr:col>73</xdr:col>
      <xdr:colOff>44450</xdr:colOff>
      <xdr:row>16</xdr:row>
      <xdr:rowOff>123867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108644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8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144907</xdr:rowOff>
    </xdr:from>
    <xdr:to>
      <xdr:col>68</xdr:col>
      <xdr:colOff>152400</xdr:colOff>
      <xdr:row>15</xdr:row>
      <xdr:rowOff>49869</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3512800" y="2545207"/>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168783</xdr:rowOff>
    </xdr:from>
    <xdr:to>
      <xdr:col>68</xdr:col>
      <xdr:colOff>203200</xdr:colOff>
      <xdr:row>16</xdr:row>
      <xdr:rowOff>98933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83710</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82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47202</xdr:rowOff>
    </xdr:from>
    <xdr:to>
      <xdr:col>64</xdr:col>
      <xdr:colOff>152400</xdr:colOff>
      <xdr:row>16</xdr:row>
      <xdr:rowOff>148802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79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133579</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87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52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141199</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37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86868</xdr:rowOff>
    </xdr:from>
    <xdr:to>
      <xdr:col>77</xdr:col>
      <xdr:colOff>95250</xdr:colOff>
      <xdr:row>15</xdr:row>
      <xdr:rowOff>17018</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48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27195</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256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43307</xdr:rowOff>
    </xdr:from>
    <xdr:to>
      <xdr:col>73</xdr:col>
      <xdr:colOff>44450</xdr:colOff>
      <xdr:row>15</xdr:row>
      <xdr:rowOff>144907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61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155084</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38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170519</xdr:rowOff>
    </xdr:from>
    <xdr:to>
      <xdr:col>68</xdr:col>
      <xdr:colOff>203200</xdr:colOff>
      <xdr:row>15</xdr:row>
      <xdr:rowOff>100669</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57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110846</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339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94107</xdr:rowOff>
    </xdr:from>
    <xdr:to>
      <xdr:col>64</xdr:col>
      <xdr:colOff>152400</xdr:colOff>
      <xdr:row>15</xdr:row>
      <xdr:rowOff>24257</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49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34434</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26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佐賀県武雄市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48,854
48,615
195.40
26,700,800
25,582,209
856,500
13,192,781
28,684,549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a:t>
          </a:r>
          <a:r>
            <a:rPr kumimoji="1" lang="en-US" altLang="ja-JP" sz="1300">
              <a:latin typeface="ＭＳ Ｐゴシック" panose="020B0600070205080204" pitchFamily="50" charset="-128"/>
              <a:ea typeface="ＭＳ Ｐゴシック" panose="020B0600070205080204" pitchFamily="50" charset="-128"/>
            </a:rPr>
            <a:t>20.5</a:t>
          </a:r>
          <a:r>
            <a:rPr kumimoji="1" lang="ja-JP" altLang="en-US" sz="1300">
              <a:latin typeface="ＭＳ Ｐゴシック" panose="020B0600070205080204" pitchFamily="50" charset="-128"/>
              <a:ea typeface="ＭＳ Ｐゴシック" panose="020B0600070205080204" pitchFamily="50" charset="-128"/>
            </a:rPr>
            <a:t>％となり、全国平均（</a:t>
          </a:r>
          <a:r>
            <a:rPr kumimoji="1" lang="en-US" altLang="ja-JP" sz="1300">
              <a:latin typeface="ＭＳ Ｐゴシック" panose="020B0600070205080204" pitchFamily="50" charset="-128"/>
              <a:ea typeface="ＭＳ Ｐゴシック" panose="020B0600070205080204" pitchFamily="50" charset="-128"/>
            </a:rPr>
            <a:t>25.6</a:t>
          </a:r>
          <a:r>
            <a:rPr kumimoji="1" lang="ja-JP" altLang="en-US" sz="1300">
              <a:latin typeface="ＭＳ Ｐゴシック" panose="020B0600070205080204" pitchFamily="50" charset="-128"/>
              <a:ea typeface="ＭＳ Ｐゴシック" panose="020B0600070205080204" pitchFamily="50" charset="-128"/>
            </a:rPr>
            <a:t>％）、佐賀県平均（</a:t>
          </a:r>
          <a:r>
            <a:rPr kumimoji="1" lang="en-US" altLang="ja-JP" sz="1300">
              <a:latin typeface="ＭＳ Ｐゴシック" panose="020B0600070205080204" pitchFamily="50" charset="-128"/>
              <a:ea typeface="ＭＳ Ｐゴシック" panose="020B0600070205080204" pitchFamily="50" charset="-128"/>
            </a:rPr>
            <a:t>24.4</a:t>
          </a:r>
          <a:r>
            <a:rPr kumimoji="1" lang="ja-JP" altLang="en-US" sz="1300">
              <a:latin typeface="ＭＳ Ｐゴシック" panose="020B0600070205080204" pitchFamily="50" charset="-128"/>
              <a:ea typeface="ＭＳ Ｐゴシック" panose="020B0600070205080204" pitchFamily="50" charset="-128"/>
            </a:rPr>
            <a:t>％）、類似団体平均（</a:t>
          </a:r>
          <a:r>
            <a:rPr kumimoji="1" lang="en-US" altLang="ja-JP" sz="1300">
              <a:latin typeface="ＭＳ Ｐゴシック" panose="020B0600070205080204" pitchFamily="50" charset="-128"/>
              <a:ea typeface="ＭＳ Ｐゴシック" panose="020B0600070205080204" pitchFamily="50" charset="-128"/>
            </a:rPr>
            <a:t>22.3</a:t>
          </a:r>
          <a:r>
            <a:rPr kumimoji="1" lang="ja-JP" altLang="en-US" sz="1300">
              <a:latin typeface="ＭＳ Ｐゴシック" panose="020B0600070205080204" pitchFamily="50" charset="-128"/>
              <a:ea typeface="ＭＳ Ｐゴシック" panose="020B0600070205080204" pitchFamily="50" charset="-128"/>
            </a:rPr>
            <a:t>％）のいずれも下回ったが、前年度と比較すると</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職員数の削減（△</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人）等の人件費の削減に努めたが、災害による時間外勤務手当・休日勤務手当の増加が要因となった。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39370</xdr:rowOff>
    </xdr:from>
    <xdr:to>
      <xdr:col>24</xdr:col>
      <xdr:colOff>25400</xdr:colOff>
      <xdr:row>35</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401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39370</xdr:rowOff>
    </xdr:from>
    <xdr:to>
      <xdr:col>19</xdr:col>
      <xdr:colOff>187325</xdr:colOff>
      <xdr:row>35</xdr:row>
      <xdr:rowOff>62230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40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62230</xdr:rowOff>
    </xdr:from>
    <xdr:to>
      <xdr:col>15</xdr:col>
      <xdr:colOff>98425</xdr:colOff>
      <xdr:row>35</xdr:row>
      <xdr:rowOff>130810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62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71137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62230</xdr:rowOff>
    </xdr:from>
    <xdr:to>
      <xdr:col>11</xdr:col>
      <xdr:colOff>9525</xdr:colOff>
      <xdr:row>35</xdr:row>
      <xdr:rowOff>130810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62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19050</xdr:rowOff>
    </xdr:from>
    <xdr:to>
      <xdr:col>24</xdr:col>
      <xdr:colOff>76200</xdr:colOff>
      <xdr:row>35</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160020</xdr:rowOff>
    </xdr:from>
    <xdr:to>
      <xdr:col>20</xdr:col>
      <xdr:colOff>38100</xdr:colOff>
      <xdr:row>35</xdr:row>
      <xdr:rowOff>90170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100347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5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11430</xdr:rowOff>
    </xdr:from>
    <xdr:to>
      <xdr:col>15</xdr:col>
      <xdr:colOff>149225</xdr:colOff>
      <xdr:row>35</xdr:row>
      <xdr:rowOff>113030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123207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80010</xdr:rowOff>
    </xdr:from>
    <xdr:to>
      <xdr:col>11</xdr:col>
      <xdr:colOff>60325</xdr:colOff>
      <xdr:row>36</xdr:row>
      <xdr:rowOff>10160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20337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11430</xdr:rowOff>
    </xdr:from>
    <xdr:to>
      <xdr:col>6</xdr:col>
      <xdr:colOff>171450</xdr:colOff>
      <xdr:row>35</xdr:row>
      <xdr:rowOff>113030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123207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a:t>
          </a:r>
          <a:r>
            <a:rPr kumimoji="1" lang="en-US" altLang="ja-JP" sz="1300">
              <a:latin typeface="ＭＳ Ｐゴシック" panose="020B0600070205080204" pitchFamily="50" charset="-128"/>
              <a:ea typeface="ＭＳ Ｐゴシック" panose="020B0600070205080204" pitchFamily="50" charset="-128"/>
            </a:rPr>
            <a:t>14.2</a:t>
          </a:r>
          <a:r>
            <a:rPr kumimoji="1" lang="ja-JP" altLang="en-US" sz="1300">
              <a:latin typeface="ＭＳ Ｐゴシック" panose="020B0600070205080204" pitchFamily="50" charset="-128"/>
              <a:ea typeface="ＭＳ Ｐゴシック" panose="020B0600070205080204" pitchFamily="50" charset="-128"/>
            </a:rPr>
            <a:t>％となり、佐賀県平均（</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％）を上回ったものの、全国平均（</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％）、類似団体平均（</a:t>
          </a:r>
          <a:r>
            <a:rPr kumimoji="1" lang="en-US" altLang="ja-JP" sz="1300">
              <a:latin typeface="ＭＳ Ｐゴシック" panose="020B0600070205080204" pitchFamily="50" charset="-128"/>
              <a:ea typeface="ＭＳ Ｐゴシック" panose="020B0600070205080204" pitchFamily="50" charset="-128"/>
            </a:rPr>
            <a:t>15.3</a:t>
          </a:r>
          <a:r>
            <a:rPr kumimoji="1" lang="ja-JP" altLang="en-US" sz="1300">
              <a:latin typeface="ＭＳ Ｐゴシック" panose="020B0600070205080204" pitchFamily="50" charset="-128"/>
              <a:ea typeface="ＭＳ Ｐゴシック" panose="020B0600070205080204" pitchFamily="50" charset="-128"/>
            </a:rPr>
            <a:t>％）を下回り、前年度と比較すると</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まちづくり応援基金からの繰入金の減により、経常経費充当一般財源が増加したことによる。</a:t>
          </a:r>
        </a:p>
        <a:p>
          <a:r>
            <a:rPr kumimoji="1" lang="ja-JP" altLang="en-US" sz="1300">
              <a:latin typeface="ＭＳ Ｐゴシック" panose="020B0600070205080204" pitchFamily="50" charset="-128"/>
              <a:ea typeface="ＭＳ Ｐゴシック" panose="020B0600070205080204" pitchFamily="50" charset="-128"/>
            </a:rPr>
            <a:t>　今後も行政改革プランに基づく一層の事務事業の見直しにより、事業の選択と集中を図る。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148771</xdr:rowOff>
    </xdr:from>
    <xdr:to>
      <xdr:col>82</xdr:col>
      <xdr:colOff>107950</xdr:colOff>
      <xdr:row>15</xdr:row>
      <xdr:rowOff>162379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549071"/>
          <a:ext cx="8382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31948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148771</xdr:rowOff>
    </xdr:from>
    <xdr:to>
      <xdr:col>78</xdr:col>
      <xdr:colOff>69850</xdr:colOff>
      <xdr:row>15</xdr:row>
      <xdr:rowOff>151493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549071"/>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102706</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151493</xdr:rowOff>
    </xdr:from>
    <xdr:to>
      <xdr:col>73</xdr:col>
      <xdr:colOff>180975</xdr:colOff>
      <xdr:row>15</xdr:row>
      <xdr:rowOff>151493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723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70048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159657</xdr:rowOff>
    </xdr:from>
    <xdr:to>
      <xdr:col>69</xdr:col>
      <xdr:colOff>92075</xdr:colOff>
      <xdr:row>15</xdr:row>
      <xdr:rowOff>151493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5599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26506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87086</xdr:rowOff>
    </xdr:from>
    <xdr:to>
      <xdr:col>65</xdr:col>
      <xdr:colOff>53975</xdr:colOff>
      <xdr:row>15</xdr:row>
      <xdr:rowOff>17236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48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27413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111579</xdr:rowOff>
    </xdr:from>
    <xdr:to>
      <xdr:col>82</xdr:col>
      <xdr:colOff>158750</xdr:colOff>
      <xdr:row>16</xdr:row>
      <xdr:rowOff>41729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128106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97971</xdr:rowOff>
    </xdr:from>
    <xdr:to>
      <xdr:col>78</xdr:col>
      <xdr:colOff>120650</xdr:colOff>
      <xdr:row>15</xdr:row>
      <xdr:rowOff>28121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38298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67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100693</xdr:rowOff>
    </xdr:from>
    <xdr:to>
      <xdr:col>74</xdr:col>
      <xdr:colOff>31750</xdr:colOff>
      <xdr:row>16</xdr:row>
      <xdr:rowOff>30843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41020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100693</xdr:rowOff>
    </xdr:from>
    <xdr:to>
      <xdr:col>69</xdr:col>
      <xdr:colOff>142875</xdr:colOff>
      <xdr:row>16</xdr:row>
      <xdr:rowOff>30843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41020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108857</xdr:rowOff>
    </xdr:from>
    <xdr:to>
      <xdr:col>65</xdr:col>
      <xdr:colOff>53975</xdr:colOff>
      <xdr:row>15</xdr:row>
      <xdr:rowOff>39007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23784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5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a:t>
          </a:r>
          <a:r>
            <a:rPr kumimoji="1" lang="en-US" altLang="ja-JP" sz="1300">
              <a:latin typeface="ＭＳ Ｐゴシック" panose="020B0600070205080204" pitchFamily="50" charset="-128"/>
              <a:ea typeface="ＭＳ Ｐゴシック" panose="020B0600070205080204" pitchFamily="50" charset="-128"/>
            </a:rPr>
            <a:t>12.2</a:t>
          </a:r>
          <a:r>
            <a:rPr kumimoji="1" lang="ja-JP" altLang="en-US" sz="1300">
              <a:latin typeface="ＭＳ Ｐゴシック" panose="020B0600070205080204" pitchFamily="50" charset="-128"/>
              <a:ea typeface="ＭＳ Ｐゴシック" panose="020B0600070205080204" pitchFamily="50" charset="-128"/>
            </a:rPr>
            <a:t>％となり、全国平均（</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％）を下回ったものの、佐賀県平均（</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％）、類似団体平均（</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％）のいずれも上回った。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ポイント増加した。要因としては、介護給付費や、児童扶養手当の増となっている。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45357</xdr:rowOff>
    </xdr:from>
    <xdr:to>
      <xdr:col>24</xdr:col>
      <xdr:colOff>25400</xdr:colOff>
      <xdr:row>58</xdr:row>
      <xdr:rowOff>94343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9894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100892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45357</xdr:rowOff>
    </xdr:from>
    <xdr:to>
      <xdr:col>19</xdr:col>
      <xdr:colOff>187325</xdr:colOff>
      <xdr:row>58</xdr:row>
      <xdr:rowOff>78015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9894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167822</xdr:rowOff>
    </xdr:from>
    <xdr:to>
      <xdr:col>15</xdr:col>
      <xdr:colOff>98425</xdr:colOff>
      <xdr:row>58</xdr:row>
      <xdr:rowOff>78015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9404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20865</xdr:rowOff>
    </xdr:from>
    <xdr:to>
      <xdr:col>11</xdr:col>
      <xdr:colOff>9525</xdr:colOff>
      <xdr:row>57</xdr:row>
      <xdr:rowOff>167822</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79351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43543</xdr:rowOff>
    </xdr:from>
    <xdr:to>
      <xdr:col>24</xdr:col>
      <xdr:colOff>76200</xdr:colOff>
      <xdr:row>58</xdr:row>
      <xdr:rowOff>145143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15620</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166007</xdr:rowOff>
    </xdr:from>
    <xdr:to>
      <xdr:col>20</xdr:col>
      <xdr:colOff>38100</xdr:colOff>
      <xdr:row>58</xdr:row>
      <xdr:rowOff>96157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80934</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02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27215</xdr:rowOff>
    </xdr:from>
    <xdr:to>
      <xdr:col>15</xdr:col>
      <xdr:colOff>149225</xdr:colOff>
      <xdr:row>58</xdr:row>
      <xdr:rowOff>128815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113592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117022</xdr:rowOff>
    </xdr:from>
    <xdr:to>
      <xdr:col>11</xdr:col>
      <xdr:colOff>60325</xdr:colOff>
      <xdr:row>58</xdr:row>
      <xdr:rowOff>47172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31949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141515</xdr:rowOff>
    </xdr:from>
    <xdr:to>
      <xdr:col>6</xdr:col>
      <xdr:colOff>171450</xdr:colOff>
      <xdr:row>57</xdr:row>
      <xdr:rowOff>71665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56442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％となり、全国平均（</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％）、佐賀県平均（</a:t>
          </a:r>
          <a:r>
            <a:rPr kumimoji="1" lang="en-US" altLang="ja-JP" sz="1300">
              <a:latin typeface="ＭＳ Ｐゴシック" panose="020B0600070205080204" pitchFamily="50" charset="-128"/>
              <a:ea typeface="ＭＳ Ｐゴシック" panose="020B0600070205080204" pitchFamily="50" charset="-128"/>
            </a:rPr>
            <a:t>14.9</a:t>
          </a:r>
          <a:r>
            <a:rPr kumimoji="1" lang="ja-JP" altLang="en-US" sz="1300">
              <a:latin typeface="ＭＳ Ｐゴシック" panose="020B0600070205080204" pitchFamily="50" charset="-128"/>
              <a:ea typeface="ＭＳ Ｐゴシック" panose="020B0600070205080204" pitchFamily="50" charset="-128"/>
            </a:rPr>
            <a:t>％）をいずれも下回り、前年度と比較すると</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その他については国民健康保険特別会計や後期高齢者医療特別会計への繰出金が主のものとなっており、今後も行政改革プランに沿って特別会計等の経営健全化に努める。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27396</xdr:rowOff>
    </xdr:from>
    <xdr:to>
      <xdr:col>82</xdr:col>
      <xdr:colOff>107950</xdr:colOff>
      <xdr:row>55</xdr:row>
      <xdr:rowOff>60053</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45714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144615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74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60053</xdr:rowOff>
    </xdr:from>
    <xdr:to>
      <xdr:col>78</xdr:col>
      <xdr:colOff>69850</xdr:colOff>
      <xdr:row>55</xdr:row>
      <xdr:rowOff>73116</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48980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73116</xdr:rowOff>
    </xdr:from>
    <xdr:to>
      <xdr:col>73</xdr:col>
      <xdr:colOff>180975</xdr:colOff>
      <xdr:row>57</xdr:row>
      <xdr:rowOff>37193</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502866"/>
          <a:ext cx="889000" cy="30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159311</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76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11067</xdr:rowOff>
    </xdr:from>
    <xdr:to>
      <xdr:col>69</xdr:col>
      <xdr:colOff>92075</xdr:colOff>
      <xdr:row>57</xdr:row>
      <xdr:rowOff>37193</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78371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148046</xdr:rowOff>
    </xdr:from>
    <xdr:to>
      <xdr:col>82</xdr:col>
      <xdr:colOff>158750</xdr:colOff>
      <xdr:row>55</xdr:row>
      <xdr:rowOff>78196</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40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164573</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25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9253</xdr:rowOff>
    </xdr:from>
    <xdr:to>
      <xdr:col>78</xdr:col>
      <xdr:colOff>120650</xdr:colOff>
      <xdr:row>55</xdr:row>
      <xdr:rowOff>110853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4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121030</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207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22316</xdr:rowOff>
    </xdr:from>
    <xdr:to>
      <xdr:col>74</xdr:col>
      <xdr:colOff>31750</xdr:colOff>
      <xdr:row>55</xdr:row>
      <xdr:rowOff>123916</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45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134093</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22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157843</xdr:rowOff>
    </xdr:from>
    <xdr:to>
      <xdr:col>69</xdr:col>
      <xdr:colOff>142875</xdr:colOff>
      <xdr:row>57</xdr:row>
      <xdr:rowOff>87993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72770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131717</xdr:rowOff>
    </xdr:from>
    <xdr:to>
      <xdr:col>65</xdr:col>
      <xdr:colOff>53975</xdr:colOff>
      <xdr:row>57</xdr:row>
      <xdr:rowOff>61867</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73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46644</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81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a:t>
          </a:r>
          <a:r>
            <a:rPr kumimoji="1" lang="en-US" altLang="ja-JP" sz="1300">
              <a:latin typeface="ＭＳ Ｐゴシック" panose="020B0600070205080204" pitchFamily="50" charset="-128"/>
              <a:ea typeface="ＭＳ Ｐゴシック" panose="020B0600070205080204" pitchFamily="50" charset="-128"/>
            </a:rPr>
            <a:t>15.5</a:t>
          </a:r>
          <a:r>
            <a:rPr kumimoji="1" lang="ja-JP" altLang="en-US" sz="1300">
              <a:latin typeface="ＭＳ Ｐゴシック" panose="020B0600070205080204" pitchFamily="50" charset="-128"/>
              <a:ea typeface="ＭＳ Ｐゴシック" panose="020B0600070205080204" pitchFamily="50" charset="-128"/>
            </a:rPr>
            <a:t>％となり、全国平均（</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％）、佐賀県平均（</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％）のいずれも上回っており、前年度から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一部事務組合負担金や下水道事業会計補助金に係る補助費等が増加した。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92710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3906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46990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39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62992</xdr:rowOff>
    </xdr:from>
    <xdr:to>
      <xdr:col>73</xdr:col>
      <xdr:colOff>180975</xdr:colOff>
      <xdr:row>37</xdr:row>
      <xdr:rowOff>46990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23519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17272</xdr:rowOff>
    </xdr:from>
    <xdr:to>
      <xdr:col>69</xdr:col>
      <xdr:colOff>92075</xdr:colOff>
      <xdr:row>36</xdr:row>
      <xdr:rowOff>62992</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1894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13987</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xdr:rowOff>
    </xdr:from>
    <xdr:to>
      <xdr:col>69</xdr:col>
      <xdr:colOff>142875</xdr:colOff>
      <xdr:row>36</xdr:row>
      <xdr:rowOff>113792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123969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78249</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公債費に係る経常収支比率は</a:t>
          </a:r>
          <a:r>
            <a:rPr kumimoji="1" lang="en-US" altLang="ja-JP" sz="1300">
              <a:latin typeface="ＭＳ Ｐゴシック" panose="020B0600070205080204" pitchFamily="50" charset="-128"/>
              <a:ea typeface="ＭＳ Ｐゴシック" panose="020B0600070205080204" pitchFamily="50" charset="-128"/>
            </a:rPr>
            <a:t>20.3</a:t>
          </a:r>
          <a:r>
            <a:rPr kumimoji="1" lang="ja-JP" altLang="en-US" sz="1300">
              <a:latin typeface="ＭＳ Ｐゴシック" panose="020B0600070205080204" pitchFamily="50" charset="-128"/>
              <a:ea typeface="ＭＳ Ｐゴシック" panose="020B0600070205080204" pitchFamily="50" charset="-128"/>
            </a:rPr>
            <a:t>％となり、全国平均（</a:t>
          </a:r>
          <a:r>
            <a:rPr kumimoji="1" lang="en-US" altLang="ja-JP" sz="1300">
              <a:latin typeface="ＭＳ Ｐゴシック" panose="020B0600070205080204" pitchFamily="50" charset="-128"/>
              <a:ea typeface="ＭＳ Ｐゴシック" panose="020B0600070205080204" pitchFamily="50" charset="-128"/>
            </a:rPr>
            <a:t>16.5</a:t>
          </a:r>
          <a:r>
            <a:rPr kumimoji="1" lang="ja-JP" altLang="en-US" sz="1300">
              <a:latin typeface="ＭＳ Ｐゴシック" panose="020B0600070205080204" pitchFamily="50" charset="-128"/>
              <a:ea typeface="ＭＳ Ｐゴシック" panose="020B0600070205080204" pitchFamily="50" charset="-128"/>
            </a:rPr>
            <a:t>％）、佐賀県平均（</a:t>
          </a:r>
          <a:r>
            <a:rPr kumimoji="1" lang="en-US" altLang="ja-JP" sz="1300">
              <a:latin typeface="ＭＳ Ｐゴシック" panose="020B0600070205080204" pitchFamily="50" charset="-128"/>
              <a:ea typeface="ＭＳ Ｐゴシック" panose="020B0600070205080204" pitchFamily="50" charset="-128"/>
            </a:rPr>
            <a:t>17.2</a:t>
          </a:r>
          <a:r>
            <a:rPr kumimoji="1" lang="ja-JP" altLang="en-US" sz="1300">
              <a:latin typeface="ＭＳ Ｐゴシック" panose="020B0600070205080204" pitchFamily="50" charset="-128"/>
              <a:ea typeface="ＭＳ Ｐゴシック" panose="020B0600070205080204" pitchFamily="50" charset="-128"/>
            </a:rPr>
            <a:t>％）、類似団体平均（</a:t>
          </a:r>
          <a:r>
            <a:rPr kumimoji="1" lang="en-US" altLang="ja-JP" sz="1300">
              <a:latin typeface="ＭＳ Ｐゴシック" panose="020B0600070205080204" pitchFamily="50" charset="-128"/>
              <a:ea typeface="ＭＳ Ｐゴシック" panose="020B0600070205080204" pitchFamily="50" charset="-128"/>
            </a:rPr>
            <a:t>17.2</a:t>
          </a:r>
          <a:r>
            <a:rPr kumimoji="1" lang="ja-JP" altLang="en-US" sz="1300">
              <a:latin typeface="ＭＳ Ｐゴシック" panose="020B0600070205080204" pitchFamily="50" charset="-128"/>
              <a:ea typeface="ＭＳ Ｐゴシック" panose="020B0600070205080204" pitchFamily="50" charset="-128"/>
            </a:rPr>
            <a:t>％）のいずれも上回った。前年度と比較すると</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今後も新球場、体育館建設などの大型事業を予定しており公債費の増加が見込まれるが、事業の選択と適正な起債管理を行い、公債費の抑制に努める。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a:extLst>
            <a:ext uri="{FF2B5EF4-FFF2-40B4-BE49-F238E27FC236}">
              <a16:creationId xmlns:a16="http://schemas.microsoft.com/office/drawing/2014/main" id="{00000000-0008-0000-0400-00007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2" name="公債費最小値テキスト">
          <a:extLst>
            <a:ext uri="{FF2B5EF4-FFF2-40B4-BE49-F238E27FC236}">
              <a16:creationId xmlns:a16="http://schemas.microsoft.com/office/drawing/2014/main" id="{00000000-0008-0000-0400-000074010000}"/>
            </a:ext>
          </a:extLst>
        </xdr:cNvPr>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4" name="公債費最大値テキスト">
          <a:extLst>
            <a:ext uri="{FF2B5EF4-FFF2-40B4-BE49-F238E27FC236}">
              <a16:creationId xmlns:a16="http://schemas.microsoft.com/office/drawing/2014/main" id="{00000000-0008-0000-0400-000076010000}"/>
            </a:ext>
          </a:extLst>
        </xdr:cNvPr>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161289</xdr:rowOff>
    </xdr:from>
    <xdr:to>
      <xdr:col>24</xdr:col>
      <xdr:colOff>25400</xdr:colOff>
      <xdr:row>78</xdr:row>
      <xdr:rowOff>81280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987800" y="13362939"/>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15983</xdr:rowOff>
    </xdr:from>
    <xdr:ext cx="762000" cy="259045"/>
    <xdr:sp macro="" textlink="">
      <xdr:nvSpPr>
        <xdr:cNvPr id="377" name="公債費平均値テキスト">
          <a:extLst>
            <a:ext uri="{FF2B5EF4-FFF2-40B4-BE49-F238E27FC236}">
              <a16:creationId xmlns:a16="http://schemas.microsoft.com/office/drawing/2014/main" id="{00000000-0008-0000-0400-000079010000}"/>
            </a:ext>
          </a:extLst>
        </xdr:cNvPr>
        <xdr:cNvSpPr txBox="1"/>
      </xdr:nvSpPr>
      <xdr:spPr>
        <a:xfrm>
          <a:off x="4914900" y="13046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161289</xdr:rowOff>
    </xdr:from>
    <xdr:to>
      <xdr:col>19</xdr:col>
      <xdr:colOff>187325</xdr:colOff>
      <xdr:row>78</xdr:row>
      <xdr:rowOff>15966</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098800" y="13362939"/>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98170</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95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141695</xdr:rowOff>
    </xdr:from>
    <xdr:to>
      <xdr:col>15</xdr:col>
      <xdr:colOff>98425</xdr:colOff>
      <xdr:row>78</xdr:row>
      <xdr:rowOff>15966</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2209800" y="13343345"/>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117764</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89444</xdr:rowOff>
    </xdr:from>
    <xdr:to>
      <xdr:col>11</xdr:col>
      <xdr:colOff>9525</xdr:colOff>
      <xdr:row>77</xdr:row>
      <xdr:rowOff>141695</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a:off x="1320800" y="13291094"/>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124296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98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149679</xdr:rowOff>
    </xdr:from>
    <xdr:to>
      <xdr:col>6</xdr:col>
      <xdr:colOff>171450</xdr:colOff>
      <xdr:row>78</xdr:row>
      <xdr:rowOff>79829</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1270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64606</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30480</xdr:rowOff>
    </xdr:from>
    <xdr:to>
      <xdr:col>24</xdr:col>
      <xdr:colOff>76200</xdr:colOff>
      <xdr:row>78</xdr:row>
      <xdr:rowOff>132080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2557</xdr:rowOff>
    </xdr:from>
    <xdr:ext cx="762000" cy="259045"/>
    <xdr:sp macro="" textlink="">
      <xdr:nvSpPr>
        <xdr:cNvPr id="396" name="公債費該当値テキスト">
          <a:extLst>
            <a:ext uri="{FF2B5EF4-FFF2-40B4-BE49-F238E27FC236}">
              <a16:creationId xmlns:a16="http://schemas.microsoft.com/office/drawing/2014/main" id="{00000000-0008-0000-0400-00008C010000}"/>
            </a:ext>
          </a:extLst>
        </xdr:cNvPr>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110489</xdr:rowOff>
    </xdr:from>
    <xdr:to>
      <xdr:col>20</xdr:col>
      <xdr:colOff>38100</xdr:colOff>
      <xdr:row>78</xdr:row>
      <xdr:rowOff>40639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136616</xdr:rowOff>
    </xdr:from>
    <xdr:to>
      <xdr:col>15</xdr:col>
      <xdr:colOff>149225</xdr:colOff>
      <xdr:row>78</xdr:row>
      <xdr:rowOff>66766</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3048000" y="133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51543</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2717800" y="1342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90895</xdr:rowOff>
    </xdr:from>
    <xdr:to>
      <xdr:col>11</xdr:col>
      <xdr:colOff>60325</xdr:colOff>
      <xdr:row>78</xdr:row>
      <xdr:rowOff>21045</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2159000" y="132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5822</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828800" y="1337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38644</xdr:rowOff>
    </xdr:from>
    <xdr:to>
      <xdr:col>6</xdr:col>
      <xdr:colOff>171450</xdr:colOff>
      <xdr:row>77</xdr:row>
      <xdr:rowOff>140244</xdr:rowOff>
    </xdr:to>
    <xdr:sp macro="" textlink="">
      <xdr:nvSpPr>
        <xdr:cNvPr id="403" name="楕円 402">
          <a:extLst>
            <a:ext uri="{FF2B5EF4-FFF2-40B4-BE49-F238E27FC236}">
              <a16:creationId xmlns:a16="http://schemas.microsoft.com/office/drawing/2014/main" id="{00000000-0008-0000-0400-000093010000}"/>
            </a:ext>
          </a:extLst>
        </xdr:cNvPr>
        <xdr:cNvSpPr/>
      </xdr:nvSpPr>
      <xdr:spPr>
        <a:xfrm>
          <a:off x="1270000" y="132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150421</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939800" y="1300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a:t>
          </a:r>
          <a:r>
            <a:rPr kumimoji="1" lang="en-US" altLang="ja-JP" sz="1300">
              <a:latin typeface="ＭＳ Ｐゴシック" panose="020B0600070205080204" pitchFamily="50" charset="-128"/>
              <a:ea typeface="ＭＳ Ｐゴシック" panose="020B0600070205080204" pitchFamily="50" charset="-128"/>
            </a:rPr>
            <a:t>74.0</a:t>
          </a:r>
          <a:r>
            <a:rPr kumimoji="1" lang="ja-JP" altLang="en-US" sz="1300">
              <a:latin typeface="ＭＳ Ｐゴシック" panose="020B0600070205080204" pitchFamily="50" charset="-128"/>
              <a:ea typeface="ＭＳ Ｐゴシック" panose="020B0600070205080204" pitchFamily="50" charset="-128"/>
            </a:rPr>
            <a:t>％となり、全国平均（</a:t>
          </a:r>
          <a:r>
            <a:rPr kumimoji="1" lang="en-US" altLang="ja-JP" sz="1300">
              <a:latin typeface="ＭＳ Ｐゴシック" panose="020B0600070205080204" pitchFamily="50" charset="-128"/>
              <a:ea typeface="ＭＳ Ｐゴシック" panose="020B0600070205080204" pitchFamily="50" charset="-128"/>
            </a:rPr>
            <a:t>77.1</a:t>
          </a:r>
          <a:r>
            <a:rPr kumimoji="1" lang="ja-JP" altLang="en-US" sz="1300">
              <a:latin typeface="ＭＳ Ｐゴシック" panose="020B0600070205080204" pitchFamily="50" charset="-128"/>
              <a:ea typeface="ＭＳ Ｐゴシック" panose="020B0600070205080204" pitchFamily="50" charset="-128"/>
            </a:rPr>
            <a:t>％）、佐賀県平均（</a:t>
          </a:r>
          <a:r>
            <a:rPr kumimoji="1" lang="en-US" altLang="ja-JP" sz="1300">
              <a:latin typeface="ＭＳ Ｐゴシック" panose="020B0600070205080204" pitchFamily="50" charset="-128"/>
              <a:ea typeface="ＭＳ Ｐゴシック" panose="020B0600070205080204" pitchFamily="50" charset="-128"/>
            </a:rPr>
            <a:t>76.6</a:t>
          </a:r>
          <a:r>
            <a:rPr kumimoji="1" lang="ja-JP" altLang="en-US" sz="1300">
              <a:latin typeface="ＭＳ Ｐゴシック" panose="020B0600070205080204" pitchFamily="50" charset="-128"/>
              <a:ea typeface="ＭＳ Ｐゴシック" panose="020B0600070205080204" pitchFamily="50" charset="-128"/>
            </a:rPr>
            <a:t>％）、類似団体平均（</a:t>
          </a:r>
          <a:r>
            <a:rPr kumimoji="1" lang="en-US" altLang="ja-JP" sz="1300">
              <a:latin typeface="ＭＳ Ｐゴシック" panose="020B0600070205080204" pitchFamily="50" charset="-128"/>
              <a:ea typeface="ＭＳ Ｐゴシック" panose="020B0600070205080204" pitchFamily="50" charset="-128"/>
            </a:rPr>
            <a:t>75.2</a:t>
          </a:r>
          <a:r>
            <a:rPr kumimoji="1" lang="ja-JP" altLang="en-US" sz="1300">
              <a:latin typeface="ＭＳ Ｐゴシック" panose="020B0600070205080204" pitchFamily="50" charset="-128"/>
              <a:ea typeface="ＭＳ Ｐゴシック" panose="020B0600070205080204" pitchFamily="50" charset="-128"/>
            </a:rPr>
            <a:t>％）のいずれも下回り、前年度と比較すると</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今後も公債費、公債費以外いずれの経費も削減し、経常収支比率の抑制に努める。</a:t>
          </a:r>
        </a:p>
      </xdr:txBody>
    </xdr:sp>
    <xdr:clientData/>
  </xdr:twoCellAnchor>
  <xdr:oneCellAnchor>
    <xdr:from>
      <xdr:col>62</xdr:col>
      <xdr:colOff>6350</xdr:colOff>
      <xdr:row>69</xdr:row>
      <xdr:rowOff>107950</xdr:rowOff>
    </xdr:from>
    <xdr:ext cx="298543" cy="225703"/>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62992</xdr:rowOff>
    </xdr:from>
    <xdr:to>
      <xdr:col>82</xdr:col>
      <xdr:colOff>107950</xdr:colOff>
      <xdr:row>77</xdr:row>
      <xdr:rowOff>24130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093192"/>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271</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62992</xdr:rowOff>
    </xdr:from>
    <xdr:to>
      <xdr:col>78</xdr:col>
      <xdr:colOff>69850</xdr:colOff>
      <xdr:row>76</xdr:row>
      <xdr:rowOff>168148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309319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168148</xdr:rowOff>
    </xdr:from>
    <xdr:to>
      <xdr:col>73</xdr:col>
      <xdr:colOff>180975</xdr:colOff>
      <xdr:row>77</xdr:row>
      <xdr:rowOff>74422</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893800" y="131983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30987</xdr:rowOff>
    </xdr:from>
    <xdr:to>
      <xdr:col>69</xdr:col>
      <xdr:colOff>92075</xdr:colOff>
      <xdr:row>77</xdr:row>
      <xdr:rowOff>74422</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3061187"/>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161307</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xdr:rowOff>
    </xdr:from>
    <xdr:to>
      <xdr:col>78</xdr:col>
      <xdr:colOff>120650</xdr:colOff>
      <xdr:row>76</xdr:row>
      <xdr:rowOff>113792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123969</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117348</xdr:rowOff>
    </xdr:from>
    <xdr:to>
      <xdr:col>74</xdr:col>
      <xdr:colOff>31750</xdr:colOff>
      <xdr:row>77</xdr:row>
      <xdr:rowOff>47498</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23622</xdr:rowOff>
    </xdr:from>
    <xdr:to>
      <xdr:col>69</xdr:col>
      <xdr:colOff>142875</xdr:colOff>
      <xdr:row>77</xdr:row>
      <xdr:rowOff>125222</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109999</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佐賀県武雄市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17609</xdr:rowOff>
    </xdr:from>
    <xdr:to>
      <xdr:col>29</xdr:col>
      <xdr:colOff>127000</xdr:colOff>
      <xdr:row>17</xdr:row>
      <xdr:rowOff>38592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79884"/>
          <a:ext cx="647700" cy="20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17382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38592</xdr:rowOff>
    </xdr:from>
    <xdr:to>
      <xdr:col>26</xdr:col>
      <xdr:colOff>50800</xdr:colOff>
      <xdr:row>17</xdr:row>
      <xdr:rowOff>52602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00867"/>
          <a:ext cx="698500" cy="14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137190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85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39294</xdr:rowOff>
    </xdr:from>
    <xdr:to>
      <xdr:col>22</xdr:col>
      <xdr:colOff>114300</xdr:colOff>
      <xdr:row>17</xdr:row>
      <xdr:rowOff>52602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001569"/>
          <a:ext cx="698500" cy="13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151983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37710</xdr:rowOff>
    </xdr:from>
    <xdr:to>
      <xdr:col>18</xdr:col>
      <xdr:colOff>177800</xdr:colOff>
      <xdr:row>17</xdr:row>
      <xdr:rowOff>39294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999985"/>
          <a:ext cx="698500" cy="1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169504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101243</xdr:rowOff>
    </xdr:from>
    <xdr:to>
      <xdr:col>15</xdr:col>
      <xdr:colOff>101600</xdr:colOff>
      <xdr:row>15</xdr:row>
      <xdr:rowOff>31393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5491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41570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31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138259</xdr:rowOff>
    </xdr:from>
    <xdr:to>
      <xdr:col>29</xdr:col>
      <xdr:colOff>177800</xdr:colOff>
      <xdr:row>17</xdr:row>
      <xdr:rowOff>68409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29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110336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159242</xdr:rowOff>
    </xdr:from>
    <xdr:to>
      <xdr:col>26</xdr:col>
      <xdr:colOff>101600</xdr:colOff>
      <xdr:row>17</xdr:row>
      <xdr:rowOff>89392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50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74169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036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1802</xdr:rowOff>
    </xdr:from>
    <xdr:to>
      <xdr:col>22</xdr:col>
      <xdr:colOff>165100</xdr:colOff>
      <xdr:row>17</xdr:row>
      <xdr:rowOff>103402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64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88179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05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159944</xdr:rowOff>
    </xdr:from>
    <xdr:to>
      <xdr:col>19</xdr:col>
      <xdr:colOff>38100</xdr:colOff>
      <xdr:row>17</xdr:row>
      <xdr:rowOff>90094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50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74871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037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158360</xdr:rowOff>
    </xdr:from>
    <xdr:to>
      <xdr:col>15</xdr:col>
      <xdr:colOff>101600</xdr:colOff>
      <xdr:row>17</xdr:row>
      <xdr:rowOff>88510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49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73287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03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a:extLst>
            <a:ext uri="{FF2B5EF4-FFF2-40B4-BE49-F238E27FC236}">
              <a16:creationId xmlns:a16="http://schemas.microsoft.com/office/drawing/2014/main" id="{00000000-0008-0000-0500-00006E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a:extLst>
            <a:ext uri="{FF2B5EF4-FFF2-40B4-BE49-F238E27FC236}">
              <a16:creationId xmlns:a16="http://schemas.microsoft.com/office/drawing/2014/main" id="{00000000-0008-0000-0500-000070000000}"/>
            </a:ext>
          </a:extLst>
        </xdr:cNvPr>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a:extLst>
            <a:ext uri="{FF2B5EF4-FFF2-40B4-BE49-F238E27FC236}">
              <a16:creationId xmlns:a16="http://schemas.microsoft.com/office/drawing/2014/main" id="{00000000-0008-0000-0500-000072000000}"/>
            </a:ext>
          </a:extLst>
        </xdr:cNvPr>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335483</xdr:rowOff>
    </xdr:from>
    <xdr:to>
      <xdr:col>29</xdr:col>
      <xdr:colOff>127000</xdr:colOff>
      <xdr:row>36</xdr:row>
      <xdr:rowOff>71842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5003800" y="6945833"/>
          <a:ext cx="647700" cy="79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100630</xdr:rowOff>
    </xdr:from>
    <xdr:ext cx="762000" cy="259045"/>
    <xdr:sp macro="" textlink="">
      <xdr:nvSpPr>
        <xdr:cNvPr id="117" name="人口1人当たり決算額の推移平均値テキスト445">
          <a:extLst>
            <a:ext uri="{FF2B5EF4-FFF2-40B4-BE49-F238E27FC236}">
              <a16:creationId xmlns:a16="http://schemas.microsoft.com/office/drawing/2014/main" id="{00000000-0008-0000-0500-000075000000}"/>
            </a:ext>
          </a:extLst>
        </xdr:cNvPr>
        <xdr:cNvSpPr txBox="1"/>
      </xdr:nvSpPr>
      <xdr:spPr>
        <a:xfrm>
          <a:off x="5740400" y="6710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70307</xdr:rowOff>
    </xdr:from>
    <xdr:to>
      <xdr:col>26</xdr:col>
      <xdr:colOff>50800</xdr:colOff>
      <xdr:row>36</xdr:row>
      <xdr:rowOff>71842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4305300" y="7023557"/>
          <a:ext cx="698500" cy="1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30276</xdr:rowOff>
    </xdr:from>
    <xdr:ext cx="7366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622800" y="6640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70307</xdr:rowOff>
    </xdr:from>
    <xdr:to>
      <xdr:col>22</xdr:col>
      <xdr:colOff>114300</xdr:colOff>
      <xdr:row>36</xdr:row>
      <xdr:rowOff>79256</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3606800" y="7023557"/>
          <a:ext cx="698500" cy="8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6175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924300" y="661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79256</xdr:rowOff>
    </xdr:from>
    <xdr:to>
      <xdr:col>18</xdr:col>
      <xdr:colOff>177800</xdr:colOff>
      <xdr:row>36</xdr:row>
      <xdr:rowOff>131278</xdr:rowOff>
    </xdr:to>
    <xdr:cxnSp macro="">
      <xdr:nvCxnSpPr>
        <xdr:cNvPr id="125" name="直線コネクタ 124">
          <a:extLst>
            <a:ext uri="{FF2B5EF4-FFF2-40B4-BE49-F238E27FC236}">
              <a16:creationId xmlns:a16="http://schemas.microsoft.com/office/drawing/2014/main" id="{00000000-0008-0000-0500-00007D000000}"/>
            </a:ext>
          </a:extLst>
        </xdr:cNvPr>
        <xdr:cNvCxnSpPr/>
      </xdr:nvCxnSpPr>
      <xdr:spPr bwMode="auto">
        <a:xfrm flipV="1">
          <a:off x="2908300" y="7032506"/>
          <a:ext cx="698500" cy="52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318540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2258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63039</xdr:rowOff>
    </xdr:from>
    <xdr:to>
      <xdr:col>15</xdr:col>
      <xdr:colOff>101600</xdr:colOff>
      <xdr:row>35</xdr:row>
      <xdr:rowOff>164639</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2857500" y="6673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174816</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527300" y="6442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284683</xdr:rowOff>
    </xdr:from>
    <xdr:to>
      <xdr:col>29</xdr:col>
      <xdr:colOff>177800</xdr:colOff>
      <xdr:row>36</xdr:row>
      <xdr:rowOff>43383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5600700" y="6895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256760</xdr:rowOff>
    </xdr:from>
    <xdr:ext cx="762000" cy="259045"/>
    <xdr:sp macro="" textlink="">
      <xdr:nvSpPr>
        <xdr:cNvPr id="136" name="人口1人当たり決算額の推移該当値テキスト445">
          <a:extLst>
            <a:ext uri="{FF2B5EF4-FFF2-40B4-BE49-F238E27FC236}">
              <a16:creationId xmlns:a16="http://schemas.microsoft.com/office/drawing/2014/main" id="{00000000-0008-0000-0500-000088000000}"/>
            </a:ext>
          </a:extLst>
        </xdr:cNvPr>
        <xdr:cNvSpPr txBox="1"/>
      </xdr:nvSpPr>
      <xdr:spPr>
        <a:xfrm>
          <a:off x="5740400" y="686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21042</xdr:rowOff>
    </xdr:from>
    <xdr:to>
      <xdr:col>26</xdr:col>
      <xdr:colOff>101600</xdr:colOff>
      <xdr:row>36</xdr:row>
      <xdr:rowOff>122642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953000" y="6974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107419</xdr:rowOff>
    </xdr:from>
    <xdr:ext cx="7366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4622800" y="7060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19507</xdr:rowOff>
    </xdr:from>
    <xdr:to>
      <xdr:col>22</xdr:col>
      <xdr:colOff>165100</xdr:colOff>
      <xdr:row>36</xdr:row>
      <xdr:rowOff>121107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254500" y="6972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105884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924300" y="705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28456</xdr:rowOff>
    </xdr:from>
    <xdr:to>
      <xdr:col>19</xdr:col>
      <xdr:colOff>38100</xdr:colOff>
      <xdr:row>36</xdr:row>
      <xdr:rowOff>130056</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3556000" y="6981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114833</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225800" y="7068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80478</xdr:rowOff>
    </xdr:from>
    <xdr:to>
      <xdr:col>15</xdr:col>
      <xdr:colOff>101600</xdr:colOff>
      <xdr:row>37</xdr:row>
      <xdr:rowOff>10628</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2857500" y="7033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166855</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2527300" y="712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佐賀県武雄市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48,854
48,615
195.40
26,700,800
25,582,209
856,500
13,192,781
28,684,549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134671</xdr:rowOff>
    </xdr:from>
    <xdr:to>
      <xdr:col>24</xdr:col>
      <xdr:colOff>63500</xdr:colOff>
      <xdr:row>36</xdr:row>
      <xdr:rowOff>161550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06871"/>
          <a:ext cx="838200" cy="2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118825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4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161550</xdr:rowOff>
    </xdr:from>
    <xdr:to>
      <xdr:col>19</xdr:col>
      <xdr:colOff>177800</xdr:colOff>
      <xdr:row>36</xdr:row>
      <xdr:rowOff>168294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33750"/>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63238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9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76835</xdr:rowOff>
    </xdr:from>
    <xdr:to>
      <xdr:col>15</xdr:col>
      <xdr:colOff>50800</xdr:colOff>
      <xdr:row>36</xdr:row>
      <xdr:rowOff>168294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249035"/>
          <a:ext cx="889000" cy="9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73677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76835</xdr:rowOff>
    </xdr:from>
    <xdr:to>
      <xdr:col>10</xdr:col>
      <xdr:colOff>114300</xdr:colOff>
      <xdr:row>36</xdr:row>
      <xdr:rowOff>97181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49035"/>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90155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96939</xdr:rowOff>
    </xdr:from>
    <xdr:to>
      <xdr:col>6</xdr:col>
      <xdr:colOff>38100</xdr:colOff>
      <xdr:row>34</xdr:row>
      <xdr:rowOff>27089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75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43616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5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83871</xdr:rowOff>
    </xdr:from>
    <xdr:to>
      <xdr:col>24</xdr:col>
      <xdr:colOff>114300</xdr:colOff>
      <xdr:row>37</xdr:row>
      <xdr:rowOff>14021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5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62298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3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110750</xdr:rowOff>
    </xdr:from>
    <xdr:to>
      <xdr:col>20</xdr:col>
      <xdr:colOff>38100</xdr:colOff>
      <xdr:row>37</xdr:row>
      <xdr:rowOff>40900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8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32027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7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117494</xdr:rowOff>
    </xdr:from>
    <xdr:to>
      <xdr:col>15</xdr:col>
      <xdr:colOff>101600</xdr:colOff>
      <xdr:row>37</xdr:row>
      <xdr:rowOff>47644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8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38771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26035</xdr:rowOff>
    </xdr:from>
    <xdr:to>
      <xdr:col>10</xdr:col>
      <xdr:colOff>165100</xdr:colOff>
      <xdr:row>36</xdr:row>
      <xdr:rowOff>127635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118762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29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46381</xdr:rowOff>
    </xdr:from>
    <xdr:to>
      <xdr:col>6</xdr:col>
      <xdr:colOff>38100</xdr:colOff>
      <xdr:row>36</xdr:row>
      <xdr:rowOff>147981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1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139108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31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148071</xdr:rowOff>
    </xdr:from>
    <xdr:to>
      <xdr:col>24</xdr:col>
      <xdr:colOff>63500</xdr:colOff>
      <xdr:row>56</xdr:row>
      <xdr:rowOff>38354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577821"/>
          <a:ext cx="838200" cy="6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71159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72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148071</xdr:rowOff>
    </xdr:from>
    <xdr:to>
      <xdr:col>19</xdr:col>
      <xdr:colOff>177800</xdr:colOff>
      <xdr:row>57</xdr:row>
      <xdr:rowOff>53148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577821"/>
          <a:ext cx="889000" cy="24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61503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53148</xdr:rowOff>
    </xdr:from>
    <xdr:to>
      <xdr:col>15</xdr:col>
      <xdr:colOff>50800</xdr:colOff>
      <xdr:row>57</xdr:row>
      <xdr:rowOff>154526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25798"/>
          <a:ext cx="889000" cy="10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69377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154526</xdr:rowOff>
    </xdr:from>
    <xdr:to>
      <xdr:col>10</xdr:col>
      <xdr:colOff>114300</xdr:colOff>
      <xdr:row>58</xdr:row>
      <xdr:rowOff>24932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27176"/>
          <a:ext cx="889000" cy="4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79457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127544</xdr:rowOff>
    </xdr:from>
    <xdr:to>
      <xdr:col>6</xdr:col>
      <xdr:colOff>38100</xdr:colOff>
      <xdr:row>57</xdr:row>
      <xdr:rowOff>57694</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74221</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0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159004</xdr:rowOff>
    </xdr:from>
    <xdr:to>
      <xdr:col>24</xdr:col>
      <xdr:colOff>114300</xdr:colOff>
      <xdr:row>56</xdr:row>
      <xdr:rowOff>89154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8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10431</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44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97271</xdr:rowOff>
    </xdr:from>
    <xdr:to>
      <xdr:col>20</xdr:col>
      <xdr:colOff>38100</xdr:colOff>
      <xdr:row>56</xdr:row>
      <xdr:rowOff>27421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52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43948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30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2348</xdr:rowOff>
    </xdr:from>
    <xdr:to>
      <xdr:col>15</xdr:col>
      <xdr:colOff>101600</xdr:colOff>
      <xdr:row>57</xdr:row>
      <xdr:rowOff>103948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7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95075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6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103726</xdr:rowOff>
    </xdr:from>
    <xdr:to>
      <xdr:col>10</xdr:col>
      <xdr:colOff>165100</xdr:colOff>
      <xdr:row>58</xdr:row>
      <xdr:rowOff>33876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7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25003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6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145582</xdr:rowOff>
    </xdr:from>
    <xdr:to>
      <xdr:col>6</xdr:col>
      <xdr:colOff>38100</xdr:colOff>
      <xdr:row>58</xdr:row>
      <xdr:rowOff>75732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66859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1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127355</xdr:rowOff>
    </xdr:from>
    <xdr:to>
      <xdr:col>24</xdr:col>
      <xdr:colOff>63500</xdr:colOff>
      <xdr:row>78</xdr:row>
      <xdr:rowOff>157341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00455"/>
          <a:ext cx="838200" cy="2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165346</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9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148273</xdr:rowOff>
    </xdr:from>
    <xdr:to>
      <xdr:col>19</xdr:col>
      <xdr:colOff>177800</xdr:colOff>
      <xdr:row>78</xdr:row>
      <xdr:rowOff>157341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521373"/>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70781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0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138215</xdr:rowOff>
    </xdr:from>
    <xdr:to>
      <xdr:col>15</xdr:col>
      <xdr:colOff>50800</xdr:colOff>
      <xdr:row>78</xdr:row>
      <xdr:rowOff>148273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11315"/>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8602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138215</xdr:rowOff>
    </xdr:from>
    <xdr:to>
      <xdr:col>10</xdr:col>
      <xdr:colOff>114300</xdr:colOff>
      <xdr:row>78</xdr:row>
      <xdr:rowOff>140043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511315"/>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67085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105778</xdr:rowOff>
    </xdr:from>
    <xdr:to>
      <xdr:col>6</xdr:col>
      <xdr:colOff>38100</xdr:colOff>
      <xdr:row>78</xdr:row>
      <xdr:rowOff>35928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52455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8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76555</xdr:rowOff>
    </xdr:from>
    <xdr:to>
      <xdr:col>24</xdr:col>
      <xdr:colOff>114300</xdr:colOff>
      <xdr:row>79</xdr:row>
      <xdr:rowOff>6705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4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162932</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6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106541</xdr:rowOff>
    </xdr:from>
    <xdr:to>
      <xdr:col>20</xdr:col>
      <xdr:colOff>38100</xdr:colOff>
      <xdr:row>79</xdr:row>
      <xdr:rowOff>36691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7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27818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72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97473</xdr:rowOff>
    </xdr:from>
    <xdr:to>
      <xdr:col>15</xdr:col>
      <xdr:colOff>101600</xdr:colOff>
      <xdr:row>79</xdr:row>
      <xdr:rowOff>27623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7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18750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6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87415</xdr:rowOff>
    </xdr:from>
    <xdr:to>
      <xdr:col>10</xdr:col>
      <xdr:colOff>165100</xdr:colOff>
      <xdr:row>79</xdr:row>
      <xdr:rowOff>17565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8692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89243</xdr:rowOff>
    </xdr:from>
    <xdr:to>
      <xdr:col>6</xdr:col>
      <xdr:colOff>38100</xdr:colOff>
      <xdr:row>79</xdr:row>
      <xdr:rowOff>19393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6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10520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5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14793</xdr:rowOff>
    </xdr:from>
    <xdr:to>
      <xdr:col>24</xdr:col>
      <xdr:colOff>63500</xdr:colOff>
      <xdr:row>92</xdr:row>
      <xdr:rowOff>7089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5616743"/>
          <a:ext cx="838200" cy="16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75237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62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391</xdr:rowOff>
    </xdr:from>
    <xdr:to>
      <xdr:col>19</xdr:col>
      <xdr:colOff>177800</xdr:colOff>
      <xdr:row>92</xdr:row>
      <xdr:rowOff>7089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5773791"/>
          <a:ext cx="889000" cy="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108383</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56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391</xdr:rowOff>
    </xdr:from>
    <xdr:to>
      <xdr:col>15</xdr:col>
      <xdr:colOff>50800</xdr:colOff>
      <xdr:row>92</xdr:row>
      <xdr:rowOff>123104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5773791"/>
          <a:ext cx="889000" cy="12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92839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55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123104</xdr:rowOff>
    </xdr:from>
    <xdr:to>
      <xdr:col>10</xdr:col>
      <xdr:colOff>114300</xdr:colOff>
      <xdr:row>93</xdr:row>
      <xdr:rowOff>88379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5896504"/>
          <a:ext cx="889000" cy="13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113802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57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61697</xdr:rowOff>
    </xdr:from>
    <xdr:to>
      <xdr:col>6</xdr:col>
      <xdr:colOff>38100</xdr:colOff>
      <xdr:row>94</xdr:row>
      <xdr:rowOff>163297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1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154424</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27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135443</xdr:rowOff>
    </xdr:from>
    <xdr:to>
      <xdr:col>24</xdr:col>
      <xdr:colOff>114300</xdr:colOff>
      <xdr:row>91</xdr:row>
      <xdr:rowOff>65593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556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158320</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41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127739</xdr:rowOff>
    </xdr:from>
    <xdr:to>
      <xdr:col>20</xdr:col>
      <xdr:colOff>38100</xdr:colOff>
      <xdr:row>92</xdr:row>
      <xdr:rowOff>57889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72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74416</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504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121041</xdr:rowOff>
    </xdr:from>
    <xdr:to>
      <xdr:col>15</xdr:col>
      <xdr:colOff>101600</xdr:colOff>
      <xdr:row>92</xdr:row>
      <xdr:rowOff>51191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572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67718</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5498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72304</xdr:rowOff>
    </xdr:from>
    <xdr:to>
      <xdr:col>10</xdr:col>
      <xdr:colOff>165100</xdr:colOff>
      <xdr:row>93</xdr:row>
      <xdr:rowOff>2454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584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18981</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5620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37579</xdr:rowOff>
    </xdr:from>
    <xdr:to>
      <xdr:col>6</xdr:col>
      <xdr:colOff>38100</xdr:colOff>
      <xdr:row>93</xdr:row>
      <xdr:rowOff>139179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598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155706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575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2540</xdr:rowOff>
    </xdr:from>
    <xdr:to>
      <xdr:col>55</xdr:col>
      <xdr:colOff>0</xdr:colOff>
      <xdr:row>36</xdr:row>
      <xdr:rowOff>123736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174740"/>
          <a:ext cx="838200" cy="12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138810</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39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123736</xdr:rowOff>
    </xdr:from>
    <xdr:to>
      <xdr:col>50</xdr:col>
      <xdr:colOff>114300</xdr:colOff>
      <xdr:row>36</xdr:row>
      <xdr:rowOff>139974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295936"/>
          <a:ext cx="889000" cy="1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154723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139974</xdr:rowOff>
    </xdr:from>
    <xdr:to>
      <xdr:col>45</xdr:col>
      <xdr:colOff>177800</xdr:colOff>
      <xdr:row>37</xdr:row>
      <xdr:rowOff>43345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312174"/>
          <a:ext cx="889000" cy="7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5577</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137993</xdr:rowOff>
    </xdr:from>
    <xdr:to>
      <xdr:col>41</xdr:col>
      <xdr:colOff>50800</xdr:colOff>
      <xdr:row>37</xdr:row>
      <xdr:rowOff>43345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310193"/>
          <a:ext cx="889000" cy="7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12458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21882</xdr:rowOff>
    </xdr:from>
    <xdr:to>
      <xdr:col>36</xdr:col>
      <xdr:colOff>165100</xdr:colOff>
      <xdr:row>36</xdr:row>
      <xdr:rowOff>123482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140009</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123190</xdr:rowOff>
    </xdr:from>
    <xdr:to>
      <xdr:col>55</xdr:col>
      <xdr:colOff>50800</xdr:colOff>
      <xdr:row>36</xdr:row>
      <xdr:rowOff>53340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146067</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97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72936</xdr:rowOff>
    </xdr:from>
    <xdr:to>
      <xdr:col>50</xdr:col>
      <xdr:colOff>165100</xdr:colOff>
      <xdr:row>37</xdr:row>
      <xdr:rowOff>3086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24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165663</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3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89174</xdr:rowOff>
    </xdr:from>
    <xdr:to>
      <xdr:col>46</xdr:col>
      <xdr:colOff>38100</xdr:colOff>
      <xdr:row>37</xdr:row>
      <xdr:rowOff>19324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26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10451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35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163995</xdr:rowOff>
    </xdr:from>
    <xdr:to>
      <xdr:col>41</xdr:col>
      <xdr:colOff>101600</xdr:colOff>
      <xdr:row>37</xdr:row>
      <xdr:rowOff>94145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3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85272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2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87193</xdr:rowOff>
    </xdr:from>
    <xdr:to>
      <xdr:col>36</xdr:col>
      <xdr:colOff>165100</xdr:colOff>
      <xdr:row>37</xdr:row>
      <xdr:rowOff>17343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25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8470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3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141275</xdr:rowOff>
    </xdr:from>
    <xdr:to>
      <xdr:col>55</xdr:col>
      <xdr:colOff>0</xdr:colOff>
      <xdr:row>58</xdr:row>
      <xdr:rowOff>11435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913925"/>
          <a:ext cx="838200" cy="4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112735</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713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3203</xdr:rowOff>
    </xdr:from>
    <xdr:to>
      <xdr:col>50</xdr:col>
      <xdr:colOff>114300</xdr:colOff>
      <xdr:row>57</xdr:row>
      <xdr:rowOff>141275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775853"/>
          <a:ext cx="889000" cy="13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22227</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96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3203</xdr:rowOff>
    </xdr:from>
    <xdr:to>
      <xdr:col>45</xdr:col>
      <xdr:colOff>177800</xdr:colOff>
      <xdr:row>57</xdr:row>
      <xdr:rowOff>133731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775853"/>
          <a:ext cx="889000" cy="13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25109</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9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105918</xdr:rowOff>
    </xdr:from>
    <xdr:to>
      <xdr:col>41</xdr:col>
      <xdr:colOff>50800</xdr:colOff>
      <xdr:row>57</xdr:row>
      <xdr:rowOff>133731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878568"/>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31035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64991</xdr:rowOff>
    </xdr:from>
    <xdr:to>
      <xdr:col>36</xdr:col>
      <xdr:colOff>165100</xdr:colOff>
      <xdr:row>57</xdr:row>
      <xdr:rowOff>166591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83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157718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93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132085</xdr:rowOff>
    </xdr:from>
    <xdr:to>
      <xdr:col>55</xdr:col>
      <xdr:colOff>50800</xdr:colOff>
      <xdr:row>58</xdr:row>
      <xdr:rowOff>62235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68285</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4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90475</xdr:rowOff>
    </xdr:from>
    <xdr:to>
      <xdr:col>50</xdr:col>
      <xdr:colOff>165100</xdr:colOff>
      <xdr:row>58</xdr:row>
      <xdr:rowOff>20625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8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37152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63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123853</xdr:rowOff>
    </xdr:from>
    <xdr:to>
      <xdr:col>46</xdr:col>
      <xdr:colOff>38100</xdr:colOff>
      <xdr:row>57</xdr:row>
      <xdr:rowOff>54003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72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70530</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9500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82931</xdr:rowOff>
    </xdr:from>
    <xdr:to>
      <xdr:col>41</xdr:col>
      <xdr:colOff>101600</xdr:colOff>
      <xdr:row>58</xdr:row>
      <xdr:rowOff>13081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85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29608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6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55118</xdr:rowOff>
    </xdr:from>
    <xdr:to>
      <xdr:col>36</xdr:col>
      <xdr:colOff>165100</xdr:colOff>
      <xdr:row>57</xdr:row>
      <xdr:rowOff>156718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82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1795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60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43414</xdr:rowOff>
    </xdr:from>
    <xdr:to>
      <xdr:col>55</xdr:col>
      <xdr:colOff>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587964"/>
          <a:ext cx="838200" cy="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108858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1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106054</xdr:rowOff>
    </xdr:from>
    <xdr:to>
      <xdr:col>50</xdr:col>
      <xdr:colOff>114300</xdr:colOff>
      <xdr:row>79</xdr:row>
      <xdr:rowOff>43414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307704"/>
          <a:ext cx="889000" cy="280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33729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23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106054</xdr:rowOff>
    </xdr:from>
    <xdr:to>
      <xdr:col>45</xdr:col>
      <xdr:colOff>177800</xdr:colOff>
      <xdr:row>78</xdr:row>
      <xdr:rowOff>153329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307704"/>
          <a:ext cx="889000" cy="21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166493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53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123023</xdr:rowOff>
    </xdr:from>
    <xdr:to>
      <xdr:col>41</xdr:col>
      <xdr:colOff>50800</xdr:colOff>
      <xdr:row>78</xdr:row>
      <xdr:rowOff>153329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496123"/>
          <a:ext cx="889000" cy="3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29047</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23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11092</xdr:rowOff>
    </xdr:from>
    <xdr:to>
      <xdr:col>36</xdr:col>
      <xdr:colOff>165100</xdr:colOff>
      <xdr:row>78</xdr:row>
      <xdr:rowOff>112692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8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129219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15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164064</xdr:rowOff>
    </xdr:from>
    <xdr:to>
      <xdr:col>50</xdr:col>
      <xdr:colOff>165100</xdr:colOff>
      <xdr:row>79</xdr:row>
      <xdr:rowOff>94214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3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85341</xdr:rowOff>
    </xdr:from>
    <xdr:ext cx="378565"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50017" y="13629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55254</xdr:rowOff>
    </xdr:from>
    <xdr:to>
      <xdr:col>46</xdr:col>
      <xdr:colOff>38100</xdr:colOff>
      <xdr:row>77</xdr:row>
      <xdr:rowOff>156854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25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1931</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0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102529</xdr:rowOff>
    </xdr:from>
    <xdr:to>
      <xdr:col>41</xdr:col>
      <xdr:colOff>101600</xdr:colOff>
      <xdr:row>79</xdr:row>
      <xdr:rowOff>32679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7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23806</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5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72223</xdr:rowOff>
    </xdr:from>
    <xdr:to>
      <xdr:col>36</xdr:col>
      <xdr:colOff>165100</xdr:colOff>
      <xdr:row>79</xdr:row>
      <xdr:rowOff>2373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4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164950</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53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30930</xdr:rowOff>
    </xdr:from>
    <xdr:to>
      <xdr:col>55</xdr:col>
      <xdr:colOff>0</xdr:colOff>
      <xdr:row>97</xdr:row>
      <xdr:rowOff>2572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490130"/>
          <a:ext cx="838200" cy="14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115978</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30930</xdr:rowOff>
    </xdr:from>
    <xdr:to>
      <xdr:col>50</xdr:col>
      <xdr:colOff>114300</xdr:colOff>
      <xdr:row>97</xdr:row>
      <xdr:rowOff>13818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490130"/>
          <a:ext cx="889000" cy="15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69417</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70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13818</xdr:rowOff>
    </xdr:from>
    <xdr:to>
      <xdr:col>45</xdr:col>
      <xdr:colOff>177800</xdr:colOff>
      <xdr:row>97</xdr:row>
      <xdr:rowOff>60964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644468"/>
          <a:ext cx="889000" cy="4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124271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7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60964</xdr:rowOff>
    </xdr:from>
    <xdr:to>
      <xdr:col>41</xdr:col>
      <xdr:colOff>50800</xdr:colOff>
      <xdr:row>97</xdr:row>
      <xdr:rowOff>128129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691614"/>
          <a:ext cx="889000" cy="6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124204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75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47241</xdr:rowOff>
    </xdr:from>
    <xdr:to>
      <xdr:col>36</xdr:col>
      <xdr:colOff>165100</xdr:colOff>
      <xdr:row>97</xdr:row>
      <xdr:rowOff>148841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165368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5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123222</xdr:rowOff>
    </xdr:from>
    <xdr:to>
      <xdr:col>55</xdr:col>
      <xdr:colOff>50800</xdr:colOff>
      <xdr:row>97</xdr:row>
      <xdr:rowOff>53372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58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101649</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56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151580</xdr:rowOff>
    </xdr:from>
    <xdr:to>
      <xdr:col>50</xdr:col>
      <xdr:colOff>165100</xdr:colOff>
      <xdr:row>96</xdr:row>
      <xdr:rowOff>81730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43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98257</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21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134468</xdr:rowOff>
    </xdr:from>
    <xdr:to>
      <xdr:col>46</xdr:col>
      <xdr:colOff>38100</xdr:colOff>
      <xdr:row>97</xdr:row>
      <xdr:rowOff>64618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59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81145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36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10164</xdr:rowOff>
    </xdr:from>
    <xdr:to>
      <xdr:col>41</xdr:col>
      <xdr:colOff>101600</xdr:colOff>
      <xdr:row>97</xdr:row>
      <xdr:rowOff>111764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64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128291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41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77329</xdr:rowOff>
    </xdr:from>
    <xdr:to>
      <xdr:col>36</xdr:col>
      <xdr:colOff>165100</xdr:colOff>
      <xdr:row>98</xdr:row>
      <xdr:rowOff>7479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0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170056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80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53492</xdr:rowOff>
    </xdr:from>
    <xdr:to>
      <xdr:col>85</xdr:col>
      <xdr:colOff>127000</xdr:colOff>
      <xdr:row>39</xdr:row>
      <xdr:rowOff>11087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568592"/>
          <a:ext cx="838200" cy="12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62120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77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143484</xdr:rowOff>
    </xdr:from>
    <xdr:to>
      <xdr:col>81</xdr:col>
      <xdr:colOff>50800</xdr:colOff>
      <xdr:row>39</xdr:row>
      <xdr:rowOff>11087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658584"/>
          <a:ext cx="889000" cy="3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39806</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38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143484</xdr:rowOff>
    </xdr:from>
    <xdr:to>
      <xdr:col>76</xdr:col>
      <xdr:colOff>114300</xdr:colOff>
      <xdr:row>39</xdr:row>
      <xdr:rowOff>1905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658584"/>
          <a:ext cx="889000" cy="2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28491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7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1905</xdr:rowOff>
    </xdr:from>
    <xdr:to>
      <xdr:col>71</xdr:col>
      <xdr:colOff>177800</xdr:colOff>
      <xdr:row>39</xdr:row>
      <xdr:rowOff>14198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688455"/>
          <a:ext cx="889000" cy="1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61320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74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102019</xdr:rowOff>
    </xdr:from>
    <xdr:to>
      <xdr:col>67</xdr:col>
      <xdr:colOff>101600</xdr:colOff>
      <xdr:row>39</xdr:row>
      <xdr:rowOff>32169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48696</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2692</xdr:rowOff>
    </xdr:from>
    <xdr:to>
      <xdr:col>85</xdr:col>
      <xdr:colOff>177800</xdr:colOff>
      <xdr:row>38</xdr:row>
      <xdr:rowOff>104292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51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25569</xdr:rowOff>
    </xdr:from>
    <xdr:ext cx="534377"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36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131737</xdr:rowOff>
    </xdr:from>
    <xdr:to>
      <xdr:col>81</xdr:col>
      <xdr:colOff>101600</xdr:colOff>
      <xdr:row>39</xdr:row>
      <xdr:rowOff>61887</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4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53014</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73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92684</xdr:rowOff>
    </xdr:from>
    <xdr:to>
      <xdr:col>76</xdr:col>
      <xdr:colOff>165100</xdr:colOff>
      <xdr:row>39</xdr:row>
      <xdr:rowOff>22834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0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39362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38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122555</xdr:rowOff>
    </xdr:from>
    <xdr:to>
      <xdr:col>72</xdr:col>
      <xdr:colOff>38100</xdr:colOff>
      <xdr:row>39</xdr:row>
      <xdr:rowOff>52705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69232</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4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134848</xdr:rowOff>
    </xdr:from>
    <xdr:to>
      <xdr:col>67</xdr:col>
      <xdr:colOff>101600</xdr:colOff>
      <xdr:row>39</xdr:row>
      <xdr:rowOff>64998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4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56125</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674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1092</xdr:rowOff>
    </xdr:from>
    <xdr:to>
      <xdr:col>85</xdr:col>
      <xdr:colOff>127000</xdr:colOff>
      <xdr:row>75</xdr:row>
      <xdr:rowOff>56362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2859842"/>
          <a:ext cx="838200" cy="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3776</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862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51346</xdr:rowOff>
    </xdr:from>
    <xdr:to>
      <xdr:col>81</xdr:col>
      <xdr:colOff>50800</xdr:colOff>
      <xdr:row>75</xdr:row>
      <xdr:rowOff>56362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2910096"/>
          <a:ext cx="889000" cy="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132593</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43676</xdr:rowOff>
    </xdr:from>
    <xdr:to>
      <xdr:col>76</xdr:col>
      <xdr:colOff>114300</xdr:colOff>
      <xdr:row>75</xdr:row>
      <xdr:rowOff>51346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2902426"/>
          <a:ext cx="889000" cy="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125468</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9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43676</xdr:rowOff>
    </xdr:from>
    <xdr:to>
      <xdr:col>71</xdr:col>
      <xdr:colOff>177800</xdr:colOff>
      <xdr:row>75</xdr:row>
      <xdr:rowOff>64401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2902426"/>
          <a:ext cx="889000" cy="2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103802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96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125247</xdr:rowOff>
    </xdr:from>
    <xdr:to>
      <xdr:col>67</xdr:col>
      <xdr:colOff>101600</xdr:colOff>
      <xdr:row>74</xdr:row>
      <xdr:rowOff>55397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64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71924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41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121742</xdr:rowOff>
    </xdr:from>
    <xdr:to>
      <xdr:col>85</xdr:col>
      <xdr:colOff>177800</xdr:colOff>
      <xdr:row>75</xdr:row>
      <xdr:rowOff>51892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80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144619</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66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5562</xdr:rowOff>
    </xdr:from>
    <xdr:to>
      <xdr:col>81</xdr:col>
      <xdr:colOff>101600</xdr:colOff>
      <xdr:row>75</xdr:row>
      <xdr:rowOff>107162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86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123689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63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546</xdr:rowOff>
    </xdr:from>
    <xdr:to>
      <xdr:col>76</xdr:col>
      <xdr:colOff>165100</xdr:colOff>
      <xdr:row>75</xdr:row>
      <xdr:rowOff>102146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8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118673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63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164326</xdr:rowOff>
    </xdr:from>
    <xdr:to>
      <xdr:col>72</xdr:col>
      <xdr:colOff>38100</xdr:colOff>
      <xdr:row>75</xdr:row>
      <xdr:rowOff>94476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85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111003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62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13601</xdr:rowOff>
    </xdr:from>
    <xdr:to>
      <xdr:col>67</xdr:col>
      <xdr:colOff>101600</xdr:colOff>
      <xdr:row>75</xdr:row>
      <xdr:rowOff>115201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87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106328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96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4625</xdr:rowOff>
    </xdr:from>
    <xdr:to>
      <xdr:col>85</xdr:col>
      <xdr:colOff>127000</xdr:colOff>
      <xdr:row>98</xdr:row>
      <xdr:rowOff>97241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806725"/>
          <a:ext cx="838200" cy="9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41587</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672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4625</xdr:rowOff>
    </xdr:from>
    <xdr:to>
      <xdr:col>81</xdr:col>
      <xdr:colOff>50800</xdr:colOff>
      <xdr:row>98</xdr:row>
      <xdr:rowOff>52429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806725"/>
          <a:ext cx="889000" cy="4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121538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92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52429</xdr:rowOff>
    </xdr:from>
    <xdr:to>
      <xdr:col>76</xdr:col>
      <xdr:colOff>114300</xdr:colOff>
      <xdr:row>98</xdr:row>
      <xdr:rowOff>85810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854529"/>
          <a:ext cx="889000" cy="3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119635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9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9220</xdr:rowOff>
    </xdr:from>
    <xdr:to>
      <xdr:col>71</xdr:col>
      <xdr:colOff>177800</xdr:colOff>
      <xdr:row>98</xdr:row>
      <xdr:rowOff>85810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811320"/>
          <a:ext cx="889000" cy="7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151043</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61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89419</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89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46441</xdr:rowOff>
    </xdr:from>
    <xdr:to>
      <xdr:col>85</xdr:col>
      <xdr:colOff>177800</xdr:colOff>
      <xdr:row>98</xdr:row>
      <xdr:rowOff>148041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4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168589</xdr:rowOff>
    </xdr:from>
    <xdr:ext cx="469744"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9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125275</xdr:rowOff>
    </xdr:from>
    <xdr:to>
      <xdr:col>81</xdr:col>
      <xdr:colOff>101600</xdr:colOff>
      <xdr:row>98</xdr:row>
      <xdr:rowOff>55425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75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71952</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53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1629</xdr:rowOff>
    </xdr:from>
    <xdr:to>
      <xdr:col>76</xdr:col>
      <xdr:colOff>165100</xdr:colOff>
      <xdr:row>98</xdr:row>
      <xdr:rowOff>103229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0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119756</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57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35010</xdr:rowOff>
    </xdr:from>
    <xdr:to>
      <xdr:col>72</xdr:col>
      <xdr:colOff>38100</xdr:colOff>
      <xdr:row>98</xdr:row>
      <xdr:rowOff>136610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83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127737</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92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129870</xdr:rowOff>
    </xdr:from>
    <xdr:to>
      <xdr:col>67</xdr:col>
      <xdr:colOff>101600</xdr:colOff>
      <xdr:row>98</xdr:row>
      <xdr:rowOff>60020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76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76547</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5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62923</xdr:rowOff>
    </xdr:from>
    <xdr:to>
      <xdr:col>116</xdr:col>
      <xdr:colOff>63500</xdr:colOff>
      <xdr:row>39</xdr:row>
      <xdr:rowOff>87154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749473"/>
          <a:ext cx="8382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99825</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443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22951</xdr:rowOff>
    </xdr:from>
    <xdr:to>
      <xdr:col>111</xdr:col>
      <xdr:colOff>177800</xdr:colOff>
      <xdr:row>39</xdr:row>
      <xdr:rowOff>62923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709501"/>
          <a:ext cx="889000" cy="3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65556</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11651</xdr:rowOff>
    </xdr:from>
    <xdr:to>
      <xdr:col>107</xdr:col>
      <xdr:colOff>50800</xdr:colOff>
      <xdr:row>39</xdr:row>
      <xdr:rowOff>22951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698201"/>
          <a:ext cx="889000" cy="1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86620</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43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6786</xdr:rowOff>
    </xdr:from>
    <xdr:to>
      <xdr:col>102</xdr:col>
      <xdr:colOff>114300</xdr:colOff>
      <xdr:row>39</xdr:row>
      <xdr:rowOff>11651</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693336"/>
          <a:ext cx="889000" cy="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54297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7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163881</xdr:rowOff>
    </xdr:from>
    <xdr:to>
      <xdr:col>98</xdr:col>
      <xdr:colOff>38100</xdr:colOff>
      <xdr:row>39</xdr:row>
      <xdr:rowOff>94031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67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85158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77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36354</xdr:rowOff>
    </xdr:from>
    <xdr:to>
      <xdr:col>116</xdr:col>
      <xdr:colOff>114300</xdr:colOff>
      <xdr:row>39</xdr:row>
      <xdr:rowOff>137954</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72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122731</xdr:rowOff>
    </xdr:from>
    <xdr:ext cx="378565"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637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12123</xdr:rowOff>
    </xdr:from>
    <xdr:to>
      <xdr:col>112</xdr:col>
      <xdr:colOff>38100</xdr:colOff>
      <xdr:row>39</xdr:row>
      <xdr:rowOff>113723</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9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104850</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79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143601</xdr:rowOff>
    </xdr:from>
    <xdr:to>
      <xdr:col>107</xdr:col>
      <xdr:colOff>101600</xdr:colOff>
      <xdr:row>39</xdr:row>
      <xdr:rowOff>73751</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5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64878</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99428" y="675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132301</xdr:rowOff>
    </xdr:from>
    <xdr:to>
      <xdr:col>102</xdr:col>
      <xdr:colOff>165100</xdr:colOff>
      <xdr:row>39</xdr:row>
      <xdr:rowOff>62451</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4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78978</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10428" y="642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127436</xdr:rowOff>
    </xdr:from>
    <xdr:to>
      <xdr:col>98</xdr:col>
      <xdr:colOff>38100</xdr:colOff>
      <xdr:row>39</xdr:row>
      <xdr:rowOff>57586</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4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74112</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641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90734</xdr:rowOff>
    </xdr:from>
    <xdr:to>
      <xdr:col>116</xdr:col>
      <xdr:colOff>63500</xdr:colOff>
      <xdr:row>57</xdr:row>
      <xdr:rowOff>124978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9863384"/>
          <a:ext cx="838200" cy="3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56776</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657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124978</xdr:rowOff>
    </xdr:from>
    <xdr:to>
      <xdr:col>111</xdr:col>
      <xdr:colOff>177800</xdr:colOff>
      <xdr:row>57</xdr:row>
      <xdr:rowOff>125709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9897628"/>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150151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125709</xdr:rowOff>
    </xdr:from>
    <xdr:to>
      <xdr:col>107</xdr:col>
      <xdr:colOff>50800</xdr:colOff>
      <xdr:row>57</xdr:row>
      <xdr:rowOff>127081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989835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126514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124475</xdr:rowOff>
    </xdr:from>
    <xdr:to>
      <xdr:col>102</xdr:col>
      <xdr:colOff>114300</xdr:colOff>
      <xdr:row>57</xdr:row>
      <xdr:rowOff>127081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9897125"/>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70416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130277</xdr:rowOff>
    </xdr:from>
    <xdr:to>
      <xdr:col>98</xdr:col>
      <xdr:colOff>38100</xdr:colOff>
      <xdr:row>57</xdr:row>
      <xdr:rowOff>60427</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3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76954</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50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39934</xdr:rowOff>
    </xdr:from>
    <xdr:to>
      <xdr:col>116</xdr:col>
      <xdr:colOff>114300</xdr:colOff>
      <xdr:row>57</xdr:row>
      <xdr:rowOff>141534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81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18361</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79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74178</xdr:rowOff>
    </xdr:from>
    <xdr:to>
      <xdr:col>112</xdr:col>
      <xdr:colOff>38100</xdr:colOff>
      <xdr:row>58</xdr:row>
      <xdr:rowOff>4328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84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166905</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93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74909</xdr:rowOff>
    </xdr:from>
    <xdr:to>
      <xdr:col>107</xdr:col>
      <xdr:colOff>101600</xdr:colOff>
      <xdr:row>58</xdr:row>
      <xdr:rowOff>5059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84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167636</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940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76281</xdr:rowOff>
    </xdr:from>
    <xdr:to>
      <xdr:col>102</xdr:col>
      <xdr:colOff>165100</xdr:colOff>
      <xdr:row>58</xdr:row>
      <xdr:rowOff>6431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84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169008</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9941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73675</xdr:rowOff>
    </xdr:from>
    <xdr:to>
      <xdr:col>98</xdr:col>
      <xdr:colOff>38100</xdr:colOff>
      <xdr:row>58</xdr:row>
      <xdr:rowOff>3825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84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166402</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993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83922</xdr:rowOff>
    </xdr:from>
    <xdr:to>
      <xdr:col>116</xdr:col>
      <xdr:colOff>63500</xdr:colOff>
      <xdr:row>76</xdr:row>
      <xdr:rowOff>91960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114122"/>
          <a:ext cx="838200" cy="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156963</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44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83922</xdr:rowOff>
    </xdr:from>
    <xdr:to>
      <xdr:col>111</xdr:col>
      <xdr:colOff>177800</xdr:colOff>
      <xdr:row>76</xdr:row>
      <xdr:rowOff>84931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114122"/>
          <a:ext cx="889000" cy="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57504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10788</xdr:rowOff>
    </xdr:from>
    <xdr:to>
      <xdr:col>107</xdr:col>
      <xdr:colOff>50800</xdr:colOff>
      <xdr:row>76</xdr:row>
      <xdr:rowOff>84931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698088"/>
          <a:ext cx="889000" cy="41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13060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10788</xdr:rowOff>
    </xdr:from>
    <xdr:to>
      <xdr:col>102</xdr:col>
      <xdr:colOff>114300</xdr:colOff>
      <xdr:row>75</xdr:row>
      <xdr:rowOff>34296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698088"/>
          <a:ext cx="889000" cy="19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135469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36265</xdr:rowOff>
    </xdr:from>
    <xdr:to>
      <xdr:col>98</xdr:col>
      <xdr:colOff>38100</xdr:colOff>
      <xdr:row>74</xdr:row>
      <xdr:rowOff>137865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154392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49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41160</xdr:rowOff>
    </xdr:from>
    <xdr:to>
      <xdr:col>116</xdr:col>
      <xdr:colOff>114300</xdr:colOff>
      <xdr:row>76</xdr:row>
      <xdr:rowOff>142760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19587</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04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33122</xdr:rowOff>
    </xdr:from>
    <xdr:to>
      <xdr:col>112</xdr:col>
      <xdr:colOff>38100</xdr:colOff>
      <xdr:row>76</xdr:row>
      <xdr:rowOff>134722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6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125849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15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34131</xdr:rowOff>
    </xdr:from>
    <xdr:to>
      <xdr:col>107</xdr:col>
      <xdr:colOff>101600</xdr:colOff>
      <xdr:row>76</xdr:row>
      <xdr:rowOff>135731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6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126858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5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131438</xdr:rowOff>
    </xdr:from>
    <xdr:to>
      <xdr:col>102</xdr:col>
      <xdr:colOff>165100</xdr:colOff>
      <xdr:row>74</xdr:row>
      <xdr:rowOff>61588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64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78115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42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154946</xdr:rowOff>
    </xdr:from>
    <xdr:to>
      <xdr:col>98</xdr:col>
      <xdr:colOff>38100</xdr:colOff>
      <xdr:row>75</xdr:row>
      <xdr:rowOff>85096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84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76223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93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43180</xdr:rowOff>
    </xdr:from>
    <xdr:to>
      <xdr:col>107</xdr:col>
      <xdr:colOff>101600</xdr:colOff>
      <xdr:row>98</xdr:row>
      <xdr:rowOff>144780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84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161307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62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100330</xdr:rowOff>
    </xdr:from>
    <xdr:to>
      <xdr:col>102</xdr:col>
      <xdr:colOff>165100</xdr:colOff>
      <xdr:row>98</xdr:row>
      <xdr:rowOff>30480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73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47007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5062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157480</xdr:rowOff>
    </xdr:from>
    <xdr:to>
      <xdr:col>98</xdr:col>
      <xdr:colOff>38100</xdr:colOff>
      <xdr:row>91</xdr:row>
      <xdr:rowOff>87630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89</xdr:row>
      <xdr:rowOff>104157</xdr:rowOff>
    </xdr:from>
    <xdr:ext cx="313932"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62,264</a:t>
          </a:r>
          <a:r>
            <a:rPr kumimoji="1" lang="ja-JP" altLang="en-US" sz="1300">
              <a:latin typeface="ＭＳ Ｐゴシック" panose="020B0600070205080204" pitchFamily="50" charset="-128"/>
              <a:ea typeface="ＭＳ Ｐゴシック" panose="020B0600070205080204" pitchFamily="50" charset="-128"/>
            </a:rPr>
            <a:t>円であり、前年度比較で</a:t>
          </a:r>
          <a:r>
            <a:rPr kumimoji="1" lang="en-US" altLang="ja-JP" sz="1300">
              <a:latin typeface="ＭＳ Ｐゴシック" panose="020B0600070205080204" pitchFamily="50" charset="-128"/>
              <a:ea typeface="ＭＳ Ｐゴシック" panose="020B0600070205080204" pitchFamily="50" charset="-128"/>
            </a:rPr>
            <a:t>1,411</a:t>
          </a:r>
          <a:r>
            <a:rPr kumimoji="1" lang="ja-JP" altLang="en-US" sz="1300">
              <a:latin typeface="ＭＳ Ｐゴシック" panose="020B0600070205080204" pitchFamily="50" charset="-128"/>
              <a:ea typeface="ＭＳ Ｐゴシック" panose="020B0600070205080204" pitchFamily="50" charset="-128"/>
            </a:rPr>
            <a:t>円の増となったが、全国平均</a:t>
          </a:r>
          <a:r>
            <a:rPr kumimoji="1" lang="en-US" altLang="ja-JP" sz="1300">
              <a:latin typeface="ＭＳ Ｐゴシック" panose="020B0600070205080204" pitchFamily="50" charset="-128"/>
              <a:ea typeface="ＭＳ Ｐゴシック" panose="020B0600070205080204" pitchFamily="50" charset="-128"/>
            </a:rPr>
            <a:t>73,533</a:t>
          </a:r>
          <a:r>
            <a:rPr kumimoji="1" lang="ja-JP" altLang="en-US" sz="1300">
              <a:latin typeface="ＭＳ Ｐゴシック" panose="020B0600070205080204" pitchFamily="50" charset="-128"/>
              <a:ea typeface="ＭＳ Ｐゴシック" panose="020B0600070205080204" pitchFamily="50" charset="-128"/>
            </a:rPr>
            <a:t>円、佐賀県平均</a:t>
          </a:r>
          <a:r>
            <a:rPr kumimoji="1" lang="en-US" altLang="ja-JP" sz="1300">
              <a:latin typeface="ＭＳ Ｐゴシック" panose="020B0600070205080204" pitchFamily="50" charset="-128"/>
              <a:ea typeface="ＭＳ Ｐゴシック" panose="020B0600070205080204" pitchFamily="50" charset="-128"/>
            </a:rPr>
            <a:t>71,859</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70,630</a:t>
          </a:r>
          <a:r>
            <a:rPr kumimoji="1" lang="ja-JP" altLang="en-US" sz="1300">
              <a:latin typeface="ＭＳ Ｐゴシック" panose="020B0600070205080204" pitchFamily="50" charset="-128"/>
              <a:ea typeface="ＭＳ Ｐゴシック" panose="020B0600070205080204" pitchFamily="50" charset="-128"/>
            </a:rPr>
            <a:t>円と比較して低い状況である。今後も定員適正化に努める。</a:t>
          </a:r>
        </a:p>
        <a:p>
          <a:r>
            <a:rPr kumimoji="1" lang="ja-JP" altLang="en-US" sz="1300">
              <a:latin typeface="ＭＳ Ｐゴシック" panose="020B0600070205080204" pitchFamily="50" charset="-128"/>
              <a:ea typeface="ＭＳ Ｐゴシック" panose="020B0600070205080204" pitchFamily="50" charset="-128"/>
            </a:rPr>
            <a:t>　物件費は住民一人当たり</a:t>
          </a:r>
          <a:r>
            <a:rPr kumimoji="1" lang="en-US" altLang="ja-JP" sz="1300">
              <a:latin typeface="ＭＳ Ｐゴシック" panose="020B0600070205080204" pitchFamily="50" charset="-128"/>
              <a:ea typeface="ＭＳ Ｐゴシック" panose="020B0600070205080204" pitchFamily="50" charset="-128"/>
            </a:rPr>
            <a:t>82,810</a:t>
          </a:r>
          <a:r>
            <a:rPr kumimoji="1" lang="ja-JP" altLang="en-US" sz="1300">
              <a:latin typeface="ＭＳ Ｐゴシック" panose="020B0600070205080204" pitchFamily="50" charset="-128"/>
              <a:ea typeface="ＭＳ Ｐゴシック" panose="020B0600070205080204" pitchFamily="50" charset="-128"/>
            </a:rPr>
            <a:t>円であり、前年度比較で</a:t>
          </a:r>
          <a:r>
            <a:rPr kumimoji="1" lang="en-US" altLang="ja-JP" sz="1300">
              <a:latin typeface="ＭＳ Ｐゴシック" panose="020B0600070205080204" pitchFamily="50" charset="-128"/>
              <a:ea typeface="ＭＳ Ｐゴシック" panose="020B0600070205080204" pitchFamily="50" charset="-128"/>
            </a:rPr>
            <a:t>5,671</a:t>
          </a:r>
          <a:r>
            <a:rPr kumimoji="1" lang="ja-JP" altLang="en-US" sz="1300">
              <a:latin typeface="ＭＳ Ｐゴシック" panose="020B0600070205080204" pitchFamily="50" charset="-128"/>
              <a:ea typeface="ＭＳ Ｐゴシック" panose="020B0600070205080204" pitchFamily="50" charset="-128"/>
            </a:rPr>
            <a:t>円の減となったが、全国平均</a:t>
          </a:r>
          <a:r>
            <a:rPr kumimoji="1" lang="en-US" altLang="ja-JP" sz="1300">
              <a:latin typeface="ＭＳ Ｐゴシック" panose="020B0600070205080204" pitchFamily="50" charset="-128"/>
              <a:ea typeface="ＭＳ Ｐゴシック" panose="020B0600070205080204" pitchFamily="50" charset="-128"/>
            </a:rPr>
            <a:t>61,326</a:t>
          </a:r>
          <a:r>
            <a:rPr kumimoji="1" lang="ja-JP" altLang="en-US" sz="1300">
              <a:latin typeface="ＭＳ Ｐゴシック" panose="020B0600070205080204" pitchFamily="50" charset="-128"/>
              <a:ea typeface="ＭＳ Ｐゴシック" panose="020B0600070205080204" pitchFamily="50" charset="-128"/>
            </a:rPr>
            <a:t>円、佐賀県平均</a:t>
          </a:r>
          <a:r>
            <a:rPr kumimoji="1" lang="en-US" altLang="ja-JP" sz="1300">
              <a:latin typeface="ＭＳ Ｐゴシック" panose="020B0600070205080204" pitchFamily="50" charset="-128"/>
              <a:ea typeface="ＭＳ Ｐゴシック" panose="020B0600070205080204" pitchFamily="50" charset="-128"/>
            </a:rPr>
            <a:t>71,138</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73,148</a:t>
          </a:r>
          <a:r>
            <a:rPr kumimoji="1" lang="ja-JP" altLang="en-US" sz="1300">
              <a:latin typeface="ＭＳ Ｐゴシック" panose="020B0600070205080204" pitchFamily="50" charset="-128"/>
              <a:ea typeface="ＭＳ Ｐゴシック" panose="020B0600070205080204" pitchFamily="50" charset="-128"/>
            </a:rPr>
            <a:t>円と比較して高い状況となっている。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ふるさと納税に係る返礼品等の割合が多いため、前年と比較して減少しているものの、他団体等と比較して高い割合となっている。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117,964</a:t>
          </a:r>
          <a:r>
            <a:rPr kumimoji="1" lang="ja-JP" altLang="en-US" sz="1300">
              <a:latin typeface="ＭＳ Ｐゴシック" panose="020B0600070205080204" pitchFamily="50" charset="-128"/>
              <a:ea typeface="ＭＳ Ｐゴシック" panose="020B0600070205080204" pitchFamily="50" charset="-128"/>
            </a:rPr>
            <a:t>円であり、前年度比較で</a:t>
          </a:r>
          <a:r>
            <a:rPr kumimoji="1" lang="en-US" altLang="ja-JP" sz="1300">
              <a:latin typeface="ＭＳ Ｐゴシック" panose="020B0600070205080204" pitchFamily="50" charset="-128"/>
              <a:ea typeface="ＭＳ Ｐゴシック" panose="020B0600070205080204" pitchFamily="50" charset="-128"/>
            </a:rPr>
            <a:t>7,163</a:t>
          </a:r>
          <a:r>
            <a:rPr kumimoji="1" lang="ja-JP" altLang="en-US" sz="1300">
              <a:latin typeface="ＭＳ Ｐゴシック" panose="020B0600070205080204" pitchFamily="50" charset="-128"/>
              <a:ea typeface="ＭＳ Ｐゴシック" panose="020B0600070205080204" pitchFamily="50" charset="-128"/>
            </a:rPr>
            <a:t>円の増となり、全国平均</a:t>
          </a:r>
          <a:r>
            <a:rPr kumimoji="1" lang="en-US" altLang="ja-JP" sz="1300">
              <a:latin typeface="ＭＳ Ｐゴシック" panose="020B0600070205080204" pitchFamily="50" charset="-128"/>
              <a:ea typeface="ＭＳ Ｐゴシック" panose="020B0600070205080204" pitchFamily="50" charset="-128"/>
            </a:rPr>
            <a:t>108,719</a:t>
          </a:r>
          <a:r>
            <a:rPr kumimoji="1" lang="ja-JP" altLang="en-US" sz="1300">
              <a:latin typeface="ＭＳ Ｐゴシック" panose="020B0600070205080204" pitchFamily="50" charset="-128"/>
              <a:ea typeface="ＭＳ Ｐゴシック" panose="020B0600070205080204" pitchFamily="50" charset="-128"/>
            </a:rPr>
            <a:t>円、佐賀県平均</a:t>
          </a:r>
          <a:r>
            <a:rPr kumimoji="1" lang="en-US" altLang="ja-JP" sz="1300">
              <a:latin typeface="ＭＳ Ｐゴシック" panose="020B0600070205080204" pitchFamily="50" charset="-128"/>
              <a:ea typeface="ＭＳ Ｐゴシック" panose="020B0600070205080204" pitchFamily="50" charset="-128"/>
            </a:rPr>
            <a:t>112,438</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82,154</a:t>
          </a:r>
          <a:r>
            <a:rPr kumimoji="1" lang="ja-JP" altLang="en-US" sz="1300">
              <a:latin typeface="ＭＳ Ｐゴシック" panose="020B0600070205080204" pitchFamily="50" charset="-128"/>
              <a:ea typeface="ＭＳ Ｐゴシック" panose="020B0600070205080204" pitchFamily="50" charset="-128"/>
            </a:rPr>
            <a:t>円と比較して高い状況となっている。災害に係る扶助費、障がい者介護給付費の増加が主な要因である。</a:t>
          </a:r>
        </a:p>
        <a:p>
          <a:r>
            <a:rPr kumimoji="1" lang="ja-JP" altLang="en-US" sz="1300">
              <a:latin typeface="ＭＳ Ｐゴシック" panose="020B0600070205080204" pitchFamily="50" charset="-128"/>
              <a:ea typeface="ＭＳ Ｐゴシック" panose="020B0600070205080204" pitchFamily="50" charset="-128"/>
            </a:rPr>
            <a:t>　補助費等は住民一人当たり</a:t>
          </a:r>
          <a:r>
            <a:rPr kumimoji="1" lang="en-US" altLang="ja-JP" sz="1300">
              <a:latin typeface="ＭＳ Ｐゴシック" panose="020B0600070205080204" pitchFamily="50" charset="-128"/>
              <a:ea typeface="ＭＳ Ｐゴシック" panose="020B0600070205080204" pitchFamily="50" charset="-128"/>
            </a:rPr>
            <a:t>73,000</a:t>
          </a:r>
          <a:r>
            <a:rPr kumimoji="1" lang="ja-JP" altLang="en-US" sz="1300">
              <a:latin typeface="ＭＳ Ｐゴシック" panose="020B0600070205080204" pitchFamily="50" charset="-128"/>
              <a:ea typeface="ＭＳ Ｐゴシック" panose="020B0600070205080204" pitchFamily="50" charset="-128"/>
            </a:rPr>
            <a:t>円であり、前年度比較で</a:t>
          </a:r>
          <a:r>
            <a:rPr kumimoji="1" lang="en-US" altLang="ja-JP" sz="1300">
              <a:latin typeface="ＭＳ Ｐゴシック" panose="020B0600070205080204" pitchFamily="50" charset="-128"/>
              <a:ea typeface="ＭＳ Ｐゴシック" panose="020B0600070205080204" pitchFamily="50" charset="-128"/>
            </a:rPr>
            <a:t>15,905</a:t>
          </a:r>
          <a:r>
            <a:rPr kumimoji="1" lang="ja-JP" altLang="en-US" sz="1300">
              <a:latin typeface="ＭＳ Ｐゴシック" panose="020B0600070205080204" pitchFamily="50" charset="-128"/>
              <a:ea typeface="ＭＳ Ｐゴシック" panose="020B0600070205080204" pitchFamily="50" charset="-128"/>
            </a:rPr>
            <a:t>円の増となり、類似団体平均</a:t>
          </a:r>
          <a:r>
            <a:rPr kumimoji="1" lang="en-US" altLang="ja-JP" sz="1300">
              <a:latin typeface="ＭＳ Ｐゴシック" panose="020B0600070205080204" pitchFamily="50" charset="-128"/>
              <a:ea typeface="ＭＳ Ｐゴシック" panose="020B0600070205080204" pitchFamily="50" charset="-128"/>
            </a:rPr>
            <a:t>68,119</a:t>
          </a:r>
          <a:r>
            <a:rPr kumimoji="1" lang="ja-JP" altLang="en-US" sz="1300">
              <a:latin typeface="ＭＳ Ｐゴシック" panose="020B0600070205080204" pitchFamily="50" charset="-128"/>
              <a:ea typeface="ＭＳ Ｐゴシック" panose="020B0600070205080204" pitchFamily="50" charset="-128"/>
            </a:rPr>
            <a:t>円と比較して低い状況であるが、全国平均</a:t>
          </a:r>
          <a:r>
            <a:rPr kumimoji="1" lang="en-US" altLang="ja-JP" sz="1300">
              <a:latin typeface="ＭＳ Ｐゴシック" panose="020B0600070205080204" pitchFamily="50" charset="-128"/>
              <a:ea typeface="ＭＳ Ｐゴシック" panose="020B0600070205080204" pitchFamily="50" charset="-128"/>
            </a:rPr>
            <a:t>43,110</a:t>
          </a:r>
          <a:r>
            <a:rPr kumimoji="1" lang="ja-JP" altLang="en-US" sz="1300">
              <a:latin typeface="ＭＳ Ｐゴシック" panose="020B0600070205080204" pitchFamily="50" charset="-128"/>
              <a:ea typeface="ＭＳ Ｐゴシック" panose="020B0600070205080204" pitchFamily="50" charset="-128"/>
            </a:rPr>
            <a:t>円、佐賀県平均</a:t>
          </a:r>
          <a:r>
            <a:rPr kumimoji="1" lang="en-US" altLang="ja-JP" sz="1300">
              <a:latin typeface="ＭＳ Ｐゴシック" panose="020B0600070205080204" pitchFamily="50" charset="-128"/>
              <a:ea typeface="ＭＳ Ｐゴシック" panose="020B0600070205080204" pitchFamily="50" charset="-128"/>
            </a:rPr>
            <a:t>64,790</a:t>
          </a:r>
          <a:r>
            <a:rPr kumimoji="1" lang="ja-JP" altLang="en-US" sz="1300">
              <a:latin typeface="ＭＳ Ｐゴシック" panose="020B0600070205080204" pitchFamily="50" charset="-128"/>
              <a:ea typeface="ＭＳ Ｐゴシック" panose="020B0600070205080204" pitchFamily="50" charset="-128"/>
            </a:rPr>
            <a:t>円と比較すると高い状況である。これは災害に係る補助金等の増加などが主な要因である。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56,109</a:t>
          </a:r>
          <a:r>
            <a:rPr kumimoji="1" lang="ja-JP" altLang="en-US" sz="1300">
              <a:latin typeface="ＭＳ Ｐゴシック" panose="020B0600070205080204" pitchFamily="50" charset="-128"/>
              <a:ea typeface="ＭＳ Ｐゴシック" panose="020B0600070205080204" pitchFamily="50" charset="-128"/>
            </a:rPr>
            <a:t>円であり、新庁舎建設関係や旧庁舎の解体等大型事業費の完了に伴い前年度比較で</a:t>
          </a:r>
          <a:r>
            <a:rPr kumimoji="1" lang="en-US" altLang="ja-JP" sz="1300">
              <a:latin typeface="ＭＳ Ｐゴシック" panose="020B0600070205080204" pitchFamily="50" charset="-128"/>
              <a:ea typeface="ＭＳ Ｐゴシック" panose="020B0600070205080204" pitchFamily="50" charset="-128"/>
            </a:rPr>
            <a:t>18,202</a:t>
          </a:r>
          <a:r>
            <a:rPr kumimoji="1" lang="ja-JP" altLang="en-US" sz="1300">
              <a:latin typeface="ＭＳ Ｐゴシック" panose="020B0600070205080204" pitchFamily="50" charset="-128"/>
              <a:ea typeface="ＭＳ Ｐゴシック" panose="020B0600070205080204" pitchFamily="50" charset="-128"/>
            </a:rPr>
            <a:t>円の減となり、全国平均、佐賀県平均、類似団体平均をいずれも下回った。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佐賀県武雄市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48,854
48,615
195.40
26,700,800
25,582,209
856,500
13,192,781
28,684,549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22134</xdr:rowOff>
    </xdr:from>
    <xdr:to>
      <xdr:col>24</xdr:col>
      <xdr:colOff>63500</xdr:colOff>
      <xdr:row>36</xdr:row>
      <xdr:rowOff>25073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194334"/>
          <a:ext cx="8382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161706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6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49566</xdr:rowOff>
    </xdr:from>
    <xdr:to>
      <xdr:col>19</xdr:col>
      <xdr:colOff>177800</xdr:colOff>
      <xdr:row>36</xdr:row>
      <xdr:rowOff>22134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050316"/>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112720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38463</xdr:rowOff>
    </xdr:from>
    <xdr:to>
      <xdr:col>15</xdr:col>
      <xdr:colOff>50800</xdr:colOff>
      <xdr:row>35</xdr:row>
      <xdr:rowOff>49566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039213"/>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100637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75039</xdr:rowOff>
    </xdr:from>
    <xdr:to>
      <xdr:col>10</xdr:col>
      <xdr:colOff>114300</xdr:colOff>
      <xdr:row>35</xdr:row>
      <xdr:rowOff>38463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904339"/>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88228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79103</xdr:rowOff>
    </xdr:from>
    <xdr:to>
      <xdr:col>6</xdr:col>
      <xdr:colOff>38100</xdr:colOff>
      <xdr:row>35</xdr:row>
      <xdr:rowOff>9253</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08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380</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00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145723</xdr:rowOff>
    </xdr:from>
    <xdr:to>
      <xdr:col>24</xdr:col>
      <xdr:colOff>114300</xdr:colOff>
      <xdr:row>36</xdr:row>
      <xdr:rowOff>75873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4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168600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99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142784</xdr:rowOff>
    </xdr:from>
    <xdr:to>
      <xdr:col>20</xdr:col>
      <xdr:colOff>38100</xdr:colOff>
      <xdr:row>36</xdr:row>
      <xdr:rowOff>72934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4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89461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918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170216</xdr:rowOff>
    </xdr:from>
    <xdr:to>
      <xdr:col>15</xdr:col>
      <xdr:colOff>101600</xdr:colOff>
      <xdr:row>35</xdr:row>
      <xdr:rowOff>100366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9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116893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77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159113</xdr:rowOff>
    </xdr:from>
    <xdr:to>
      <xdr:col>10</xdr:col>
      <xdr:colOff>165100</xdr:colOff>
      <xdr:row>35</xdr:row>
      <xdr:rowOff>89263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8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105790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76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24239</xdr:rowOff>
    </xdr:from>
    <xdr:to>
      <xdr:col>6</xdr:col>
      <xdr:colOff>38100</xdr:colOff>
      <xdr:row>34</xdr:row>
      <xdr:rowOff>125839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5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142366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62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62992</xdr:rowOff>
    </xdr:from>
    <xdr:to>
      <xdr:col>24</xdr:col>
      <xdr:colOff>63500</xdr:colOff>
      <xdr:row>58</xdr:row>
      <xdr:rowOff>58851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3797300" y="9835642"/>
          <a:ext cx="838200" cy="16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165792</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66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21821</xdr:rowOff>
    </xdr:from>
    <xdr:to>
      <xdr:col>19</xdr:col>
      <xdr:colOff>177800</xdr:colOff>
      <xdr:row>57</xdr:row>
      <xdr:rowOff>62992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9794471"/>
          <a:ext cx="889000" cy="4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90912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21821</xdr:rowOff>
    </xdr:from>
    <xdr:to>
      <xdr:col>15</xdr:col>
      <xdr:colOff>50800</xdr:colOff>
      <xdr:row>58</xdr:row>
      <xdr:rowOff>53590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9794471"/>
          <a:ext cx="889000" cy="20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103047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100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162325</xdr:rowOff>
    </xdr:from>
    <xdr:to>
      <xdr:col>10</xdr:col>
      <xdr:colOff>114300</xdr:colOff>
      <xdr:row>58</xdr:row>
      <xdr:rowOff>53590</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9934975"/>
          <a:ext cx="889000" cy="6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97000</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100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42746</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98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8051</xdr:rowOff>
    </xdr:from>
    <xdr:to>
      <xdr:col>24</xdr:col>
      <xdr:colOff>114300</xdr:colOff>
      <xdr:row>58</xdr:row>
      <xdr:rowOff>109651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95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121342</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89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12192</xdr:rowOff>
    </xdr:from>
    <xdr:to>
      <xdr:col>20</xdr:col>
      <xdr:colOff>38100</xdr:colOff>
      <xdr:row>57</xdr:row>
      <xdr:rowOff>113792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78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130319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9560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142471</xdr:rowOff>
    </xdr:from>
    <xdr:to>
      <xdr:col>15</xdr:col>
      <xdr:colOff>101600</xdr:colOff>
      <xdr:row>57</xdr:row>
      <xdr:rowOff>72621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74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89148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5" y="9518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2790</xdr:rowOff>
    </xdr:from>
    <xdr:to>
      <xdr:col>10</xdr:col>
      <xdr:colOff>165100</xdr:colOff>
      <xdr:row>58</xdr:row>
      <xdr:rowOff>104390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4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120917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972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111525</xdr:rowOff>
    </xdr:from>
    <xdr:to>
      <xdr:col>6</xdr:col>
      <xdr:colOff>38100</xdr:colOff>
      <xdr:row>58</xdr:row>
      <xdr:rowOff>41675</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88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58202</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965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2148</xdr:rowOff>
    </xdr:from>
    <xdr:to>
      <xdr:col>24</xdr:col>
      <xdr:colOff>63500</xdr:colOff>
      <xdr:row>74</xdr:row>
      <xdr:rowOff>60882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2517998"/>
          <a:ext cx="838200" cy="23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26652</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30568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60882</xdr:rowOff>
    </xdr:from>
    <xdr:to>
      <xdr:col>19</xdr:col>
      <xdr:colOff>177800</xdr:colOff>
      <xdr:row>74</xdr:row>
      <xdr:rowOff>162609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2748182"/>
          <a:ext cx="889000" cy="1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46606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64588</xdr:rowOff>
    </xdr:from>
    <xdr:to>
      <xdr:col>15</xdr:col>
      <xdr:colOff>50800</xdr:colOff>
      <xdr:row>74</xdr:row>
      <xdr:rowOff>162609</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2019300" y="12751888"/>
          <a:ext cx="889000" cy="9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9067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64588</xdr:rowOff>
    </xdr:from>
    <xdr:to>
      <xdr:col>10</xdr:col>
      <xdr:colOff>114300</xdr:colOff>
      <xdr:row>74</xdr:row>
      <xdr:rowOff>167883</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2751888"/>
          <a:ext cx="889000" cy="10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12332</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32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114177</xdr:rowOff>
    </xdr:from>
    <xdr:to>
      <xdr:col>6</xdr:col>
      <xdr:colOff>38100</xdr:colOff>
      <xdr:row>75</xdr:row>
      <xdr:rowOff>44327</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280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60854</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2576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122798</xdr:rowOff>
    </xdr:from>
    <xdr:to>
      <xdr:col>24</xdr:col>
      <xdr:colOff>114300</xdr:colOff>
      <xdr:row>73</xdr:row>
      <xdr:rowOff>52948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246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145675</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2318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10082</xdr:rowOff>
    </xdr:from>
    <xdr:to>
      <xdr:col>20</xdr:col>
      <xdr:colOff>38100</xdr:colOff>
      <xdr:row>74</xdr:row>
      <xdr:rowOff>111682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269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128209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247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111809</xdr:rowOff>
    </xdr:from>
    <xdr:to>
      <xdr:col>15</xdr:col>
      <xdr:colOff>101600</xdr:colOff>
      <xdr:row>75</xdr:row>
      <xdr:rowOff>41959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279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58486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257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13788</xdr:rowOff>
    </xdr:from>
    <xdr:to>
      <xdr:col>10</xdr:col>
      <xdr:colOff>165100</xdr:colOff>
      <xdr:row>74</xdr:row>
      <xdr:rowOff>115388</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270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131915</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2476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117083</xdr:rowOff>
    </xdr:from>
    <xdr:to>
      <xdr:col>6</xdr:col>
      <xdr:colOff>38100</xdr:colOff>
      <xdr:row>75</xdr:row>
      <xdr:rowOff>47233</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280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38360</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2897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39063</xdr:rowOff>
    </xdr:from>
    <xdr:to>
      <xdr:col>24</xdr:col>
      <xdr:colOff>63500</xdr:colOff>
      <xdr:row>97</xdr:row>
      <xdr:rowOff>162179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669713"/>
          <a:ext cx="838200" cy="12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168561</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45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156883</xdr:rowOff>
    </xdr:from>
    <xdr:to>
      <xdr:col>19</xdr:col>
      <xdr:colOff>177800</xdr:colOff>
      <xdr:row>97</xdr:row>
      <xdr:rowOff>162179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908300" y="16787533"/>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118513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4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141666</xdr:rowOff>
    </xdr:from>
    <xdr:to>
      <xdr:col>15</xdr:col>
      <xdr:colOff>50800</xdr:colOff>
      <xdr:row>97</xdr:row>
      <xdr:rowOff>156883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772316"/>
          <a:ext cx="889000" cy="1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148596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4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129459</xdr:rowOff>
    </xdr:from>
    <xdr:to>
      <xdr:col>10</xdr:col>
      <xdr:colOff>114300</xdr:colOff>
      <xdr:row>97</xdr:row>
      <xdr:rowOff>141666</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760109"/>
          <a:ext cx="889000" cy="1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142432</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43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117232</xdr:rowOff>
    </xdr:from>
    <xdr:to>
      <xdr:col>6</xdr:col>
      <xdr:colOff>38100</xdr:colOff>
      <xdr:row>97</xdr:row>
      <xdr:rowOff>47382</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63909</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159713</xdr:rowOff>
    </xdr:from>
    <xdr:to>
      <xdr:col>24</xdr:col>
      <xdr:colOff>114300</xdr:colOff>
      <xdr:row>97</xdr:row>
      <xdr:rowOff>89863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61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138140</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5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111379</xdr:rowOff>
    </xdr:from>
    <xdr:to>
      <xdr:col>20</xdr:col>
      <xdr:colOff>38100</xdr:colOff>
      <xdr:row>98</xdr:row>
      <xdr:rowOff>41529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74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32656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83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106083</xdr:rowOff>
    </xdr:from>
    <xdr:to>
      <xdr:col>15</xdr:col>
      <xdr:colOff>101600</xdr:colOff>
      <xdr:row>98</xdr:row>
      <xdr:rowOff>36233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73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27360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82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90866</xdr:rowOff>
    </xdr:from>
    <xdr:to>
      <xdr:col>10</xdr:col>
      <xdr:colOff>165100</xdr:colOff>
      <xdr:row>98</xdr:row>
      <xdr:rowOff>21016</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72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12143</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81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78659</xdr:rowOff>
    </xdr:from>
    <xdr:to>
      <xdr:col>6</xdr:col>
      <xdr:colOff>38100</xdr:colOff>
      <xdr:row>98</xdr:row>
      <xdr:rowOff>8809</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70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171386</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80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20501</xdr:rowOff>
    </xdr:from>
    <xdr:to>
      <xdr:col>55</xdr:col>
      <xdr:colOff>0</xdr:colOff>
      <xdr:row>38</xdr:row>
      <xdr:rowOff>36830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9639300" y="653560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78793</xdr:rowOff>
    </xdr:from>
    <xdr:ext cx="469744"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250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36830</xdr:rowOff>
    </xdr:from>
    <xdr:to>
      <xdr:col>50</xdr:col>
      <xdr:colOff>114300</xdr:colOff>
      <xdr:row>38</xdr:row>
      <xdr:rowOff>50873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8750300" y="6551930"/>
          <a:ext cx="8890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156735</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04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50873</xdr:rowOff>
    </xdr:from>
    <xdr:to>
      <xdr:col>45</xdr:col>
      <xdr:colOff>177800</xdr:colOff>
      <xdr:row>38</xdr:row>
      <xdr:rowOff>72753</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7861300" y="6565973"/>
          <a:ext cx="8890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117546</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15428" y="611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38463</xdr:rowOff>
    </xdr:from>
    <xdr:to>
      <xdr:col>41</xdr:col>
      <xdr:colOff>50800</xdr:colOff>
      <xdr:row>38</xdr:row>
      <xdr:rowOff>72753</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972300" y="655356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116240</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26428"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53865</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141151</xdr:rowOff>
    </xdr:from>
    <xdr:to>
      <xdr:col>55</xdr:col>
      <xdr:colOff>50800</xdr:colOff>
      <xdr:row>38</xdr:row>
      <xdr:rowOff>71301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48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119578</xdr:rowOff>
    </xdr:from>
    <xdr:ext cx="378565"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463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157480</xdr:rowOff>
    </xdr:from>
    <xdr:to>
      <xdr:col>50</xdr:col>
      <xdr:colOff>165100</xdr:colOff>
      <xdr:row>38</xdr:row>
      <xdr:rowOff>87630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5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78757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50017" y="6593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73</xdr:rowOff>
    </xdr:from>
    <xdr:to>
      <xdr:col>46</xdr:col>
      <xdr:colOff>38100</xdr:colOff>
      <xdr:row>38</xdr:row>
      <xdr:rowOff>101673</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51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92800</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61017" y="660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21953</xdr:rowOff>
    </xdr:from>
    <xdr:to>
      <xdr:col>41</xdr:col>
      <xdr:colOff>101600</xdr:colOff>
      <xdr:row>38</xdr:row>
      <xdr:rowOff>123553</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53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114680</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72017" y="6629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159113</xdr:rowOff>
    </xdr:from>
    <xdr:to>
      <xdr:col>36</xdr:col>
      <xdr:colOff>165100</xdr:colOff>
      <xdr:row>38</xdr:row>
      <xdr:rowOff>89263</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50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80390</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83017" y="659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73520</xdr:rowOff>
    </xdr:from>
    <xdr:to>
      <xdr:col>55</xdr:col>
      <xdr:colOff>0</xdr:colOff>
      <xdr:row>57</xdr:row>
      <xdr:rowOff>157455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9639300" y="9846170"/>
          <a:ext cx="838200" cy="8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40505</xdr:rowOff>
    </xdr:from>
    <xdr:ext cx="534377"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813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157455</xdr:rowOff>
    </xdr:from>
    <xdr:to>
      <xdr:col>50</xdr:col>
      <xdr:colOff>114300</xdr:colOff>
      <xdr:row>57</xdr:row>
      <xdr:rowOff>160795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8750300" y="9930105"/>
          <a:ext cx="889000" cy="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31716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63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72301</xdr:rowOff>
    </xdr:from>
    <xdr:to>
      <xdr:col>45</xdr:col>
      <xdr:colOff>177800</xdr:colOff>
      <xdr:row>57</xdr:row>
      <xdr:rowOff>160795</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7861300" y="9844951"/>
          <a:ext cx="889000" cy="8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28122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62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42355</xdr:rowOff>
    </xdr:from>
    <xdr:to>
      <xdr:col>41</xdr:col>
      <xdr:colOff>50800</xdr:colOff>
      <xdr:row>57</xdr:row>
      <xdr:rowOff>72301</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a:off x="6972300" y="9815005"/>
          <a:ext cx="889000" cy="2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6596</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9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44213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22720</xdr:rowOff>
    </xdr:from>
    <xdr:to>
      <xdr:col>55</xdr:col>
      <xdr:colOff>50800</xdr:colOff>
      <xdr:row>57</xdr:row>
      <xdr:rowOff>124320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979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45597</xdr:rowOff>
    </xdr:from>
    <xdr:ext cx="534377"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964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106655</xdr:rowOff>
    </xdr:from>
    <xdr:to>
      <xdr:col>50</xdr:col>
      <xdr:colOff>165100</xdr:colOff>
      <xdr:row>58</xdr:row>
      <xdr:rowOff>36805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87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27932</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372111" y="997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109995</xdr:rowOff>
    </xdr:from>
    <xdr:to>
      <xdr:col>46</xdr:col>
      <xdr:colOff>38100</xdr:colOff>
      <xdr:row>58</xdr:row>
      <xdr:rowOff>40145</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88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31272</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483111" y="997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21501</xdr:rowOff>
    </xdr:from>
    <xdr:to>
      <xdr:col>41</xdr:col>
      <xdr:colOff>101600</xdr:colOff>
      <xdr:row>57</xdr:row>
      <xdr:rowOff>123101</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9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139628</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594111" y="956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163005</xdr:rowOff>
    </xdr:from>
    <xdr:to>
      <xdr:col>36</xdr:col>
      <xdr:colOff>165100</xdr:colOff>
      <xdr:row>57</xdr:row>
      <xdr:rowOff>93155</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976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84282</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05111" y="985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a:extLst>
            <a:ext uri="{FF2B5EF4-FFF2-40B4-BE49-F238E27FC236}">
              <a16:creationId xmlns:a16="http://schemas.microsoft.com/office/drawing/2014/main" id="{00000000-0008-0000-07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a:extLst>
            <a:ext uri="{FF2B5EF4-FFF2-40B4-BE49-F238E27FC236}">
              <a16:creationId xmlns:a16="http://schemas.microsoft.com/office/drawing/2014/main" id="{00000000-0008-0000-0700-00009A010000}"/>
            </a:ext>
          </a:extLst>
        </xdr:cNvPr>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a:extLst>
            <a:ext uri="{FF2B5EF4-FFF2-40B4-BE49-F238E27FC236}">
              <a16:creationId xmlns:a16="http://schemas.microsoft.com/office/drawing/2014/main" id="{00000000-0008-0000-0700-00009C010000}"/>
            </a:ext>
          </a:extLst>
        </xdr:cNvPr>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50643</xdr:rowOff>
    </xdr:from>
    <xdr:to>
      <xdr:col>55</xdr:col>
      <xdr:colOff>0</xdr:colOff>
      <xdr:row>77</xdr:row>
      <xdr:rowOff>65046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9639300" y="13252293"/>
          <a:ext cx="838200" cy="1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97538</xdr:rowOff>
    </xdr:from>
    <xdr:ext cx="534377" cy="259045"/>
    <xdr:sp macro="" textlink="">
      <xdr:nvSpPr>
        <xdr:cNvPr id="415" name="商工費平均値テキスト">
          <a:extLst>
            <a:ext uri="{FF2B5EF4-FFF2-40B4-BE49-F238E27FC236}">
              <a16:creationId xmlns:a16="http://schemas.microsoft.com/office/drawing/2014/main" id="{00000000-0008-0000-0700-00009F010000}"/>
            </a:ext>
          </a:extLst>
        </xdr:cNvPr>
        <xdr:cNvSpPr txBox="1"/>
      </xdr:nvSpPr>
      <xdr:spPr>
        <a:xfrm>
          <a:off x="10528300" y="12956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13577</xdr:rowOff>
    </xdr:from>
    <xdr:to>
      <xdr:col>50</xdr:col>
      <xdr:colOff>114300</xdr:colOff>
      <xdr:row>77</xdr:row>
      <xdr:rowOff>65046</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8750300" y="13215227"/>
          <a:ext cx="889000" cy="5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52526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291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7406</xdr:rowOff>
    </xdr:from>
    <xdr:to>
      <xdr:col>45</xdr:col>
      <xdr:colOff>177800</xdr:colOff>
      <xdr:row>77</xdr:row>
      <xdr:rowOff>13577</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7861300" y="13209056"/>
          <a:ext cx="889000" cy="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169014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285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74288</xdr:rowOff>
    </xdr:from>
    <xdr:to>
      <xdr:col>41</xdr:col>
      <xdr:colOff>50800</xdr:colOff>
      <xdr:row>77</xdr:row>
      <xdr:rowOff>7406</xdr:rowOff>
    </xdr:to>
    <xdr:cxnSp macro="">
      <xdr:nvCxnSpPr>
        <xdr:cNvPr id="423" name="直線コネクタ 422">
          <a:extLst>
            <a:ext uri="{FF2B5EF4-FFF2-40B4-BE49-F238E27FC236}">
              <a16:creationId xmlns:a16="http://schemas.microsoft.com/office/drawing/2014/main" id="{00000000-0008-0000-0700-0000A7010000}"/>
            </a:ext>
          </a:extLst>
        </xdr:cNvPr>
        <xdr:cNvCxnSpPr/>
      </xdr:nvCxnSpPr>
      <xdr:spPr>
        <a:xfrm>
          <a:off x="6972300" y="13104488"/>
          <a:ext cx="889000" cy="10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15133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287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132759</xdr:rowOff>
    </xdr:from>
    <xdr:to>
      <xdr:col>36</xdr:col>
      <xdr:colOff>165100</xdr:colOff>
      <xdr:row>76</xdr:row>
      <xdr:rowOff>62908</xdr:rowOff>
    </xdr:to>
    <xdr:sp macro="" textlink="">
      <xdr:nvSpPr>
        <xdr:cNvPr id="426" name="フローチャート: 判断 425">
          <a:extLst>
            <a:ext uri="{FF2B5EF4-FFF2-40B4-BE49-F238E27FC236}">
              <a16:creationId xmlns:a16="http://schemas.microsoft.com/office/drawing/2014/main" id="{00000000-0008-0000-0700-0000AA010000}"/>
            </a:ext>
          </a:extLst>
        </xdr:cNvPr>
        <xdr:cNvSpPr/>
      </xdr:nvSpPr>
      <xdr:spPr>
        <a:xfrm>
          <a:off x="6921500" y="129915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79436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276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171293</xdr:rowOff>
    </xdr:from>
    <xdr:to>
      <xdr:col>55</xdr:col>
      <xdr:colOff>50800</xdr:colOff>
      <xdr:row>77</xdr:row>
      <xdr:rowOff>101443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10426700" y="1320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149720</xdr:rowOff>
    </xdr:from>
    <xdr:ext cx="534377" cy="259045"/>
    <xdr:sp macro="" textlink="">
      <xdr:nvSpPr>
        <xdr:cNvPr id="434" name="商工費該当値テキスト">
          <a:extLst>
            <a:ext uri="{FF2B5EF4-FFF2-40B4-BE49-F238E27FC236}">
              <a16:creationId xmlns:a16="http://schemas.microsoft.com/office/drawing/2014/main" id="{00000000-0008-0000-0700-0000B2010000}"/>
            </a:ext>
          </a:extLst>
        </xdr:cNvPr>
        <xdr:cNvSpPr txBox="1"/>
      </xdr:nvSpPr>
      <xdr:spPr>
        <a:xfrm>
          <a:off x="10528300" y="1317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14246</xdr:rowOff>
    </xdr:from>
    <xdr:to>
      <xdr:col>50</xdr:col>
      <xdr:colOff>165100</xdr:colOff>
      <xdr:row>77</xdr:row>
      <xdr:rowOff>115846</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9588500" y="1321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106973</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9372111" y="1330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134227</xdr:rowOff>
    </xdr:from>
    <xdr:to>
      <xdr:col>46</xdr:col>
      <xdr:colOff>38100</xdr:colOff>
      <xdr:row>77</xdr:row>
      <xdr:rowOff>64377</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8699500" y="1316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55504</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8483111" y="1325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128056</xdr:rowOff>
    </xdr:from>
    <xdr:to>
      <xdr:col>41</xdr:col>
      <xdr:colOff>101600</xdr:colOff>
      <xdr:row>77</xdr:row>
      <xdr:rowOff>58206</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7810500" y="1315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49333</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7594111" y="1325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23488</xdr:rowOff>
    </xdr:from>
    <xdr:to>
      <xdr:col>36</xdr:col>
      <xdr:colOff>165100</xdr:colOff>
      <xdr:row>76</xdr:row>
      <xdr:rowOff>125088</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6921500" y="1305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116215</xdr:rowOff>
    </xdr:from>
    <xdr:ext cx="534377"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705111" y="1314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112940</xdr:rowOff>
    </xdr:from>
    <xdr:to>
      <xdr:col>55</xdr:col>
      <xdr:colOff>0</xdr:colOff>
      <xdr:row>98</xdr:row>
      <xdr:rowOff>127036</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9639300" y="16915040"/>
          <a:ext cx="838200" cy="1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73849</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86006</xdr:rowOff>
    </xdr:from>
    <xdr:to>
      <xdr:col>50</xdr:col>
      <xdr:colOff>114300</xdr:colOff>
      <xdr:row>98</xdr:row>
      <xdr:rowOff>112940</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8750300" y="16888106"/>
          <a:ext cx="889000" cy="2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160197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6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86006</xdr:rowOff>
    </xdr:from>
    <xdr:to>
      <xdr:col>45</xdr:col>
      <xdr:colOff>177800</xdr:colOff>
      <xdr:row>98</xdr:row>
      <xdr:rowOff>147117</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7861300" y="16888106"/>
          <a:ext cx="889000" cy="6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150099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6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147117</xdr:rowOff>
    </xdr:from>
    <xdr:to>
      <xdr:col>41</xdr:col>
      <xdr:colOff>50800</xdr:colOff>
      <xdr:row>98</xdr:row>
      <xdr:rowOff>149873</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flipV="1">
          <a:off x="6972300" y="16949217"/>
          <a:ext cx="889000" cy="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170333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6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49878</xdr:rowOff>
    </xdr:from>
    <xdr:to>
      <xdr:col>36</xdr:col>
      <xdr:colOff>165100</xdr:colOff>
      <xdr:row>98</xdr:row>
      <xdr:rowOff>151478</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85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168005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62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76236</xdr:rowOff>
    </xdr:from>
    <xdr:to>
      <xdr:col>55</xdr:col>
      <xdr:colOff>50800</xdr:colOff>
      <xdr:row>99</xdr:row>
      <xdr:rowOff>6386</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87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29399</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83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62140</xdr:rowOff>
    </xdr:from>
    <xdr:to>
      <xdr:col>50</xdr:col>
      <xdr:colOff>165100</xdr:colOff>
      <xdr:row>98</xdr:row>
      <xdr:rowOff>163740</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86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154867</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95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35206</xdr:rowOff>
    </xdr:from>
    <xdr:to>
      <xdr:col>46</xdr:col>
      <xdr:colOff>38100</xdr:colOff>
      <xdr:row>98</xdr:row>
      <xdr:rowOff>136806</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8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127933</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93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96317</xdr:rowOff>
    </xdr:from>
    <xdr:to>
      <xdr:col>41</xdr:col>
      <xdr:colOff>101600</xdr:colOff>
      <xdr:row>99</xdr:row>
      <xdr:rowOff>26467</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89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17594</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99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99073</xdr:rowOff>
    </xdr:from>
    <xdr:to>
      <xdr:col>36</xdr:col>
      <xdr:colOff>165100</xdr:colOff>
      <xdr:row>99</xdr:row>
      <xdr:rowOff>29223</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90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20350</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99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a:extLst>
            <a:ext uri="{FF2B5EF4-FFF2-40B4-BE49-F238E27FC236}">
              <a16:creationId xmlns:a16="http://schemas.microsoft.com/office/drawing/2014/main" id="{00000000-0008-0000-0700-00000F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9" name="消防費最小値テキスト">
          <a:extLst>
            <a:ext uri="{FF2B5EF4-FFF2-40B4-BE49-F238E27FC236}">
              <a16:creationId xmlns:a16="http://schemas.microsoft.com/office/drawing/2014/main" id="{00000000-0008-0000-0700-000011020000}"/>
            </a:ext>
          </a:extLst>
        </xdr:cNvPr>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31" name="消防費最大値テキスト">
          <a:extLst>
            <a:ext uri="{FF2B5EF4-FFF2-40B4-BE49-F238E27FC236}">
              <a16:creationId xmlns:a16="http://schemas.microsoft.com/office/drawing/2014/main" id="{00000000-0008-0000-0700-000013020000}"/>
            </a:ext>
          </a:extLst>
        </xdr:cNvPr>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61747</xdr:rowOff>
    </xdr:from>
    <xdr:to>
      <xdr:col>85</xdr:col>
      <xdr:colOff>127000</xdr:colOff>
      <xdr:row>38</xdr:row>
      <xdr:rowOff>67103</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5481300" y="6576847"/>
          <a:ext cx="838200" cy="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58219</xdr:rowOff>
    </xdr:from>
    <xdr:ext cx="534377" cy="259045"/>
    <xdr:sp macro="" textlink="">
      <xdr:nvSpPr>
        <xdr:cNvPr id="534" name="消防費平均値テキスト">
          <a:extLst>
            <a:ext uri="{FF2B5EF4-FFF2-40B4-BE49-F238E27FC236}">
              <a16:creationId xmlns:a16="http://schemas.microsoft.com/office/drawing/2014/main" id="{00000000-0008-0000-0700-000016020000}"/>
            </a:ext>
          </a:extLst>
        </xdr:cNvPr>
        <xdr:cNvSpPr txBox="1"/>
      </xdr:nvSpPr>
      <xdr:spPr>
        <a:xfrm>
          <a:off x="16370300" y="6230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170921</xdr:rowOff>
    </xdr:from>
    <xdr:to>
      <xdr:col>81</xdr:col>
      <xdr:colOff>50800</xdr:colOff>
      <xdr:row>38</xdr:row>
      <xdr:rowOff>61747</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4592300" y="6514571"/>
          <a:ext cx="889000" cy="6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27053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19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170921</xdr:rowOff>
    </xdr:from>
    <xdr:to>
      <xdr:col>76</xdr:col>
      <xdr:colOff>114300</xdr:colOff>
      <xdr:row>38</xdr:row>
      <xdr:rowOff>28208</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flipV="1">
          <a:off x="13703300" y="6514571"/>
          <a:ext cx="889000" cy="2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23004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1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126441</xdr:rowOff>
    </xdr:from>
    <xdr:to>
      <xdr:col>71</xdr:col>
      <xdr:colOff>177800</xdr:colOff>
      <xdr:row>38</xdr:row>
      <xdr:rowOff>28208</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a:off x="12814300" y="6470091"/>
          <a:ext cx="889000" cy="7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24376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19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86875</xdr:rowOff>
    </xdr:from>
    <xdr:to>
      <xdr:col>67</xdr:col>
      <xdr:colOff>101600</xdr:colOff>
      <xdr:row>37</xdr:row>
      <xdr:rowOff>17025</xdr:rowOff>
    </xdr:to>
    <xdr:sp macro="" textlink="">
      <xdr:nvSpPr>
        <xdr:cNvPr id="545" name="フローチャート: 判断 544">
          <a:extLst>
            <a:ext uri="{FF2B5EF4-FFF2-40B4-BE49-F238E27FC236}">
              <a16:creationId xmlns:a16="http://schemas.microsoft.com/office/drawing/2014/main" id="{00000000-0008-0000-0700-000021020000}"/>
            </a:ext>
          </a:extLst>
        </xdr:cNvPr>
        <xdr:cNvSpPr/>
      </xdr:nvSpPr>
      <xdr:spPr>
        <a:xfrm>
          <a:off x="12763500" y="62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33552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03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16303</xdr:rowOff>
    </xdr:from>
    <xdr:to>
      <xdr:col>85</xdr:col>
      <xdr:colOff>177800</xdr:colOff>
      <xdr:row>38</xdr:row>
      <xdr:rowOff>117903</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6268700" y="653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166180</xdr:rowOff>
    </xdr:from>
    <xdr:ext cx="534377" cy="259045"/>
    <xdr:sp macro="" textlink="">
      <xdr:nvSpPr>
        <xdr:cNvPr id="553" name="消防費該当値テキスト">
          <a:extLst>
            <a:ext uri="{FF2B5EF4-FFF2-40B4-BE49-F238E27FC236}">
              <a16:creationId xmlns:a16="http://schemas.microsoft.com/office/drawing/2014/main" id="{00000000-0008-0000-0700-000029020000}"/>
            </a:ext>
          </a:extLst>
        </xdr:cNvPr>
        <xdr:cNvSpPr txBox="1"/>
      </xdr:nvSpPr>
      <xdr:spPr>
        <a:xfrm>
          <a:off x="16370300" y="650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10947</xdr:rowOff>
    </xdr:from>
    <xdr:to>
      <xdr:col>81</xdr:col>
      <xdr:colOff>101600</xdr:colOff>
      <xdr:row>38</xdr:row>
      <xdr:rowOff>112547</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5430500" y="652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103674</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5214111" y="661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120120</xdr:rowOff>
    </xdr:from>
    <xdr:to>
      <xdr:col>76</xdr:col>
      <xdr:colOff>165100</xdr:colOff>
      <xdr:row>38</xdr:row>
      <xdr:rowOff>50270</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4541500" y="646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41398</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4325111" y="655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148858</xdr:rowOff>
    </xdr:from>
    <xdr:to>
      <xdr:col>72</xdr:col>
      <xdr:colOff>38100</xdr:colOff>
      <xdr:row>38</xdr:row>
      <xdr:rowOff>79008</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3652500" y="649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70135</xdr:rowOff>
    </xdr:from>
    <xdr:ext cx="534377"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3436111" y="658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75641</xdr:rowOff>
    </xdr:from>
    <xdr:to>
      <xdr:col>67</xdr:col>
      <xdr:colOff>101600</xdr:colOff>
      <xdr:row>38</xdr:row>
      <xdr:rowOff>5791</xdr:rowOff>
    </xdr:to>
    <xdr:sp macro="" textlink="">
      <xdr:nvSpPr>
        <xdr:cNvPr id="560" name="楕円 559">
          <a:extLst>
            <a:ext uri="{FF2B5EF4-FFF2-40B4-BE49-F238E27FC236}">
              <a16:creationId xmlns:a16="http://schemas.microsoft.com/office/drawing/2014/main" id="{00000000-0008-0000-0700-000030020000}"/>
            </a:ext>
          </a:extLst>
        </xdr:cNvPr>
        <xdr:cNvSpPr/>
      </xdr:nvSpPr>
      <xdr:spPr>
        <a:xfrm>
          <a:off x="12763500" y="641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168368</xdr:rowOff>
    </xdr:from>
    <xdr:ext cx="534377"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547111" y="651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a:extLst>
            <a:ext uri="{FF2B5EF4-FFF2-40B4-BE49-F238E27FC236}">
              <a16:creationId xmlns:a16="http://schemas.microsoft.com/office/drawing/2014/main" id="{00000000-0008-0000-0700-00003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7" name="教育費最小値テキスト">
          <a:extLst>
            <a:ext uri="{FF2B5EF4-FFF2-40B4-BE49-F238E27FC236}">
              <a16:creationId xmlns:a16="http://schemas.microsoft.com/office/drawing/2014/main" id="{00000000-0008-0000-0700-00004B020000}"/>
            </a:ext>
          </a:extLst>
        </xdr:cNvPr>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9" name="教育費最大値テキスト">
          <a:extLst>
            <a:ext uri="{FF2B5EF4-FFF2-40B4-BE49-F238E27FC236}">
              <a16:creationId xmlns:a16="http://schemas.microsoft.com/office/drawing/2014/main" id="{00000000-0008-0000-0700-00004D020000}"/>
            </a:ext>
          </a:extLst>
        </xdr:cNvPr>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100190</xdr:rowOff>
    </xdr:from>
    <xdr:to>
      <xdr:col>85</xdr:col>
      <xdr:colOff>127000</xdr:colOff>
      <xdr:row>57</xdr:row>
      <xdr:rowOff>111760</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5481300" y="9872840"/>
          <a:ext cx="838200" cy="1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13695</xdr:rowOff>
    </xdr:from>
    <xdr:ext cx="534377" cy="259045"/>
    <xdr:sp macro="" textlink="">
      <xdr:nvSpPr>
        <xdr:cNvPr id="592" name="教育費平均値テキスト">
          <a:extLst>
            <a:ext uri="{FF2B5EF4-FFF2-40B4-BE49-F238E27FC236}">
              <a16:creationId xmlns:a16="http://schemas.microsoft.com/office/drawing/2014/main" id="{00000000-0008-0000-0700-000050020000}"/>
            </a:ext>
          </a:extLst>
        </xdr:cNvPr>
        <xdr:cNvSpPr txBox="1"/>
      </xdr:nvSpPr>
      <xdr:spPr>
        <a:xfrm>
          <a:off x="16370300" y="961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5867</xdr:rowOff>
    </xdr:from>
    <xdr:to>
      <xdr:col>81</xdr:col>
      <xdr:colOff>50800</xdr:colOff>
      <xdr:row>57</xdr:row>
      <xdr:rowOff>100190</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4592300" y="9778517"/>
          <a:ext cx="889000" cy="9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166755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5867</xdr:rowOff>
    </xdr:from>
    <xdr:to>
      <xdr:col>76</xdr:col>
      <xdr:colOff>114300</xdr:colOff>
      <xdr:row>57</xdr:row>
      <xdr:rowOff>69291</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3703300" y="9778517"/>
          <a:ext cx="889000" cy="6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118673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8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162789</xdr:rowOff>
    </xdr:from>
    <xdr:to>
      <xdr:col>71</xdr:col>
      <xdr:colOff>177800</xdr:colOff>
      <xdr:row>57</xdr:row>
      <xdr:rowOff>69291</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814300" y="9763989"/>
          <a:ext cx="889000" cy="7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144428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91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124485</xdr:rowOff>
    </xdr:from>
    <xdr:to>
      <xdr:col>67</xdr:col>
      <xdr:colOff>101600</xdr:colOff>
      <xdr:row>57</xdr:row>
      <xdr:rowOff>54635</xdr:rowOff>
    </xdr:to>
    <xdr:sp macro="" textlink="">
      <xdr:nvSpPr>
        <xdr:cNvPr id="603" name="フローチャート: 判断 602">
          <a:extLst>
            <a:ext uri="{FF2B5EF4-FFF2-40B4-BE49-F238E27FC236}">
              <a16:creationId xmlns:a16="http://schemas.microsoft.com/office/drawing/2014/main" id="{00000000-0008-0000-0700-00005B020000}"/>
            </a:ext>
          </a:extLst>
        </xdr:cNvPr>
        <xdr:cNvSpPr/>
      </xdr:nvSpPr>
      <xdr:spPr>
        <a:xfrm>
          <a:off x="12763500" y="97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45762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81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60960</xdr:rowOff>
    </xdr:from>
    <xdr:to>
      <xdr:col>85</xdr:col>
      <xdr:colOff>177800</xdr:colOff>
      <xdr:row>57</xdr:row>
      <xdr:rowOff>162560</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6268700" y="983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39387</xdr:rowOff>
    </xdr:from>
    <xdr:ext cx="534377" cy="259045"/>
    <xdr:sp macro="" textlink="">
      <xdr:nvSpPr>
        <xdr:cNvPr id="611" name="教育費該当値テキスト">
          <a:extLst>
            <a:ext uri="{FF2B5EF4-FFF2-40B4-BE49-F238E27FC236}">
              <a16:creationId xmlns:a16="http://schemas.microsoft.com/office/drawing/2014/main" id="{00000000-0008-0000-0700-000063020000}"/>
            </a:ext>
          </a:extLst>
        </xdr:cNvPr>
        <xdr:cNvSpPr txBox="1"/>
      </xdr:nvSpPr>
      <xdr:spPr>
        <a:xfrm>
          <a:off x="16370300" y="981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49390</xdr:rowOff>
    </xdr:from>
    <xdr:to>
      <xdr:col>81</xdr:col>
      <xdr:colOff>101600</xdr:colOff>
      <xdr:row>57</xdr:row>
      <xdr:rowOff>150990</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5430500" y="982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142117</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5214111" y="991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126517</xdr:rowOff>
    </xdr:from>
    <xdr:to>
      <xdr:col>76</xdr:col>
      <xdr:colOff>165100</xdr:colOff>
      <xdr:row>57</xdr:row>
      <xdr:rowOff>56667</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4541500" y="972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73194</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4325111" y="950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18491</xdr:rowOff>
    </xdr:from>
    <xdr:to>
      <xdr:col>72</xdr:col>
      <xdr:colOff>38100</xdr:colOff>
      <xdr:row>57</xdr:row>
      <xdr:rowOff>120091</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3652500" y="979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136618</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3436111" y="956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111989</xdr:rowOff>
    </xdr:from>
    <xdr:to>
      <xdr:col>67</xdr:col>
      <xdr:colOff>101600</xdr:colOff>
      <xdr:row>57</xdr:row>
      <xdr:rowOff>42139</xdr:rowOff>
    </xdr:to>
    <xdr:sp macro="" textlink="">
      <xdr:nvSpPr>
        <xdr:cNvPr id="618" name="楕円 617">
          <a:extLst>
            <a:ext uri="{FF2B5EF4-FFF2-40B4-BE49-F238E27FC236}">
              <a16:creationId xmlns:a16="http://schemas.microsoft.com/office/drawing/2014/main" id="{00000000-0008-0000-0700-00006A020000}"/>
            </a:ext>
          </a:extLst>
        </xdr:cNvPr>
        <xdr:cNvSpPr/>
      </xdr:nvSpPr>
      <xdr:spPr>
        <a:xfrm>
          <a:off x="12763500" y="971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58666</xdr:rowOff>
    </xdr:from>
    <xdr:ext cx="534377"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547111" y="94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a:extLst>
            <a:ext uri="{FF2B5EF4-FFF2-40B4-BE49-F238E27FC236}">
              <a16:creationId xmlns:a16="http://schemas.microsoft.com/office/drawing/2014/main" id="{00000000-0008-0000-0700-00008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a:extLst>
            <a:ext uri="{FF2B5EF4-FFF2-40B4-BE49-F238E27FC236}">
              <a16:creationId xmlns:a16="http://schemas.microsoft.com/office/drawing/2014/main" id="{00000000-0008-0000-0700-00008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6" name="災害復旧費最大値テキスト">
          <a:extLst>
            <a:ext uri="{FF2B5EF4-FFF2-40B4-BE49-F238E27FC236}">
              <a16:creationId xmlns:a16="http://schemas.microsoft.com/office/drawing/2014/main" id="{00000000-0008-0000-0700-000086020000}"/>
            </a:ext>
          </a:extLst>
        </xdr:cNvPr>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53493</xdr:rowOff>
    </xdr:from>
    <xdr:to>
      <xdr:col>85</xdr:col>
      <xdr:colOff>127000</xdr:colOff>
      <xdr:row>79</xdr:row>
      <xdr:rowOff>11088</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5481300" y="13426593"/>
          <a:ext cx="838200" cy="12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62006</xdr:rowOff>
    </xdr:from>
    <xdr:ext cx="469744" cy="259045"/>
    <xdr:sp macro="" textlink="">
      <xdr:nvSpPr>
        <xdr:cNvPr id="649" name="災害復旧費平均値テキスト">
          <a:extLst>
            <a:ext uri="{FF2B5EF4-FFF2-40B4-BE49-F238E27FC236}">
              <a16:creationId xmlns:a16="http://schemas.microsoft.com/office/drawing/2014/main" id="{00000000-0008-0000-0700-000089020000}"/>
            </a:ext>
          </a:extLst>
        </xdr:cNvPr>
        <xdr:cNvSpPr txBox="1"/>
      </xdr:nvSpPr>
      <xdr:spPr>
        <a:xfrm>
          <a:off x="16370300" y="13435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143484</xdr:rowOff>
    </xdr:from>
    <xdr:to>
      <xdr:col>81</xdr:col>
      <xdr:colOff>50800</xdr:colOff>
      <xdr:row>79</xdr:row>
      <xdr:rowOff>11088</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4592300" y="13516584"/>
          <a:ext cx="889000" cy="3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39767</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143484</xdr:rowOff>
    </xdr:from>
    <xdr:to>
      <xdr:col>76</xdr:col>
      <xdr:colOff>114300</xdr:colOff>
      <xdr:row>79</xdr:row>
      <xdr:rowOff>1905</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flipV="1">
          <a:off x="13703300" y="13516584"/>
          <a:ext cx="889000" cy="2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28491</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57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1905</xdr:rowOff>
    </xdr:from>
    <xdr:to>
      <xdr:col>71</xdr:col>
      <xdr:colOff>177800</xdr:colOff>
      <xdr:row>79</xdr:row>
      <xdr:rowOff>14199</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flipV="1">
          <a:off x="12814300" y="13546455"/>
          <a:ext cx="889000" cy="1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61205</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60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102019</xdr:rowOff>
    </xdr:from>
    <xdr:to>
      <xdr:col>67</xdr:col>
      <xdr:colOff>101600</xdr:colOff>
      <xdr:row>79</xdr:row>
      <xdr:rowOff>32169</xdr:rowOff>
    </xdr:to>
    <xdr:sp macro="" textlink="">
      <xdr:nvSpPr>
        <xdr:cNvPr id="660" name="フローチャート: 判断 659">
          <a:extLst>
            <a:ext uri="{FF2B5EF4-FFF2-40B4-BE49-F238E27FC236}">
              <a16:creationId xmlns:a16="http://schemas.microsoft.com/office/drawing/2014/main" id="{00000000-0008-0000-0700-000094020000}"/>
            </a:ext>
          </a:extLst>
        </xdr:cNvPr>
        <xdr:cNvSpPr/>
      </xdr:nvSpPr>
      <xdr:spPr>
        <a:xfrm>
          <a:off x="12763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48696</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2693</xdr:rowOff>
    </xdr:from>
    <xdr:to>
      <xdr:col>85</xdr:col>
      <xdr:colOff>177800</xdr:colOff>
      <xdr:row>78</xdr:row>
      <xdr:rowOff>104293</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6268700" y="1337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25570</xdr:rowOff>
    </xdr:from>
    <xdr:ext cx="534377" cy="259045"/>
    <xdr:sp macro="" textlink="">
      <xdr:nvSpPr>
        <xdr:cNvPr id="668" name="災害復旧費該当値テキスト">
          <a:extLst>
            <a:ext uri="{FF2B5EF4-FFF2-40B4-BE49-F238E27FC236}">
              <a16:creationId xmlns:a16="http://schemas.microsoft.com/office/drawing/2014/main" id="{00000000-0008-0000-0700-00009C020000}"/>
            </a:ext>
          </a:extLst>
        </xdr:cNvPr>
        <xdr:cNvSpPr txBox="1"/>
      </xdr:nvSpPr>
      <xdr:spPr>
        <a:xfrm>
          <a:off x="16370300" y="1322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131738</xdr:rowOff>
    </xdr:from>
    <xdr:to>
      <xdr:col>81</xdr:col>
      <xdr:colOff>101600</xdr:colOff>
      <xdr:row>79</xdr:row>
      <xdr:rowOff>61888</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5430500" y="1350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53015</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246428" y="1359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92684</xdr:rowOff>
    </xdr:from>
    <xdr:to>
      <xdr:col>76</xdr:col>
      <xdr:colOff>165100</xdr:colOff>
      <xdr:row>79</xdr:row>
      <xdr:rowOff>22834</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4541500" y="1346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39361</xdr:rowOff>
    </xdr:from>
    <xdr:ext cx="469744"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4357428" y="1324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122555</xdr:rowOff>
    </xdr:from>
    <xdr:to>
      <xdr:col>72</xdr:col>
      <xdr:colOff>38100</xdr:colOff>
      <xdr:row>79</xdr:row>
      <xdr:rowOff>52705</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3652500" y="134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69232</xdr:rowOff>
    </xdr:from>
    <xdr:ext cx="469744"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3468428" y="1327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134849</xdr:rowOff>
    </xdr:from>
    <xdr:to>
      <xdr:col>67</xdr:col>
      <xdr:colOff>101600</xdr:colOff>
      <xdr:row>79</xdr:row>
      <xdr:rowOff>64999</xdr:rowOff>
    </xdr:to>
    <xdr:sp macro="" textlink="">
      <xdr:nvSpPr>
        <xdr:cNvPr id="675" name="楕円 674">
          <a:extLst>
            <a:ext uri="{FF2B5EF4-FFF2-40B4-BE49-F238E27FC236}">
              <a16:creationId xmlns:a16="http://schemas.microsoft.com/office/drawing/2014/main" id="{00000000-0008-0000-0700-0000A3020000}"/>
            </a:ext>
          </a:extLst>
        </xdr:cNvPr>
        <xdr:cNvSpPr/>
      </xdr:nvSpPr>
      <xdr:spPr>
        <a:xfrm>
          <a:off x="12763500" y="1350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56126</xdr:rowOff>
    </xdr:from>
    <xdr:ext cx="469744"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579428" y="1360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1093</xdr:rowOff>
    </xdr:from>
    <xdr:to>
      <xdr:col>85</xdr:col>
      <xdr:colOff>127000</xdr:colOff>
      <xdr:row>95</xdr:row>
      <xdr:rowOff>56362</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5481300" y="16288843"/>
          <a:ext cx="838200" cy="5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3776</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291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51346</xdr:rowOff>
    </xdr:from>
    <xdr:to>
      <xdr:col>81</xdr:col>
      <xdr:colOff>50800</xdr:colOff>
      <xdr:row>95</xdr:row>
      <xdr:rowOff>56362</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4592300" y="16339096"/>
          <a:ext cx="889000" cy="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132554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43675</xdr:rowOff>
    </xdr:from>
    <xdr:to>
      <xdr:col>76</xdr:col>
      <xdr:colOff>114300</xdr:colOff>
      <xdr:row>95</xdr:row>
      <xdr:rowOff>51346</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3703300" y="16331425"/>
          <a:ext cx="889000" cy="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125468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4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43675</xdr:rowOff>
    </xdr:from>
    <xdr:to>
      <xdr:col>71</xdr:col>
      <xdr:colOff>177800</xdr:colOff>
      <xdr:row>95</xdr:row>
      <xdr:rowOff>64402</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flipV="1">
          <a:off x="12814300" y="16331425"/>
          <a:ext cx="889000" cy="2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103573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3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124994</xdr:rowOff>
    </xdr:from>
    <xdr:to>
      <xdr:col>67</xdr:col>
      <xdr:colOff>101600</xdr:colOff>
      <xdr:row>94</xdr:row>
      <xdr:rowOff>55144</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06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71671</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5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121743</xdr:rowOff>
    </xdr:from>
    <xdr:to>
      <xdr:col>85</xdr:col>
      <xdr:colOff>177800</xdr:colOff>
      <xdr:row>95</xdr:row>
      <xdr:rowOff>51893</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23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144620</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0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5562</xdr:rowOff>
    </xdr:from>
    <xdr:to>
      <xdr:col>81</xdr:col>
      <xdr:colOff>101600</xdr:colOff>
      <xdr:row>95</xdr:row>
      <xdr:rowOff>107162</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29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123689</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06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546</xdr:rowOff>
    </xdr:from>
    <xdr:to>
      <xdr:col>76</xdr:col>
      <xdr:colOff>165100</xdr:colOff>
      <xdr:row>95</xdr:row>
      <xdr:rowOff>102146</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28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118673</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06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164325</xdr:rowOff>
    </xdr:from>
    <xdr:to>
      <xdr:col>72</xdr:col>
      <xdr:colOff>38100</xdr:colOff>
      <xdr:row>95</xdr:row>
      <xdr:rowOff>94475</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2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111002</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05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13602</xdr:rowOff>
    </xdr:from>
    <xdr:to>
      <xdr:col>67</xdr:col>
      <xdr:colOff>101600</xdr:colOff>
      <xdr:row>95</xdr:row>
      <xdr:rowOff>115202</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30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106329</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39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16383</xdr:rowOff>
    </xdr:from>
    <xdr:to>
      <xdr:col>116</xdr:col>
      <xdr:colOff>62864</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2159595" y="6531483"/>
          <a:ext cx="1269" cy="19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95521</xdr:rowOff>
    </xdr:from>
    <xdr:ext cx="249299" cy="259045"/>
    <xdr:sp macro="" textlink="">
      <xdr:nvSpPr>
        <xdr:cNvPr id="758" name="諸支出金最小値テキスト">
          <a:extLst>
            <a:ext uri="{FF2B5EF4-FFF2-40B4-BE49-F238E27FC236}">
              <a16:creationId xmlns:a16="http://schemas.microsoft.com/office/drawing/2014/main" id="{00000000-0008-0000-0700-0000F6020000}"/>
            </a:ext>
          </a:extLst>
        </xdr:cNvPr>
        <xdr:cNvSpPr txBox="1"/>
      </xdr:nvSpPr>
      <xdr:spPr>
        <a:xfrm>
          <a:off x="22212300" y="67820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134510</xdr:rowOff>
    </xdr:from>
    <xdr:ext cx="469744" cy="259045"/>
    <xdr:sp macro="" textlink="">
      <xdr:nvSpPr>
        <xdr:cNvPr id="760" name="諸支出金最大値テキスト">
          <a:extLst>
            <a:ext uri="{FF2B5EF4-FFF2-40B4-BE49-F238E27FC236}">
              <a16:creationId xmlns:a16="http://schemas.microsoft.com/office/drawing/2014/main" id="{00000000-0008-0000-0700-0000F8020000}"/>
            </a:ext>
          </a:extLst>
        </xdr:cNvPr>
        <xdr:cNvSpPr txBox="1"/>
      </xdr:nvSpPr>
      <xdr:spPr>
        <a:xfrm>
          <a:off x="22212300"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16383</xdr:rowOff>
    </xdr:from>
    <xdr:to>
      <xdr:col>116</xdr:col>
      <xdr:colOff>152400</xdr:colOff>
      <xdr:row>38</xdr:row>
      <xdr:rowOff>16383</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6531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12971</xdr:rowOff>
    </xdr:from>
    <xdr:ext cx="313932" cy="259045"/>
    <xdr:sp macro="" textlink="">
      <xdr:nvSpPr>
        <xdr:cNvPr id="763" name="諸支出金平均値テキスト">
          <a:extLst>
            <a:ext uri="{FF2B5EF4-FFF2-40B4-BE49-F238E27FC236}">
              <a16:creationId xmlns:a16="http://schemas.microsoft.com/office/drawing/2014/main" id="{00000000-0008-0000-0700-0000FB020000}"/>
            </a:ext>
          </a:extLst>
        </xdr:cNvPr>
        <xdr:cNvSpPr txBox="1"/>
      </xdr:nvSpPr>
      <xdr:spPr>
        <a:xfrm>
          <a:off x="22212300" y="652807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161544</xdr:rowOff>
    </xdr:from>
    <xdr:to>
      <xdr:col>116</xdr:col>
      <xdr:colOff>114300</xdr:colOff>
      <xdr:row>39</xdr:row>
      <xdr:rowOff>91694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2110700" y="667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157861</xdr:rowOff>
    </xdr:from>
    <xdr:to>
      <xdr:col>112</xdr:col>
      <xdr:colOff>38100</xdr:colOff>
      <xdr:row>39</xdr:row>
      <xdr:rowOff>88011</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1272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104538</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66333" y="6448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137668</xdr:rowOff>
    </xdr:from>
    <xdr:to>
      <xdr:col>107</xdr:col>
      <xdr:colOff>50800</xdr:colOff>
      <xdr:row>39</xdr:row>
      <xdr:rowOff>44450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9545300" y="5452618"/>
          <a:ext cx="889000" cy="127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151003</xdr:rowOff>
    </xdr:from>
    <xdr:to>
      <xdr:col>107</xdr:col>
      <xdr:colOff>101600</xdr:colOff>
      <xdr:row>39</xdr:row>
      <xdr:rowOff>81153</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0383500" y="666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97680</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5017" y="6441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137668</xdr:rowOff>
    </xdr:from>
    <xdr:to>
      <xdr:col>102</xdr:col>
      <xdr:colOff>114300</xdr:colOff>
      <xdr:row>39</xdr:row>
      <xdr:rowOff>44450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flipV="1">
          <a:off x="18656300" y="5452618"/>
          <a:ext cx="889000" cy="127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124587</xdr:rowOff>
    </xdr:from>
    <xdr:to>
      <xdr:col>102</xdr:col>
      <xdr:colOff>165100</xdr:colOff>
      <xdr:row>39</xdr:row>
      <xdr:rowOff>54737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94945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45864</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6017" y="6732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147066</xdr:rowOff>
    </xdr:from>
    <xdr:to>
      <xdr:col>98</xdr:col>
      <xdr:colOff>38100</xdr:colOff>
      <xdr:row>39</xdr:row>
      <xdr:rowOff>77216</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8605500" y="66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93743</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7017" y="6437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139971</xdr:rowOff>
    </xdr:from>
    <xdr:ext cx="249299" cy="259045"/>
    <xdr:sp macro="" textlink="">
      <xdr:nvSpPr>
        <xdr:cNvPr id="782" name="諸支出金該当値テキスト">
          <a:extLst>
            <a:ext uri="{FF2B5EF4-FFF2-40B4-BE49-F238E27FC236}">
              <a16:creationId xmlns:a16="http://schemas.microsoft.com/office/drawing/2014/main" id="{00000000-0008-0000-0700-00000E030000}"/>
            </a:ext>
          </a:extLst>
        </xdr:cNvPr>
        <xdr:cNvSpPr txBox="1"/>
      </xdr:nvSpPr>
      <xdr:spPr>
        <a:xfrm>
          <a:off x="22212300" y="66550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86868</xdr:rowOff>
    </xdr:from>
    <xdr:to>
      <xdr:col>102</xdr:col>
      <xdr:colOff>165100</xdr:colOff>
      <xdr:row>32</xdr:row>
      <xdr:rowOff>17018</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9494500" y="540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30</xdr:row>
      <xdr:rowOff>33545</xdr:rowOff>
    </xdr:from>
    <xdr:ext cx="534377"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278111" y="517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1" name="前年度繰上充用金グラフ枠">
          <a:extLst>
            <a:ext uri="{FF2B5EF4-FFF2-40B4-BE49-F238E27FC236}">
              <a16:creationId xmlns:a16="http://schemas.microsoft.com/office/drawing/2014/main" id="{00000000-0008-0000-0700-00002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813" name="前年度繰上充用金最小値テキスト">
          <a:extLst>
            <a:ext uri="{FF2B5EF4-FFF2-40B4-BE49-F238E27FC236}">
              <a16:creationId xmlns:a16="http://schemas.microsoft.com/office/drawing/2014/main" id="{00000000-0008-0000-0700-00002D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15" name="前年度繰上充用金最大値テキスト">
          <a:extLst>
            <a:ext uri="{FF2B5EF4-FFF2-40B4-BE49-F238E27FC236}">
              <a16:creationId xmlns:a16="http://schemas.microsoft.com/office/drawing/2014/main" id="{00000000-0008-0000-0700-00002F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18" name="前年度繰上充用金平均値テキスト">
          <a:extLst>
            <a:ext uri="{FF2B5EF4-FFF2-40B4-BE49-F238E27FC236}">
              <a16:creationId xmlns:a16="http://schemas.microsoft.com/office/drawing/2014/main" id="{00000000-0008-0000-0700-000032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43180</xdr:rowOff>
    </xdr:from>
    <xdr:to>
      <xdr:col>107</xdr:col>
      <xdr:colOff>101600</xdr:colOff>
      <xdr:row>58</xdr:row>
      <xdr:rowOff>144780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20383500" y="998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161307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762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26" name="直線コネクタ 825">
          <a:extLst>
            <a:ext uri="{FF2B5EF4-FFF2-40B4-BE49-F238E27FC236}">
              <a16:creationId xmlns:a16="http://schemas.microsoft.com/office/drawing/2014/main" id="{00000000-0008-0000-0700-00003A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100330</xdr:rowOff>
    </xdr:from>
    <xdr:to>
      <xdr:col>102</xdr:col>
      <xdr:colOff>165100</xdr:colOff>
      <xdr:row>58</xdr:row>
      <xdr:rowOff>30480</xdr:rowOff>
    </xdr:to>
    <xdr:sp macro="" textlink="">
      <xdr:nvSpPr>
        <xdr:cNvPr id="827" name="フローチャート: 判断 826">
          <a:extLst>
            <a:ext uri="{FF2B5EF4-FFF2-40B4-BE49-F238E27FC236}">
              <a16:creationId xmlns:a16="http://schemas.microsoft.com/office/drawing/2014/main" id="{00000000-0008-0000-0700-00003B030000}"/>
            </a:ext>
          </a:extLst>
        </xdr:cNvPr>
        <xdr:cNvSpPr/>
      </xdr:nvSpPr>
      <xdr:spPr>
        <a:xfrm>
          <a:off x="19494500" y="987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47007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6482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157480</xdr:rowOff>
    </xdr:from>
    <xdr:to>
      <xdr:col>98</xdr:col>
      <xdr:colOff>38100</xdr:colOff>
      <xdr:row>51</xdr:row>
      <xdr:rowOff>87630</xdr:rowOff>
    </xdr:to>
    <xdr:sp macro="" textlink="">
      <xdr:nvSpPr>
        <xdr:cNvPr id="829" name="フローチャート: 判断 828">
          <a:extLst>
            <a:ext uri="{FF2B5EF4-FFF2-40B4-BE49-F238E27FC236}">
              <a16:creationId xmlns:a16="http://schemas.microsoft.com/office/drawing/2014/main" id="{00000000-0008-0000-0700-00003D030000}"/>
            </a:ext>
          </a:extLst>
        </xdr:cNvPr>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49</xdr:row>
      <xdr:rowOff>104157</xdr:rowOff>
    </xdr:from>
    <xdr:ext cx="313932"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37" name="前年度繰上充用金該当値テキスト">
          <a:extLst>
            <a:ext uri="{FF2B5EF4-FFF2-40B4-BE49-F238E27FC236}">
              <a16:creationId xmlns:a16="http://schemas.microsoft.com/office/drawing/2014/main" id="{00000000-0008-0000-0700-000045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44" name="楕円 843">
          <a:extLst>
            <a:ext uri="{FF2B5EF4-FFF2-40B4-BE49-F238E27FC236}">
              <a16:creationId xmlns:a16="http://schemas.microsoft.com/office/drawing/2014/main" id="{00000000-0008-0000-0700-00004C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7" name="正方形/長方形 846">
          <a:extLst>
            <a:ext uri="{FF2B5EF4-FFF2-40B4-BE49-F238E27FC236}">
              <a16:creationId xmlns:a16="http://schemas.microsoft.com/office/drawing/2014/main" id="{00000000-0008-0000-0700-00004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8" name="テキスト ボックス 847">
          <a:extLst>
            <a:ext uri="{FF2B5EF4-FFF2-40B4-BE49-F238E27FC236}">
              <a16:creationId xmlns:a16="http://schemas.microsoft.com/office/drawing/2014/main" id="{00000000-0008-0000-0700-00005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64,757</a:t>
          </a:r>
          <a:r>
            <a:rPr kumimoji="1" lang="ja-JP" altLang="en-US" sz="1300">
              <a:latin typeface="ＭＳ Ｐゴシック" panose="020B0600070205080204" pitchFamily="50" charset="-128"/>
              <a:ea typeface="ＭＳ Ｐゴシック" panose="020B0600070205080204" pitchFamily="50" charset="-128"/>
            </a:rPr>
            <a:t>円となっており、全国平均</a:t>
          </a:r>
          <a:r>
            <a:rPr kumimoji="1" lang="en-US" altLang="ja-JP" sz="1300">
              <a:latin typeface="ＭＳ Ｐゴシック" panose="020B0600070205080204" pitchFamily="50" charset="-128"/>
              <a:ea typeface="ＭＳ Ｐゴシック" panose="020B0600070205080204" pitchFamily="50" charset="-128"/>
            </a:rPr>
            <a:t>54,294</a:t>
          </a:r>
          <a:r>
            <a:rPr kumimoji="1" lang="ja-JP" altLang="en-US" sz="1300">
              <a:latin typeface="ＭＳ Ｐゴシック" panose="020B0600070205080204" pitchFamily="50" charset="-128"/>
              <a:ea typeface="ＭＳ Ｐゴシック" panose="020B0600070205080204" pitchFamily="50" charset="-128"/>
            </a:rPr>
            <a:t>円と比較して高い状況にあるものの、前年度と比較して</a:t>
          </a:r>
          <a:r>
            <a:rPr kumimoji="1" lang="en-US" altLang="ja-JP" sz="1300">
              <a:latin typeface="ＭＳ Ｐゴシック" panose="020B0600070205080204" pitchFamily="50" charset="-128"/>
              <a:ea typeface="ＭＳ Ｐゴシック" panose="020B0600070205080204" pitchFamily="50" charset="-128"/>
            </a:rPr>
            <a:t>51,232</a:t>
          </a:r>
          <a:r>
            <a:rPr kumimoji="1" lang="ja-JP" altLang="en-US" sz="1300">
              <a:latin typeface="ＭＳ Ｐゴシック" panose="020B0600070205080204" pitchFamily="50" charset="-128"/>
              <a:ea typeface="ＭＳ Ｐゴシック" panose="020B0600070205080204" pitchFamily="50" charset="-128"/>
            </a:rPr>
            <a:t>円の減となっている。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これはふるさと納税関連経費や基金積立金の減少が主な要因である</a:t>
          </a:r>
          <a:r>
            <a:rPr kumimoji="1" lang="ja-JP" altLang="en-US" sz="1300">
              <a:latin typeface="ＭＳ Ｐゴシック" panose="020B0600070205080204" pitchFamily="50" charset="-128"/>
              <a:ea typeface="ＭＳ Ｐゴシック" panose="020B0600070205080204" pitchFamily="50" charset="-128"/>
            </a:rPr>
            <a:t>。　</a:t>
          </a: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188,924</a:t>
          </a:r>
          <a:r>
            <a:rPr kumimoji="1" lang="ja-JP" altLang="en-US" sz="1300">
              <a:latin typeface="ＭＳ Ｐゴシック" panose="020B0600070205080204" pitchFamily="50" charset="-128"/>
              <a:ea typeface="ＭＳ Ｐゴシック" panose="020B0600070205080204" pitchFamily="50" charset="-128"/>
            </a:rPr>
            <a:t>円となっており、全国平均、佐賀県平均、類似団体平均いずれと比較しても高い状況であり、前年度と比較して</a:t>
          </a:r>
          <a:r>
            <a:rPr kumimoji="1" lang="en-US" altLang="ja-JP" sz="1300">
              <a:latin typeface="ＭＳ Ｐゴシック" panose="020B0600070205080204" pitchFamily="50" charset="-128"/>
              <a:ea typeface="ＭＳ Ｐゴシック" panose="020B0600070205080204" pitchFamily="50" charset="-128"/>
            </a:rPr>
            <a:t>14,097</a:t>
          </a:r>
          <a:r>
            <a:rPr kumimoji="1" lang="ja-JP" altLang="en-US" sz="1300">
              <a:latin typeface="ＭＳ Ｐゴシック" panose="020B0600070205080204" pitchFamily="50" charset="-128"/>
              <a:ea typeface="ＭＳ Ｐゴシック" panose="020B0600070205080204" pitchFamily="50" charset="-128"/>
            </a:rPr>
            <a:t>円の増となっている。これは豪雨災害にかかる災害救助費の増加が主な要因である。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45,707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47,548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円と比較して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状況である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16,157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円の増となっている。これは豪雨災害にかかる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災害廃棄物処理費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12,788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6,419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円と比較して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状況であ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10,161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となっている。これは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豪雨災害にかかる復旧費用の増加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が要因である。</a:t>
          </a:r>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57,414</a:t>
          </a:r>
          <a:r>
            <a:rPr kumimoji="1" lang="ja-JP" altLang="en-US" sz="1300">
              <a:latin typeface="ＭＳ Ｐゴシック" panose="020B0600070205080204" pitchFamily="50" charset="-128"/>
              <a:ea typeface="ＭＳ Ｐゴシック" panose="020B0600070205080204" pitchFamily="50" charset="-128"/>
            </a:rPr>
            <a:t>円となっており、佐賀県平均</a:t>
          </a:r>
          <a:r>
            <a:rPr kumimoji="1" lang="en-US" altLang="ja-JP" sz="1300">
              <a:latin typeface="ＭＳ Ｐゴシック" panose="020B0600070205080204" pitchFamily="50" charset="-128"/>
              <a:ea typeface="ＭＳ Ｐゴシック" panose="020B0600070205080204" pitchFamily="50" charset="-128"/>
            </a:rPr>
            <a:t>47,432</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51,504</a:t>
          </a:r>
          <a:r>
            <a:rPr kumimoji="1" lang="ja-JP" altLang="en-US" sz="1300">
              <a:latin typeface="ＭＳ Ｐゴシック" panose="020B0600070205080204" pitchFamily="50" charset="-128"/>
              <a:ea typeface="ＭＳ Ｐゴシック" panose="020B0600070205080204" pitchFamily="50" charset="-128"/>
            </a:rPr>
            <a:t>円と比較して高い状況である。近年の大型事業の実施により公債費については当面高止まりすることが見込まれる。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佐賀県武雄市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財政調整基金残高は増加したが、標準財政規模が増加したことにより、標準財政規模比では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％となり前年比で微減となった。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令和元年度については、８月豪雨災害に係る災害復旧等の臨時財政需要があったが、財政調整基金の大幅な取崩しを回避できたことにより、実質単年度収支は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67,917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千円で黒字を維持することができた。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今後はアセットマネジメント費用の確保や大規模災害発生等に備え、適正な基金残高の確保を図</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0273665" y="677418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0340340" y="6802755"/>
          <a:ext cx="14097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9359265"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9806940" y="234315"/>
          <a:ext cx="222885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2521565" y="234315"/>
          <a:ext cx="346710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佐賀県武雄市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457200" y="645795"/>
          <a:ext cx="3977640" cy="37719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0407015" y="7126605"/>
          <a:ext cx="54673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全会計において黒字決算となったが、下水道事業会計や国民健康保険特別会計については一般会計から繰出しを行っている。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健全な財政運営をはかり一般会計からの繰出しの縮減を図る必要がある。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また、競輪事業特別会計については、</a:t>
          </a:r>
          <a:r>
            <a:rPr kumimoji="1" lang="en-US" altLang="ja-JP" sz="1400">
              <a:latin typeface="ＭＳ ゴシック" pitchFamily="49" charset="-128"/>
              <a:ea typeface="ＭＳ ゴシック" pitchFamily="49" charset="-128"/>
            </a:rPr>
            <a:t>80</a:t>
          </a:r>
          <a:r>
            <a:rPr kumimoji="1" lang="ja-JP" altLang="en-US" sz="1400">
              <a:latin typeface="ＭＳ ゴシック" pitchFamily="49" charset="-128"/>
              <a:ea typeface="ＭＳ ゴシック" pitchFamily="49" charset="-128"/>
            </a:rPr>
            <a:t>百万円の一般会計への繰出しを実施しており、今後も経営改善により、財政の健全化を図る。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587375" y="735838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587375" y="785368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587375" y="834898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587375" y="884428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587375" y="933958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587375" y="983488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587375" y="1033018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587375" y="1082548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587375" y="1132078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587375" y="1181608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kfile01.takeocity.local\10&#27494;&#38596;&#24066;\10&#32207;&#21209;&#37096;\12&#36001;&#25919;&#35506;\0001&#36001;&#25919;&#20418;\8%20&#27770;&#31639;&#32113;&#35336;\&#36001;&#25919;&#29366;&#27841;&#36039;&#26009;&#38598;(H22&#65374;)\H31\04&#22238;&#31572;&#65288;&#31532;&#65297;&#22238;&#65289;\&#65288;&#40372;&#23822;&#24037;&#20107;&#20013;&#65289;&#12304;&#36001;&#25919;&#29366;&#27841;&#36039;&#26009;&#38598;&#12305;_412066_&#27494;&#38596;&#24066;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5">
          <cell r="B25" t="str">
            <v>H27</v>
          </cell>
          <cell r="C25"/>
          <cell r="D25" t="str">
            <v>H28</v>
          </cell>
          <cell r="E25"/>
          <cell r="F25" t="str">
            <v>H29</v>
          </cell>
          <cell r="G25"/>
          <cell r="H25" t="str">
            <v>H30</v>
          </cell>
          <cell r="I25"/>
          <cell r="J25" t="str">
            <v>R01</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0.01</v>
          </cell>
          <cell r="D27" t="e">
            <v>#N/A</v>
          </cell>
          <cell r="E27">
            <v>0.01</v>
          </cell>
          <cell r="F27" t="e">
            <v>#N/A</v>
          </cell>
          <cell r="G27">
            <v>0</v>
          </cell>
          <cell r="H27" t="e">
            <v>#N/A</v>
          </cell>
          <cell r="I27">
            <v>12.17</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後期高齢者医療特別会計</v>
          </cell>
          <cell r="B29" t="e">
            <v>#N/A</v>
          </cell>
          <cell r="C29">
            <v>0.02</v>
          </cell>
          <cell r="D29" t="e">
            <v>#N/A</v>
          </cell>
          <cell r="E29">
            <v>0</v>
          </cell>
          <cell r="F29" t="e">
            <v>#N/A</v>
          </cell>
          <cell r="G29">
            <v>0.02</v>
          </cell>
          <cell r="H29" t="e">
            <v>#N/A</v>
          </cell>
          <cell r="I29">
            <v>0.03</v>
          </cell>
          <cell r="J29" t="e">
            <v>#N/A</v>
          </cell>
          <cell r="K29">
            <v>0.01</v>
          </cell>
        </row>
        <row r="30">
          <cell r="A30" t="str">
            <v>給湯事業特別会計</v>
          </cell>
          <cell r="B30" t="e">
            <v>#N/A</v>
          </cell>
          <cell r="C30">
            <v>0.01</v>
          </cell>
          <cell r="D30" t="e">
            <v>#N/A</v>
          </cell>
          <cell r="E30">
            <v>0.01</v>
          </cell>
          <cell r="F30" t="e">
            <v>#N/A</v>
          </cell>
          <cell r="G30">
            <v>0.01</v>
          </cell>
          <cell r="H30" t="e">
            <v>#N/A</v>
          </cell>
          <cell r="I30">
            <v>0.02</v>
          </cell>
          <cell r="J30" t="e">
            <v>#N/A</v>
          </cell>
          <cell r="K30">
            <v>0.02</v>
          </cell>
        </row>
        <row r="31">
          <cell r="A31" t="str">
            <v>工業用水道事業会計</v>
          </cell>
          <cell r="B31" t="e">
            <v>#N/A</v>
          </cell>
          <cell r="C31">
            <v>0.4</v>
          </cell>
          <cell r="D31" t="e">
            <v>#N/A</v>
          </cell>
          <cell r="E31">
            <v>0.41</v>
          </cell>
          <cell r="F31" t="e">
            <v>#N/A</v>
          </cell>
          <cell r="G31">
            <v>0.42</v>
          </cell>
          <cell r="H31" t="e">
            <v>#N/A</v>
          </cell>
          <cell r="I31">
            <v>0.36</v>
          </cell>
          <cell r="J31" t="e">
            <v>#N/A</v>
          </cell>
          <cell r="K31">
            <v>0.27</v>
          </cell>
        </row>
        <row r="32">
          <cell r="A32" t="str">
            <v>国民健康保険特別会計</v>
          </cell>
          <cell r="B32">
            <v>1.62</v>
          </cell>
          <cell r="C32" t="e">
            <v>#N/A</v>
          </cell>
          <cell r="D32">
            <v>0.02</v>
          </cell>
          <cell r="E32" t="e">
            <v>#N/A</v>
          </cell>
          <cell r="F32" t="e">
            <v>#N/A</v>
          </cell>
          <cell r="G32">
            <v>0.6</v>
          </cell>
          <cell r="H32" t="e">
            <v>#N/A</v>
          </cell>
          <cell r="I32">
            <v>0.62</v>
          </cell>
          <cell r="J32" t="e">
            <v>#N/A</v>
          </cell>
          <cell r="K32">
            <v>0.57999999999999996</v>
          </cell>
        </row>
        <row r="33">
          <cell r="A33" t="str">
            <v>下水道事業特別会計</v>
          </cell>
          <cell r="B33" t="e">
            <v>#N/A</v>
          </cell>
          <cell r="C33">
            <v>0</v>
          </cell>
          <cell r="D33" t="e">
            <v>#N/A</v>
          </cell>
          <cell r="E33">
            <v>0.14000000000000001</v>
          </cell>
          <cell r="F33" t="e">
            <v>#N/A</v>
          </cell>
          <cell r="G33">
            <v>0.31</v>
          </cell>
          <cell r="H33" t="e">
            <v>#N/A</v>
          </cell>
          <cell r="I33">
            <v>0.6</v>
          </cell>
          <cell r="J33" t="e">
            <v>#N/A</v>
          </cell>
          <cell r="K33">
            <v>1.1100000000000001</v>
          </cell>
        </row>
        <row r="34">
          <cell r="A34" t="str">
            <v>競輪事業特別会計</v>
          </cell>
          <cell r="B34" t="e">
            <v>#N/A</v>
          </cell>
          <cell r="C34">
            <v>4.1100000000000003</v>
          </cell>
          <cell r="D34" t="e">
            <v>#N/A</v>
          </cell>
          <cell r="E34">
            <v>3.99</v>
          </cell>
          <cell r="F34" t="e">
            <v>#N/A</v>
          </cell>
          <cell r="G34">
            <v>4.6900000000000004</v>
          </cell>
          <cell r="H34" t="e">
            <v>#N/A</v>
          </cell>
          <cell r="I34">
            <v>4.3899999999999997</v>
          </cell>
          <cell r="J34" t="e">
            <v>#N/A</v>
          </cell>
          <cell r="K34">
            <v>2.98</v>
          </cell>
        </row>
        <row r="35">
          <cell r="A35" t="str">
            <v>一般会計</v>
          </cell>
          <cell r="B35" t="e">
            <v>#N/A</v>
          </cell>
          <cell r="C35">
            <v>5.84</v>
          </cell>
          <cell r="D35" t="e">
            <v>#N/A</v>
          </cell>
          <cell r="E35">
            <v>4.46</v>
          </cell>
          <cell r="F35" t="e">
            <v>#N/A</v>
          </cell>
          <cell r="G35">
            <v>5.26</v>
          </cell>
          <cell r="H35" t="e">
            <v>#N/A</v>
          </cell>
          <cell r="I35">
            <v>6.24</v>
          </cell>
          <cell r="J35" t="e">
            <v>#N/A</v>
          </cell>
          <cell r="K35">
            <v>6.49</v>
          </cell>
        </row>
        <row r="36">
          <cell r="A36" t="str">
            <v>水道事業会計</v>
          </cell>
          <cell r="B36" t="e">
            <v>#N/A</v>
          </cell>
          <cell r="C36">
            <v>10.99</v>
          </cell>
          <cell r="D36" t="e">
            <v>#N/A</v>
          </cell>
          <cell r="E36">
            <v>8.0299999999999994</v>
          </cell>
          <cell r="F36" t="e">
            <v>#N/A</v>
          </cell>
          <cell r="G36">
            <v>8.82</v>
          </cell>
          <cell r="H36" t="e">
            <v>#N/A</v>
          </cell>
          <cell r="I36">
            <v>9.7200000000000006</v>
          </cell>
          <cell r="J36" t="e">
            <v>#N/A</v>
          </cell>
          <cell r="K36">
            <v>8.82</v>
          </cell>
        </row>
        <row r="40">
          <cell r="B40" t="str">
            <v>H27</v>
          </cell>
          <cell r="C40"/>
          <cell r="D40"/>
          <cell r="E40" t="str">
            <v>H28</v>
          </cell>
          <cell r="F40"/>
          <cell r="G40"/>
          <cell r="H40" t="str">
            <v>H29</v>
          </cell>
          <cell r="I40"/>
          <cell r="J40"/>
          <cell r="K40" t="str">
            <v>H30</v>
          </cell>
          <cell r="L40"/>
          <cell r="M40"/>
          <cell r="N40" t="str">
            <v>R01</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2441</v>
          </cell>
          <cell r="E42"/>
          <cell r="F42"/>
          <cell r="G42">
            <v>2412</v>
          </cell>
          <cell r="H42"/>
          <cell r="I42"/>
          <cell r="J42">
            <v>2426</v>
          </cell>
          <cell r="K42"/>
          <cell r="L42"/>
          <cell r="M42">
            <v>2439</v>
          </cell>
          <cell r="N42"/>
          <cell r="O42"/>
          <cell r="P42">
            <v>2564</v>
          </cell>
        </row>
        <row r="43">
          <cell r="A43" t="str">
            <v>一時借入金の利子</v>
          </cell>
          <cell r="B43" t="str">
            <v>-</v>
          </cell>
          <cell r="C43"/>
          <cell r="D43"/>
          <cell r="E43" t="str">
            <v>-</v>
          </cell>
          <cell r="F43"/>
          <cell r="G43"/>
          <cell r="H43" t="str">
            <v>-</v>
          </cell>
          <cell r="I43"/>
          <cell r="J43"/>
          <cell r="K43" t="str">
            <v>-</v>
          </cell>
          <cell r="L43"/>
          <cell r="M43"/>
          <cell r="N43" t="str">
            <v>-</v>
          </cell>
          <cell r="O43"/>
          <cell r="P43"/>
        </row>
        <row r="44">
          <cell r="A44" t="str">
            <v>債務負担行為に基づく支出額</v>
          </cell>
          <cell r="B44">
            <v>1</v>
          </cell>
          <cell r="C44"/>
          <cell r="D44"/>
          <cell r="E44">
            <v>1</v>
          </cell>
          <cell r="F44"/>
          <cell r="G44"/>
          <cell r="H44">
            <v>0</v>
          </cell>
          <cell r="I44"/>
          <cell r="J44"/>
          <cell r="K44">
            <v>0</v>
          </cell>
          <cell r="L44"/>
          <cell r="M44"/>
          <cell r="N44">
            <v>0</v>
          </cell>
          <cell r="O44"/>
          <cell r="P44"/>
        </row>
        <row r="45">
          <cell r="A45" t="str">
            <v>組合等が起こした地方債の元利償還金に対する負担金等</v>
          </cell>
          <cell r="B45">
            <v>43</v>
          </cell>
          <cell r="C45"/>
          <cell r="D45"/>
          <cell r="E45">
            <v>64</v>
          </cell>
          <cell r="F45"/>
          <cell r="G45"/>
          <cell r="H45">
            <v>60</v>
          </cell>
          <cell r="I45"/>
          <cell r="J45"/>
          <cell r="K45">
            <v>132</v>
          </cell>
          <cell r="L45"/>
          <cell r="M45"/>
          <cell r="N45">
            <v>182</v>
          </cell>
          <cell r="O45"/>
          <cell r="P45"/>
        </row>
        <row r="46">
          <cell r="A46" t="str">
            <v>公営企業債の元利償還金に対する繰入金</v>
          </cell>
          <cell r="B46">
            <v>656</v>
          </cell>
          <cell r="C46"/>
          <cell r="D46"/>
          <cell r="E46">
            <v>659</v>
          </cell>
          <cell r="F46"/>
          <cell r="G46"/>
          <cell r="H46">
            <v>617</v>
          </cell>
          <cell r="I46"/>
          <cell r="J46"/>
          <cell r="K46">
            <v>582</v>
          </cell>
          <cell r="L46"/>
          <cell r="M46"/>
          <cell r="N46">
            <v>571</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2546</v>
          </cell>
          <cell r="C49"/>
          <cell r="D49"/>
          <cell r="E49">
            <v>2568</v>
          </cell>
          <cell r="F49"/>
          <cell r="G49"/>
          <cell r="H49">
            <v>2636</v>
          </cell>
          <cell r="I49"/>
          <cell r="J49"/>
          <cell r="K49">
            <v>2606</v>
          </cell>
          <cell r="L49"/>
          <cell r="M49"/>
          <cell r="N49">
            <v>2805</v>
          </cell>
          <cell r="O49"/>
          <cell r="P49"/>
        </row>
        <row r="50">
          <cell r="A50" t="str">
            <v>実質公債費比率の分子</v>
          </cell>
          <cell r="B50" t="e">
            <v>#N/A</v>
          </cell>
          <cell r="C50">
            <v>805</v>
          </cell>
          <cell r="D50" t="e">
            <v>#N/A</v>
          </cell>
          <cell r="E50" t="e">
            <v>#N/A</v>
          </cell>
          <cell r="F50">
            <v>880</v>
          </cell>
          <cell r="G50" t="e">
            <v>#N/A</v>
          </cell>
          <cell r="H50" t="e">
            <v>#N/A</v>
          </cell>
          <cell r="I50">
            <v>887</v>
          </cell>
          <cell r="J50" t="e">
            <v>#N/A</v>
          </cell>
          <cell r="K50" t="e">
            <v>#N/A</v>
          </cell>
          <cell r="L50">
            <v>881</v>
          </cell>
          <cell r="M50" t="e">
            <v>#N/A</v>
          </cell>
          <cell r="N50" t="e">
            <v>#N/A</v>
          </cell>
          <cell r="O50">
            <v>994</v>
          </cell>
          <cell r="P50" t="e">
            <v>#N/A</v>
          </cell>
        </row>
        <row r="54">
          <cell r="B54" t="str">
            <v>H27</v>
          </cell>
          <cell r="C54"/>
          <cell r="D54"/>
          <cell r="E54" t="str">
            <v>H28</v>
          </cell>
          <cell r="F54"/>
          <cell r="G54"/>
          <cell r="H54" t="str">
            <v>H29</v>
          </cell>
          <cell r="I54"/>
          <cell r="J54"/>
          <cell r="K54" t="str">
            <v>H30</v>
          </cell>
          <cell r="L54"/>
          <cell r="M54"/>
          <cell r="N54" t="str">
            <v>R01</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25842</v>
          </cell>
          <cell r="E56"/>
          <cell r="F56"/>
          <cell r="G56">
            <v>25798</v>
          </cell>
          <cell r="H56"/>
          <cell r="I56"/>
          <cell r="J56">
            <v>27106</v>
          </cell>
          <cell r="K56"/>
          <cell r="L56"/>
          <cell r="M56">
            <v>26828</v>
          </cell>
          <cell r="N56"/>
          <cell r="O56"/>
          <cell r="P56">
            <v>25304</v>
          </cell>
        </row>
        <row r="57">
          <cell r="A57" t="str">
            <v>充当可能特定歳入</v>
          </cell>
          <cell r="B57"/>
          <cell r="C57"/>
          <cell r="D57">
            <v>1260</v>
          </cell>
          <cell r="E57"/>
          <cell r="F57"/>
          <cell r="G57">
            <v>1192</v>
          </cell>
          <cell r="H57"/>
          <cell r="I57"/>
          <cell r="J57">
            <v>1259</v>
          </cell>
          <cell r="K57"/>
          <cell r="L57"/>
          <cell r="M57">
            <v>1219</v>
          </cell>
          <cell r="N57"/>
          <cell r="O57"/>
          <cell r="P57">
            <v>1233</v>
          </cell>
        </row>
        <row r="58">
          <cell r="A58" t="str">
            <v>充当可能基金</v>
          </cell>
          <cell r="B58"/>
          <cell r="C58"/>
          <cell r="D58">
            <v>12776</v>
          </cell>
          <cell r="E58"/>
          <cell r="F58"/>
          <cell r="G58">
            <v>11391</v>
          </cell>
          <cell r="H58"/>
          <cell r="I58"/>
          <cell r="J58">
            <v>10870</v>
          </cell>
          <cell r="K58"/>
          <cell r="L58"/>
          <cell r="M58">
            <v>11865</v>
          </cell>
          <cell r="N58"/>
          <cell r="O58"/>
          <cell r="P58">
            <v>12159</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2854</v>
          </cell>
          <cell r="C62"/>
          <cell r="D62"/>
          <cell r="E62">
            <v>2684</v>
          </cell>
          <cell r="F62"/>
          <cell r="G62"/>
          <cell r="H62">
            <v>2704</v>
          </cell>
          <cell r="I62"/>
          <cell r="J62"/>
          <cell r="K62">
            <v>2654</v>
          </cell>
          <cell r="L62"/>
          <cell r="M62"/>
          <cell r="N62">
            <v>2701</v>
          </cell>
          <cell r="O62"/>
          <cell r="P62"/>
        </row>
        <row r="63">
          <cell r="A63" t="str">
            <v>組合等負担等見込額</v>
          </cell>
          <cell r="B63">
            <v>2442</v>
          </cell>
          <cell r="C63"/>
          <cell r="D63"/>
          <cell r="E63">
            <v>2418</v>
          </cell>
          <cell r="F63"/>
          <cell r="G63"/>
          <cell r="H63">
            <v>2366</v>
          </cell>
          <cell r="I63"/>
          <cell r="J63"/>
          <cell r="K63">
            <v>2322</v>
          </cell>
          <cell r="L63"/>
          <cell r="M63"/>
          <cell r="N63">
            <v>2118</v>
          </cell>
          <cell r="O63"/>
          <cell r="P63"/>
        </row>
        <row r="64">
          <cell r="A64" t="str">
            <v>公営企業債等繰入見込額</v>
          </cell>
          <cell r="B64">
            <v>9590</v>
          </cell>
          <cell r="C64"/>
          <cell r="D64"/>
          <cell r="E64">
            <v>9339</v>
          </cell>
          <cell r="F64"/>
          <cell r="G64"/>
          <cell r="H64">
            <v>8484</v>
          </cell>
          <cell r="I64"/>
          <cell r="J64"/>
          <cell r="K64">
            <v>7744</v>
          </cell>
          <cell r="L64"/>
          <cell r="M64"/>
          <cell r="N64">
            <v>7931</v>
          </cell>
          <cell r="O64"/>
          <cell r="P64"/>
        </row>
        <row r="65">
          <cell r="A65" t="str">
            <v>債務負担行為に基づく支出予定額</v>
          </cell>
          <cell r="B65" t="str">
            <v>-</v>
          </cell>
          <cell r="C65"/>
          <cell r="D65"/>
          <cell r="E65" t="str">
            <v>-</v>
          </cell>
          <cell r="F65"/>
          <cell r="G65"/>
          <cell r="H65" t="str">
            <v>-</v>
          </cell>
          <cell r="I65"/>
          <cell r="J65"/>
          <cell r="K65" t="str">
            <v>-</v>
          </cell>
          <cell r="L65"/>
          <cell r="M65"/>
          <cell r="N65" t="str">
            <v>-</v>
          </cell>
          <cell r="O65"/>
          <cell r="P65"/>
        </row>
        <row r="66">
          <cell r="A66" t="str">
            <v>一般会計等に係る地方債の現在高</v>
          </cell>
          <cell r="B66">
            <v>27373</v>
          </cell>
          <cell r="C66"/>
          <cell r="D66"/>
          <cell r="E66">
            <v>27305</v>
          </cell>
          <cell r="F66"/>
          <cell r="G66"/>
          <cell r="H66">
            <v>29616</v>
          </cell>
          <cell r="I66"/>
          <cell r="J66"/>
          <cell r="K66">
            <v>29408</v>
          </cell>
          <cell r="L66"/>
          <cell r="M66"/>
          <cell r="N66">
            <v>28685</v>
          </cell>
          <cell r="O66"/>
          <cell r="P66"/>
        </row>
        <row r="67">
          <cell r="A67" t="str">
            <v>将来負担比率の分子</v>
          </cell>
          <cell r="B67" t="e">
            <v>#N/A</v>
          </cell>
          <cell r="C67">
            <v>2382</v>
          </cell>
          <cell r="D67" t="e">
            <v>#N/A</v>
          </cell>
          <cell r="E67" t="e">
            <v>#N/A</v>
          </cell>
          <cell r="F67">
            <v>3365</v>
          </cell>
          <cell r="G67" t="e">
            <v>#N/A</v>
          </cell>
          <cell r="H67" t="e">
            <v>#N/A</v>
          </cell>
          <cell r="I67">
            <v>3936</v>
          </cell>
          <cell r="J67" t="e">
            <v>#N/A</v>
          </cell>
          <cell r="K67" t="e">
            <v>#N/A</v>
          </cell>
          <cell r="L67">
            <v>2215</v>
          </cell>
          <cell r="M67" t="e">
            <v>#N/A</v>
          </cell>
          <cell r="N67" t="e">
            <v>#N/A</v>
          </cell>
          <cell r="O67">
            <v>2739</v>
          </cell>
          <cell r="P67" t="e">
            <v>#N/A</v>
          </cell>
        </row>
        <row r="71">
          <cell r="B71" t="str">
            <v>H29</v>
          </cell>
          <cell r="C71" t="str">
            <v>H30</v>
          </cell>
          <cell r="D71" t="str">
            <v>R01</v>
          </cell>
        </row>
        <row r="72">
          <cell r="A72" t="str">
            <v>財政調整基金</v>
          </cell>
          <cell r="B72">
            <v>2168</v>
          </cell>
          <cell r="C72">
            <v>2663</v>
          </cell>
          <cell r="D72">
            <v>2687</v>
          </cell>
        </row>
        <row r="73">
          <cell r="A73" t="str">
            <v>減債基金</v>
          </cell>
          <cell r="B73">
            <v>865</v>
          </cell>
          <cell r="C73">
            <v>852</v>
          </cell>
          <cell r="D73">
            <v>873</v>
          </cell>
        </row>
        <row r="74">
          <cell r="A74" t="str">
            <v>その他特定目的基金</v>
          </cell>
          <cell r="B74">
            <v>7718</v>
          </cell>
          <cell r="C74">
            <v>7635</v>
          </cell>
          <cell r="D74">
            <v>7321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77</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78</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79</v>
      </c>
      <c r="C3" s="650"/>
      <c r="D3" s="650"/>
      <c r="E3" s="651"/>
      <c r="F3" s="651"/>
      <c r="G3" s="651"/>
      <c r="H3" s="651"/>
      <c r="I3" s="651"/>
      <c r="J3" s="651"/>
      <c r="K3" s="651"/>
      <c r="L3" s="651" t="s">
        <v>80</v>
      </c>
      <c r="M3" s="651"/>
      <c r="N3" s="651"/>
      <c r="O3" s="651"/>
      <c r="P3" s="651"/>
      <c r="Q3" s="651"/>
      <c r="R3" s="654"/>
      <c r="S3" s="654"/>
      <c r="T3" s="654"/>
      <c r="U3" s="654"/>
      <c r="V3" s="655"/>
      <c r="W3" s="545" t="s">
        <v>81</v>
      </c>
      <c r="X3" s="546"/>
      <c r="Y3" s="546"/>
      <c r="Z3" s="546"/>
      <c r="AA3" s="546"/>
      <c r="AB3" s="650"/>
      <c r="AC3" s="654" t="s">
        <v>82</v>
      </c>
      <c r="AD3" s="546"/>
      <c r="AE3" s="546"/>
      <c r="AF3" s="546"/>
      <c r="AG3" s="546"/>
      <c r="AH3" s="546"/>
      <c r="AI3" s="546"/>
      <c r="AJ3" s="546"/>
      <c r="AK3" s="546"/>
      <c r="AL3" s="616"/>
      <c r="AM3" s="545" t="s">
        <v>83</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84</v>
      </c>
      <c r="BO3" s="546"/>
      <c r="BP3" s="546"/>
      <c r="BQ3" s="546"/>
      <c r="BR3" s="546"/>
      <c r="BS3" s="546"/>
      <c r="BT3" s="546"/>
      <c r="BU3" s="616"/>
      <c r="BV3" s="545" t="s">
        <v>85</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86</v>
      </c>
      <c r="CU3" s="546"/>
      <c r="CV3" s="546"/>
      <c r="CW3" s="546"/>
      <c r="CX3" s="546"/>
      <c r="CY3" s="546"/>
      <c r="CZ3" s="546"/>
      <c r="DA3" s="616"/>
      <c r="DB3" s="545" t="s">
        <v>87</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88</v>
      </c>
      <c r="AZ4" s="459"/>
      <c r="BA4" s="459"/>
      <c r="BB4" s="459"/>
      <c r="BC4" s="459"/>
      <c r="BD4" s="459"/>
      <c r="BE4" s="459"/>
      <c r="BF4" s="459"/>
      <c r="BG4" s="459"/>
      <c r="BH4" s="459"/>
      <c r="BI4" s="459"/>
      <c r="BJ4" s="459"/>
      <c r="BK4" s="459"/>
      <c r="BL4" s="459"/>
      <c r="BM4" s="460"/>
      <c r="BN4" s="461">
        <v>26700800</v>
      </c>
      <c r="BO4" s="462"/>
      <c r="BP4" s="462"/>
      <c r="BQ4" s="462"/>
      <c r="BR4" s="462"/>
      <c r="BS4" s="462"/>
      <c r="BT4" s="462"/>
      <c r="BU4" s="463"/>
      <c r="BV4" s="461">
        <v>27116899</v>
      </c>
      <c r="BW4" s="462"/>
      <c r="BX4" s="462"/>
      <c r="BY4" s="462"/>
      <c r="BZ4" s="462"/>
      <c r="CA4" s="462"/>
      <c r="CB4" s="462"/>
      <c r="CC4" s="463"/>
      <c r="CD4" s="642" t="s">
        <v>89</v>
      </c>
      <c r="CE4" s="643"/>
      <c r="CF4" s="643"/>
      <c r="CG4" s="643"/>
      <c r="CH4" s="643"/>
      <c r="CI4" s="643"/>
      <c r="CJ4" s="643"/>
      <c r="CK4" s="643"/>
      <c r="CL4" s="643"/>
      <c r="CM4" s="643"/>
      <c r="CN4" s="643"/>
      <c r="CO4" s="643"/>
      <c r="CP4" s="643"/>
      <c r="CQ4" s="643"/>
      <c r="CR4" s="643"/>
      <c r="CS4" s="644"/>
      <c r="CT4" s="645">
        <v>6.5</v>
      </c>
      <c r="CU4" s="646"/>
      <c r="CV4" s="646"/>
      <c r="CW4" s="646"/>
      <c r="CX4" s="646"/>
      <c r="CY4" s="646"/>
      <c r="CZ4" s="646"/>
      <c r="DA4" s="647"/>
      <c r="DB4" s="645">
        <v>6.3</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90</v>
      </c>
      <c r="AN5" s="440"/>
      <c r="AO5" s="440"/>
      <c r="AP5" s="440"/>
      <c r="AQ5" s="440"/>
      <c r="AR5" s="440"/>
      <c r="AS5" s="440"/>
      <c r="AT5" s="441"/>
      <c r="AU5" s="523" t="s">
        <v>91</v>
      </c>
      <c r="AV5" s="524"/>
      <c r="AW5" s="524"/>
      <c r="AX5" s="524"/>
      <c r="AY5" s="446" t="s">
        <v>92</v>
      </c>
      <c r="AZ5" s="447"/>
      <c r="BA5" s="447"/>
      <c r="BB5" s="447"/>
      <c r="BC5" s="447"/>
      <c r="BD5" s="447"/>
      <c r="BE5" s="447"/>
      <c r="BF5" s="447"/>
      <c r="BG5" s="447"/>
      <c r="BH5" s="447"/>
      <c r="BI5" s="447"/>
      <c r="BJ5" s="447"/>
      <c r="BK5" s="447"/>
      <c r="BL5" s="447"/>
      <c r="BM5" s="448"/>
      <c r="BN5" s="466">
        <v>25582209</v>
      </c>
      <c r="BO5" s="467"/>
      <c r="BP5" s="467"/>
      <c r="BQ5" s="467"/>
      <c r="BR5" s="467"/>
      <c r="BS5" s="467"/>
      <c r="BT5" s="467"/>
      <c r="BU5" s="468"/>
      <c r="BV5" s="466">
        <v>25955065</v>
      </c>
      <c r="BW5" s="467"/>
      <c r="BX5" s="467"/>
      <c r="BY5" s="467"/>
      <c r="BZ5" s="467"/>
      <c r="CA5" s="467"/>
      <c r="CB5" s="467"/>
      <c r="CC5" s="468"/>
      <c r="CD5" s="475" t="s">
        <v>93</v>
      </c>
      <c r="CE5" s="476"/>
      <c r="CF5" s="476"/>
      <c r="CG5" s="476"/>
      <c r="CH5" s="476"/>
      <c r="CI5" s="476"/>
      <c r="CJ5" s="476"/>
      <c r="CK5" s="476"/>
      <c r="CL5" s="476"/>
      <c r="CM5" s="476"/>
      <c r="CN5" s="476"/>
      <c r="CO5" s="476"/>
      <c r="CP5" s="476"/>
      <c r="CQ5" s="476"/>
      <c r="CR5" s="476"/>
      <c r="CS5" s="477"/>
      <c r="CT5" s="436">
        <v>94.3</v>
      </c>
      <c r="CU5" s="437"/>
      <c r="CV5" s="437"/>
      <c r="CW5" s="437"/>
      <c r="CX5" s="437"/>
      <c r="CY5" s="437"/>
      <c r="CZ5" s="437"/>
      <c r="DA5" s="438"/>
      <c r="DB5" s="436">
        <v>90</v>
      </c>
      <c r="DC5" s="437"/>
      <c r="DD5" s="437"/>
      <c r="DE5" s="437"/>
      <c r="DF5" s="437"/>
      <c r="DG5" s="437"/>
      <c r="DH5" s="437"/>
      <c r="DI5" s="438"/>
      <c r="DJ5" s="186"/>
      <c r="DK5" s="186"/>
      <c r="DL5" s="186"/>
      <c r="DM5" s="186"/>
      <c r="DN5" s="186"/>
      <c r="DO5" s="186"/>
    </row>
    <row r="6" spans="1:119" ht="18.75" customHeight="1" x14ac:dyDescent="0.15">
      <c r="A6" s="187"/>
      <c r="B6" s="622" t="s">
        <v>94</v>
      </c>
      <c r="C6" s="480"/>
      <c r="D6" s="480"/>
      <c r="E6" s="623"/>
      <c r="F6" s="623"/>
      <c r="G6" s="623"/>
      <c r="H6" s="623"/>
      <c r="I6" s="623"/>
      <c r="J6" s="623"/>
      <c r="K6" s="623"/>
      <c r="L6" s="623" t="s">
        <v>95</v>
      </c>
      <c r="M6" s="623"/>
      <c r="N6" s="623"/>
      <c r="O6" s="623"/>
      <c r="P6" s="623"/>
      <c r="Q6" s="623"/>
      <c r="R6" s="504"/>
      <c r="S6" s="504"/>
      <c r="T6" s="504"/>
      <c r="U6" s="504"/>
      <c r="V6" s="629"/>
      <c r="W6" s="557" t="s">
        <v>96</v>
      </c>
      <c r="X6" s="479"/>
      <c r="Y6" s="479"/>
      <c r="Z6" s="479"/>
      <c r="AA6" s="479"/>
      <c r="AB6" s="480"/>
      <c r="AC6" s="634" t="s">
        <v>97</v>
      </c>
      <c r="AD6" s="635"/>
      <c r="AE6" s="635"/>
      <c r="AF6" s="635"/>
      <c r="AG6" s="635"/>
      <c r="AH6" s="635"/>
      <c r="AI6" s="635"/>
      <c r="AJ6" s="635"/>
      <c r="AK6" s="635"/>
      <c r="AL6" s="636"/>
      <c r="AM6" s="535" t="s">
        <v>98</v>
      </c>
      <c r="AN6" s="440"/>
      <c r="AO6" s="440"/>
      <c r="AP6" s="440"/>
      <c r="AQ6" s="440"/>
      <c r="AR6" s="440"/>
      <c r="AS6" s="440"/>
      <c r="AT6" s="441"/>
      <c r="AU6" s="523" t="s">
        <v>91</v>
      </c>
      <c r="AV6" s="524"/>
      <c r="AW6" s="524"/>
      <c r="AX6" s="524"/>
      <c r="AY6" s="446" t="s">
        <v>99</v>
      </c>
      <c r="AZ6" s="447"/>
      <c r="BA6" s="447"/>
      <c r="BB6" s="447"/>
      <c r="BC6" s="447"/>
      <c r="BD6" s="447"/>
      <c r="BE6" s="447"/>
      <c r="BF6" s="447"/>
      <c r="BG6" s="447"/>
      <c r="BH6" s="447"/>
      <c r="BI6" s="447"/>
      <c r="BJ6" s="447"/>
      <c r="BK6" s="447"/>
      <c r="BL6" s="447"/>
      <c r="BM6" s="448"/>
      <c r="BN6" s="466">
        <v>1118591</v>
      </c>
      <c r="BO6" s="467"/>
      <c r="BP6" s="467"/>
      <c r="BQ6" s="467"/>
      <c r="BR6" s="467"/>
      <c r="BS6" s="467"/>
      <c r="BT6" s="467"/>
      <c r="BU6" s="468"/>
      <c r="BV6" s="466">
        <v>1161834</v>
      </c>
      <c r="BW6" s="467"/>
      <c r="BX6" s="467"/>
      <c r="BY6" s="467"/>
      <c r="BZ6" s="467"/>
      <c r="CA6" s="467"/>
      <c r="CB6" s="467"/>
      <c r="CC6" s="468"/>
      <c r="CD6" s="475" t="s">
        <v>100</v>
      </c>
      <c r="CE6" s="476"/>
      <c r="CF6" s="476"/>
      <c r="CG6" s="476"/>
      <c r="CH6" s="476"/>
      <c r="CI6" s="476"/>
      <c r="CJ6" s="476"/>
      <c r="CK6" s="476"/>
      <c r="CL6" s="476"/>
      <c r="CM6" s="476"/>
      <c r="CN6" s="476"/>
      <c r="CO6" s="476"/>
      <c r="CP6" s="476"/>
      <c r="CQ6" s="476"/>
      <c r="CR6" s="476"/>
      <c r="CS6" s="477"/>
      <c r="CT6" s="619">
        <v>98.3</v>
      </c>
      <c r="CU6" s="620"/>
      <c r="CV6" s="620"/>
      <c r="CW6" s="620"/>
      <c r="CX6" s="620"/>
      <c r="CY6" s="620"/>
      <c r="CZ6" s="620"/>
      <c r="DA6" s="621"/>
      <c r="DB6" s="619">
        <v>94.7</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101</v>
      </c>
      <c r="AN7" s="440"/>
      <c r="AO7" s="440"/>
      <c r="AP7" s="440"/>
      <c r="AQ7" s="440"/>
      <c r="AR7" s="440"/>
      <c r="AS7" s="440"/>
      <c r="AT7" s="441"/>
      <c r="AU7" s="523" t="s">
        <v>102</v>
      </c>
      <c r="AV7" s="524"/>
      <c r="AW7" s="524"/>
      <c r="AX7" s="524"/>
      <c r="AY7" s="446" t="s">
        <v>103</v>
      </c>
      <c r="AZ7" s="447"/>
      <c r="BA7" s="447"/>
      <c r="BB7" s="447"/>
      <c r="BC7" s="447"/>
      <c r="BD7" s="447"/>
      <c r="BE7" s="447"/>
      <c r="BF7" s="447"/>
      <c r="BG7" s="447"/>
      <c r="BH7" s="447"/>
      <c r="BI7" s="447"/>
      <c r="BJ7" s="447"/>
      <c r="BK7" s="447"/>
      <c r="BL7" s="447"/>
      <c r="BM7" s="448"/>
      <c r="BN7" s="466">
        <v>262091</v>
      </c>
      <c r="BO7" s="467"/>
      <c r="BP7" s="467"/>
      <c r="BQ7" s="467"/>
      <c r="BR7" s="467"/>
      <c r="BS7" s="467"/>
      <c r="BT7" s="467"/>
      <c r="BU7" s="468"/>
      <c r="BV7" s="466">
        <v>348637</v>
      </c>
      <c r="BW7" s="467"/>
      <c r="BX7" s="467"/>
      <c r="BY7" s="467"/>
      <c r="BZ7" s="467"/>
      <c r="CA7" s="467"/>
      <c r="CB7" s="467"/>
      <c r="CC7" s="468"/>
      <c r="CD7" s="475" t="s">
        <v>104</v>
      </c>
      <c r="CE7" s="476"/>
      <c r="CF7" s="476"/>
      <c r="CG7" s="476"/>
      <c r="CH7" s="476"/>
      <c r="CI7" s="476"/>
      <c r="CJ7" s="476"/>
      <c r="CK7" s="476"/>
      <c r="CL7" s="476"/>
      <c r="CM7" s="476"/>
      <c r="CN7" s="476"/>
      <c r="CO7" s="476"/>
      <c r="CP7" s="476"/>
      <c r="CQ7" s="476"/>
      <c r="CR7" s="476"/>
      <c r="CS7" s="477"/>
      <c r="CT7" s="466">
        <v>13192781</v>
      </c>
      <c r="CU7" s="467"/>
      <c r="CV7" s="467"/>
      <c r="CW7" s="467"/>
      <c r="CX7" s="467"/>
      <c r="CY7" s="467"/>
      <c r="CZ7" s="467"/>
      <c r="DA7" s="468"/>
      <c r="DB7" s="466">
        <v>12989038</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105</v>
      </c>
      <c r="AN8" s="440"/>
      <c r="AO8" s="440"/>
      <c r="AP8" s="440"/>
      <c r="AQ8" s="440"/>
      <c r="AR8" s="440"/>
      <c r="AS8" s="440"/>
      <c r="AT8" s="441"/>
      <c r="AU8" s="523" t="s">
        <v>106</v>
      </c>
      <c r="AV8" s="524"/>
      <c r="AW8" s="524"/>
      <c r="AX8" s="524"/>
      <c r="AY8" s="446" t="s">
        <v>107</v>
      </c>
      <c r="AZ8" s="447"/>
      <c r="BA8" s="447"/>
      <c r="BB8" s="447"/>
      <c r="BC8" s="447"/>
      <c r="BD8" s="447"/>
      <c r="BE8" s="447"/>
      <c r="BF8" s="447"/>
      <c r="BG8" s="447"/>
      <c r="BH8" s="447"/>
      <c r="BI8" s="447"/>
      <c r="BJ8" s="447"/>
      <c r="BK8" s="447"/>
      <c r="BL8" s="447"/>
      <c r="BM8" s="448"/>
      <c r="BN8" s="466">
        <v>856500</v>
      </c>
      <c r="BO8" s="467"/>
      <c r="BP8" s="467"/>
      <c r="BQ8" s="467"/>
      <c r="BR8" s="467"/>
      <c r="BS8" s="467"/>
      <c r="BT8" s="467"/>
      <c r="BU8" s="468"/>
      <c r="BV8" s="466">
        <v>813197</v>
      </c>
      <c r="BW8" s="467"/>
      <c r="BX8" s="467"/>
      <c r="BY8" s="467"/>
      <c r="BZ8" s="467"/>
      <c r="CA8" s="467"/>
      <c r="CB8" s="467"/>
      <c r="CC8" s="468"/>
      <c r="CD8" s="475" t="s">
        <v>108</v>
      </c>
      <c r="CE8" s="476"/>
      <c r="CF8" s="476"/>
      <c r="CG8" s="476"/>
      <c r="CH8" s="476"/>
      <c r="CI8" s="476"/>
      <c r="CJ8" s="476"/>
      <c r="CK8" s="476"/>
      <c r="CL8" s="476"/>
      <c r="CM8" s="476"/>
      <c r="CN8" s="476"/>
      <c r="CO8" s="476"/>
      <c r="CP8" s="476"/>
      <c r="CQ8" s="476"/>
      <c r="CR8" s="476"/>
      <c r="CS8" s="477"/>
      <c r="CT8" s="579">
        <v>0.49</v>
      </c>
      <c r="CU8" s="580"/>
      <c r="CV8" s="580"/>
      <c r="CW8" s="580"/>
      <c r="CX8" s="580"/>
      <c r="CY8" s="580"/>
      <c r="CZ8" s="580"/>
      <c r="DA8" s="581"/>
      <c r="DB8" s="579">
        <v>0.49</v>
      </c>
      <c r="DC8" s="580"/>
      <c r="DD8" s="580"/>
      <c r="DE8" s="580"/>
      <c r="DF8" s="580"/>
      <c r="DG8" s="580"/>
      <c r="DH8" s="580"/>
      <c r="DI8" s="581"/>
      <c r="DJ8" s="186"/>
      <c r="DK8" s="186"/>
      <c r="DL8" s="186"/>
      <c r="DM8" s="186"/>
      <c r="DN8" s="186"/>
      <c r="DO8" s="186"/>
    </row>
    <row r="9" spans="1:119" ht="18.75" customHeight="1" thickBot="1" x14ac:dyDescent="0.2">
      <c r="A9" s="187"/>
      <c r="B9" s="608" t="s">
        <v>109</v>
      </c>
      <c r="C9" s="609"/>
      <c r="D9" s="609"/>
      <c r="E9" s="609"/>
      <c r="F9" s="609"/>
      <c r="G9" s="609"/>
      <c r="H9" s="609"/>
      <c r="I9" s="609"/>
      <c r="J9" s="609"/>
      <c r="K9" s="529"/>
      <c r="L9" s="610" t="s">
        <v>110</v>
      </c>
      <c r="M9" s="611"/>
      <c r="N9" s="611"/>
      <c r="O9" s="611"/>
      <c r="P9" s="611"/>
      <c r="Q9" s="612"/>
      <c r="R9" s="613">
        <v>49062</v>
      </c>
      <c r="S9" s="614"/>
      <c r="T9" s="614"/>
      <c r="U9" s="614"/>
      <c r="V9" s="615"/>
      <c r="W9" s="545" t="s">
        <v>111</v>
      </c>
      <c r="X9" s="546"/>
      <c r="Y9" s="546"/>
      <c r="Z9" s="546"/>
      <c r="AA9" s="546"/>
      <c r="AB9" s="546"/>
      <c r="AC9" s="546"/>
      <c r="AD9" s="546"/>
      <c r="AE9" s="546"/>
      <c r="AF9" s="546"/>
      <c r="AG9" s="546"/>
      <c r="AH9" s="546"/>
      <c r="AI9" s="546"/>
      <c r="AJ9" s="546"/>
      <c r="AK9" s="546"/>
      <c r="AL9" s="616"/>
      <c r="AM9" s="535" t="s">
        <v>112</v>
      </c>
      <c r="AN9" s="440"/>
      <c r="AO9" s="440"/>
      <c r="AP9" s="440"/>
      <c r="AQ9" s="440"/>
      <c r="AR9" s="440"/>
      <c r="AS9" s="440"/>
      <c r="AT9" s="441"/>
      <c r="AU9" s="523" t="s">
        <v>113</v>
      </c>
      <c r="AV9" s="524"/>
      <c r="AW9" s="524"/>
      <c r="AX9" s="524"/>
      <c r="AY9" s="446" t="s">
        <v>114</v>
      </c>
      <c r="AZ9" s="447"/>
      <c r="BA9" s="447"/>
      <c r="BB9" s="447"/>
      <c r="BC9" s="447"/>
      <c r="BD9" s="447"/>
      <c r="BE9" s="447"/>
      <c r="BF9" s="447"/>
      <c r="BG9" s="447"/>
      <c r="BH9" s="447"/>
      <c r="BI9" s="447"/>
      <c r="BJ9" s="447"/>
      <c r="BK9" s="447"/>
      <c r="BL9" s="447"/>
      <c r="BM9" s="448"/>
      <c r="BN9" s="466">
        <v>43303</v>
      </c>
      <c r="BO9" s="467"/>
      <c r="BP9" s="467"/>
      <c r="BQ9" s="467"/>
      <c r="BR9" s="467"/>
      <c r="BS9" s="467"/>
      <c r="BT9" s="467"/>
      <c r="BU9" s="468"/>
      <c r="BV9" s="466">
        <v>126994</v>
      </c>
      <c r="BW9" s="467"/>
      <c r="BX9" s="467"/>
      <c r="BY9" s="467"/>
      <c r="BZ9" s="467"/>
      <c r="CA9" s="467"/>
      <c r="CB9" s="467"/>
      <c r="CC9" s="468"/>
      <c r="CD9" s="475" t="s">
        <v>115</v>
      </c>
      <c r="CE9" s="476"/>
      <c r="CF9" s="476"/>
      <c r="CG9" s="476"/>
      <c r="CH9" s="476"/>
      <c r="CI9" s="476"/>
      <c r="CJ9" s="476"/>
      <c r="CK9" s="476"/>
      <c r="CL9" s="476"/>
      <c r="CM9" s="476"/>
      <c r="CN9" s="476"/>
      <c r="CO9" s="476"/>
      <c r="CP9" s="476"/>
      <c r="CQ9" s="476"/>
      <c r="CR9" s="476"/>
      <c r="CS9" s="477"/>
      <c r="CT9" s="436">
        <v>16.8</v>
      </c>
      <c r="CU9" s="437"/>
      <c r="CV9" s="437"/>
      <c r="CW9" s="437"/>
      <c r="CX9" s="437"/>
      <c r="CY9" s="437"/>
      <c r="CZ9" s="437"/>
      <c r="DA9" s="438"/>
      <c r="DB9" s="436">
        <v>16.3</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116</v>
      </c>
      <c r="M10" s="440"/>
      <c r="N10" s="440"/>
      <c r="O10" s="440"/>
      <c r="P10" s="440"/>
      <c r="Q10" s="441"/>
      <c r="R10" s="442">
        <v>50699</v>
      </c>
      <c r="S10" s="443"/>
      <c r="T10" s="443"/>
      <c r="U10" s="443"/>
      <c r="V10" s="445"/>
      <c r="W10" s="617"/>
      <c r="X10" s="428"/>
      <c r="Y10" s="428"/>
      <c r="Z10" s="428"/>
      <c r="AA10" s="428"/>
      <c r="AB10" s="428"/>
      <c r="AC10" s="428"/>
      <c r="AD10" s="428"/>
      <c r="AE10" s="428"/>
      <c r="AF10" s="428"/>
      <c r="AG10" s="428"/>
      <c r="AH10" s="428"/>
      <c r="AI10" s="428"/>
      <c r="AJ10" s="428"/>
      <c r="AK10" s="428"/>
      <c r="AL10" s="618"/>
      <c r="AM10" s="535" t="s">
        <v>117</v>
      </c>
      <c r="AN10" s="440"/>
      <c r="AO10" s="440"/>
      <c r="AP10" s="440"/>
      <c r="AQ10" s="440"/>
      <c r="AR10" s="440"/>
      <c r="AS10" s="440"/>
      <c r="AT10" s="441"/>
      <c r="AU10" s="523" t="s">
        <v>118</v>
      </c>
      <c r="AV10" s="524"/>
      <c r="AW10" s="524"/>
      <c r="AX10" s="524"/>
      <c r="AY10" s="446" t="s">
        <v>119</v>
      </c>
      <c r="AZ10" s="447"/>
      <c r="BA10" s="447"/>
      <c r="BB10" s="447"/>
      <c r="BC10" s="447"/>
      <c r="BD10" s="447"/>
      <c r="BE10" s="447"/>
      <c r="BF10" s="447"/>
      <c r="BG10" s="447"/>
      <c r="BH10" s="447"/>
      <c r="BI10" s="447"/>
      <c r="BJ10" s="447"/>
      <c r="BK10" s="447"/>
      <c r="BL10" s="447"/>
      <c r="BM10" s="448"/>
      <c r="BN10" s="466">
        <v>54614</v>
      </c>
      <c r="BO10" s="467"/>
      <c r="BP10" s="467"/>
      <c r="BQ10" s="467"/>
      <c r="BR10" s="467"/>
      <c r="BS10" s="467"/>
      <c r="BT10" s="467"/>
      <c r="BU10" s="468"/>
      <c r="BV10" s="466">
        <v>494098</v>
      </c>
      <c r="BW10" s="467"/>
      <c r="BX10" s="467"/>
      <c r="BY10" s="467"/>
      <c r="BZ10" s="467"/>
      <c r="CA10" s="467"/>
      <c r="CB10" s="467"/>
      <c r="CC10" s="468"/>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121</v>
      </c>
      <c r="M11" s="513"/>
      <c r="N11" s="513"/>
      <c r="O11" s="513"/>
      <c r="P11" s="513"/>
      <c r="Q11" s="514"/>
      <c r="R11" s="605" t="s">
        <v>122</v>
      </c>
      <c r="S11" s="606"/>
      <c r="T11" s="606"/>
      <c r="U11" s="606"/>
      <c r="V11" s="607"/>
      <c r="W11" s="617"/>
      <c r="X11" s="428"/>
      <c r="Y11" s="428"/>
      <c r="Z11" s="428"/>
      <c r="AA11" s="428"/>
      <c r="AB11" s="428"/>
      <c r="AC11" s="428"/>
      <c r="AD11" s="428"/>
      <c r="AE11" s="428"/>
      <c r="AF11" s="428"/>
      <c r="AG11" s="428"/>
      <c r="AH11" s="428"/>
      <c r="AI11" s="428"/>
      <c r="AJ11" s="428"/>
      <c r="AK11" s="428"/>
      <c r="AL11" s="618"/>
      <c r="AM11" s="535" t="s">
        <v>123</v>
      </c>
      <c r="AN11" s="440"/>
      <c r="AO11" s="440"/>
      <c r="AP11" s="440"/>
      <c r="AQ11" s="440"/>
      <c r="AR11" s="440"/>
      <c r="AS11" s="440"/>
      <c r="AT11" s="441"/>
      <c r="AU11" s="523" t="s">
        <v>124</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48854</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134</v>
      </c>
      <c r="AV12" s="524"/>
      <c r="AW12" s="524"/>
      <c r="AX12" s="524"/>
      <c r="AY12" s="446" t="s">
        <v>135</v>
      </c>
      <c r="AZ12" s="447"/>
      <c r="BA12" s="447"/>
      <c r="BB12" s="447"/>
      <c r="BC12" s="447"/>
      <c r="BD12" s="447"/>
      <c r="BE12" s="447"/>
      <c r="BF12" s="447"/>
      <c r="BG12" s="447"/>
      <c r="BH12" s="447"/>
      <c r="BI12" s="447"/>
      <c r="BJ12" s="447"/>
      <c r="BK12" s="447"/>
      <c r="BL12" s="447"/>
      <c r="BM12" s="448"/>
      <c r="BN12" s="466">
        <v>30000</v>
      </c>
      <c r="BO12" s="467"/>
      <c r="BP12" s="467"/>
      <c r="BQ12" s="467"/>
      <c r="BR12" s="467"/>
      <c r="BS12" s="467"/>
      <c r="BT12" s="467"/>
      <c r="BU12" s="468"/>
      <c r="BV12" s="466">
        <v>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137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48615</v>
      </c>
      <c r="S13" s="570"/>
      <c r="T13" s="570"/>
      <c r="U13" s="570"/>
      <c r="V13" s="571"/>
      <c r="W13" s="557" t="s">
        <v>139</v>
      </c>
      <c r="X13" s="479"/>
      <c r="Y13" s="479"/>
      <c r="Z13" s="479"/>
      <c r="AA13" s="479"/>
      <c r="AB13" s="480"/>
      <c r="AC13" s="442">
        <v>1472</v>
      </c>
      <c r="AD13" s="443"/>
      <c r="AE13" s="443"/>
      <c r="AF13" s="443"/>
      <c r="AG13" s="444"/>
      <c r="AH13" s="442">
        <v>1658</v>
      </c>
      <c r="AI13" s="443"/>
      <c r="AJ13" s="443"/>
      <c r="AK13" s="443"/>
      <c r="AL13" s="445"/>
      <c r="AM13" s="535" t="s">
        <v>140</v>
      </c>
      <c r="AN13" s="440"/>
      <c r="AO13" s="440"/>
      <c r="AP13" s="440"/>
      <c r="AQ13" s="440"/>
      <c r="AR13" s="440"/>
      <c r="AS13" s="440"/>
      <c r="AT13" s="441"/>
      <c r="AU13" s="523" t="s">
        <v>134</v>
      </c>
      <c r="AV13" s="524"/>
      <c r="AW13" s="524"/>
      <c r="AX13" s="524"/>
      <c r="AY13" s="446" t="s">
        <v>141</v>
      </c>
      <c r="AZ13" s="447"/>
      <c r="BA13" s="447"/>
      <c r="BB13" s="447"/>
      <c r="BC13" s="447"/>
      <c r="BD13" s="447"/>
      <c r="BE13" s="447"/>
      <c r="BF13" s="447"/>
      <c r="BG13" s="447"/>
      <c r="BH13" s="447"/>
      <c r="BI13" s="447"/>
      <c r="BJ13" s="447"/>
      <c r="BK13" s="447"/>
      <c r="BL13" s="447"/>
      <c r="BM13" s="448"/>
      <c r="BN13" s="466">
        <v>67917</v>
      </c>
      <c r="BO13" s="467"/>
      <c r="BP13" s="467"/>
      <c r="BQ13" s="467"/>
      <c r="BR13" s="467"/>
      <c r="BS13" s="467"/>
      <c r="BT13" s="467"/>
      <c r="BU13" s="468"/>
      <c r="BV13" s="466">
        <v>621092</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8.6</v>
      </c>
      <c r="CU13" s="437"/>
      <c r="CV13" s="437"/>
      <c r="CW13" s="437"/>
      <c r="CX13" s="437"/>
      <c r="CY13" s="437"/>
      <c r="CZ13" s="437"/>
      <c r="DA13" s="438"/>
      <c r="DB13" s="436">
        <v>8.1999999999999993</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143</v>
      </c>
      <c r="M14" s="603"/>
      <c r="N14" s="603"/>
      <c r="O14" s="603"/>
      <c r="P14" s="603"/>
      <c r="Q14" s="604"/>
      <c r="R14" s="569">
        <v>49119</v>
      </c>
      <c r="S14" s="570"/>
      <c r="T14" s="570"/>
      <c r="U14" s="570"/>
      <c r="V14" s="571"/>
      <c r="W14" s="572"/>
      <c r="X14" s="482"/>
      <c r="Y14" s="482"/>
      <c r="Z14" s="482"/>
      <c r="AA14" s="482"/>
      <c r="AB14" s="483"/>
      <c r="AC14" s="562">
        <v>6.3</v>
      </c>
      <c r="AD14" s="563"/>
      <c r="AE14" s="563"/>
      <c r="AF14" s="563"/>
      <c r="AG14" s="564"/>
      <c r="AH14" s="562">
        <v>7</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v>25.5</v>
      </c>
      <c r="CU14" s="574"/>
      <c r="CV14" s="574"/>
      <c r="CW14" s="574"/>
      <c r="CX14" s="574"/>
      <c r="CY14" s="574"/>
      <c r="CZ14" s="574"/>
      <c r="DA14" s="575"/>
      <c r="DB14" s="573">
        <v>20.8</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145</v>
      </c>
      <c r="N15" s="567"/>
      <c r="O15" s="567"/>
      <c r="P15" s="567"/>
      <c r="Q15" s="568"/>
      <c r="R15" s="569">
        <v>48903</v>
      </c>
      <c r="S15" s="570"/>
      <c r="T15" s="570"/>
      <c r="U15" s="570"/>
      <c r="V15" s="571"/>
      <c r="W15" s="557" t="s">
        <v>146</v>
      </c>
      <c r="X15" s="479"/>
      <c r="Y15" s="479"/>
      <c r="Z15" s="479"/>
      <c r="AA15" s="479"/>
      <c r="AB15" s="480"/>
      <c r="AC15" s="442">
        <v>6662</v>
      </c>
      <c r="AD15" s="443"/>
      <c r="AE15" s="443"/>
      <c r="AF15" s="443"/>
      <c r="AG15" s="444"/>
      <c r="AH15" s="442">
        <v>6904</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5365351</v>
      </c>
      <c r="BO15" s="462"/>
      <c r="BP15" s="462"/>
      <c r="BQ15" s="462"/>
      <c r="BR15" s="462"/>
      <c r="BS15" s="462"/>
      <c r="BT15" s="462"/>
      <c r="BU15" s="463"/>
      <c r="BV15" s="461">
        <v>5201658</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28.3</v>
      </c>
      <c r="AD16" s="563"/>
      <c r="AE16" s="563"/>
      <c r="AF16" s="563"/>
      <c r="AG16" s="564"/>
      <c r="AH16" s="562">
        <v>29.2</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10941117</v>
      </c>
      <c r="BO16" s="467"/>
      <c r="BP16" s="467"/>
      <c r="BQ16" s="467"/>
      <c r="BR16" s="467"/>
      <c r="BS16" s="467"/>
      <c r="BT16" s="467"/>
      <c r="BU16" s="468"/>
      <c r="BV16" s="466">
        <v>10568463</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15382</v>
      </c>
      <c r="AD17" s="443"/>
      <c r="AE17" s="443"/>
      <c r="AF17" s="443"/>
      <c r="AG17" s="444"/>
      <c r="AH17" s="442">
        <v>15048</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6818965</v>
      </c>
      <c r="BO17" s="467"/>
      <c r="BP17" s="467"/>
      <c r="BQ17" s="467"/>
      <c r="BR17" s="467"/>
      <c r="BS17" s="467"/>
      <c r="BT17" s="467"/>
      <c r="BU17" s="468"/>
      <c r="BV17" s="466">
        <v>6597769</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195.4</v>
      </c>
      <c r="M18" s="531"/>
      <c r="N18" s="531"/>
      <c r="O18" s="531"/>
      <c r="P18" s="531"/>
      <c r="Q18" s="531"/>
      <c r="R18" s="532"/>
      <c r="S18" s="532"/>
      <c r="T18" s="532"/>
      <c r="U18" s="532"/>
      <c r="V18" s="533"/>
      <c r="W18" s="547"/>
      <c r="X18" s="548"/>
      <c r="Y18" s="548"/>
      <c r="Z18" s="548"/>
      <c r="AA18" s="548"/>
      <c r="AB18" s="558"/>
      <c r="AC18" s="430">
        <v>65.400000000000006</v>
      </c>
      <c r="AD18" s="431"/>
      <c r="AE18" s="431"/>
      <c r="AF18" s="431"/>
      <c r="AG18" s="534"/>
      <c r="AH18" s="430">
        <v>63.7</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12597411</v>
      </c>
      <c r="BO18" s="467"/>
      <c r="BP18" s="467"/>
      <c r="BQ18" s="467"/>
      <c r="BR18" s="467"/>
      <c r="BS18" s="467"/>
      <c r="BT18" s="467"/>
      <c r="BU18" s="468"/>
      <c r="BV18" s="466">
        <v>11943383</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251</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16074623</v>
      </c>
      <c r="BO19" s="467"/>
      <c r="BP19" s="467"/>
      <c r="BQ19" s="467"/>
      <c r="BR19" s="467"/>
      <c r="BS19" s="467"/>
      <c r="BT19" s="467"/>
      <c r="BU19" s="468"/>
      <c r="BV19" s="466">
        <v>15372543</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16932</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28684549</v>
      </c>
      <c r="BO23" s="467"/>
      <c r="BP23" s="467"/>
      <c r="BQ23" s="467"/>
      <c r="BR23" s="467"/>
      <c r="BS23" s="467"/>
      <c r="BT23" s="467"/>
      <c r="BU23" s="468"/>
      <c r="BV23" s="466">
        <v>29407745</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169</v>
      </c>
      <c r="F24" s="440"/>
      <c r="G24" s="440"/>
      <c r="H24" s="440"/>
      <c r="I24" s="440"/>
      <c r="J24" s="440"/>
      <c r="K24" s="441"/>
      <c r="L24" s="442">
        <v>1</v>
      </c>
      <c r="M24" s="443"/>
      <c r="N24" s="443"/>
      <c r="O24" s="443"/>
      <c r="P24" s="444"/>
      <c r="Q24" s="442">
        <v>9500</v>
      </c>
      <c r="R24" s="443"/>
      <c r="S24" s="443"/>
      <c r="T24" s="443"/>
      <c r="U24" s="443"/>
      <c r="V24" s="444"/>
      <c r="W24" s="508"/>
      <c r="X24" s="499"/>
      <c r="Y24" s="500"/>
      <c r="Z24" s="439" t="s">
        <v>170</v>
      </c>
      <c r="AA24" s="440"/>
      <c r="AB24" s="440"/>
      <c r="AC24" s="440"/>
      <c r="AD24" s="440"/>
      <c r="AE24" s="440"/>
      <c r="AF24" s="440"/>
      <c r="AG24" s="441"/>
      <c r="AH24" s="442">
        <v>310</v>
      </c>
      <c r="AI24" s="443"/>
      <c r="AJ24" s="443"/>
      <c r="AK24" s="443"/>
      <c r="AL24" s="444"/>
      <c r="AM24" s="442">
        <v>984250</v>
      </c>
      <c r="AN24" s="443"/>
      <c r="AO24" s="443"/>
      <c r="AP24" s="443"/>
      <c r="AQ24" s="443"/>
      <c r="AR24" s="444"/>
      <c r="AS24" s="442">
        <v>3175</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21924604</v>
      </c>
      <c r="BO24" s="467"/>
      <c r="BP24" s="467"/>
      <c r="BQ24" s="467"/>
      <c r="BR24" s="467"/>
      <c r="BS24" s="467"/>
      <c r="BT24" s="467"/>
      <c r="BU24" s="468"/>
      <c r="BV24" s="466">
        <v>22766875</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172</v>
      </c>
      <c r="F25" s="440"/>
      <c r="G25" s="440"/>
      <c r="H25" s="440"/>
      <c r="I25" s="440"/>
      <c r="J25" s="440"/>
      <c r="K25" s="441"/>
      <c r="L25" s="442">
        <v>2</v>
      </c>
      <c r="M25" s="443"/>
      <c r="N25" s="443"/>
      <c r="O25" s="443"/>
      <c r="P25" s="444"/>
      <c r="Q25" s="442">
        <v>7600</v>
      </c>
      <c r="R25" s="443"/>
      <c r="S25" s="443"/>
      <c r="T25" s="443"/>
      <c r="U25" s="443"/>
      <c r="V25" s="444"/>
      <c r="W25" s="508"/>
      <c r="X25" s="499"/>
      <c r="Y25" s="500"/>
      <c r="Z25" s="439" t="s">
        <v>173</v>
      </c>
      <c r="AA25" s="440"/>
      <c r="AB25" s="440"/>
      <c r="AC25" s="440"/>
      <c r="AD25" s="440"/>
      <c r="AE25" s="440"/>
      <c r="AF25" s="440"/>
      <c r="AG25" s="441"/>
      <c r="AH25" s="442" t="s">
        <v>137</v>
      </c>
      <c r="AI25" s="443"/>
      <c r="AJ25" s="443"/>
      <c r="AK25" s="443"/>
      <c r="AL25" s="444"/>
      <c r="AM25" s="442" t="s">
        <v>174</v>
      </c>
      <c r="AN25" s="443"/>
      <c r="AO25" s="443"/>
      <c r="AP25" s="443"/>
      <c r="AQ25" s="443"/>
      <c r="AR25" s="444"/>
      <c r="AS25" s="442" t="s">
        <v>174</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3345095</v>
      </c>
      <c r="BO25" s="462"/>
      <c r="BP25" s="462"/>
      <c r="BQ25" s="462"/>
      <c r="BR25" s="462"/>
      <c r="BS25" s="462"/>
      <c r="BT25" s="462"/>
      <c r="BU25" s="463"/>
      <c r="BV25" s="461">
        <v>3378878</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6700</v>
      </c>
      <c r="R26" s="443"/>
      <c r="S26" s="443"/>
      <c r="T26" s="443"/>
      <c r="U26" s="443"/>
      <c r="V26" s="444"/>
      <c r="W26" s="508"/>
      <c r="X26" s="499"/>
      <c r="Y26" s="500"/>
      <c r="Z26" s="439" t="s">
        <v>177</v>
      </c>
      <c r="AA26" s="521"/>
      <c r="AB26" s="521"/>
      <c r="AC26" s="521"/>
      <c r="AD26" s="521"/>
      <c r="AE26" s="521"/>
      <c r="AF26" s="521"/>
      <c r="AG26" s="522"/>
      <c r="AH26" s="442">
        <v>5</v>
      </c>
      <c r="AI26" s="443"/>
      <c r="AJ26" s="443"/>
      <c r="AK26" s="443"/>
      <c r="AL26" s="444"/>
      <c r="AM26" s="442">
        <v>15865</v>
      </c>
      <c r="AN26" s="443"/>
      <c r="AO26" s="443"/>
      <c r="AP26" s="443"/>
      <c r="AQ26" s="443"/>
      <c r="AR26" s="444"/>
      <c r="AS26" s="442">
        <v>3173</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v>80000</v>
      </c>
      <c r="BO26" s="467"/>
      <c r="BP26" s="467"/>
      <c r="BQ26" s="467"/>
      <c r="BR26" s="467"/>
      <c r="BS26" s="467"/>
      <c r="BT26" s="467"/>
      <c r="BU26" s="468"/>
      <c r="BV26" s="466">
        <v>80000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179</v>
      </c>
      <c r="F27" s="440"/>
      <c r="G27" s="440"/>
      <c r="H27" s="440"/>
      <c r="I27" s="440"/>
      <c r="J27" s="440"/>
      <c r="K27" s="441"/>
      <c r="L27" s="442">
        <v>1</v>
      </c>
      <c r="M27" s="443"/>
      <c r="N27" s="443"/>
      <c r="O27" s="443"/>
      <c r="P27" s="444"/>
      <c r="Q27" s="442">
        <v>4900</v>
      </c>
      <c r="R27" s="443"/>
      <c r="S27" s="443"/>
      <c r="T27" s="443"/>
      <c r="U27" s="443"/>
      <c r="V27" s="444"/>
      <c r="W27" s="508"/>
      <c r="X27" s="499"/>
      <c r="Y27" s="500"/>
      <c r="Z27" s="439" t="s">
        <v>180</v>
      </c>
      <c r="AA27" s="440"/>
      <c r="AB27" s="440"/>
      <c r="AC27" s="440"/>
      <c r="AD27" s="440"/>
      <c r="AE27" s="440"/>
      <c r="AF27" s="440"/>
      <c r="AG27" s="441"/>
      <c r="AH27" s="442">
        <v>3</v>
      </c>
      <c r="AI27" s="443"/>
      <c r="AJ27" s="443"/>
      <c r="AK27" s="443"/>
      <c r="AL27" s="444"/>
      <c r="AM27" s="442">
        <v>11523</v>
      </c>
      <c r="AN27" s="443"/>
      <c r="AO27" s="443"/>
      <c r="AP27" s="443"/>
      <c r="AQ27" s="443"/>
      <c r="AR27" s="444"/>
      <c r="AS27" s="442">
        <v>3841</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v>865748</v>
      </c>
      <c r="BO27" s="470"/>
      <c r="BP27" s="470"/>
      <c r="BQ27" s="470"/>
      <c r="BR27" s="470"/>
      <c r="BS27" s="470"/>
      <c r="BT27" s="470"/>
      <c r="BU27" s="471"/>
      <c r="BV27" s="469">
        <v>865748</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182</v>
      </c>
      <c r="F28" s="440"/>
      <c r="G28" s="440"/>
      <c r="H28" s="440"/>
      <c r="I28" s="440"/>
      <c r="J28" s="440"/>
      <c r="K28" s="441"/>
      <c r="L28" s="442">
        <v>1</v>
      </c>
      <c r="M28" s="443"/>
      <c r="N28" s="443"/>
      <c r="O28" s="443"/>
      <c r="P28" s="444"/>
      <c r="Q28" s="442">
        <v>4400</v>
      </c>
      <c r="R28" s="443"/>
      <c r="S28" s="443"/>
      <c r="T28" s="443"/>
      <c r="U28" s="443"/>
      <c r="V28" s="444"/>
      <c r="W28" s="508"/>
      <c r="X28" s="499"/>
      <c r="Y28" s="500"/>
      <c r="Z28" s="439" t="s">
        <v>183</v>
      </c>
      <c r="AA28" s="440"/>
      <c r="AB28" s="440"/>
      <c r="AC28" s="440"/>
      <c r="AD28" s="440"/>
      <c r="AE28" s="440"/>
      <c r="AF28" s="440"/>
      <c r="AG28" s="441"/>
      <c r="AH28" s="442" t="s">
        <v>174</v>
      </c>
      <c r="AI28" s="443"/>
      <c r="AJ28" s="443"/>
      <c r="AK28" s="443"/>
      <c r="AL28" s="444"/>
      <c r="AM28" s="442" t="s">
        <v>137</v>
      </c>
      <c r="AN28" s="443"/>
      <c r="AO28" s="443"/>
      <c r="AP28" s="443"/>
      <c r="AQ28" s="443"/>
      <c r="AR28" s="444"/>
      <c r="AS28" s="442" t="s">
        <v>137</v>
      </c>
      <c r="AT28" s="443"/>
      <c r="AU28" s="443"/>
      <c r="AV28" s="443"/>
      <c r="AW28" s="443"/>
      <c r="AX28" s="445"/>
      <c r="AY28" s="449" t="s">
        <v>184</v>
      </c>
      <c r="AZ28" s="450"/>
      <c r="BA28" s="450"/>
      <c r="BB28" s="451"/>
      <c r="BC28" s="458" t="s">
        <v>46</v>
      </c>
      <c r="BD28" s="459"/>
      <c r="BE28" s="459"/>
      <c r="BF28" s="459"/>
      <c r="BG28" s="459"/>
      <c r="BH28" s="459"/>
      <c r="BI28" s="459"/>
      <c r="BJ28" s="459"/>
      <c r="BK28" s="459"/>
      <c r="BL28" s="459"/>
      <c r="BM28" s="460"/>
      <c r="BN28" s="461">
        <v>2687182</v>
      </c>
      <c r="BO28" s="462"/>
      <c r="BP28" s="462"/>
      <c r="BQ28" s="462"/>
      <c r="BR28" s="462"/>
      <c r="BS28" s="462"/>
      <c r="BT28" s="462"/>
      <c r="BU28" s="463"/>
      <c r="BV28" s="461">
        <v>2662568</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185</v>
      </c>
      <c r="F29" s="440"/>
      <c r="G29" s="440"/>
      <c r="H29" s="440"/>
      <c r="I29" s="440"/>
      <c r="J29" s="440"/>
      <c r="K29" s="441"/>
      <c r="L29" s="442">
        <v>18</v>
      </c>
      <c r="M29" s="443"/>
      <c r="N29" s="443"/>
      <c r="O29" s="443"/>
      <c r="P29" s="444"/>
      <c r="Q29" s="442">
        <v>4100</v>
      </c>
      <c r="R29" s="443"/>
      <c r="S29" s="443"/>
      <c r="T29" s="443"/>
      <c r="U29" s="443"/>
      <c r="V29" s="444"/>
      <c r="W29" s="509"/>
      <c r="X29" s="510"/>
      <c r="Y29" s="511"/>
      <c r="Z29" s="439" t="s">
        <v>186</v>
      </c>
      <c r="AA29" s="440"/>
      <c r="AB29" s="440"/>
      <c r="AC29" s="440"/>
      <c r="AD29" s="440"/>
      <c r="AE29" s="440"/>
      <c r="AF29" s="440"/>
      <c r="AG29" s="441"/>
      <c r="AH29" s="442">
        <v>313</v>
      </c>
      <c r="AI29" s="443"/>
      <c r="AJ29" s="443"/>
      <c r="AK29" s="443"/>
      <c r="AL29" s="444"/>
      <c r="AM29" s="442">
        <v>995773</v>
      </c>
      <c r="AN29" s="443"/>
      <c r="AO29" s="443"/>
      <c r="AP29" s="443"/>
      <c r="AQ29" s="443"/>
      <c r="AR29" s="444"/>
      <c r="AS29" s="442">
        <v>3181</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872724</v>
      </c>
      <c r="BO29" s="467"/>
      <c r="BP29" s="467"/>
      <c r="BQ29" s="467"/>
      <c r="BR29" s="467"/>
      <c r="BS29" s="467"/>
      <c r="BT29" s="467"/>
      <c r="BU29" s="468"/>
      <c r="BV29" s="466">
        <v>852296</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98.4</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48</v>
      </c>
      <c r="BD30" s="434"/>
      <c r="BE30" s="434"/>
      <c r="BF30" s="434"/>
      <c r="BG30" s="434"/>
      <c r="BH30" s="434"/>
      <c r="BI30" s="434"/>
      <c r="BJ30" s="434"/>
      <c r="BK30" s="434"/>
      <c r="BL30" s="434"/>
      <c r="BM30" s="435"/>
      <c r="BN30" s="469">
        <v>7321161</v>
      </c>
      <c r="BO30" s="470"/>
      <c r="BP30" s="470"/>
      <c r="BQ30" s="470"/>
      <c r="BR30" s="470"/>
      <c r="BS30" s="470"/>
      <c r="BT30" s="470"/>
      <c r="BU30" s="471"/>
      <c r="BV30" s="469">
        <v>7635240</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197</v>
      </c>
      <c r="V33" s="429"/>
      <c r="W33" s="428" t="s">
        <v>196</v>
      </c>
      <c r="X33" s="428"/>
      <c r="Y33" s="428"/>
      <c r="Z33" s="428"/>
      <c r="AA33" s="428"/>
      <c r="AB33" s="428"/>
      <c r="AC33" s="428"/>
      <c r="AD33" s="428"/>
      <c r="AE33" s="428"/>
      <c r="AF33" s="428"/>
      <c r="AG33" s="428"/>
      <c r="AH33" s="428"/>
      <c r="AI33" s="428"/>
      <c r="AJ33" s="428"/>
      <c r="AK33" s="428"/>
      <c r="AL33" s="216"/>
      <c r="AM33" s="429" t="s">
        <v>195</v>
      </c>
      <c r="AN33" s="429"/>
      <c r="AO33" s="428" t="s">
        <v>198</v>
      </c>
      <c r="AP33" s="428"/>
      <c r="AQ33" s="428"/>
      <c r="AR33" s="428"/>
      <c r="AS33" s="428"/>
      <c r="AT33" s="428"/>
      <c r="AU33" s="428"/>
      <c r="AV33" s="428"/>
      <c r="AW33" s="428"/>
      <c r="AX33" s="428"/>
      <c r="AY33" s="428"/>
      <c r="AZ33" s="428"/>
      <c r="BA33" s="428"/>
      <c r="BB33" s="428"/>
      <c r="BC33" s="428"/>
      <c r="BD33" s="217"/>
      <c r="BE33" s="428" t="s">
        <v>199</v>
      </c>
      <c r="BF33" s="428"/>
      <c r="BG33" s="428" t="s">
        <v>200</v>
      </c>
      <c r="BH33" s="428"/>
      <c r="BI33" s="428"/>
      <c r="BJ33" s="428"/>
      <c r="BK33" s="428"/>
      <c r="BL33" s="428"/>
      <c r="BM33" s="428"/>
      <c r="BN33" s="428"/>
      <c r="BO33" s="428"/>
      <c r="BP33" s="428"/>
      <c r="BQ33" s="428"/>
      <c r="BR33" s="428"/>
      <c r="BS33" s="428"/>
      <c r="BT33" s="428"/>
      <c r="BU33" s="428"/>
      <c r="BV33" s="217"/>
      <c r="BW33" s="429" t="s">
        <v>199</v>
      </c>
      <c r="BX33" s="429"/>
      <c r="BY33" s="428" t="s">
        <v>201</v>
      </c>
      <c r="BZ33" s="428"/>
      <c r="CA33" s="428"/>
      <c r="CB33" s="428"/>
      <c r="CC33" s="428"/>
      <c r="CD33" s="428"/>
      <c r="CE33" s="428"/>
      <c r="CF33" s="428"/>
      <c r="CG33" s="428"/>
      <c r="CH33" s="428"/>
      <c r="CI33" s="428"/>
      <c r="CJ33" s="428"/>
      <c r="CK33" s="428"/>
      <c r="CL33" s="428"/>
      <c r="CM33" s="428"/>
      <c r="CN33" s="216"/>
      <c r="CO33" s="429" t="s">
        <v>202</v>
      </c>
      <c r="CP33" s="429"/>
      <c r="CQ33" s="428" t="s">
        <v>203</v>
      </c>
      <c r="CR33" s="428"/>
      <c r="CS33" s="428"/>
      <c r="CT33" s="428"/>
      <c r="CU33" s="428"/>
      <c r="CV33" s="428"/>
      <c r="CW33" s="428"/>
      <c r="CX33" s="428"/>
      <c r="CY33" s="428"/>
      <c r="CZ33" s="428"/>
      <c r="DA33" s="428"/>
      <c r="DB33" s="428"/>
      <c r="DC33" s="428"/>
      <c r="DD33" s="428"/>
      <c r="DE33" s="428"/>
      <c r="DF33" s="216"/>
      <c r="DG33" s="427" t="s">
        <v>204</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9</v>
      </c>
      <c r="BF34" s="425"/>
      <c r="BG34" s="424" t="str">
        <f>IF('各会計、関係団体の財政状況及び健全化判断比率'!B34="","",'各会計、関係団体の財政状況及び健全化判断比率'!B34)</f>
        <v>給湯事業特別会計</v>
      </c>
      <c r="BH34" s="424"/>
      <c r="BI34" s="424"/>
      <c r="BJ34" s="424"/>
      <c r="BK34" s="424"/>
      <c r="BL34" s="424"/>
      <c r="BM34" s="424"/>
      <c r="BN34" s="424"/>
      <c r="BO34" s="424"/>
      <c r="BP34" s="424"/>
      <c r="BQ34" s="424"/>
      <c r="BR34" s="424"/>
      <c r="BS34" s="424"/>
      <c r="BT34" s="424"/>
      <c r="BU34" s="424"/>
      <c r="BV34" s="214"/>
      <c r="BW34" s="425">
        <f>IF(BY34="","",MAX(C34:D43,U34:V43,AM34:AN43,BE34:BF43)+1)</f>
        <v>11</v>
      </c>
      <c r="BX34" s="425"/>
      <c r="BY34" s="424" t="str">
        <f>IF('各会計、関係団体の財政状況及び健全化判断比率'!B68="","",'各会計、関係団体の財政状況及び健全化判断比率'!B68)</f>
        <v>杵藤地区広域市町村圏組合（一般会計）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21</v>
      </c>
      <c r="CP34" s="425"/>
      <c r="CQ34" s="424" t="str">
        <f>IF('各会計、関係団体の財政状況及び健全化判断比率'!BS7="","",'各会計、関係団体の財政状況及び健全化判断比率'!BS7)</f>
        <v>武雄市土地開発公社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土地区画整理事業特別会計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後期高齢者医療特別会計</v>
      </c>
      <c r="X35" s="424"/>
      <c r="Y35" s="424"/>
      <c r="Z35" s="424"/>
      <c r="AA35" s="424"/>
      <c r="AB35" s="424"/>
      <c r="AC35" s="424"/>
      <c r="AD35" s="424"/>
      <c r="AE35" s="424"/>
      <c r="AF35" s="424"/>
      <c r="AG35" s="424"/>
      <c r="AH35" s="424"/>
      <c r="AI35" s="424"/>
      <c r="AJ35" s="424"/>
      <c r="AK35" s="424"/>
      <c r="AL35" s="214"/>
      <c r="AM35" s="425">
        <f t="shared" ref="AM35:AM43" si="0">IF(AO35="","",AM34+1)</f>
        <v>7</v>
      </c>
      <c r="AN35" s="425"/>
      <c r="AO35" s="424" t="str">
        <f>IF('各会計、関係団体の財政状況及び健全化判断比率'!B32="","",'各会計、関係団体の財政状況及び健全化判断比率'!B32)</f>
        <v>工業用水道事業会計</v>
      </c>
      <c r="AP35" s="424"/>
      <c r="AQ35" s="424"/>
      <c r="AR35" s="424"/>
      <c r="AS35" s="424"/>
      <c r="AT35" s="424"/>
      <c r="AU35" s="424"/>
      <c r="AV35" s="424"/>
      <c r="AW35" s="424"/>
      <c r="AX35" s="424"/>
      <c r="AY35" s="424"/>
      <c r="AZ35" s="424"/>
      <c r="BA35" s="424"/>
      <c r="BB35" s="424"/>
      <c r="BC35" s="424"/>
      <c r="BD35" s="214"/>
      <c r="BE35" s="425">
        <f t="shared" ref="BE35:BE43" si="1">IF(BG35="","",BE34+1)</f>
        <v>10</v>
      </c>
      <c r="BF35" s="425"/>
      <c r="BG35" s="424" t="str">
        <f>IF('各会計、関係団体の財政状況及び健全化判断比率'!B35="","",'各会計、関係団体の財政状況及び健全化判断比率'!B35)</f>
        <v>新工業団地整備事業特別会計</v>
      </c>
      <c r="BH35" s="424"/>
      <c r="BI35" s="424"/>
      <c r="BJ35" s="424"/>
      <c r="BK35" s="424"/>
      <c r="BL35" s="424"/>
      <c r="BM35" s="424"/>
      <c r="BN35" s="424"/>
      <c r="BO35" s="424"/>
      <c r="BP35" s="424"/>
      <c r="BQ35" s="424"/>
      <c r="BR35" s="424"/>
      <c r="BS35" s="424"/>
      <c r="BT35" s="424"/>
      <c r="BU35" s="424"/>
      <c r="BV35" s="214"/>
      <c r="BW35" s="425">
        <f t="shared" ref="BW35:BW43" si="2">IF(BY35="","",BW34+1)</f>
        <v>12</v>
      </c>
      <c r="BX35" s="425"/>
      <c r="BY35" s="424" t="str">
        <f>IF('各会計、関係団体の財政状況及び健全化判断比率'!B69="","",'各会計、関係団体の財政状況及び健全化判断比率'!B69)</f>
        <v>杵藤地区広域市町村圏組合（介護保険）</v>
      </c>
      <c r="BZ35" s="424"/>
      <c r="CA35" s="424"/>
      <c r="CB35" s="424"/>
      <c r="CC35" s="424"/>
      <c r="CD35" s="424"/>
      <c r="CE35" s="424"/>
      <c r="CF35" s="424"/>
      <c r="CG35" s="424"/>
      <c r="CH35" s="424"/>
      <c r="CI35" s="424"/>
      <c r="CJ35" s="424"/>
      <c r="CK35" s="424"/>
      <c r="CL35" s="424"/>
      <c r="CM35" s="424"/>
      <c r="CN35" s="214"/>
      <c r="CO35" s="425">
        <f t="shared" ref="CO35:CO43" si="3">IF(CQ35="","",CO34+1)</f>
        <v>22</v>
      </c>
      <c r="CP35" s="425"/>
      <c r="CQ35" s="424" t="str">
        <f>IF('各会計、関係団体の財政状況及び健全化判断比率'!BS8="","",'各会計、関係団体の財政状況及び健全化判断比率'!BS8)</f>
        <v>武雄市体育協会</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競輪事業特別会計</v>
      </c>
      <c r="X36" s="424"/>
      <c r="Y36" s="424"/>
      <c r="Z36" s="424"/>
      <c r="AA36" s="424"/>
      <c r="AB36" s="424"/>
      <c r="AC36" s="424"/>
      <c r="AD36" s="424"/>
      <c r="AE36" s="424"/>
      <c r="AF36" s="424"/>
      <c r="AG36" s="424"/>
      <c r="AH36" s="424"/>
      <c r="AI36" s="424"/>
      <c r="AJ36" s="424"/>
      <c r="AK36" s="424"/>
      <c r="AL36" s="214"/>
      <c r="AM36" s="425">
        <f t="shared" si="0"/>
        <v>8</v>
      </c>
      <c r="AN36" s="425"/>
      <c r="AO36" s="424" t="str">
        <f>IF('各会計、関係団体の財政状況及び健全化判断比率'!B33="","",'各会計、関係団体の財政状況及び健全化判断比率'!B33)</f>
        <v>下水道事業会計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13</v>
      </c>
      <c r="BX36" s="425"/>
      <c r="BY36" s="424" t="str">
        <f>IF('各会計、関係団体の財政状況及び健全化判断比率'!B70="","",'各会計、関係団体の財政状況及び健全化判断比率'!B70)</f>
        <v>杵東地区衛生処理場組合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14</v>
      </c>
      <c r="BX37" s="425"/>
      <c r="BY37" s="424" t="str">
        <f>IF('各会計、関係団体の財政状況及び健全化判断比率'!B71="","",'各会計、関係団体の財政状況及び健全化判断比率'!B71)</f>
        <v>佐賀県後期高齢者医療広域連合（一般会計）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15</v>
      </c>
      <c r="BX38" s="425"/>
      <c r="BY38" s="424" t="str">
        <f>IF('各会計、関係団体の財政状況及び健全化判断比率'!B72="","",'各会計、関係団体の財政状況及び健全化判断比率'!B72)</f>
        <v>佐賀県後期高齢者医療広域連合（特別会計）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16</v>
      </c>
      <c r="BX39" s="425"/>
      <c r="BY39" s="424" t="str">
        <f>IF('各会計、関係団体の財政状況及び健全化判断比率'!B73="","",'各会計、関係団体の財政状況及び健全化判断比率'!B73)</f>
        <v>佐賀県市町総合事務組合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17</v>
      </c>
      <c r="BX40" s="425"/>
      <c r="BY40" s="424" t="str">
        <f>IF('各会計、関係団体の財政状況及び健全化判断比率'!B74="","",'各会計、関係団体の財政状況及び健全化判断比率'!B74)</f>
        <v>佐賀県市町総合事務組合（交通災害）</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18</v>
      </c>
      <c r="BX41" s="425"/>
      <c r="BY41" s="424" t="str">
        <f>IF('各会計、関係団体の財政状況及び健全化判断比率'!B75="","",'各会計、関係団体の財政状況及び健全化判断比率'!B75)</f>
        <v>佐賀県西部広域環境組合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19</v>
      </c>
      <c r="BX42" s="425"/>
      <c r="BY42" s="424" t="str">
        <f>IF('各会計、関係団体の財政状況及び健全化判断比率'!B76="","",'各会計、関係団体の財政状況及び健全化判断比率'!B76)</f>
        <v>佐賀西部広域水道企業団</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20</v>
      </c>
      <c r="BX43" s="425"/>
      <c r="BY43" s="424" t="str">
        <f>IF('各会計、関係団体の財政状況及び健全化判断比率'!B77="","",'各会計、関係団体の財政状況及び健全化判断比率'!B77)</f>
        <v>杵島工業用水道企業団</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LiQUbya5hsw9Iw1SZ40u9EnpAxe+XIYApuaQYwMDeibLM/gWaBhBdOICxXM4V5WOvv9goQSXzjaofMGySMcFNA==" saltValue="pLbZKSPSNcuS6w3NdYXIg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6">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48" t="s">
        <v>575</v>
      </c>
      <c r="D34" s="1248"/>
      <c r="E34" s="1249"/>
      <c r="F34" s="32">
        <v>10.99</v>
      </c>
      <c r="G34" s="33">
        <v>8.0299999999999994</v>
      </c>
      <c r="H34" s="33">
        <v>8.82</v>
      </c>
      <c r="I34" s="33">
        <v>9.7200000000000006</v>
      </c>
      <c r="J34" s="34">
        <v>8.82</v>
      </c>
      <c r="K34" s="22"/>
      <c r="L34" s="22"/>
      <c r="M34" s="22"/>
      <c r="N34" s="22"/>
      <c r="O34" s="22"/>
      <c r="P34" s="22"/>
    </row>
    <row r="35" spans="1:16" ht="39" customHeight="1" x14ac:dyDescent="0.15">
      <c r="A35" s="22"/>
      <c r="B35" s="35"/>
      <c r="C35" s="1242" t="s">
        <v>576</v>
      </c>
      <c r="D35" s="1243"/>
      <c r="E35" s="1244"/>
      <c r="F35" s="36">
        <v>5.84</v>
      </c>
      <c r="G35" s="37">
        <v>4.46</v>
      </c>
      <c r="H35" s="37">
        <v>5.26</v>
      </c>
      <c r="I35" s="37">
        <v>6.24</v>
      </c>
      <c r="J35" s="38">
        <v>6.49</v>
      </c>
      <c r="K35" s="22"/>
      <c r="L35" s="22"/>
      <c r="M35" s="22"/>
      <c r="N35" s="22"/>
      <c r="O35" s="22"/>
      <c r="P35" s="22"/>
    </row>
    <row r="36" spans="1:16" ht="39" customHeight="1" x14ac:dyDescent="0.15">
      <c r="A36" s="22"/>
      <c r="B36" s="35"/>
      <c r="C36" s="1242" t="s">
        <v>577</v>
      </c>
      <c r="D36" s="1243"/>
      <c r="E36" s="1244"/>
      <c r="F36" s="36">
        <v>4.1100000000000003</v>
      </c>
      <c r="G36" s="37">
        <v>3.99</v>
      </c>
      <c r="H36" s="37">
        <v>4.6900000000000004</v>
      </c>
      <c r="I36" s="37">
        <v>4.3899999999999997</v>
      </c>
      <c r="J36" s="38">
        <v>2.98</v>
      </c>
      <c r="K36" s="22"/>
      <c r="L36" s="22"/>
      <c r="M36" s="22"/>
      <c r="N36" s="22"/>
      <c r="O36" s="22"/>
      <c r="P36" s="22"/>
    </row>
    <row r="37" spans="1:16" ht="39" customHeight="1" x14ac:dyDescent="0.15">
      <c r="A37" s="22"/>
      <c r="B37" s="35"/>
      <c r="C37" s="1242" t="s">
        <v>578</v>
      </c>
      <c r="D37" s="1243"/>
      <c r="E37" s="1244"/>
      <c r="F37" s="36">
        <v>0</v>
      </c>
      <c r="G37" s="37">
        <v>0.14000000000000001</v>
      </c>
      <c r="H37" s="37">
        <v>0.31</v>
      </c>
      <c r="I37" s="37">
        <v>0.6</v>
      </c>
      <c r="J37" s="38">
        <v>1.1100000000000001</v>
      </c>
      <c r="K37" s="22"/>
      <c r="L37" s="22"/>
      <c r="M37" s="22"/>
      <c r="N37" s="22"/>
      <c r="O37" s="22"/>
      <c r="P37" s="22"/>
    </row>
    <row r="38" spans="1:16" ht="39" customHeight="1" x14ac:dyDescent="0.15">
      <c r="A38" s="22"/>
      <c r="B38" s="35"/>
      <c r="C38" s="1242" t="s">
        <v>579</v>
      </c>
      <c r="D38" s="1243"/>
      <c r="E38" s="1244"/>
      <c r="F38" s="36" t="s">
        <v>580</v>
      </c>
      <c r="G38" s="37" t="s">
        <v>581</v>
      </c>
      <c r="H38" s="37">
        <v>0.6</v>
      </c>
      <c r="I38" s="37">
        <v>0.62</v>
      </c>
      <c r="J38" s="38">
        <v>0.57999999999999996</v>
      </c>
      <c r="K38" s="22"/>
      <c r="L38" s="22"/>
      <c r="M38" s="22"/>
      <c r="N38" s="22"/>
      <c r="O38" s="22"/>
      <c r="P38" s="22"/>
    </row>
    <row r="39" spans="1:16" ht="39" customHeight="1" x14ac:dyDescent="0.15">
      <c r="A39" s="22"/>
      <c r="B39" s="35"/>
      <c r="C39" s="1242" t="s">
        <v>582</v>
      </c>
      <c r="D39" s="1243"/>
      <c r="E39" s="1244"/>
      <c r="F39" s="36">
        <v>0.4</v>
      </c>
      <c r="G39" s="37">
        <v>0.41</v>
      </c>
      <c r="H39" s="37">
        <v>0.42</v>
      </c>
      <c r="I39" s="37">
        <v>0.36</v>
      </c>
      <c r="J39" s="38">
        <v>0.27</v>
      </c>
      <c r="K39" s="22"/>
      <c r="L39" s="22"/>
      <c r="M39" s="22"/>
      <c r="N39" s="22"/>
      <c r="O39" s="22"/>
      <c r="P39" s="22"/>
    </row>
    <row r="40" spans="1:16" ht="39" customHeight="1" x14ac:dyDescent="0.15">
      <c r="A40" s="22"/>
      <c r="B40" s="35"/>
      <c r="C40" s="1242" t="s">
        <v>583</v>
      </c>
      <c r="D40" s="1243"/>
      <c r="E40" s="1244"/>
      <c r="F40" s="36">
        <v>0.01</v>
      </c>
      <c r="G40" s="37">
        <v>0.01</v>
      </c>
      <c r="H40" s="37">
        <v>0.01</v>
      </c>
      <c r="I40" s="37">
        <v>0.02</v>
      </c>
      <c r="J40" s="38">
        <v>0.02</v>
      </c>
      <c r="K40" s="22"/>
      <c r="L40" s="22"/>
      <c r="M40" s="22"/>
      <c r="N40" s="22"/>
      <c r="O40" s="22"/>
      <c r="P40" s="22"/>
    </row>
    <row r="41" spans="1:16" ht="39" customHeight="1" x14ac:dyDescent="0.15">
      <c r="A41" s="22"/>
      <c r="B41" s="35"/>
      <c r="C41" s="1242" t="s">
        <v>584</v>
      </c>
      <c r="D41" s="1243"/>
      <c r="E41" s="1244"/>
      <c r="F41" s="36">
        <v>0.02</v>
      </c>
      <c r="G41" s="37">
        <v>0</v>
      </c>
      <c r="H41" s="37">
        <v>0.02</v>
      </c>
      <c r="I41" s="37">
        <v>0.03</v>
      </c>
      <c r="J41" s="38">
        <v>0.01</v>
      </c>
      <c r="K41" s="22"/>
      <c r="L41" s="22"/>
      <c r="M41" s="22"/>
      <c r="N41" s="22"/>
      <c r="O41" s="22"/>
      <c r="P41" s="22"/>
    </row>
    <row r="42" spans="1:16" ht="39" customHeight="1" x14ac:dyDescent="0.15">
      <c r="A42" s="22"/>
      <c r="B42" s="39"/>
      <c r="C42" s="1242" t="s">
        <v>585</v>
      </c>
      <c r="D42" s="1243"/>
      <c r="E42" s="1244"/>
      <c r="F42" s="36" t="s">
        <v>526</v>
      </c>
      <c r="G42" s="37" t="s">
        <v>526</v>
      </c>
      <c r="H42" s="37" t="s">
        <v>526</v>
      </c>
      <c r="I42" s="37" t="s">
        <v>526</v>
      </c>
      <c r="J42" s="38" t="s">
        <v>526</v>
      </c>
      <c r="K42" s="22"/>
      <c r="L42" s="22"/>
      <c r="M42" s="22"/>
      <c r="N42" s="22"/>
      <c r="O42" s="22"/>
      <c r="P42" s="22"/>
    </row>
    <row r="43" spans="1:16" ht="39" customHeight="1" thickBot="1" x14ac:dyDescent="0.2">
      <c r="A43" s="22"/>
      <c r="B43" s="40"/>
      <c r="C43" s="1245" t="s">
        <v>586</v>
      </c>
      <c r="D43" s="1246"/>
      <c r="E43" s="1247"/>
      <c r="F43" s="41">
        <v>0.01</v>
      </c>
      <c r="G43" s="42">
        <v>0.01</v>
      </c>
      <c r="H43" s="42">
        <v>0</v>
      </c>
      <c r="I43" s="42">
        <v>12.17</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LColuSm5M6xkqVHvy/a2aQUqSRW5pGYf32VcymGJrCO08PCwtGfJh0ND6n42ijorVkFj0XZ349Ej60+YlsxBg==" saltValue="9849LhtQlcT4TW05TCp87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7">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2546</v>
      </c>
      <c r="L45" s="60">
        <v>2568</v>
      </c>
      <c r="M45" s="60">
        <v>2636</v>
      </c>
      <c r="N45" s="60">
        <v>2606</v>
      </c>
      <c r="O45" s="61">
        <v>2805</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526</v>
      </c>
      <c r="L46" s="64" t="s">
        <v>526</v>
      </c>
      <c r="M46" s="64" t="s">
        <v>526</v>
      </c>
      <c r="N46" s="64" t="s">
        <v>526</v>
      </c>
      <c r="O46" s="65" t="s">
        <v>526</v>
      </c>
      <c r="P46" s="48"/>
      <c r="Q46" s="48"/>
      <c r="R46" s="48"/>
      <c r="S46" s="48"/>
      <c r="T46" s="48"/>
      <c r="U46" s="48"/>
    </row>
    <row r="47" spans="1:21" ht="30.75" customHeight="1" x14ac:dyDescent="0.15">
      <c r="A47" s="48"/>
      <c r="B47" s="1252"/>
      <c r="C47" s="1253"/>
      <c r="D47" s="62"/>
      <c r="E47" s="1258" t="s">
        <v>13</v>
      </c>
      <c r="F47" s="1258"/>
      <c r="G47" s="1258"/>
      <c r="H47" s="1258"/>
      <c r="I47" s="1258"/>
      <c r="J47" s="1259"/>
      <c r="K47" s="63" t="s">
        <v>526</v>
      </c>
      <c r="L47" s="64" t="s">
        <v>526</v>
      </c>
      <c r="M47" s="64" t="s">
        <v>526</v>
      </c>
      <c r="N47" s="64" t="s">
        <v>526</v>
      </c>
      <c r="O47" s="65" t="s">
        <v>526</v>
      </c>
      <c r="P47" s="48"/>
      <c r="Q47" s="48"/>
      <c r="R47" s="48"/>
      <c r="S47" s="48"/>
      <c r="T47" s="48"/>
      <c r="U47" s="48"/>
    </row>
    <row r="48" spans="1:21" ht="30.75" customHeight="1" x14ac:dyDescent="0.15">
      <c r="A48" s="48"/>
      <c r="B48" s="1252"/>
      <c r="C48" s="1253"/>
      <c r="D48" s="62"/>
      <c r="E48" s="1258" t="s">
        <v>14</v>
      </c>
      <c r="F48" s="1258"/>
      <c r="G48" s="1258"/>
      <c r="H48" s="1258"/>
      <c r="I48" s="1258"/>
      <c r="J48" s="1259"/>
      <c r="K48" s="63">
        <v>656</v>
      </c>
      <c r="L48" s="64">
        <v>659</v>
      </c>
      <c r="M48" s="64">
        <v>617</v>
      </c>
      <c r="N48" s="64">
        <v>582</v>
      </c>
      <c r="O48" s="65">
        <v>571</v>
      </c>
      <c r="P48" s="48"/>
      <c r="Q48" s="48"/>
      <c r="R48" s="48"/>
      <c r="S48" s="48"/>
      <c r="T48" s="48"/>
      <c r="U48" s="48"/>
    </row>
    <row r="49" spans="1:21" ht="30.75" customHeight="1" x14ac:dyDescent="0.15">
      <c r="A49" s="48"/>
      <c r="B49" s="1252"/>
      <c r="C49" s="1253"/>
      <c r="D49" s="62"/>
      <c r="E49" s="1258" t="s">
        <v>15</v>
      </c>
      <c r="F49" s="1258"/>
      <c r="G49" s="1258"/>
      <c r="H49" s="1258"/>
      <c r="I49" s="1258"/>
      <c r="J49" s="1259"/>
      <c r="K49" s="63">
        <v>43</v>
      </c>
      <c r="L49" s="64">
        <v>64</v>
      </c>
      <c r="M49" s="64">
        <v>60</v>
      </c>
      <c r="N49" s="64">
        <v>132</v>
      </c>
      <c r="O49" s="65">
        <v>182</v>
      </c>
      <c r="P49" s="48"/>
      <c r="Q49" s="48"/>
      <c r="R49" s="48"/>
      <c r="S49" s="48"/>
      <c r="T49" s="48"/>
      <c r="U49" s="48"/>
    </row>
    <row r="50" spans="1:21" ht="30.75" customHeight="1" x14ac:dyDescent="0.15">
      <c r="A50" s="48"/>
      <c r="B50" s="1252"/>
      <c r="C50" s="1253"/>
      <c r="D50" s="62"/>
      <c r="E50" s="1258" t="s">
        <v>16</v>
      </c>
      <c r="F50" s="1258"/>
      <c r="G50" s="1258"/>
      <c r="H50" s="1258"/>
      <c r="I50" s="1258"/>
      <c r="J50" s="1259"/>
      <c r="K50" s="63">
        <v>1</v>
      </c>
      <c r="L50" s="64">
        <v>1</v>
      </c>
      <c r="M50" s="64">
        <v>0</v>
      </c>
      <c r="N50" s="64">
        <v>0</v>
      </c>
      <c r="O50" s="65">
        <v>0</v>
      </c>
      <c r="P50" s="48"/>
      <c r="Q50" s="48"/>
      <c r="R50" s="48"/>
      <c r="S50" s="48"/>
      <c r="T50" s="48"/>
      <c r="U50" s="48"/>
    </row>
    <row r="51" spans="1:21" ht="30.75" customHeight="1" x14ac:dyDescent="0.15">
      <c r="A51" s="48"/>
      <c r="B51" s="1254"/>
      <c r="C51" s="1255"/>
      <c r="D51" s="66"/>
      <c r="E51" s="1258" t="s">
        <v>17</v>
      </c>
      <c r="F51" s="1258"/>
      <c r="G51" s="1258"/>
      <c r="H51" s="1258"/>
      <c r="I51" s="1258"/>
      <c r="J51" s="1259"/>
      <c r="K51" s="63" t="s">
        <v>526</v>
      </c>
      <c r="L51" s="64" t="s">
        <v>526</v>
      </c>
      <c r="M51" s="64" t="s">
        <v>526</v>
      </c>
      <c r="N51" s="64" t="s">
        <v>526</v>
      </c>
      <c r="O51" s="65" t="s">
        <v>526</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2441</v>
      </c>
      <c r="L52" s="64">
        <v>2412</v>
      </c>
      <c r="M52" s="64">
        <v>2426</v>
      </c>
      <c r="N52" s="64">
        <v>2439</v>
      </c>
      <c r="O52" s="65">
        <v>2564</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805</v>
      </c>
      <c r="L53" s="69">
        <v>880</v>
      </c>
      <c r="M53" s="69">
        <v>887</v>
      </c>
      <c r="N53" s="69">
        <v>881</v>
      </c>
      <c r="O53" s="70">
        <v>994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266" t="s">
        <v>24</v>
      </c>
      <c r="C57" s="1267"/>
      <c r="D57" s="1270" t="s">
        <v>25</v>
      </c>
      <c r="E57" s="1271"/>
      <c r="F57" s="1271"/>
      <c r="G57" s="1271"/>
      <c r="H57" s="1271"/>
      <c r="I57" s="1271"/>
      <c r="J57" s="1272"/>
      <c r="K57" s="83"/>
      <c r="L57" s="84"/>
      <c r="M57" s="84"/>
      <c r="N57" s="84"/>
      <c r="O57" s="85"/>
    </row>
    <row r="58" spans="1:21" ht="31.5" customHeight="1" thickBot="1" x14ac:dyDescent="0.2">
      <c r="B58" s="1268"/>
      <c r="C58" s="1269"/>
      <c r="D58" s="1273" t="s">
        <v>26</v>
      </c>
      <c r="E58" s="1274"/>
      <c r="F58" s="1274"/>
      <c r="G58" s="1274"/>
      <c r="H58" s="1274"/>
      <c r="I58" s="1274"/>
      <c r="J58" s="1275"/>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3lq+rVPEkdlKHTSovSbxW1Fw/syPUz6A/N/PPq1QmMrrMTd58H69MVkbxA9jqYb+RPhuy3FzWcrnot2B7rxhQ==" saltValue="dx5MSQmGGbamsw91dn1Ge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53" orientation="landscape" cellComments="asDisplayed"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568</v>
      </c>
      <c r="J40" s="100" t="s">
        <v>569</v>
      </c>
      <c r="K40" s="100" t="s">
        <v>570</v>
      </c>
      <c r="L40" s="100" t="s">
        <v>571</v>
      </c>
      <c r="M40" s="101" t="s">
        <v>572</v>
      </c>
    </row>
    <row r="41" spans="2:13" ht="27.75" customHeight="1" x14ac:dyDescent="0.15">
      <c r="B41" s="1276" t="s">
        <v>29</v>
      </c>
      <c r="C41" s="1277"/>
      <c r="D41" s="102"/>
      <c r="E41" s="1282" t="s">
        <v>30</v>
      </c>
      <c r="F41" s="1282"/>
      <c r="G41" s="1282"/>
      <c r="H41" s="1283"/>
      <c r="I41" s="103">
        <v>27373</v>
      </c>
      <c r="J41" s="104">
        <v>27305</v>
      </c>
      <c r="K41" s="104">
        <v>29616</v>
      </c>
      <c r="L41" s="104">
        <v>29408</v>
      </c>
      <c r="M41" s="105">
        <v>28685</v>
      </c>
    </row>
    <row r="42" spans="2:13" ht="27.75" customHeight="1" x14ac:dyDescent="0.15">
      <c r="B42" s="1278"/>
      <c r="C42" s="1279"/>
      <c r="D42" s="106"/>
      <c r="E42" s="1284" t="s">
        <v>31</v>
      </c>
      <c r="F42" s="1284"/>
      <c r="G42" s="1284"/>
      <c r="H42" s="1285"/>
      <c r="I42" s="107" t="s">
        <v>526</v>
      </c>
      <c r="J42" s="108" t="s">
        <v>526</v>
      </c>
      <c r="K42" s="108" t="s">
        <v>526</v>
      </c>
      <c r="L42" s="108" t="s">
        <v>526</v>
      </c>
      <c r="M42" s="109" t="s">
        <v>526</v>
      </c>
    </row>
    <row r="43" spans="2:13" ht="27.75" customHeight="1" x14ac:dyDescent="0.15">
      <c r="B43" s="1278"/>
      <c r="C43" s="1279"/>
      <c r="D43" s="106"/>
      <c r="E43" s="1284" t="s">
        <v>32</v>
      </c>
      <c r="F43" s="1284"/>
      <c r="G43" s="1284"/>
      <c r="H43" s="1285"/>
      <c r="I43" s="107">
        <v>9590</v>
      </c>
      <c r="J43" s="108">
        <v>9339</v>
      </c>
      <c r="K43" s="108">
        <v>8484</v>
      </c>
      <c r="L43" s="108">
        <v>7744</v>
      </c>
      <c r="M43" s="109">
        <v>7931</v>
      </c>
    </row>
    <row r="44" spans="2:13" ht="27.75" customHeight="1" x14ac:dyDescent="0.15">
      <c r="B44" s="1278"/>
      <c r="C44" s="1279"/>
      <c r="D44" s="106"/>
      <c r="E44" s="1284" t="s">
        <v>33</v>
      </c>
      <c r="F44" s="1284"/>
      <c r="G44" s="1284"/>
      <c r="H44" s="1285"/>
      <c r="I44" s="107">
        <v>2442</v>
      </c>
      <c r="J44" s="108">
        <v>2418</v>
      </c>
      <c r="K44" s="108">
        <v>2366</v>
      </c>
      <c r="L44" s="108">
        <v>2322</v>
      </c>
      <c r="M44" s="109">
        <v>2118</v>
      </c>
    </row>
    <row r="45" spans="2:13" ht="27.75" customHeight="1" x14ac:dyDescent="0.15">
      <c r="B45" s="1278"/>
      <c r="C45" s="1279"/>
      <c r="D45" s="106"/>
      <c r="E45" s="1284" t="s">
        <v>34</v>
      </c>
      <c r="F45" s="1284"/>
      <c r="G45" s="1284"/>
      <c r="H45" s="1285"/>
      <c r="I45" s="107">
        <v>2854</v>
      </c>
      <c r="J45" s="108">
        <v>2684</v>
      </c>
      <c r="K45" s="108">
        <v>2704</v>
      </c>
      <c r="L45" s="108">
        <v>2654</v>
      </c>
      <c r="M45" s="109">
        <v>2701</v>
      </c>
    </row>
    <row r="46" spans="2:13" ht="27.75" customHeight="1" x14ac:dyDescent="0.15">
      <c r="B46" s="1278"/>
      <c r="C46" s="1279"/>
      <c r="D46" s="110"/>
      <c r="E46" s="1284" t="s">
        <v>35</v>
      </c>
      <c r="F46" s="1284"/>
      <c r="G46" s="1284"/>
      <c r="H46" s="1285"/>
      <c r="I46" s="107" t="s">
        <v>526</v>
      </c>
      <c r="J46" s="108" t="s">
        <v>526</v>
      </c>
      <c r="K46" s="108" t="s">
        <v>526</v>
      </c>
      <c r="L46" s="108" t="s">
        <v>526</v>
      </c>
      <c r="M46" s="109" t="s">
        <v>526</v>
      </c>
    </row>
    <row r="47" spans="2:13" ht="27.75" customHeight="1" x14ac:dyDescent="0.15">
      <c r="B47" s="1278"/>
      <c r="C47" s="1279"/>
      <c r="D47" s="111"/>
      <c r="E47" s="1286" t="s">
        <v>36</v>
      </c>
      <c r="F47" s="1287"/>
      <c r="G47" s="1287"/>
      <c r="H47" s="1288"/>
      <c r="I47" s="107" t="s">
        <v>526</v>
      </c>
      <c r="J47" s="108" t="s">
        <v>526</v>
      </c>
      <c r="K47" s="108" t="s">
        <v>526</v>
      </c>
      <c r="L47" s="108" t="s">
        <v>526</v>
      </c>
      <c r="M47" s="109" t="s">
        <v>526</v>
      </c>
    </row>
    <row r="48" spans="2:13" ht="27.75" customHeight="1" x14ac:dyDescent="0.15">
      <c r="B48" s="1278"/>
      <c r="C48" s="1279"/>
      <c r="D48" s="106"/>
      <c r="E48" s="1284" t="s">
        <v>37</v>
      </c>
      <c r="F48" s="1284"/>
      <c r="G48" s="1284"/>
      <c r="H48" s="1285"/>
      <c r="I48" s="107" t="s">
        <v>526</v>
      </c>
      <c r="J48" s="108" t="s">
        <v>526</v>
      </c>
      <c r="K48" s="108" t="s">
        <v>526</v>
      </c>
      <c r="L48" s="108" t="s">
        <v>526</v>
      </c>
      <c r="M48" s="109" t="s">
        <v>526</v>
      </c>
    </row>
    <row r="49" spans="2:13" ht="27.75" customHeight="1" x14ac:dyDescent="0.15">
      <c r="B49" s="1280"/>
      <c r="C49" s="1281"/>
      <c r="D49" s="106"/>
      <c r="E49" s="1284" t="s">
        <v>38</v>
      </c>
      <c r="F49" s="1284"/>
      <c r="G49" s="1284"/>
      <c r="H49" s="1285"/>
      <c r="I49" s="107" t="s">
        <v>526</v>
      </c>
      <c r="J49" s="108" t="s">
        <v>526</v>
      </c>
      <c r="K49" s="108" t="s">
        <v>526</v>
      </c>
      <c r="L49" s="108" t="s">
        <v>526</v>
      </c>
      <c r="M49" s="109" t="s">
        <v>526</v>
      </c>
    </row>
    <row r="50" spans="2:13" ht="27.75" customHeight="1" x14ac:dyDescent="0.15">
      <c r="B50" s="1289" t="s">
        <v>39</v>
      </c>
      <c r="C50" s="1290"/>
      <c r="D50" s="112"/>
      <c r="E50" s="1284" t="s">
        <v>40</v>
      </c>
      <c r="F50" s="1284"/>
      <c r="G50" s="1284"/>
      <c r="H50" s="1285"/>
      <c r="I50" s="107">
        <v>12776</v>
      </c>
      <c r="J50" s="108">
        <v>11391</v>
      </c>
      <c r="K50" s="108">
        <v>10870</v>
      </c>
      <c r="L50" s="108">
        <v>11865</v>
      </c>
      <c r="M50" s="109">
        <v>12159</v>
      </c>
    </row>
    <row r="51" spans="2:13" ht="27.75" customHeight="1" x14ac:dyDescent="0.15">
      <c r="B51" s="1278"/>
      <c r="C51" s="1279"/>
      <c r="D51" s="106"/>
      <c r="E51" s="1284" t="s">
        <v>41</v>
      </c>
      <c r="F51" s="1284"/>
      <c r="G51" s="1284"/>
      <c r="H51" s="1285"/>
      <c r="I51" s="107">
        <v>1260</v>
      </c>
      <c r="J51" s="108">
        <v>1192</v>
      </c>
      <c r="K51" s="108">
        <v>1259</v>
      </c>
      <c r="L51" s="108">
        <v>1219</v>
      </c>
      <c r="M51" s="109">
        <v>1233</v>
      </c>
    </row>
    <row r="52" spans="2:13" ht="27.75" customHeight="1" x14ac:dyDescent="0.15">
      <c r="B52" s="1280"/>
      <c r="C52" s="1281"/>
      <c r="D52" s="106"/>
      <c r="E52" s="1284" t="s">
        <v>42</v>
      </c>
      <c r="F52" s="1284"/>
      <c r="G52" s="1284"/>
      <c r="H52" s="1285"/>
      <c r="I52" s="107">
        <v>25842</v>
      </c>
      <c r="J52" s="108">
        <v>25798</v>
      </c>
      <c r="K52" s="108">
        <v>27106</v>
      </c>
      <c r="L52" s="108">
        <v>26828</v>
      </c>
      <c r="M52" s="109">
        <v>25304</v>
      </c>
    </row>
    <row r="53" spans="2:13" ht="27.75" customHeight="1" thickBot="1" x14ac:dyDescent="0.2">
      <c r="B53" s="1291" t="s">
        <v>20</v>
      </c>
      <c r="C53" s="1292"/>
      <c r="D53" s="113"/>
      <c r="E53" s="1293" t="s">
        <v>43</v>
      </c>
      <c r="F53" s="1293"/>
      <c r="G53" s="1293"/>
      <c r="H53" s="1294"/>
      <c r="I53" s="114">
        <v>2382</v>
      </c>
      <c r="J53" s="115">
        <v>3365</v>
      </c>
      <c r="K53" s="115">
        <v>3936</v>
      </c>
      <c r="L53" s="115">
        <v>2215</v>
      </c>
      <c r="M53" s="116">
        <v>2739</v>
      </c>
    </row>
    <row r="54" spans="2:13" ht="27.75" customHeight="1" x14ac:dyDescent="0.15">
      <c r="B54" s="117" t="s">
        <v>44</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5aS3UGUB8eI8E4pDyvko4UObu9/+gk+QeAJ1MpMfMYXB/1VLGKtOsoK+ZRm6fJ3q9yg92CsKUFEhE+wMyFU7+Q==" saltValue="ve1lYou3WKz+Upvii1TsU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pageSetUpPr fitToPage="1"/>
  </sheetPr>
  <dimension ref="B1:W64"/>
  <sheetViews>
    <sheetView showGridLines="0" tabSelected="1"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45</v>
      </c>
    </row>
    <row r="54" spans="2:8" ht="29.25" customHeight="1" thickBot="1" x14ac:dyDescent="0.25">
      <c r="B54" s="122" t="s">
        <v>1</v>
      </c>
      <c r="C54" s="123"/>
      <c r="D54" s="123"/>
      <c r="E54" s="124" t="s">
        <v>2</v>
      </c>
      <c r="F54" s="125" t="s">
        <v>570</v>
      </c>
      <c r="G54" s="125" t="s">
        <v>571</v>
      </c>
      <c r="H54" s="126" t="s">
        <v>572</v>
      </c>
    </row>
    <row r="55" spans="2:8" ht="52.5" customHeight="1" x14ac:dyDescent="0.15">
      <c r="B55" s="127"/>
      <c r="C55" s="1303" t="s">
        <v>46</v>
      </c>
      <c r="D55" s="1303"/>
      <c r="E55" s="1304"/>
      <c r="F55" s="128">
        <v>2168</v>
      </c>
      <c r="G55" s="128">
        <v>2663</v>
      </c>
      <c r="H55" s="129">
        <v>2687</v>
      </c>
    </row>
    <row r="56" spans="2:8" ht="52.5" customHeight="1" x14ac:dyDescent="0.15">
      <c r="B56" s="130"/>
      <c r="C56" s="1305" t="s">
        <v>47</v>
      </c>
      <c r="D56" s="1305"/>
      <c r="E56" s="1306"/>
      <c r="F56" s="131">
        <v>865</v>
      </c>
      <c r="G56" s="131">
        <v>852</v>
      </c>
      <c r="H56" s="132">
        <v>873</v>
      </c>
    </row>
    <row r="57" spans="2:8" ht="53.25" customHeight="1" x14ac:dyDescent="0.15">
      <c r="B57" s="130"/>
      <c r="C57" s="1307" t="s">
        <v>48</v>
      </c>
      <c r="D57" s="1307"/>
      <c r="E57" s="1308"/>
      <c r="F57" s="133">
        <v>7718</v>
      </c>
      <c r="G57" s="133">
        <v>7635</v>
      </c>
      <c r="H57" s="134">
        <v>7321</v>
      </c>
    </row>
    <row r="58" spans="2:8" ht="45.75" customHeight="1" x14ac:dyDescent="0.15">
      <c r="B58" s="135"/>
      <c r="C58" s="1295" t="s">
        <v>606</v>
      </c>
      <c r="D58" s="1296"/>
      <c r="E58" s="1297"/>
      <c r="F58" s="136">
        <v>2714</v>
      </c>
      <c r="G58" s="136">
        <v>3259</v>
      </c>
      <c r="H58" s="137">
        <v>3206</v>
      </c>
    </row>
    <row r="59" spans="2:8" ht="45.75" customHeight="1" x14ac:dyDescent="0.15">
      <c r="B59" s="135"/>
      <c r="C59" s="1295" t="s">
        <v>607</v>
      </c>
      <c r="D59" s="1296"/>
      <c r="E59" s="1297"/>
      <c r="F59" s="136">
        <v>1884</v>
      </c>
      <c r="G59" s="136">
        <v>1816</v>
      </c>
      <c r="H59" s="137">
        <v>1722</v>
      </c>
    </row>
    <row r="60" spans="2:8" ht="45.75" customHeight="1" x14ac:dyDescent="0.15">
      <c r="B60" s="135"/>
      <c r="C60" s="1295" t="s">
        <v>608</v>
      </c>
      <c r="D60" s="1296"/>
      <c r="E60" s="1297"/>
      <c r="F60" s="136">
        <v>621</v>
      </c>
      <c r="G60" s="136">
        <v>619</v>
      </c>
      <c r="H60" s="137">
        <v>617</v>
      </c>
    </row>
    <row r="61" spans="2:8" ht="45.75" customHeight="1" x14ac:dyDescent="0.15">
      <c r="B61" s="135"/>
      <c r="C61" s="1295" t="s">
        <v>609</v>
      </c>
      <c r="D61" s="1296"/>
      <c r="E61" s="1297"/>
      <c r="F61" s="136">
        <v>852</v>
      </c>
      <c r="G61" s="136">
        <v>648</v>
      </c>
      <c r="H61" s="137">
        <v>517</v>
      </c>
    </row>
    <row r="62" spans="2:8" ht="45.75" customHeight="1" thickBot="1" x14ac:dyDescent="0.2">
      <c r="B62" s="138"/>
      <c r="C62" s="1298" t="s">
        <v>610</v>
      </c>
      <c r="D62" s="1299"/>
      <c r="E62" s="1300"/>
      <c r="F62" s="139">
        <v>370</v>
      </c>
      <c r="G62" s="139">
        <v>366</v>
      </c>
      <c r="H62" s="140">
        <v>366</v>
      </c>
    </row>
    <row r="63" spans="2:8" ht="52.5" customHeight="1" thickBot="1" x14ac:dyDescent="0.2">
      <c r="B63" s="141"/>
      <c r="C63" s="1301" t="s">
        <v>49</v>
      </c>
      <c r="D63" s="1301"/>
      <c r="E63" s="1302"/>
      <c r="F63" s="142">
        <v>10751</v>
      </c>
      <c r="G63" s="142">
        <v>11150</v>
      </c>
      <c r="H63" s="143">
        <v>10881</v>
      </c>
    </row>
    <row r="64" spans="2:8" ht="15" customHeight="1" x14ac:dyDescent="0.15"/>
  </sheetData>
  <sheetProtection algorithmName="SHA-512" hashValue="Cc5Gj4tyUdg1WX2gjqZMSIrvk0Pw1+CgcSMGhnc66lvgri9NBI2y+r3g7VGehQ44dtfAyklWA9QRyaMpmNTGqw==" saltValue="1kAprZf+48AUxFr9QLAv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621</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614</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568</v>
      </c>
      <c r="BQ50" s="1315"/>
      <c r="BR50" s="1315"/>
      <c r="BS50" s="1315"/>
      <c r="BT50" s="1315"/>
      <c r="BU50" s="1315"/>
      <c r="BV50" s="1315"/>
      <c r="BW50" s="1315"/>
      <c r="BX50" s="1315" t="s">
        <v>569</v>
      </c>
      <c r="BY50" s="1315"/>
      <c r="BZ50" s="1315"/>
      <c r="CA50" s="1315"/>
      <c r="CB50" s="1315"/>
      <c r="CC50" s="1315"/>
      <c r="CD50" s="1315"/>
      <c r="CE50" s="1315"/>
      <c r="CF50" s="1315" t="s">
        <v>570</v>
      </c>
      <c r="CG50" s="1315"/>
      <c r="CH50" s="1315"/>
      <c r="CI50" s="1315"/>
      <c r="CJ50" s="1315"/>
      <c r="CK50" s="1315"/>
      <c r="CL50" s="1315"/>
      <c r="CM50" s="1315"/>
      <c r="CN50" s="1315" t="s">
        <v>571</v>
      </c>
      <c r="CO50" s="1315"/>
      <c r="CP50" s="1315"/>
      <c r="CQ50" s="1315"/>
      <c r="CR50" s="1315"/>
      <c r="CS50" s="1315"/>
      <c r="CT50" s="1315"/>
      <c r="CU50" s="1315"/>
      <c r="CV50" s="1315" t="s">
        <v>572</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615</v>
      </c>
      <c r="AO51" s="1314"/>
      <c r="AP51" s="1314"/>
      <c r="AQ51" s="1314"/>
      <c r="AR51" s="1314"/>
      <c r="AS51" s="1314"/>
      <c r="AT51" s="1314"/>
      <c r="AU51" s="1314"/>
      <c r="AV51" s="1314"/>
      <c r="AW51" s="1314"/>
      <c r="AX51" s="1314"/>
      <c r="AY51" s="1314"/>
      <c r="AZ51" s="1314"/>
      <c r="BA51" s="1314"/>
      <c r="BB51" s="1314" t="s">
        <v>616</v>
      </c>
      <c r="BC51" s="1314"/>
      <c r="BD51" s="1314"/>
      <c r="BE51" s="1314"/>
      <c r="BF51" s="1314"/>
      <c r="BG51" s="1314"/>
      <c r="BH51" s="1314"/>
      <c r="BI51" s="1314"/>
      <c r="BJ51" s="1314"/>
      <c r="BK51" s="1314"/>
      <c r="BL51" s="1314"/>
      <c r="BM51" s="1314"/>
      <c r="BN51" s="1314"/>
      <c r="BO51" s="1314"/>
      <c r="BP51" s="1311">
        <v>21.7</v>
      </c>
      <c r="BQ51" s="1311"/>
      <c r="BR51" s="1311"/>
      <c r="BS51" s="1311"/>
      <c r="BT51" s="1311"/>
      <c r="BU51" s="1311"/>
      <c r="BV51" s="1311"/>
      <c r="BW51" s="1311"/>
      <c r="BX51" s="1311">
        <v>31.2</v>
      </c>
      <c r="BY51" s="1311"/>
      <c r="BZ51" s="1311"/>
      <c r="CA51" s="1311"/>
      <c r="CB51" s="1311"/>
      <c r="CC51" s="1311"/>
      <c r="CD51" s="1311"/>
      <c r="CE51" s="1311"/>
      <c r="CF51" s="1311">
        <v>36.700000000000003</v>
      </c>
      <c r="CG51" s="1311"/>
      <c r="CH51" s="1311"/>
      <c r="CI51" s="1311"/>
      <c r="CJ51" s="1311"/>
      <c r="CK51" s="1311"/>
      <c r="CL51" s="1311"/>
      <c r="CM51" s="1311"/>
      <c r="CN51" s="1311">
        <v>20.8</v>
      </c>
      <c r="CO51" s="1311"/>
      <c r="CP51" s="1311"/>
      <c r="CQ51" s="1311"/>
      <c r="CR51" s="1311"/>
      <c r="CS51" s="1311"/>
      <c r="CT51" s="1311"/>
      <c r="CU51" s="1311"/>
      <c r="CV51" s="1311">
        <v>25.5</v>
      </c>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617</v>
      </c>
      <c r="BC53" s="1314"/>
      <c r="BD53" s="1314"/>
      <c r="BE53" s="1314"/>
      <c r="BF53" s="1314"/>
      <c r="BG53" s="1314"/>
      <c r="BH53" s="1314"/>
      <c r="BI53" s="1314"/>
      <c r="BJ53" s="1314"/>
      <c r="BK53" s="1314"/>
      <c r="BL53" s="1314"/>
      <c r="BM53" s="1314"/>
      <c r="BN53" s="1314"/>
      <c r="BO53" s="1314"/>
      <c r="BP53" s="1311">
        <v>48.9</v>
      </c>
      <c r="BQ53" s="1311"/>
      <c r="BR53" s="1311"/>
      <c r="BS53" s="1311"/>
      <c r="BT53" s="1311"/>
      <c r="BU53" s="1311"/>
      <c r="BV53" s="1311"/>
      <c r="BW53" s="1311"/>
      <c r="BX53" s="1311">
        <v>51.2</v>
      </c>
      <c r="BY53" s="1311"/>
      <c r="BZ53" s="1311"/>
      <c r="CA53" s="1311"/>
      <c r="CB53" s="1311"/>
      <c r="CC53" s="1311"/>
      <c r="CD53" s="1311"/>
      <c r="CE53" s="1311"/>
      <c r="CF53" s="1311">
        <v>54.2</v>
      </c>
      <c r="CG53" s="1311"/>
      <c r="CH53" s="1311"/>
      <c r="CI53" s="1311"/>
      <c r="CJ53" s="1311"/>
      <c r="CK53" s="1311"/>
      <c r="CL53" s="1311"/>
      <c r="CM53" s="1311"/>
      <c r="CN53" s="1311">
        <v>54.9</v>
      </c>
      <c r="CO53" s="1311"/>
      <c r="CP53" s="1311"/>
      <c r="CQ53" s="1311"/>
      <c r="CR53" s="1311"/>
      <c r="CS53" s="1311"/>
      <c r="CT53" s="1311"/>
      <c r="CU53" s="1311"/>
      <c r="CV53" s="1311">
        <v>56.6</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618</v>
      </c>
      <c r="AO55" s="1315"/>
      <c r="AP55" s="1315"/>
      <c r="AQ55" s="1315"/>
      <c r="AR55" s="1315"/>
      <c r="AS55" s="1315"/>
      <c r="AT55" s="1315"/>
      <c r="AU55" s="1315"/>
      <c r="AV55" s="1315"/>
      <c r="AW55" s="1315"/>
      <c r="AX55" s="1315"/>
      <c r="AY55" s="1315"/>
      <c r="AZ55" s="1315"/>
      <c r="BA55" s="1315"/>
      <c r="BB55" s="1314" t="s">
        <v>616</v>
      </c>
      <c r="BC55" s="1314"/>
      <c r="BD55" s="1314"/>
      <c r="BE55" s="1314"/>
      <c r="BF55" s="1314"/>
      <c r="BG55" s="1314"/>
      <c r="BH55" s="1314"/>
      <c r="BI55" s="1314"/>
      <c r="BJ55" s="1314"/>
      <c r="BK55" s="1314"/>
      <c r="BL55" s="1314"/>
      <c r="BM55" s="1314"/>
      <c r="BN55" s="1314"/>
      <c r="BO55" s="1314"/>
      <c r="BP55" s="1311">
        <v>58.5</v>
      </c>
      <c r="BQ55" s="1311"/>
      <c r="BR55" s="1311"/>
      <c r="BS55" s="1311"/>
      <c r="BT55" s="1311"/>
      <c r="BU55" s="1311"/>
      <c r="BV55" s="1311"/>
      <c r="BW55" s="1311"/>
      <c r="BX55" s="1311">
        <v>52.3</v>
      </c>
      <c r="BY55" s="1311"/>
      <c r="BZ55" s="1311"/>
      <c r="CA55" s="1311"/>
      <c r="CB55" s="1311"/>
      <c r="CC55" s="1311"/>
      <c r="CD55" s="1311"/>
      <c r="CE55" s="1311"/>
      <c r="CF55" s="1311">
        <v>55.4</v>
      </c>
      <c r="CG55" s="1311"/>
      <c r="CH55" s="1311"/>
      <c r="CI55" s="1311"/>
      <c r="CJ55" s="1311"/>
      <c r="CK55" s="1311"/>
      <c r="CL55" s="1311"/>
      <c r="CM55" s="1311"/>
      <c r="CN55" s="1311">
        <v>52.7</v>
      </c>
      <c r="CO55" s="1311"/>
      <c r="CP55" s="1311"/>
      <c r="CQ55" s="1311"/>
      <c r="CR55" s="1311"/>
      <c r="CS55" s="1311"/>
      <c r="CT55" s="1311"/>
      <c r="CU55" s="1311"/>
      <c r="CV55" s="1311">
        <v>49.7</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617</v>
      </c>
      <c r="BC57" s="1314"/>
      <c r="BD57" s="1314"/>
      <c r="BE57" s="1314"/>
      <c r="BF57" s="1314"/>
      <c r="BG57" s="1314"/>
      <c r="BH57" s="1314"/>
      <c r="BI57" s="1314"/>
      <c r="BJ57" s="1314"/>
      <c r="BK57" s="1314"/>
      <c r="BL57" s="1314"/>
      <c r="BM57" s="1314"/>
      <c r="BN57" s="1314"/>
      <c r="BO57" s="1314"/>
      <c r="BP57" s="1311">
        <v>52.9</v>
      </c>
      <c r="BQ57" s="1311"/>
      <c r="BR57" s="1311"/>
      <c r="BS57" s="1311"/>
      <c r="BT57" s="1311"/>
      <c r="BU57" s="1311"/>
      <c r="BV57" s="1311"/>
      <c r="BW57" s="1311"/>
      <c r="BX57" s="1311">
        <v>57.1</v>
      </c>
      <c r="BY57" s="1311"/>
      <c r="BZ57" s="1311"/>
      <c r="CA57" s="1311"/>
      <c r="CB57" s="1311"/>
      <c r="CC57" s="1311"/>
      <c r="CD57" s="1311"/>
      <c r="CE57" s="1311"/>
      <c r="CF57" s="1311">
        <v>58.7</v>
      </c>
      <c r="CG57" s="1311"/>
      <c r="CH57" s="1311"/>
      <c r="CI57" s="1311"/>
      <c r="CJ57" s="1311"/>
      <c r="CK57" s="1311"/>
      <c r="CL57" s="1311"/>
      <c r="CM57" s="1311"/>
      <c r="CN57" s="1311">
        <v>59.9</v>
      </c>
      <c r="CO57" s="1311"/>
      <c r="CP57" s="1311"/>
      <c r="CQ57" s="1311"/>
      <c r="CR57" s="1311"/>
      <c r="CS57" s="1311"/>
      <c r="CT57" s="1311"/>
      <c r="CU57" s="1311"/>
      <c r="CV57" s="1311">
        <v>60.6</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619</v>
      </c>
    </row>
    <row r="64" spans="1:109" x14ac:dyDescent="0.15">
      <c r="B64" s="395"/>
      <c r="G64" s="402"/>
      <c r="I64" s="415"/>
      <c r="J64" s="415"/>
      <c r="K64" s="415"/>
      <c r="L64" s="415"/>
      <c r="M64" s="415"/>
      <c r="N64" s="416"/>
      <c r="AM64" s="402"/>
      <c r="AN64" s="402" t="s">
        <v>613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622</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614</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568</v>
      </c>
      <c r="BQ72" s="1315"/>
      <c r="BR72" s="1315"/>
      <c r="BS72" s="1315"/>
      <c r="BT72" s="1315"/>
      <c r="BU72" s="1315"/>
      <c r="BV72" s="1315"/>
      <c r="BW72" s="1315"/>
      <c r="BX72" s="1315" t="s">
        <v>569</v>
      </c>
      <c r="BY72" s="1315"/>
      <c r="BZ72" s="1315"/>
      <c r="CA72" s="1315"/>
      <c r="CB72" s="1315"/>
      <c r="CC72" s="1315"/>
      <c r="CD72" s="1315"/>
      <c r="CE72" s="1315"/>
      <c r="CF72" s="1315" t="s">
        <v>570</v>
      </c>
      <c r="CG72" s="1315"/>
      <c r="CH72" s="1315"/>
      <c r="CI72" s="1315"/>
      <c r="CJ72" s="1315"/>
      <c r="CK72" s="1315"/>
      <c r="CL72" s="1315"/>
      <c r="CM72" s="1315"/>
      <c r="CN72" s="1315" t="s">
        <v>571</v>
      </c>
      <c r="CO72" s="1315"/>
      <c r="CP72" s="1315"/>
      <c r="CQ72" s="1315"/>
      <c r="CR72" s="1315"/>
      <c r="CS72" s="1315"/>
      <c r="CT72" s="1315"/>
      <c r="CU72" s="1315"/>
      <c r="CV72" s="1315" t="s">
        <v>572</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615</v>
      </c>
      <c r="AO73" s="1314"/>
      <c r="AP73" s="1314"/>
      <c r="AQ73" s="1314"/>
      <c r="AR73" s="1314"/>
      <c r="AS73" s="1314"/>
      <c r="AT73" s="1314"/>
      <c r="AU73" s="1314"/>
      <c r="AV73" s="1314"/>
      <c r="AW73" s="1314"/>
      <c r="AX73" s="1314"/>
      <c r="AY73" s="1314"/>
      <c r="AZ73" s="1314"/>
      <c r="BA73" s="1314"/>
      <c r="BB73" s="1314" t="s">
        <v>616</v>
      </c>
      <c r="BC73" s="1314"/>
      <c r="BD73" s="1314"/>
      <c r="BE73" s="1314"/>
      <c r="BF73" s="1314"/>
      <c r="BG73" s="1314"/>
      <c r="BH73" s="1314"/>
      <c r="BI73" s="1314"/>
      <c r="BJ73" s="1314"/>
      <c r="BK73" s="1314"/>
      <c r="BL73" s="1314"/>
      <c r="BM73" s="1314"/>
      <c r="BN73" s="1314"/>
      <c r="BO73" s="1314"/>
      <c r="BP73" s="1311">
        <v>21.7</v>
      </c>
      <c r="BQ73" s="1311"/>
      <c r="BR73" s="1311"/>
      <c r="BS73" s="1311"/>
      <c r="BT73" s="1311"/>
      <c r="BU73" s="1311"/>
      <c r="BV73" s="1311"/>
      <c r="BW73" s="1311"/>
      <c r="BX73" s="1311">
        <v>31.2</v>
      </c>
      <c r="BY73" s="1311"/>
      <c r="BZ73" s="1311"/>
      <c r="CA73" s="1311"/>
      <c r="CB73" s="1311"/>
      <c r="CC73" s="1311"/>
      <c r="CD73" s="1311"/>
      <c r="CE73" s="1311"/>
      <c r="CF73" s="1311">
        <v>36.700000000000003</v>
      </c>
      <c r="CG73" s="1311"/>
      <c r="CH73" s="1311"/>
      <c r="CI73" s="1311"/>
      <c r="CJ73" s="1311"/>
      <c r="CK73" s="1311"/>
      <c r="CL73" s="1311"/>
      <c r="CM73" s="1311"/>
      <c r="CN73" s="1311">
        <v>20.8</v>
      </c>
      <c r="CO73" s="1311"/>
      <c r="CP73" s="1311"/>
      <c r="CQ73" s="1311"/>
      <c r="CR73" s="1311"/>
      <c r="CS73" s="1311"/>
      <c r="CT73" s="1311"/>
      <c r="CU73" s="1311"/>
      <c r="CV73" s="1311">
        <v>25.5</v>
      </c>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620</v>
      </c>
      <c r="BC75" s="1314"/>
      <c r="BD75" s="1314"/>
      <c r="BE75" s="1314"/>
      <c r="BF75" s="1314"/>
      <c r="BG75" s="1314"/>
      <c r="BH75" s="1314"/>
      <c r="BI75" s="1314"/>
      <c r="BJ75" s="1314"/>
      <c r="BK75" s="1314"/>
      <c r="BL75" s="1314"/>
      <c r="BM75" s="1314"/>
      <c r="BN75" s="1314"/>
      <c r="BO75" s="1314"/>
      <c r="BP75" s="1311">
        <v>7.9</v>
      </c>
      <c r="BQ75" s="1311"/>
      <c r="BR75" s="1311"/>
      <c r="BS75" s="1311"/>
      <c r="BT75" s="1311"/>
      <c r="BU75" s="1311"/>
      <c r="BV75" s="1311"/>
      <c r="BW75" s="1311"/>
      <c r="BX75" s="1311">
        <v>7.7</v>
      </c>
      <c r="BY75" s="1311"/>
      <c r="BZ75" s="1311"/>
      <c r="CA75" s="1311"/>
      <c r="CB75" s="1311"/>
      <c r="CC75" s="1311"/>
      <c r="CD75" s="1311"/>
      <c r="CE75" s="1311"/>
      <c r="CF75" s="1311">
        <v>7.9</v>
      </c>
      <c r="CG75" s="1311"/>
      <c r="CH75" s="1311"/>
      <c r="CI75" s="1311"/>
      <c r="CJ75" s="1311"/>
      <c r="CK75" s="1311"/>
      <c r="CL75" s="1311"/>
      <c r="CM75" s="1311"/>
      <c r="CN75" s="1311">
        <v>8.1999999999999993</v>
      </c>
      <c r="CO75" s="1311"/>
      <c r="CP75" s="1311"/>
      <c r="CQ75" s="1311"/>
      <c r="CR75" s="1311"/>
      <c r="CS75" s="1311"/>
      <c r="CT75" s="1311"/>
      <c r="CU75" s="1311"/>
      <c r="CV75" s="1311">
        <v>8.6</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618</v>
      </c>
      <c r="AO77" s="1315"/>
      <c r="AP77" s="1315"/>
      <c r="AQ77" s="1315"/>
      <c r="AR77" s="1315"/>
      <c r="AS77" s="1315"/>
      <c r="AT77" s="1315"/>
      <c r="AU77" s="1315"/>
      <c r="AV77" s="1315"/>
      <c r="AW77" s="1315"/>
      <c r="AX77" s="1315"/>
      <c r="AY77" s="1315"/>
      <c r="AZ77" s="1315"/>
      <c r="BA77" s="1315"/>
      <c r="BB77" s="1314" t="s">
        <v>616</v>
      </c>
      <c r="BC77" s="1314"/>
      <c r="BD77" s="1314"/>
      <c r="BE77" s="1314"/>
      <c r="BF77" s="1314"/>
      <c r="BG77" s="1314"/>
      <c r="BH77" s="1314"/>
      <c r="BI77" s="1314"/>
      <c r="BJ77" s="1314"/>
      <c r="BK77" s="1314"/>
      <c r="BL77" s="1314"/>
      <c r="BM77" s="1314"/>
      <c r="BN77" s="1314"/>
      <c r="BO77" s="1314"/>
      <c r="BP77" s="1311">
        <v>58.5</v>
      </c>
      <c r="BQ77" s="1311"/>
      <c r="BR77" s="1311"/>
      <c r="BS77" s="1311"/>
      <c r="BT77" s="1311"/>
      <c r="BU77" s="1311"/>
      <c r="BV77" s="1311"/>
      <c r="BW77" s="1311"/>
      <c r="BX77" s="1311">
        <v>52.3</v>
      </c>
      <c r="BY77" s="1311"/>
      <c r="BZ77" s="1311"/>
      <c r="CA77" s="1311"/>
      <c r="CB77" s="1311"/>
      <c r="CC77" s="1311"/>
      <c r="CD77" s="1311"/>
      <c r="CE77" s="1311"/>
      <c r="CF77" s="1311">
        <v>55.4</v>
      </c>
      <c r="CG77" s="1311"/>
      <c r="CH77" s="1311"/>
      <c r="CI77" s="1311"/>
      <c r="CJ77" s="1311"/>
      <c r="CK77" s="1311"/>
      <c r="CL77" s="1311"/>
      <c r="CM77" s="1311"/>
      <c r="CN77" s="1311">
        <v>52.7</v>
      </c>
      <c r="CO77" s="1311"/>
      <c r="CP77" s="1311"/>
      <c r="CQ77" s="1311"/>
      <c r="CR77" s="1311"/>
      <c r="CS77" s="1311"/>
      <c r="CT77" s="1311"/>
      <c r="CU77" s="1311"/>
      <c r="CV77" s="1311">
        <v>49.7</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620</v>
      </c>
      <c r="BC79" s="1314"/>
      <c r="BD79" s="1314"/>
      <c r="BE79" s="1314"/>
      <c r="BF79" s="1314"/>
      <c r="BG79" s="1314"/>
      <c r="BH79" s="1314"/>
      <c r="BI79" s="1314"/>
      <c r="BJ79" s="1314"/>
      <c r="BK79" s="1314"/>
      <c r="BL79" s="1314"/>
      <c r="BM79" s="1314"/>
      <c r="BN79" s="1314"/>
      <c r="BO79" s="1314"/>
      <c r="BP79" s="1311">
        <v>10.7</v>
      </c>
      <c r="BQ79" s="1311"/>
      <c r="BR79" s="1311"/>
      <c r="BS79" s="1311"/>
      <c r="BT79" s="1311"/>
      <c r="BU79" s="1311"/>
      <c r="BV79" s="1311"/>
      <c r="BW79" s="1311"/>
      <c r="BX79" s="1311">
        <v>10</v>
      </c>
      <c r="BY79" s="1311"/>
      <c r="BZ79" s="1311"/>
      <c r="CA79" s="1311"/>
      <c r="CB79" s="1311"/>
      <c r="CC79" s="1311"/>
      <c r="CD79" s="1311"/>
      <c r="CE79" s="1311"/>
      <c r="CF79" s="1311">
        <v>9.6999999999999993</v>
      </c>
      <c r="CG79" s="1311"/>
      <c r="CH79" s="1311"/>
      <c r="CI79" s="1311"/>
      <c r="CJ79" s="1311"/>
      <c r="CK79" s="1311"/>
      <c r="CL79" s="1311"/>
      <c r="CM79" s="1311"/>
      <c r="CN79" s="1311">
        <v>9.5</v>
      </c>
      <c r="CO79" s="1311"/>
      <c r="CP79" s="1311"/>
      <c r="CQ79" s="1311"/>
      <c r="CR79" s="1311"/>
      <c r="CS79" s="1311"/>
      <c r="CT79" s="1311"/>
      <c r="CU79" s="1311"/>
      <c r="CV79" s="1311">
        <v>9.1999999999999993</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xoXu3vYaB1EkjcinK+rkeq2FYmehI5cJnSB58hcTOg4OnQTyi426Jgyi690O73c7vidXYu3a/r3My+b5iD3RyQ==" saltValue="HGRcTjmAnrsIUHazMm0UI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pageMargins left="0" right="0" top="0.39370078740157483" bottom="0.39370078740157483" header="0.19685039370078741" footer="0.19685039370078741"/>
  <pageSetup paperSize="9" scale="48" orientation="landscape" cellComments="asDisplayed"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514</v>
      </c>
    </row>
  </sheetData>
  <sheetProtection algorithmName="SHA-512" hashValue="RFVTuxwPlnUY1SUhY1lr66jcBUys4WJulTNjOdVTTPO2votKxovLqYEKb/PyCx7WCcKZlEnFv5jLufUyQNSP2Q==" saltValue="TzI4RA7uR3P0CAn59PRTzA==" spinCount="100000" sheet="1" objects="1" scenarios="1"/>
  <dataConsolidate/>
  <phoneticPr fontId="2"/>
  <printOptions horizontalCentered="1"/>
  <pageMargins left="0" right="0" top="0.39370078740157483" bottom="0.39370078740157483" header="0.19685039370078741" footer="0.19685039370078741"/>
  <pageSetup paperSize="9" scale="34" orientation="landscape" cellComments="asDisplayed"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514</v>
      </c>
    </row>
  </sheetData>
  <sheetProtection algorithmName="SHA-512" hashValue="j2HKSkL8AKcSSSjRI7YnhaIHJ2dBs6gAXrEP9vavVTlJ5cKRnvNF6K/p2shCJOnr/JakOfoRkVTbvflU+3qr8Q==" saltValue="Q4NVIkZqR0X+Q39YcggIEA==" spinCount="100000" sheet="1" objects="1" scenarios="1"/>
  <dataConsolidate/>
  <phoneticPr fontId="2"/>
  <printOptions horizontalCentered="1"/>
  <pageMargins left="0" right="0" top="0.39370078740157483" bottom="0.39370078740157483" header="0.19685039370078741" footer="0.19685039370078741"/>
  <pageSetup paperSize="9" scale="34" orientation="landscape" cellComments="asDisplayed"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50</v>
      </c>
      <c r="E2" s="155"/>
      <c r="F2" s="156" t="s">
        <v>565</v>
      </c>
      <c r="G2" s="157"/>
      <c r="H2" s="158"/>
    </row>
    <row r="3" spans="1:8" x14ac:dyDescent="0.15">
      <c r="A3" s="154" t="s">
        <v>558</v>
      </c>
      <c r="B3" s="159"/>
      <c r="C3" s="160"/>
      <c r="D3" s="161">
        <v>89778</v>
      </c>
      <c r="E3" s="162"/>
      <c r="F3" s="163">
        <v>85459</v>
      </c>
      <c r="G3" s="164"/>
      <c r="H3" s="165"/>
    </row>
    <row r="4" spans="1:8" x14ac:dyDescent="0.15">
      <c r="A4" s="166"/>
      <c r="B4" s="167"/>
      <c r="C4" s="168"/>
      <c r="D4" s="169">
        <v>45737</v>
      </c>
      <c r="E4" s="170"/>
      <c r="F4" s="171">
        <v>44378</v>
      </c>
      <c r="G4" s="172"/>
      <c r="H4" s="173"/>
    </row>
    <row r="5" spans="1:8" x14ac:dyDescent="0.15">
      <c r="A5" s="154" t="s">
        <v>560</v>
      </c>
      <c r="B5" s="159"/>
      <c r="C5" s="160"/>
      <c r="D5" s="161">
        <v>77611</v>
      </c>
      <c r="E5" s="162"/>
      <c r="F5" s="163">
        <v>65876</v>
      </c>
      <c r="G5" s="164"/>
      <c r="H5" s="165"/>
    </row>
    <row r="6" spans="1:8" x14ac:dyDescent="0.15">
      <c r="A6" s="166"/>
      <c r="B6" s="167"/>
      <c r="C6" s="168"/>
      <c r="D6" s="169">
        <v>35076</v>
      </c>
      <c r="E6" s="170"/>
      <c r="F6" s="171">
        <v>36484</v>
      </c>
      <c r="G6" s="172"/>
      <c r="H6" s="173"/>
    </row>
    <row r="7" spans="1:8" x14ac:dyDescent="0.15">
      <c r="A7" s="154" t="s">
        <v>561</v>
      </c>
      <c r="B7" s="159"/>
      <c r="C7" s="160"/>
      <c r="D7" s="161">
        <v>134710</v>
      </c>
      <c r="E7" s="162"/>
      <c r="F7" s="163">
        <v>68468</v>
      </c>
      <c r="G7" s="164"/>
      <c r="H7" s="165"/>
    </row>
    <row r="8" spans="1:8" x14ac:dyDescent="0.15">
      <c r="A8" s="166"/>
      <c r="B8" s="167"/>
      <c r="C8" s="168"/>
      <c r="D8" s="169">
        <v>90113</v>
      </c>
      <c r="E8" s="170"/>
      <c r="F8" s="171">
        <v>34140</v>
      </c>
      <c r="G8" s="172"/>
      <c r="H8" s="173"/>
    </row>
    <row r="9" spans="1:8" x14ac:dyDescent="0.15">
      <c r="A9" s="154" t="s">
        <v>562</v>
      </c>
      <c r="B9" s="159"/>
      <c r="C9" s="160"/>
      <c r="D9" s="161">
        <v>74311</v>
      </c>
      <c r="E9" s="162"/>
      <c r="F9" s="163">
        <v>69729</v>
      </c>
      <c r="G9" s="164"/>
      <c r="H9" s="165"/>
    </row>
    <row r="10" spans="1:8" x14ac:dyDescent="0.15">
      <c r="A10" s="166"/>
      <c r="B10" s="167"/>
      <c r="C10" s="168"/>
      <c r="D10" s="169">
        <v>34587</v>
      </c>
      <c r="E10" s="170"/>
      <c r="F10" s="171">
        <v>38908</v>
      </c>
      <c r="G10" s="172"/>
      <c r="H10" s="173"/>
    </row>
    <row r="11" spans="1:8" x14ac:dyDescent="0.15">
      <c r="A11" s="154" t="s">
        <v>563</v>
      </c>
      <c r="B11" s="159"/>
      <c r="C11" s="160"/>
      <c r="D11" s="161">
        <v>56109</v>
      </c>
      <c r="E11" s="162"/>
      <c r="F11" s="163">
        <v>74581</v>
      </c>
      <c r="G11" s="164"/>
      <c r="H11" s="165"/>
    </row>
    <row r="12" spans="1:8" x14ac:dyDescent="0.15">
      <c r="A12" s="166"/>
      <c r="B12" s="167"/>
      <c r="C12" s="174"/>
      <c r="D12" s="169">
        <v>18918</v>
      </c>
      <c r="E12" s="170"/>
      <c r="F12" s="171">
        <v>41563</v>
      </c>
      <c r="G12" s="172"/>
      <c r="H12" s="173"/>
    </row>
    <row r="13" spans="1:8" x14ac:dyDescent="0.15">
      <c r="A13" s="154"/>
      <c r="B13" s="159"/>
      <c r="C13" s="175"/>
      <c r="D13" s="176">
        <v>86504</v>
      </c>
      <c r="E13" s="177"/>
      <c r="F13" s="178">
        <v>72823</v>
      </c>
      <c r="G13" s="179"/>
      <c r="H13" s="165"/>
    </row>
    <row r="14" spans="1:8" x14ac:dyDescent="0.15">
      <c r="A14" s="166"/>
      <c r="B14" s="167"/>
      <c r="C14" s="168"/>
      <c r="D14" s="169">
        <v>44886</v>
      </c>
      <c r="E14" s="170"/>
      <c r="F14" s="171">
        <v>39095</v>
      </c>
      <c r="G14" s="172"/>
      <c r="H14" s="173"/>
    </row>
    <row r="17" spans="1:11" x14ac:dyDescent="0.15">
      <c r="A17" s="150" t="s">
        <v>51</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52</v>
      </c>
      <c r="B19" s="180">
        <f>ROUND(VALUE(SUBSTITUTE(実質収支比率等に係る経年分析!F$48,"▲","-")),2)</f>
        <v>5.86</v>
      </c>
      <c r="C19" s="180">
        <f>ROUND(VALUE(SUBSTITUTE(実質収支比率等に係る経年分析!G$48,"▲","-")),2)</f>
        <v>4.49</v>
      </c>
      <c r="D19" s="180">
        <f>ROUND(VALUE(SUBSTITUTE(実質収支比率等に係る経年分析!H$48,"▲","-")),2)</f>
        <v>5.27</v>
      </c>
      <c r="E19" s="180">
        <f>ROUND(VALUE(SUBSTITUTE(実質収支比率等に係る経年分析!I$48,"▲","-")),2)</f>
        <v>6.26</v>
      </c>
      <c r="F19" s="180">
        <f>ROUND(VALUE(SUBSTITUTE(実質収支比率等に係る経年分析!J$48,"▲","-")),2)</f>
        <v>6.49</v>
      </c>
    </row>
    <row r="20" spans="1:11" x14ac:dyDescent="0.15">
      <c r="A20" s="180" t="s">
        <v>53</v>
      </c>
      <c r="B20" s="180">
        <f>ROUND(VALUE(SUBSTITUTE(実質収支比率等に係る経年分析!F$47,"▲","-")),2)</f>
        <v>25.23</v>
      </c>
      <c r="C20" s="180">
        <f>ROUND(VALUE(SUBSTITUTE(実質収支比率等に係る経年分析!G$47,"▲","-")),2)</f>
        <v>21.58</v>
      </c>
      <c r="D20" s="180">
        <f>ROUND(VALUE(SUBSTITUTE(実質収支比率等に係る経年分析!H$47,"▲","-")),2)</f>
        <v>16.649999999999999</v>
      </c>
      <c r="E20" s="180">
        <f>ROUND(VALUE(SUBSTITUTE(実質収支比率等に係る経年分析!I$47,"▲","-")),2)</f>
        <v>20.5</v>
      </c>
      <c r="F20" s="180">
        <f>ROUND(VALUE(SUBSTITUTE(実質収支比率等に係る経年分析!J$47,"▲","-")),2)</f>
        <v>20.37</v>
      </c>
    </row>
    <row r="21" spans="1:11" x14ac:dyDescent="0.15">
      <c r="A21" s="180" t="s">
        <v>54</v>
      </c>
      <c r="B21" s="180">
        <f>IF(ISNUMBER(VALUE(SUBSTITUTE(実質収支比率等に係る経年分析!F$49,"▲","-"))),ROUND(VALUE(SUBSTITUTE(実質収支比率等に係る経年分析!F$49,"▲","-")),2),NA())</f>
        <v>2.2200000000000002</v>
      </c>
      <c r="C21" s="180">
        <f>IF(ISNUMBER(VALUE(SUBSTITUTE(実質収支比率等に係る経年分析!G$49,"▲","-"))),ROUND(VALUE(SUBSTITUTE(実質収支比率等に係る経年分析!G$49,"▲","-")),2),NA())</f>
        <v>-4.7</v>
      </c>
      <c r="D21" s="180">
        <f>IF(ISNUMBER(VALUE(SUBSTITUTE(実質収支比率等に係る経年分析!H$49,"▲","-"))),ROUND(VALUE(SUBSTITUTE(実質収支比率等に係る経年分析!H$49,"▲","-")),2),NA())</f>
        <v>-4.24</v>
      </c>
      <c r="E21" s="180">
        <f>IF(ISNUMBER(VALUE(SUBSTITUTE(実質収支比率等に係る経年分析!I$49,"▲","-"))),ROUND(VALUE(SUBSTITUTE(実質収支比率等に係る経年分析!I$49,"▲","-")),2),NA())</f>
        <v>4.78</v>
      </c>
      <c r="F21" s="180">
        <f>IF(ISNUMBER(VALUE(SUBSTITUTE(実質収支比率等に係る経年分析!J$49,"▲","-"))),ROUND(VALUE(SUBSTITUTE(実質収支比率等に係る経年分析!J$49,"▲","-")),2),NA())</f>
        <v>0.51</v>
      </c>
    </row>
    <row r="24" spans="1:11" x14ac:dyDescent="0.15">
      <c r="A24" s="150" t="s">
        <v>55</v>
      </c>
    </row>
    <row r="25" spans="1:11" x14ac:dyDescent="0.15">
      <c r="A25" s="181"/>
      <c r="B25" s="181" t="e">
        <f>#REF!</f>
        <v>#REF!</v>
      </c>
      <c r="C25" s="181"/>
      <c r="D25" s="181" t="e">
        <f>#REF!</f>
        <v>#REF!</v>
      </c>
      <c r="E25" s="181"/>
      <c r="F25" s="181" t="e">
        <f>#REF!</f>
        <v>#REF!</v>
      </c>
      <c r="G25" s="181"/>
      <c r="H25" s="181" t="e">
        <f>#REF!</f>
        <v>#REF!</v>
      </c>
      <c r="I25" s="181"/>
      <c r="J25" s="181" t="e">
        <f>#REF!</f>
        <v>#REF!</v>
      </c>
      <c r="K25" s="181"/>
    </row>
    <row r="26" spans="1:11" x14ac:dyDescent="0.15">
      <c r="A26" s="181"/>
      <c r="B26" s="181" t="s">
        <v>56</v>
      </c>
      <c r="C26" s="181" t="s">
        <v>57</v>
      </c>
      <c r="D26" s="181" t="s">
        <v>56</v>
      </c>
      <c r="E26" s="181" t="s">
        <v>57</v>
      </c>
      <c r="F26" s="181" t="s">
        <v>56</v>
      </c>
      <c r="G26" s="181" t="s">
        <v>57</v>
      </c>
      <c r="H26" s="181" t="s">
        <v>56</v>
      </c>
      <c r="I26" s="181" t="s">
        <v>57</v>
      </c>
      <c r="J26" s="181" t="s">
        <v>56</v>
      </c>
      <c r="K26" s="181" t="s">
        <v>57</v>
      </c>
    </row>
    <row r="27" spans="1:11" x14ac:dyDescent="0.15">
      <c r="A27" s="181" t="e">
        <f>IF(#REF!="",NA(),#REF!)</f>
        <v>#REF!</v>
      </c>
      <c r="B27" s="181" t="e">
        <f>IF(ROUND(VALUE(SUBSTITUTE(#REF!,"▲", "-")), 2) &lt; 0, ABS(ROUND(VALUE(SUBSTITUTE(#REF!,"▲", "-")), 2)), NA())</f>
        <v>#REF!</v>
      </c>
      <c r="C27" s="181" t="e">
        <f>IF(ROUND(VALUE(SUBSTITUTE(#REF!,"▲", "-")), 2) &gt;= 0, ABS(ROUND(VALUE(SUBSTITUTE(#REF!,"▲", "-")), 2)), NA())</f>
        <v>#REF!</v>
      </c>
      <c r="D27" s="181" t="e">
        <f>IF(ROUND(VALUE(SUBSTITUTE(#REF!,"▲", "-")), 2) &lt; 0, ABS(ROUND(VALUE(SUBSTITUTE(#REF!,"▲", "-")), 2)), NA())</f>
        <v>#REF!</v>
      </c>
      <c r="E27" s="181" t="e">
        <f>IF(ROUND(VALUE(SUBSTITUTE(#REF!,"▲", "-")), 2) &gt;= 0, ABS(ROUND(VALUE(SUBSTITUTE(#REF!,"▲", "-")), 2)), NA())</f>
        <v>#REF!</v>
      </c>
      <c r="F27" s="181" t="e">
        <f>IF(ROUND(VALUE(SUBSTITUTE(#REF!,"▲", "-")), 2) &lt; 0, ABS(ROUND(VALUE(SUBSTITUTE(#REF!,"▲", "-")), 2)), NA())</f>
        <v>#REF!</v>
      </c>
      <c r="G27" s="181" t="e">
        <f>IF(ROUND(VALUE(SUBSTITUTE(#REF!,"▲", "-")), 2) &gt;= 0, ABS(ROUND(VALUE(SUBSTITUTE(#REF!,"▲", "-")), 2)), NA())</f>
        <v>#REF!</v>
      </c>
      <c r="H27" s="181" t="e">
        <f>IF(ROUND(VALUE(SUBSTITUTE(#REF!,"▲", "-")), 2) &lt; 0, ABS(ROUND(VALUE(SUBSTITUTE(#REF!,"▲", "-")), 2)), NA())</f>
        <v>#REF!</v>
      </c>
      <c r="I27" s="181" t="e">
        <f>IF(ROUND(VALUE(SUBSTITUTE(#REF!,"▲", "-")), 2) &gt;= 0, ABS(ROUND(VALUE(SUBSTITUTE(#REF!,"▲", "-")), 2)), NA())</f>
        <v>#REF!</v>
      </c>
      <c r="J27" s="181" t="e">
        <f>IF(ROUND(VALUE(SUBSTITUTE(#REF!,"▲", "-")), 2) &lt; 0, ABS(ROUND(VALUE(SUBSTITUTE(#REF!,"▲", "-")), 2)), NA())</f>
        <v>#REF!</v>
      </c>
      <c r="K27" s="181" t="e">
        <f>IF(ROUND(VALUE(SUBSTITUTE(#REF!,"▲", "-")), 2) &gt;= 0, ABS(ROUND(VALUE(SUBSTITUTE(#REF!,"▲", "-")), 2)), NA())</f>
        <v>#REF!</v>
      </c>
    </row>
    <row r="28" spans="1:11" x14ac:dyDescent="0.15">
      <c r="A28" s="181" t="e">
        <f>IF(#REF!="",NA(),#REF!)</f>
        <v>#REF!</v>
      </c>
      <c r="B28" s="181" t="e">
        <f>IF(ROUND(VALUE(SUBSTITUTE(#REF!,"▲", "-")), 2) &lt; 0, ABS(ROUND(VALUE(SUBSTITUTE(#REF!,"▲", "-")), 2)), NA())</f>
        <v>#REF!</v>
      </c>
      <c r="C28" s="181" t="e">
        <f>IF(ROUND(VALUE(SUBSTITUTE(#REF!,"▲", "-")), 2) &gt;= 0, ABS(ROUND(VALUE(SUBSTITUTE(#REF!,"▲", "-")), 2)), NA())</f>
        <v>#REF!</v>
      </c>
      <c r="D28" s="181" t="e">
        <f>IF(ROUND(VALUE(SUBSTITUTE(#REF!,"▲", "-")), 2) &lt; 0, ABS(ROUND(VALUE(SUBSTITUTE(#REF!,"▲", "-")), 2)), NA())</f>
        <v>#REF!</v>
      </c>
      <c r="E28" s="181" t="e">
        <f>IF(ROUND(VALUE(SUBSTITUTE(#REF!,"▲", "-")), 2) &gt;= 0, ABS(ROUND(VALUE(SUBSTITUTE(#REF!,"▲", "-")), 2)), NA())</f>
        <v>#REF!</v>
      </c>
      <c r="F28" s="181" t="e">
        <f>IF(ROUND(VALUE(SUBSTITUTE(#REF!,"▲", "-")), 2) &lt; 0, ABS(ROUND(VALUE(SUBSTITUTE(#REF!,"▲", "-")), 2)), NA())</f>
        <v>#REF!</v>
      </c>
      <c r="G28" s="181" t="e">
        <f>IF(ROUND(VALUE(SUBSTITUTE(#REF!,"▲", "-")), 2) &gt;= 0, ABS(ROUND(VALUE(SUBSTITUTE(#REF!,"▲", "-")), 2)), NA())</f>
        <v>#REF!</v>
      </c>
      <c r="H28" s="181" t="e">
        <f>IF(ROUND(VALUE(SUBSTITUTE(#REF!,"▲", "-")), 2) &lt; 0, ABS(ROUND(VALUE(SUBSTITUTE(#REF!,"▲", "-")), 2)), NA())</f>
        <v>#REF!</v>
      </c>
      <c r="I28" s="181" t="e">
        <f>IF(ROUND(VALUE(SUBSTITUTE(#REF!,"▲", "-")), 2) &gt;= 0, ABS(ROUND(VALUE(SUBSTITUTE(#REF!,"▲", "-")), 2)), NA())</f>
        <v>#REF!</v>
      </c>
      <c r="J28" s="181" t="e">
        <f>IF(ROUND(VALUE(SUBSTITUTE(#REF!,"▲", "-")), 2) &lt; 0, ABS(ROUND(VALUE(SUBSTITUTE(#REF!,"▲", "-")), 2)), NA())</f>
        <v>#REF!</v>
      </c>
      <c r="K28" s="181" t="e">
        <f>IF(ROUND(VALUE(SUBSTITUTE(#REF!,"▲", "-")), 2) &gt;= 0, ABS(ROUND(VALUE(SUBSTITUTE(#REF!,"▲", "-")), 2)), NA())</f>
        <v>#REF!</v>
      </c>
    </row>
    <row r="29" spans="1:11" x14ac:dyDescent="0.15">
      <c r="A29" s="181" t="e">
        <f>IF(#REF!="",NA(),#REF!)</f>
        <v>#REF!</v>
      </c>
      <c r="B29" s="181" t="e">
        <f>IF(ROUND(VALUE(SUBSTITUTE(#REF!,"▲", "-")), 2) &lt; 0, ABS(ROUND(VALUE(SUBSTITUTE(#REF!,"▲", "-")), 2)), NA())</f>
        <v>#REF!</v>
      </c>
      <c r="C29" s="181" t="e">
        <f>IF(ROUND(VALUE(SUBSTITUTE(#REF!,"▲", "-")), 2) &gt;= 0, ABS(ROUND(VALUE(SUBSTITUTE(#REF!,"▲", "-")), 2)), NA())</f>
        <v>#REF!</v>
      </c>
      <c r="D29" s="181" t="e">
        <f>IF(ROUND(VALUE(SUBSTITUTE(#REF!,"▲", "-")), 2) &lt; 0, ABS(ROUND(VALUE(SUBSTITUTE(#REF!,"▲", "-")), 2)), NA())</f>
        <v>#REF!</v>
      </c>
      <c r="E29" s="181" t="e">
        <f>IF(ROUND(VALUE(SUBSTITUTE(#REF!,"▲", "-")), 2) &gt;= 0, ABS(ROUND(VALUE(SUBSTITUTE(#REF!,"▲", "-")), 2)), NA())</f>
        <v>#REF!</v>
      </c>
      <c r="F29" s="181" t="e">
        <f>IF(ROUND(VALUE(SUBSTITUTE(#REF!,"▲", "-")), 2) &lt; 0, ABS(ROUND(VALUE(SUBSTITUTE(#REF!,"▲", "-")), 2)), NA())</f>
        <v>#REF!</v>
      </c>
      <c r="G29" s="181" t="e">
        <f>IF(ROUND(VALUE(SUBSTITUTE(#REF!,"▲", "-")), 2) &gt;= 0, ABS(ROUND(VALUE(SUBSTITUTE(#REF!,"▲", "-")), 2)), NA())</f>
        <v>#REF!</v>
      </c>
      <c r="H29" s="181" t="e">
        <f>IF(ROUND(VALUE(SUBSTITUTE(#REF!,"▲", "-")), 2) &lt; 0, ABS(ROUND(VALUE(SUBSTITUTE(#REF!,"▲", "-")), 2)), NA())</f>
        <v>#REF!</v>
      </c>
      <c r="I29" s="181" t="e">
        <f>IF(ROUND(VALUE(SUBSTITUTE(#REF!,"▲", "-")), 2) &gt;= 0, ABS(ROUND(VALUE(SUBSTITUTE(#REF!,"▲", "-")), 2)), NA())</f>
        <v>#REF!</v>
      </c>
      <c r="J29" s="181" t="e">
        <f>IF(ROUND(VALUE(SUBSTITUTE(#REF!,"▲", "-")), 2) &lt; 0, ABS(ROUND(VALUE(SUBSTITUTE(#REF!,"▲", "-")), 2)), NA())</f>
        <v>#REF!</v>
      </c>
      <c r="K29" s="181" t="e">
        <f>IF(ROUND(VALUE(SUBSTITUTE(#REF!,"▲", "-")), 2) &gt;= 0, ABS(ROUND(VALUE(SUBSTITUTE(#REF!,"▲", "-")), 2)), NA())</f>
        <v>#REF!</v>
      </c>
    </row>
    <row r="30" spans="1:11" x14ac:dyDescent="0.15">
      <c r="A30" s="181" t="e">
        <f>IF(#REF!="",NA(),#REF!)</f>
        <v>#REF!</v>
      </c>
      <c r="B30" s="181" t="e">
        <f>IF(ROUND(VALUE(SUBSTITUTE(#REF!,"▲", "-")), 2) &lt; 0, ABS(ROUND(VALUE(SUBSTITUTE(#REF!,"▲", "-")), 2)), NA())</f>
        <v>#REF!</v>
      </c>
      <c r="C30" s="181" t="e">
        <f>IF(ROUND(VALUE(SUBSTITUTE(#REF!,"▲", "-")), 2) &gt;= 0, ABS(ROUND(VALUE(SUBSTITUTE(#REF!,"▲", "-")), 2)), NA())</f>
        <v>#REF!</v>
      </c>
      <c r="D30" s="181" t="e">
        <f>IF(ROUND(VALUE(SUBSTITUTE(#REF!,"▲", "-")), 2) &lt; 0, ABS(ROUND(VALUE(SUBSTITUTE(#REF!,"▲", "-")), 2)), NA())</f>
        <v>#REF!</v>
      </c>
      <c r="E30" s="181" t="e">
        <f>IF(ROUND(VALUE(SUBSTITUTE(#REF!,"▲", "-")), 2) &gt;= 0, ABS(ROUND(VALUE(SUBSTITUTE(#REF!,"▲", "-")), 2)), NA())</f>
        <v>#REF!</v>
      </c>
      <c r="F30" s="181" t="e">
        <f>IF(ROUND(VALUE(SUBSTITUTE(#REF!,"▲", "-")), 2) &lt; 0, ABS(ROUND(VALUE(SUBSTITUTE(#REF!,"▲", "-")), 2)), NA())</f>
        <v>#REF!</v>
      </c>
      <c r="G30" s="181" t="e">
        <f>IF(ROUND(VALUE(SUBSTITUTE(#REF!,"▲", "-")), 2) &gt;= 0, ABS(ROUND(VALUE(SUBSTITUTE(#REF!,"▲", "-")), 2)), NA())</f>
        <v>#REF!</v>
      </c>
      <c r="H30" s="181" t="e">
        <f>IF(ROUND(VALUE(SUBSTITUTE(#REF!,"▲", "-")), 2) &lt; 0, ABS(ROUND(VALUE(SUBSTITUTE(#REF!,"▲", "-")), 2)), NA())</f>
        <v>#REF!</v>
      </c>
      <c r="I30" s="181" t="e">
        <f>IF(ROUND(VALUE(SUBSTITUTE(#REF!,"▲", "-")), 2) &gt;= 0, ABS(ROUND(VALUE(SUBSTITUTE(#REF!,"▲", "-")), 2)), NA())</f>
        <v>#REF!</v>
      </c>
      <c r="J30" s="181" t="e">
        <f>IF(ROUND(VALUE(SUBSTITUTE(#REF!,"▲", "-")), 2) &lt; 0, ABS(ROUND(VALUE(SUBSTITUTE(#REF!,"▲", "-")), 2)), NA())</f>
        <v>#REF!</v>
      </c>
      <c r="K30" s="181" t="e">
        <f>IF(ROUND(VALUE(SUBSTITUTE(#REF!,"▲", "-")), 2) &gt;= 0, ABS(ROUND(VALUE(SUBSTITUTE(#REF!,"▲", "-")), 2)), NA())</f>
        <v>#REF!</v>
      </c>
    </row>
    <row r="31" spans="1:11" x14ac:dyDescent="0.15">
      <c r="A31" s="181" t="e">
        <f>IF(#REF!="",NA(),#REF!)</f>
        <v>#REF!</v>
      </c>
      <c r="B31" s="181" t="e">
        <f>IF(ROUND(VALUE(SUBSTITUTE(#REF!,"▲", "-")), 2) &lt; 0, ABS(ROUND(VALUE(SUBSTITUTE(#REF!,"▲", "-")), 2)), NA())</f>
        <v>#REF!</v>
      </c>
      <c r="C31" s="181" t="e">
        <f>IF(ROUND(VALUE(SUBSTITUTE(#REF!,"▲", "-")), 2) &gt;= 0, ABS(ROUND(VALUE(SUBSTITUTE(#REF!,"▲", "-")), 2)), NA())</f>
        <v>#REF!</v>
      </c>
      <c r="D31" s="181" t="e">
        <f>IF(ROUND(VALUE(SUBSTITUTE(#REF!,"▲", "-")), 2) &lt; 0, ABS(ROUND(VALUE(SUBSTITUTE(#REF!,"▲", "-")), 2)), NA())</f>
        <v>#REF!</v>
      </c>
      <c r="E31" s="181" t="e">
        <f>IF(ROUND(VALUE(SUBSTITUTE(#REF!,"▲", "-")), 2) &gt;= 0, ABS(ROUND(VALUE(SUBSTITUTE(#REF!,"▲", "-")), 2)), NA())</f>
        <v>#REF!</v>
      </c>
      <c r="F31" s="181" t="e">
        <f>IF(ROUND(VALUE(SUBSTITUTE(#REF!,"▲", "-")), 2) &lt; 0, ABS(ROUND(VALUE(SUBSTITUTE(#REF!,"▲", "-")), 2)), NA())</f>
        <v>#REF!</v>
      </c>
      <c r="G31" s="181" t="e">
        <f>IF(ROUND(VALUE(SUBSTITUTE(#REF!,"▲", "-")), 2) &gt;= 0, ABS(ROUND(VALUE(SUBSTITUTE(#REF!,"▲", "-")), 2)), NA())</f>
        <v>#REF!</v>
      </c>
      <c r="H31" s="181" t="e">
        <f>IF(ROUND(VALUE(SUBSTITUTE(#REF!,"▲", "-")), 2) &lt; 0, ABS(ROUND(VALUE(SUBSTITUTE(#REF!,"▲", "-")), 2)), NA())</f>
        <v>#REF!</v>
      </c>
      <c r="I31" s="181" t="e">
        <f>IF(ROUND(VALUE(SUBSTITUTE(#REF!,"▲", "-")), 2) &gt;= 0, ABS(ROUND(VALUE(SUBSTITUTE(#REF!,"▲", "-")), 2)), NA())</f>
        <v>#REF!</v>
      </c>
      <c r="J31" s="181" t="e">
        <f>IF(ROUND(VALUE(SUBSTITUTE(#REF!,"▲", "-")), 2) &lt; 0, ABS(ROUND(VALUE(SUBSTITUTE(#REF!,"▲", "-")), 2)), NA())</f>
        <v>#REF!</v>
      </c>
      <c r="K31" s="181" t="e">
        <f>IF(ROUND(VALUE(SUBSTITUTE(#REF!,"▲", "-")), 2) &gt;= 0, ABS(ROUND(VALUE(SUBSTITUTE(#REF!,"▲", "-")), 2)), NA())</f>
        <v>#REF!</v>
      </c>
    </row>
    <row r="32" spans="1:11" x14ac:dyDescent="0.15">
      <c r="A32" s="181" t="e">
        <f>IF(#REF!="",NA(),#REF!)</f>
        <v>#REF!</v>
      </c>
      <c r="B32" s="181" t="e">
        <f>IF(ROUND(VALUE(SUBSTITUTE(#REF!,"▲", "-")), 2) &lt; 0, ABS(ROUND(VALUE(SUBSTITUTE(#REF!,"▲", "-")), 2)), NA())</f>
        <v>#REF!</v>
      </c>
      <c r="C32" s="181" t="e">
        <f>IF(ROUND(VALUE(SUBSTITUTE(#REF!,"▲", "-")), 2) &gt;= 0, ABS(ROUND(VALUE(SUBSTITUTE(#REF!,"▲", "-")), 2)), NA())</f>
        <v>#REF!</v>
      </c>
      <c r="D32" s="181" t="e">
        <f>IF(ROUND(VALUE(SUBSTITUTE(#REF!,"▲", "-")), 2) &lt; 0, ABS(ROUND(VALUE(SUBSTITUTE(#REF!,"▲", "-")), 2)), NA())</f>
        <v>#REF!</v>
      </c>
      <c r="E32" s="181" t="e">
        <f>IF(ROUND(VALUE(SUBSTITUTE(#REF!,"▲", "-")), 2) &gt;= 0, ABS(ROUND(VALUE(SUBSTITUTE(#REF!,"▲", "-")), 2)), NA())</f>
        <v>#REF!</v>
      </c>
      <c r="F32" s="181" t="e">
        <f>IF(ROUND(VALUE(SUBSTITUTE(#REF!,"▲", "-")), 2) &lt; 0, ABS(ROUND(VALUE(SUBSTITUTE(#REF!,"▲", "-")), 2)), NA())</f>
        <v>#REF!</v>
      </c>
      <c r="G32" s="181" t="e">
        <f>IF(ROUND(VALUE(SUBSTITUTE(#REF!,"▲", "-")), 2) &gt;= 0, ABS(ROUND(VALUE(SUBSTITUTE(#REF!,"▲", "-")), 2)), NA())</f>
        <v>#REF!</v>
      </c>
      <c r="H32" s="181" t="e">
        <f>IF(ROUND(VALUE(SUBSTITUTE(#REF!,"▲", "-")), 2) &lt; 0, ABS(ROUND(VALUE(SUBSTITUTE(#REF!,"▲", "-")), 2)), NA())</f>
        <v>#REF!</v>
      </c>
      <c r="I32" s="181" t="e">
        <f>IF(ROUND(VALUE(SUBSTITUTE(#REF!,"▲", "-")), 2) &gt;= 0, ABS(ROUND(VALUE(SUBSTITUTE(#REF!,"▲", "-")), 2)), NA())</f>
        <v>#REF!</v>
      </c>
      <c r="J32" s="181" t="e">
        <f>IF(ROUND(VALUE(SUBSTITUTE(#REF!,"▲", "-")), 2) &lt; 0, ABS(ROUND(VALUE(SUBSTITUTE(#REF!,"▲", "-")), 2)), NA())</f>
        <v>#REF!</v>
      </c>
      <c r="K32" s="181" t="e">
        <f>IF(ROUND(VALUE(SUBSTITUTE(#REF!,"▲", "-")), 2) &gt;= 0, ABS(ROUND(VALUE(SUBSTITUTE(#REF!,"▲", "-")), 2)), NA())</f>
        <v>#REF!</v>
      </c>
    </row>
    <row r="33" spans="1:16" x14ac:dyDescent="0.15">
      <c r="A33" s="181" t="e">
        <f>IF(#REF!="",NA(),#REF!)</f>
        <v>#REF!</v>
      </c>
      <c r="B33" s="181" t="e">
        <f>IF(ROUND(VALUE(SUBSTITUTE(#REF!,"▲", "-")), 2) &lt; 0, ABS(ROUND(VALUE(SUBSTITUTE(#REF!,"▲", "-")), 2)), NA())</f>
        <v>#REF!</v>
      </c>
      <c r="C33" s="181" t="e">
        <f>IF(ROUND(VALUE(SUBSTITUTE(#REF!,"▲", "-")), 2) &gt;= 0, ABS(ROUND(VALUE(SUBSTITUTE(#REF!,"▲", "-")), 2)), NA())</f>
        <v>#REF!</v>
      </c>
      <c r="D33" s="181" t="e">
        <f>IF(ROUND(VALUE(SUBSTITUTE(#REF!,"▲", "-")), 2) &lt; 0, ABS(ROUND(VALUE(SUBSTITUTE(#REF!,"▲", "-")), 2)), NA())</f>
        <v>#REF!</v>
      </c>
      <c r="E33" s="181" t="e">
        <f>IF(ROUND(VALUE(SUBSTITUTE(#REF!,"▲", "-")), 2) &gt;= 0, ABS(ROUND(VALUE(SUBSTITUTE(#REF!,"▲", "-")), 2)), NA())</f>
        <v>#REF!</v>
      </c>
      <c r="F33" s="181" t="e">
        <f>IF(ROUND(VALUE(SUBSTITUTE(#REF!,"▲", "-")), 2) &lt; 0, ABS(ROUND(VALUE(SUBSTITUTE(#REF!,"▲", "-")), 2)), NA())</f>
        <v>#REF!</v>
      </c>
      <c r="G33" s="181" t="e">
        <f>IF(ROUND(VALUE(SUBSTITUTE(#REF!,"▲", "-")), 2) &gt;= 0, ABS(ROUND(VALUE(SUBSTITUTE(#REF!,"▲", "-")), 2)), NA())</f>
        <v>#REF!</v>
      </c>
      <c r="H33" s="181" t="e">
        <f>IF(ROUND(VALUE(SUBSTITUTE(#REF!,"▲", "-")), 2) &lt; 0, ABS(ROUND(VALUE(SUBSTITUTE(#REF!,"▲", "-")), 2)), NA())</f>
        <v>#REF!</v>
      </c>
      <c r="I33" s="181" t="e">
        <f>IF(ROUND(VALUE(SUBSTITUTE(#REF!,"▲", "-")), 2) &gt;= 0, ABS(ROUND(VALUE(SUBSTITUTE(#REF!,"▲", "-")), 2)), NA())</f>
        <v>#REF!</v>
      </c>
      <c r="J33" s="181" t="e">
        <f>IF(ROUND(VALUE(SUBSTITUTE(#REF!,"▲", "-")), 2) &lt; 0, ABS(ROUND(VALUE(SUBSTITUTE(#REF!,"▲", "-")), 2)), NA())</f>
        <v>#REF!</v>
      </c>
      <c r="K33" s="181" t="e">
        <f>IF(ROUND(VALUE(SUBSTITUTE(#REF!,"▲", "-")), 2) &gt;= 0, ABS(ROUND(VALUE(SUBSTITUTE(#REF!,"▲", "-")), 2)), NA())</f>
        <v>#REF!</v>
      </c>
    </row>
    <row r="34" spans="1:16" x14ac:dyDescent="0.15">
      <c r="A34" s="181" t="e">
        <f>IF(#REF!="",NA(),#REF!)</f>
        <v>#REF!</v>
      </c>
      <c r="B34" s="181" t="e">
        <f>IF(ROUND(VALUE(SUBSTITUTE(#REF!,"▲", "-")), 2) &lt; 0, ABS(ROUND(VALUE(SUBSTITUTE(#REF!,"▲", "-")), 2)), NA())</f>
        <v>#REF!</v>
      </c>
      <c r="C34" s="181" t="e">
        <f>IF(ROUND(VALUE(SUBSTITUTE(#REF!,"▲", "-")), 2) &gt;= 0, ABS(ROUND(VALUE(SUBSTITUTE(#REF!,"▲", "-")), 2)), NA())</f>
        <v>#REF!</v>
      </c>
      <c r="D34" s="181" t="e">
        <f>IF(ROUND(VALUE(SUBSTITUTE(#REF!,"▲", "-")), 2) &lt; 0, ABS(ROUND(VALUE(SUBSTITUTE(#REF!,"▲", "-")), 2)), NA())</f>
        <v>#REF!</v>
      </c>
      <c r="E34" s="181" t="e">
        <f>IF(ROUND(VALUE(SUBSTITUTE(#REF!,"▲", "-")), 2) &gt;= 0, ABS(ROUND(VALUE(SUBSTITUTE(#REF!,"▲", "-")), 2)), NA())</f>
        <v>#REF!</v>
      </c>
      <c r="F34" s="181" t="e">
        <f>IF(ROUND(VALUE(SUBSTITUTE(#REF!,"▲", "-")), 2) &lt; 0, ABS(ROUND(VALUE(SUBSTITUTE(#REF!,"▲", "-")), 2)), NA())</f>
        <v>#REF!</v>
      </c>
      <c r="G34" s="181" t="e">
        <f>IF(ROUND(VALUE(SUBSTITUTE(#REF!,"▲", "-")), 2) &gt;= 0, ABS(ROUND(VALUE(SUBSTITUTE(#REF!,"▲", "-")), 2)), NA())</f>
        <v>#REF!</v>
      </c>
      <c r="H34" s="181" t="e">
        <f>IF(ROUND(VALUE(SUBSTITUTE(#REF!,"▲", "-")), 2) &lt; 0, ABS(ROUND(VALUE(SUBSTITUTE(#REF!,"▲", "-")), 2)), NA())</f>
        <v>#REF!</v>
      </c>
      <c r="I34" s="181" t="e">
        <f>IF(ROUND(VALUE(SUBSTITUTE(#REF!,"▲", "-")), 2) &gt;= 0, ABS(ROUND(VALUE(SUBSTITUTE(#REF!,"▲", "-")), 2)), NA())</f>
        <v>#REF!</v>
      </c>
      <c r="J34" s="181" t="e">
        <f>IF(ROUND(VALUE(SUBSTITUTE(#REF!,"▲", "-")), 2) &lt; 0, ABS(ROUND(VALUE(SUBSTITUTE(#REF!,"▲", "-")), 2)), NA())</f>
        <v>#REF!</v>
      </c>
      <c r="K34" s="181" t="e">
        <f>IF(ROUND(VALUE(SUBSTITUTE(#REF!,"▲", "-")), 2) &gt;= 0, ABS(ROUND(VALUE(SUBSTITUTE(#REF!,"▲", "-")), 2)), NA())</f>
        <v>#REF!</v>
      </c>
    </row>
    <row r="35" spans="1:16" x14ac:dyDescent="0.15">
      <c r="A35" s="181" t="e">
        <f>IF(#REF!="",NA(),#REF!)</f>
        <v>#REF!</v>
      </c>
      <c r="B35" s="181" t="e">
        <f>IF(ROUND(VALUE(SUBSTITUTE(#REF!,"▲", "-")), 2) &lt; 0, ABS(ROUND(VALUE(SUBSTITUTE(#REF!,"▲", "-")), 2)), NA())</f>
        <v>#REF!</v>
      </c>
      <c r="C35" s="181" t="e">
        <f>IF(ROUND(VALUE(SUBSTITUTE(#REF!,"▲", "-")), 2) &gt;= 0, ABS(ROUND(VALUE(SUBSTITUTE(#REF!,"▲", "-")), 2)), NA())</f>
        <v>#REF!</v>
      </c>
      <c r="D35" s="181" t="e">
        <f>IF(ROUND(VALUE(SUBSTITUTE(#REF!,"▲", "-")), 2) &lt; 0, ABS(ROUND(VALUE(SUBSTITUTE(#REF!,"▲", "-")), 2)), NA())</f>
        <v>#REF!</v>
      </c>
      <c r="E35" s="181" t="e">
        <f>IF(ROUND(VALUE(SUBSTITUTE(#REF!,"▲", "-")), 2) &gt;= 0, ABS(ROUND(VALUE(SUBSTITUTE(#REF!,"▲", "-")), 2)), NA())</f>
        <v>#REF!</v>
      </c>
      <c r="F35" s="181" t="e">
        <f>IF(ROUND(VALUE(SUBSTITUTE(#REF!,"▲", "-")), 2) &lt; 0, ABS(ROUND(VALUE(SUBSTITUTE(#REF!,"▲", "-")), 2)), NA())</f>
        <v>#REF!</v>
      </c>
      <c r="G35" s="181" t="e">
        <f>IF(ROUND(VALUE(SUBSTITUTE(#REF!,"▲", "-")), 2) &gt;= 0, ABS(ROUND(VALUE(SUBSTITUTE(#REF!,"▲", "-")), 2)), NA())</f>
        <v>#REF!</v>
      </c>
      <c r="H35" s="181" t="e">
        <f>IF(ROUND(VALUE(SUBSTITUTE(#REF!,"▲", "-")), 2) &lt; 0, ABS(ROUND(VALUE(SUBSTITUTE(#REF!,"▲", "-")), 2)), NA())</f>
        <v>#REF!</v>
      </c>
      <c r="I35" s="181" t="e">
        <f>IF(ROUND(VALUE(SUBSTITUTE(#REF!,"▲", "-")), 2) &gt;= 0, ABS(ROUND(VALUE(SUBSTITUTE(#REF!,"▲", "-")), 2)), NA())</f>
        <v>#REF!</v>
      </c>
      <c r="J35" s="181" t="e">
        <f>IF(ROUND(VALUE(SUBSTITUTE(#REF!,"▲", "-")), 2) &lt; 0, ABS(ROUND(VALUE(SUBSTITUTE(#REF!,"▲", "-")), 2)), NA())</f>
        <v>#REF!</v>
      </c>
      <c r="K35" s="181" t="e">
        <f>IF(ROUND(VALUE(SUBSTITUTE(#REF!,"▲", "-")), 2) &gt;= 0, ABS(ROUND(VALUE(SUBSTITUTE(#REF!,"▲", "-")), 2)), NA())</f>
        <v>#REF!</v>
      </c>
    </row>
    <row r="36" spans="1:16" x14ac:dyDescent="0.15">
      <c r="A36" s="181" t="e">
        <f>IF(#REF!="",NA(),#REF!)</f>
        <v>#REF!</v>
      </c>
      <c r="B36" s="181" t="e">
        <f>IF(ROUND(VALUE(SUBSTITUTE(#REF!,"▲", "-")), 2) &lt; 0, ABS(ROUND(VALUE(SUBSTITUTE(#REF!,"▲", "-")), 2)), NA())</f>
        <v>#REF!</v>
      </c>
      <c r="C36" s="181" t="e">
        <f>IF(ROUND(VALUE(SUBSTITUTE(#REF!,"▲", "-")), 2) &gt;= 0, ABS(ROUND(VALUE(SUBSTITUTE(#REF!,"▲", "-")), 2)), NA())</f>
        <v>#REF!</v>
      </c>
      <c r="D36" s="181" t="e">
        <f>IF(ROUND(VALUE(SUBSTITUTE(#REF!,"▲", "-")), 2) &lt; 0, ABS(ROUND(VALUE(SUBSTITUTE(#REF!,"▲", "-")), 2)), NA())</f>
        <v>#REF!</v>
      </c>
      <c r="E36" s="181" t="e">
        <f>IF(ROUND(VALUE(SUBSTITUTE(#REF!,"▲", "-")), 2) &gt;= 0, ABS(ROUND(VALUE(SUBSTITUTE(#REF!,"▲", "-")), 2)), NA())</f>
        <v>#REF!</v>
      </c>
      <c r="F36" s="181" t="e">
        <f>IF(ROUND(VALUE(SUBSTITUTE(#REF!,"▲", "-")), 2) &lt; 0, ABS(ROUND(VALUE(SUBSTITUTE(#REF!,"▲", "-")), 2)), NA())</f>
        <v>#REF!</v>
      </c>
      <c r="G36" s="181" t="e">
        <f>IF(ROUND(VALUE(SUBSTITUTE(#REF!,"▲", "-")), 2) &gt;= 0, ABS(ROUND(VALUE(SUBSTITUTE(#REF!,"▲", "-")), 2)), NA())</f>
        <v>#REF!</v>
      </c>
      <c r="H36" s="181" t="e">
        <f>IF(ROUND(VALUE(SUBSTITUTE(#REF!,"▲", "-")), 2) &lt; 0, ABS(ROUND(VALUE(SUBSTITUTE(#REF!,"▲", "-")), 2)), NA())</f>
        <v>#REF!</v>
      </c>
      <c r="I36" s="181" t="e">
        <f>IF(ROUND(VALUE(SUBSTITUTE(#REF!,"▲", "-")), 2) &gt;= 0, ABS(ROUND(VALUE(SUBSTITUTE(#REF!,"▲", "-")), 2)), NA())</f>
        <v>#REF!</v>
      </c>
      <c r="J36" s="181" t="e">
        <f>IF(ROUND(VALUE(SUBSTITUTE(#REF!,"▲", "-")), 2) &lt; 0, ABS(ROUND(VALUE(SUBSTITUTE(#REF!,"▲", "-")), 2)), NA())</f>
        <v>#REF!</v>
      </c>
      <c r="K36" s="181" t="e">
        <f>IF(ROUND(VALUE(SUBSTITUTE(#REF!,"▲", "-")), 2) &gt;= 0, ABS(ROUND(VALUE(SUBSTITUTE(#REF!,"▲", "-")), 2)), NA())</f>
        <v>#REF!</v>
      </c>
    </row>
    <row r="39" spans="1:16" x14ac:dyDescent="0.15">
      <c r="A39" s="150" t="s">
        <v>58</v>
      </c>
    </row>
    <row r="40" spans="1:16" x14ac:dyDescent="0.15">
      <c r="A40" s="182"/>
      <c r="B40" s="182" t="e">
        <f>#REF!</f>
        <v>#REF!</v>
      </c>
      <c r="C40" s="182"/>
      <c r="D40" s="182"/>
      <c r="E40" s="182" t="e">
        <f>#REF!</f>
        <v>#REF!</v>
      </c>
      <c r="F40" s="182"/>
      <c r="G40" s="182"/>
      <c r="H40" s="182" t="e">
        <f>#REF!</f>
        <v>#REF!</v>
      </c>
      <c r="I40" s="182"/>
      <c r="J40" s="182"/>
      <c r="K40" s="182" t="e">
        <f>#REF!</f>
        <v>#REF!</v>
      </c>
      <c r="L40" s="182"/>
      <c r="M40" s="182"/>
      <c r="N40" s="182" t="e">
        <f>#REF!</f>
        <v>#REF!</v>
      </c>
      <c r="O40" s="182"/>
      <c r="P40" s="182"/>
    </row>
    <row r="41" spans="1:16" x14ac:dyDescent="0.15">
      <c r="A41" s="182"/>
      <c r="B41" s="182" t="s">
        <v>59</v>
      </c>
      <c r="C41" s="182"/>
      <c r="D41" s="182" t="s">
        <v>60</v>
      </c>
      <c r="E41" s="182" t="s">
        <v>59</v>
      </c>
      <c r="F41" s="182"/>
      <c r="G41" s="182" t="s">
        <v>60</v>
      </c>
      <c r="H41" s="182" t="s">
        <v>59</v>
      </c>
      <c r="I41" s="182"/>
      <c r="J41" s="182" t="s">
        <v>60</v>
      </c>
      <c r="K41" s="182" t="s">
        <v>59</v>
      </c>
      <c r="L41" s="182"/>
      <c r="M41" s="182" t="s">
        <v>60</v>
      </c>
      <c r="N41" s="182" t="s">
        <v>59</v>
      </c>
      <c r="O41" s="182"/>
      <c r="P41" s="182" t="s">
        <v>60</v>
      </c>
    </row>
    <row r="42" spans="1:16" x14ac:dyDescent="0.15">
      <c r="A42" s="182" t="s">
        <v>61</v>
      </c>
      <c r="B42" s="182"/>
      <c r="C42" s="182"/>
      <c r="D42" s="182" t="e">
        <f>#REF!</f>
        <v>#REF!</v>
      </c>
      <c r="E42" s="182"/>
      <c r="F42" s="182"/>
      <c r="G42" s="182" t="e">
        <f>#REF!</f>
        <v>#REF!</v>
      </c>
      <c r="H42" s="182"/>
      <c r="I42" s="182"/>
      <c r="J42" s="182" t="e">
        <f>#REF!</f>
        <v>#REF!</v>
      </c>
      <c r="K42" s="182"/>
      <c r="L42" s="182"/>
      <c r="M42" s="182" t="e">
        <f>#REF!</f>
        <v>#REF!</v>
      </c>
      <c r="N42" s="182"/>
      <c r="O42" s="182"/>
      <c r="P42" s="182" t="e">
        <f>#REF!</f>
        <v>#REF!</v>
      </c>
    </row>
    <row r="43" spans="1:16" x14ac:dyDescent="0.15">
      <c r="A43" s="182" t="s">
        <v>62</v>
      </c>
      <c r="B43" s="182" t="e">
        <f>#REF!</f>
        <v>#REF!</v>
      </c>
      <c r="C43" s="182"/>
      <c r="D43" s="182"/>
      <c r="E43" s="182" t="e">
        <f>#REF!</f>
        <v>#REF!</v>
      </c>
      <c r="F43" s="182"/>
      <c r="G43" s="182"/>
      <c r="H43" s="182" t="e">
        <f>#REF!</f>
        <v>#REF!</v>
      </c>
      <c r="I43" s="182"/>
      <c r="J43" s="182"/>
      <c r="K43" s="182" t="e">
        <f>#REF!</f>
        <v>#REF!</v>
      </c>
      <c r="L43" s="182"/>
      <c r="M43" s="182"/>
      <c r="N43" s="182" t="e">
        <f>#REF!</f>
        <v>#REF!</v>
      </c>
      <c r="O43" s="182"/>
      <c r="P43" s="182"/>
    </row>
    <row r="44" spans="1:16" x14ac:dyDescent="0.15">
      <c r="A44" s="182" t="s">
        <v>63</v>
      </c>
      <c r="B44" s="182" t="e">
        <f>#REF!</f>
        <v>#REF!</v>
      </c>
      <c r="C44" s="182"/>
      <c r="D44" s="182"/>
      <c r="E44" s="182" t="e">
        <f>#REF!</f>
        <v>#REF!</v>
      </c>
      <c r="F44" s="182"/>
      <c r="G44" s="182"/>
      <c r="H44" s="182" t="e">
        <f>#REF!</f>
        <v>#REF!</v>
      </c>
      <c r="I44" s="182"/>
      <c r="J44" s="182"/>
      <c r="K44" s="182" t="e">
        <f>#REF!</f>
        <v>#REF!</v>
      </c>
      <c r="L44" s="182"/>
      <c r="M44" s="182"/>
      <c r="N44" s="182" t="e">
        <f>#REF!</f>
        <v>#REF!</v>
      </c>
      <c r="O44" s="182"/>
      <c r="P44" s="182"/>
    </row>
    <row r="45" spans="1:16" x14ac:dyDescent="0.15">
      <c r="A45" s="182" t="s">
        <v>64</v>
      </c>
      <c r="B45" s="182" t="e">
        <f>#REF!</f>
        <v>#REF!</v>
      </c>
      <c r="C45" s="182"/>
      <c r="D45" s="182"/>
      <c r="E45" s="182" t="e">
        <f>#REF!</f>
        <v>#REF!</v>
      </c>
      <c r="F45" s="182"/>
      <c r="G45" s="182"/>
      <c r="H45" s="182" t="e">
        <f>#REF!</f>
        <v>#REF!</v>
      </c>
      <c r="I45" s="182"/>
      <c r="J45" s="182"/>
      <c r="K45" s="182" t="e">
        <f>#REF!</f>
        <v>#REF!</v>
      </c>
      <c r="L45" s="182"/>
      <c r="M45" s="182"/>
      <c r="N45" s="182" t="e">
        <f>#REF!</f>
        <v>#REF!</v>
      </c>
      <c r="O45" s="182"/>
      <c r="P45" s="182"/>
    </row>
    <row r="46" spans="1:16" x14ac:dyDescent="0.15">
      <c r="A46" s="182" t="s">
        <v>65</v>
      </c>
      <c r="B46" s="182" t="e">
        <f>#REF!</f>
        <v>#REF!</v>
      </c>
      <c r="C46" s="182"/>
      <c r="D46" s="182"/>
      <c r="E46" s="182" t="e">
        <f>#REF!</f>
        <v>#REF!</v>
      </c>
      <c r="F46" s="182"/>
      <c r="G46" s="182"/>
      <c r="H46" s="182" t="e">
        <f>#REF!</f>
        <v>#REF!</v>
      </c>
      <c r="I46" s="182"/>
      <c r="J46" s="182"/>
      <c r="K46" s="182" t="e">
        <f>#REF!</f>
        <v>#REF!</v>
      </c>
      <c r="L46" s="182"/>
      <c r="M46" s="182"/>
      <c r="N46" s="182" t="e">
        <f>#REF!</f>
        <v>#REF!</v>
      </c>
      <c r="O46" s="182"/>
      <c r="P46" s="182"/>
    </row>
    <row r="47" spans="1:16" x14ac:dyDescent="0.15">
      <c r="A47" s="182" t="s">
        <v>13</v>
      </c>
      <c r="B47" s="182" t="e">
        <f>#REF!</f>
        <v>#REF!</v>
      </c>
      <c r="C47" s="182"/>
      <c r="D47" s="182"/>
      <c r="E47" s="182" t="e">
        <f>#REF!</f>
        <v>#REF!</v>
      </c>
      <c r="F47" s="182"/>
      <c r="G47" s="182"/>
      <c r="H47" s="182" t="e">
        <f>#REF!</f>
        <v>#REF!</v>
      </c>
      <c r="I47" s="182"/>
      <c r="J47" s="182"/>
      <c r="K47" s="182" t="e">
        <f>#REF!</f>
        <v>#REF!</v>
      </c>
      <c r="L47" s="182"/>
      <c r="M47" s="182"/>
      <c r="N47" s="182" t="e">
        <f>#REF!</f>
        <v>#REF!</v>
      </c>
      <c r="O47" s="182"/>
      <c r="P47" s="182"/>
    </row>
    <row r="48" spans="1:16" x14ac:dyDescent="0.15">
      <c r="A48" s="182" t="s">
        <v>66</v>
      </c>
      <c r="B48" s="182" t="e">
        <f>#REF!</f>
        <v>#REF!</v>
      </c>
      <c r="C48" s="182"/>
      <c r="D48" s="182"/>
      <c r="E48" s="182" t="e">
        <f>#REF!</f>
        <v>#REF!</v>
      </c>
      <c r="F48" s="182"/>
      <c r="G48" s="182"/>
      <c r="H48" s="182" t="e">
        <f>#REF!</f>
        <v>#REF!</v>
      </c>
      <c r="I48" s="182"/>
      <c r="J48" s="182"/>
      <c r="K48" s="182" t="e">
        <f>#REF!</f>
        <v>#REF!</v>
      </c>
      <c r="L48" s="182"/>
      <c r="M48" s="182"/>
      <c r="N48" s="182" t="e">
        <f>#REF!</f>
        <v>#REF!</v>
      </c>
      <c r="O48" s="182"/>
      <c r="P48" s="182"/>
    </row>
    <row r="49" spans="1:16" x14ac:dyDescent="0.15">
      <c r="A49" s="182" t="s">
        <v>67</v>
      </c>
      <c r="B49" s="182" t="e">
        <f>#REF!</f>
        <v>#REF!</v>
      </c>
      <c r="C49" s="182"/>
      <c r="D49" s="182"/>
      <c r="E49" s="182" t="e">
        <f>#REF!</f>
        <v>#REF!</v>
      </c>
      <c r="F49" s="182"/>
      <c r="G49" s="182"/>
      <c r="H49" s="182" t="e">
        <f>#REF!</f>
        <v>#REF!</v>
      </c>
      <c r="I49" s="182"/>
      <c r="J49" s="182"/>
      <c r="K49" s="182" t="e">
        <f>#REF!</f>
        <v>#REF!</v>
      </c>
      <c r="L49" s="182"/>
      <c r="M49" s="182"/>
      <c r="N49" s="182" t="e">
        <f>#REF!</f>
        <v>#REF!</v>
      </c>
      <c r="O49" s="182"/>
      <c r="P49" s="182"/>
    </row>
    <row r="50" spans="1:16" x14ac:dyDescent="0.15">
      <c r="A50" s="182" t="s">
        <v>68</v>
      </c>
      <c r="B50" s="182" t="e">
        <f>NA()</f>
        <v>#N/A</v>
      </c>
      <c r="C50" s="182" t="e">
        <f>IF(ISNUMBER(#REF!),#REF!,NA())</f>
        <v>#N/A</v>
      </c>
      <c r="D50" s="182" t="e">
        <f>NA()</f>
        <v>#N/A</v>
      </c>
      <c r="E50" s="182" t="e">
        <f>NA()</f>
        <v>#N/A</v>
      </c>
      <c r="F50" s="182" t="e">
        <f>IF(ISNUMBER(#REF!),#REF!,NA())</f>
        <v>#N/A</v>
      </c>
      <c r="G50" s="182" t="e">
        <f>NA()</f>
        <v>#N/A</v>
      </c>
      <c r="H50" s="182" t="e">
        <f>NA()</f>
        <v>#N/A</v>
      </c>
      <c r="I50" s="182" t="e">
        <f>IF(ISNUMBER(#REF!),#REF!,NA())</f>
        <v>#N/A</v>
      </c>
      <c r="J50" s="182" t="e">
        <f>NA()</f>
        <v>#N/A</v>
      </c>
      <c r="K50" s="182" t="e">
        <f>NA()</f>
        <v>#N/A</v>
      </c>
      <c r="L50" s="182" t="e">
        <f>IF(ISNUMBER(#REF!),#REF!,NA())</f>
        <v>#N/A</v>
      </c>
      <c r="M50" s="182" t="e">
        <f>NA()</f>
        <v>#N/A</v>
      </c>
      <c r="N50" s="182" t="e">
        <f>NA()</f>
        <v>#N/A</v>
      </c>
      <c r="O50" s="182" t="e">
        <f>IF(ISNUMBER(#REF!),#REF!,NA())</f>
        <v>#N/A</v>
      </c>
      <c r="P50" s="182" t="e">
        <f>NA()</f>
        <v>#N/A</v>
      </c>
    </row>
    <row r="53" spans="1:16" x14ac:dyDescent="0.15">
      <c r="A53" s="150" t="s">
        <v>69</v>
      </c>
    </row>
    <row r="54" spans="1:16" x14ac:dyDescent="0.15">
      <c r="A54" s="181"/>
      <c r="B54" s="181" t="e">
        <f>#REF!</f>
        <v>#REF!</v>
      </c>
      <c r="C54" s="181"/>
      <c r="D54" s="181"/>
      <c r="E54" s="181" t="e">
        <f>#REF!</f>
        <v>#REF!</v>
      </c>
      <c r="F54" s="181"/>
      <c r="G54" s="181"/>
      <c r="H54" s="181" t="e">
        <f>#REF!</f>
        <v>#REF!</v>
      </c>
      <c r="I54" s="181"/>
      <c r="J54" s="181"/>
      <c r="K54" s="181" t="e">
        <f>#REF!</f>
        <v>#REF!</v>
      </c>
      <c r="L54" s="181"/>
      <c r="M54" s="181"/>
      <c r="N54" s="181" t="e">
        <f>#REF!</f>
        <v>#REF!</v>
      </c>
      <c r="O54" s="181"/>
      <c r="P54" s="181"/>
    </row>
    <row r="55" spans="1:16" x14ac:dyDescent="0.15">
      <c r="A55" s="181"/>
      <c r="B55" s="181" t="s">
        <v>70</v>
      </c>
      <c r="C55" s="181"/>
      <c r="D55" s="181" t="s">
        <v>71</v>
      </c>
      <c r="E55" s="181" t="s">
        <v>70</v>
      </c>
      <c r="F55" s="181"/>
      <c r="G55" s="181" t="s">
        <v>71</v>
      </c>
      <c r="H55" s="181" t="s">
        <v>70</v>
      </c>
      <c r="I55" s="181"/>
      <c r="J55" s="181" t="s">
        <v>71</v>
      </c>
      <c r="K55" s="181" t="s">
        <v>70</v>
      </c>
      <c r="L55" s="181"/>
      <c r="M55" s="181" t="s">
        <v>71</v>
      </c>
      <c r="N55" s="181" t="s">
        <v>70</v>
      </c>
      <c r="O55" s="181"/>
      <c r="P55" s="181" t="s">
        <v>71</v>
      </c>
    </row>
    <row r="56" spans="1:16" x14ac:dyDescent="0.15">
      <c r="A56" s="181" t="s">
        <v>42</v>
      </c>
      <c r="B56" s="181"/>
      <c r="C56" s="181"/>
      <c r="D56" s="181" t="e">
        <f>#REF!</f>
        <v>#REF!</v>
      </c>
      <c r="E56" s="181"/>
      <c r="F56" s="181"/>
      <c r="G56" s="181" t="e">
        <f>#REF!</f>
        <v>#REF!</v>
      </c>
      <c r="H56" s="181"/>
      <c r="I56" s="181"/>
      <c r="J56" s="181" t="e">
        <f>#REF!</f>
        <v>#REF!</v>
      </c>
      <c r="K56" s="181"/>
      <c r="L56" s="181"/>
      <c r="M56" s="181" t="e">
        <f>#REF!</f>
        <v>#REF!</v>
      </c>
      <c r="N56" s="181"/>
      <c r="O56" s="181"/>
      <c r="P56" s="181" t="e">
        <f>#REF!</f>
        <v>#REF!</v>
      </c>
    </row>
    <row r="57" spans="1:16" x14ac:dyDescent="0.15">
      <c r="A57" s="181" t="s">
        <v>41</v>
      </c>
      <c r="B57" s="181"/>
      <c r="C57" s="181"/>
      <c r="D57" s="181" t="e">
        <f>#REF!</f>
        <v>#REF!</v>
      </c>
      <c r="E57" s="181"/>
      <c r="F57" s="181"/>
      <c r="G57" s="181" t="e">
        <f>#REF!</f>
        <v>#REF!</v>
      </c>
      <c r="H57" s="181"/>
      <c r="I57" s="181"/>
      <c r="J57" s="181" t="e">
        <f>#REF!</f>
        <v>#REF!</v>
      </c>
      <c r="K57" s="181"/>
      <c r="L57" s="181"/>
      <c r="M57" s="181" t="e">
        <f>#REF!</f>
        <v>#REF!</v>
      </c>
      <c r="N57" s="181"/>
      <c r="O57" s="181"/>
      <c r="P57" s="181" t="e">
        <f>#REF!</f>
        <v>#REF!</v>
      </c>
    </row>
    <row r="58" spans="1:16" x14ac:dyDescent="0.15">
      <c r="A58" s="181" t="s">
        <v>40</v>
      </c>
      <c r="B58" s="181"/>
      <c r="C58" s="181"/>
      <c r="D58" s="181" t="e">
        <f>#REF!</f>
        <v>#REF!</v>
      </c>
      <c r="E58" s="181"/>
      <c r="F58" s="181"/>
      <c r="G58" s="181" t="e">
        <f>#REF!</f>
        <v>#REF!</v>
      </c>
      <c r="H58" s="181"/>
      <c r="I58" s="181"/>
      <c r="J58" s="181" t="e">
        <f>#REF!</f>
        <v>#REF!</v>
      </c>
      <c r="K58" s="181"/>
      <c r="L58" s="181"/>
      <c r="M58" s="181" t="e">
        <f>#REF!</f>
        <v>#REF!</v>
      </c>
      <c r="N58" s="181"/>
      <c r="O58" s="181"/>
      <c r="P58" s="181" t="e">
        <f>#REF!</f>
        <v>#REF!</v>
      </c>
    </row>
    <row r="59" spans="1:16" x14ac:dyDescent="0.15">
      <c r="A59" s="181" t="s">
        <v>38</v>
      </c>
      <c r="B59" s="181" t="e">
        <f>#REF!</f>
        <v>#REF!</v>
      </c>
      <c r="C59" s="181"/>
      <c r="D59" s="181"/>
      <c r="E59" s="181" t="e">
        <f>#REF!</f>
        <v>#REF!</v>
      </c>
      <c r="F59" s="181"/>
      <c r="G59" s="181"/>
      <c r="H59" s="181" t="e">
        <f>#REF!</f>
        <v>#REF!</v>
      </c>
      <c r="I59" s="181"/>
      <c r="J59" s="181"/>
      <c r="K59" s="181" t="e">
        <f>#REF!</f>
        <v>#REF!</v>
      </c>
      <c r="L59" s="181"/>
      <c r="M59" s="181"/>
      <c r="N59" s="181" t="e">
        <f>#REF!</f>
        <v>#REF!</v>
      </c>
      <c r="O59" s="181"/>
      <c r="P59" s="181"/>
    </row>
    <row r="60" spans="1:16" x14ac:dyDescent="0.15">
      <c r="A60" s="181" t="s">
        <v>37</v>
      </c>
      <c r="B60" s="181" t="e">
        <f>#REF!</f>
        <v>#REF!</v>
      </c>
      <c r="C60" s="181"/>
      <c r="D60" s="181"/>
      <c r="E60" s="181" t="e">
        <f>#REF!</f>
        <v>#REF!</v>
      </c>
      <c r="F60" s="181"/>
      <c r="G60" s="181"/>
      <c r="H60" s="181" t="e">
        <f>#REF!</f>
        <v>#REF!</v>
      </c>
      <c r="I60" s="181"/>
      <c r="J60" s="181"/>
      <c r="K60" s="181" t="e">
        <f>#REF!</f>
        <v>#REF!</v>
      </c>
      <c r="L60" s="181"/>
      <c r="M60" s="181"/>
      <c r="N60" s="181" t="e">
        <f>#REF!</f>
        <v>#REF!</v>
      </c>
      <c r="O60" s="181"/>
      <c r="P60" s="181"/>
    </row>
    <row r="61" spans="1:16" x14ac:dyDescent="0.15">
      <c r="A61" s="181" t="s">
        <v>35</v>
      </c>
      <c r="B61" s="181" t="e">
        <f>#REF!</f>
        <v>#REF!</v>
      </c>
      <c r="C61" s="181"/>
      <c r="D61" s="181"/>
      <c r="E61" s="181" t="e">
        <f>#REF!</f>
        <v>#REF!</v>
      </c>
      <c r="F61" s="181"/>
      <c r="G61" s="181"/>
      <c r="H61" s="181" t="e">
        <f>#REF!</f>
        <v>#REF!</v>
      </c>
      <c r="I61" s="181"/>
      <c r="J61" s="181"/>
      <c r="K61" s="181" t="e">
        <f>#REF!</f>
        <v>#REF!</v>
      </c>
      <c r="L61" s="181"/>
      <c r="M61" s="181"/>
      <c r="N61" s="181" t="e">
        <f>#REF!</f>
        <v>#REF!</v>
      </c>
      <c r="O61" s="181"/>
      <c r="P61" s="181"/>
    </row>
    <row r="62" spans="1:16" x14ac:dyDescent="0.15">
      <c r="A62" s="181" t="s">
        <v>34</v>
      </c>
      <c r="B62" s="181" t="e">
        <f>#REF!</f>
        <v>#REF!</v>
      </c>
      <c r="C62" s="181"/>
      <c r="D62" s="181"/>
      <c r="E62" s="181" t="e">
        <f>#REF!</f>
        <v>#REF!</v>
      </c>
      <c r="F62" s="181"/>
      <c r="G62" s="181"/>
      <c r="H62" s="181" t="e">
        <f>#REF!</f>
        <v>#REF!</v>
      </c>
      <c r="I62" s="181"/>
      <c r="J62" s="181"/>
      <c r="K62" s="181" t="e">
        <f>#REF!</f>
        <v>#REF!</v>
      </c>
      <c r="L62" s="181"/>
      <c r="M62" s="181"/>
      <c r="N62" s="181" t="e">
        <f>#REF!</f>
        <v>#REF!</v>
      </c>
      <c r="O62" s="181"/>
      <c r="P62" s="181"/>
    </row>
    <row r="63" spans="1:16" x14ac:dyDescent="0.15">
      <c r="A63" s="181" t="s">
        <v>33</v>
      </c>
      <c r="B63" s="181" t="e">
        <f>#REF!</f>
        <v>#REF!</v>
      </c>
      <c r="C63" s="181"/>
      <c r="D63" s="181"/>
      <c r="E63" s="181" t="e">
        <f>#REF!</f>
        <v>#REF!</v>
      </c>
      <c r="F63" s="181"/>
      <c r="G63" s="181"/>
      <c r="H63" s="181" t="e">
        <f>#REF!</f>
        <v>#REF!</v>
      </c>
      <c r="I63" s="181"/>
      <c r="J63" s="181"/>
      <c r="K63" s="181" t="e">
        <f>#REF!</f>
        <v>#REF!</v>
      </c>
      <c r="L63" s="181"/>
      <c r="M63" s="181"/>
      <c r="N63" s="181" t="e">
        <f>#REF!</f>
        <v>#REF!</v>
      </c>
      <c r="O63" s="181"/>
      <c r="P63" s="181"/>
    </row>
    <row r="64" spans="1:16" x14ac:dyDescent="0.15">
      <c r="A64" s="181" t="s">
        <v>32</v>
      </c>
      <c r="B64" s="181" t="e">
        <f>#REF!</f>
        <v>#REF!</v>
      </c>
      <c r="C64" s="181"/>
      <c r="D64" s="181"/>
      <c r="E64" s="181" t="e">
        <f>#REF!</f>
        <v>#REF!</v>
      </c>
      <c r="F64" s="181"/>
      <c r="G64" s="181"/>
      <c r="H64" s="181" t="e">
        <f>#REF!</f>
        <v>#REF!</v>
      </c>
      <c r="I64" s="181"/>
      <c r="J64" s="181"/>
      <c r="K64" s="181" t="e">
        <f>#REF!</f>
        <v>#REF!</v>
      </c>
      <c r="L64" s="181"/>
      <c r="M64" s="181"/>
      <c r="N64" s="181" t="e">
        <f>#REF!</f>
        <v>#REF!</v>
      </c>
      <c r="O64" s="181"/>
      <c r="P64" s="181"/>
    </row>
    <row r="65" spans="1:16" x14ac:dyDescent="0.15">
      <c r="A65" s="181" t="s">
        <v>31</v>
      </c>
      <c r="B65" s="181" t="e">
        <f>#REF!</f>
        <v>#REF!</v>
      </c>
      <c r="C65" s="181"/>
      <c r="D65" s="181"/>
      <c r="E65" s="181" t="e">
        <f>#REF!</f>
        <v>#REF!</v>
      </c>
      <c r="F65" s="181"/>
      <c r="G65" s="181"/>
      <c r="H65" s="181" t="e">
        <f>#REF!</f>
        <v>#REF!</v>
      </c>
      <c r="I65" s="181"/>
      <c r="J65" s="181"/>
      <c r="K65" s="181" t="e">
        <f>#REF!</f>
        <v>#REF!</v>
      </c>
      <c r="L65" s="181"/>
      <c r="M65" s="181"/>
      <c r="N65" s="181" t="e">
        <f>#REF!</f>
        <v>#REF!</v>
      </c>
      <c r="O65" s="181"/>
      <c r="P65" s="181"/>
    </row>
    <row r="66" spans="1:16" x14ac:dyDescent="0.15">
      <c r="A66" s="181" t="s">
        <v>30</v>
      </c>
      <c r="B66" s="181" t="e">
        <f>#REF!</f>
        <v>#REF!</v>
      </c>
      <c r="C66" s="181"/>
      <c r="D66" s="181"/>
      <c r="E66" s="181" t="e">
        <f>#REF!</f>
        <v>#REF!</v>
      </c>
      <c r="F66" s="181"/>
      <c r="G66" s="181"/>
      <c r="H66" s="181" t="e">
        <f>#REF!</f>
        <v>#REF!</v>
      </c>
      <c r="I66" s="181"/>
      <c r="J66" s="181"/>
      <c r="K66" s="181" t="e">
        <f>#REF!</f>
        <v>#REF!</v>
      </c>
      <c r="L66" s="181"/>
      <c r="M66" s="181"/>
      <c r="N66" s="181" t="e">
        <f>#REF!</f>
        <v>#REF!</v>
      </c>
      <c r="O66" s="181"/>
      <c r="P66" s="181"/>
    </row>
    <row r="67" spans="1:16" x14ac:dyDescent="0.15">
      <c r="A67" s="181" t="s">
        <v>72</v>
      </c>
      <c r="B67" s="181" t="e">
        <f>NA()</f>
        <v>#N/A</v>
      </c>
      <c r="C67" s="181" t="e">
        <f>IF(ISNUMBER(#REF!), IF(#REF! &lt; 0, 0,#REF!), NA())</f>
        <v>#N/A</v>
      </c>
      <c r="D67" s="181" t="e">
        <f>NA()</f>
        <v>#N/A</v>
      </c>
      <c r="E67" s="181" t="e">
        <f>NA()</f>
        <v>#N/A</v>
      </c>
      <c r="F67" s="181" t="e">
        <f>IF(ISNUMBER(#REF!), IF(#REF! &lt; 0, 0,#REF!), NA())</f>
        <v>#N/A</v>
      </c>
      <c r="G67" s="181" t="e">
        <f>NA()</f>
        <v>#N/A</v>
      </c>
      <c r="H67" s="181" t="e">
        <f>NA()</f>
        <v>#N/A</v>
      </c>
      <c r="I67" s="181" t="e">
        <f>IF(ISNUMBER(#REF!), IF(#REF! &lt; 0, 0,#REF!), NA())</f>
        <v>#N/A</v>
      </c>
      <c r="J67" s="181" t="e">
        <f>NA()</f>
        <v>#N/A</v>
      </c>
      <c r="K67" s="181" t="e">
        <f>NA()</f>
        <v>#N/A</v>
      </c>
      <c r="L67" s="181" t="e">
        <f>IF(ISNUMBER(#REF!), IF(#REF! &lt; 0, 0,#REF!), NA())</f>
        <v>#N/A</v>
      </c>
      <c r="M67" s="181" t="e">
        <f>NA()</f>
        <v>#N/A</v>
      </c>
      <c r="N67" s="181" t="e">
        <f>NA()</f>
        <v>#N/A</v>
      </c>
      <c r="O67" s="181" t="e">
        <f>IF(ISNUMBER(#REF!), IF(#REF! &lt; 0, 0,#REF!), NA())</f>
        <v>#N/A</v>
      </c>
      <c r="P67" s="181" t="e">
        <f>NA()</f>
        <v>#N/A</v>
      </c>
    </row>
    <row r="70" spans="1:16" x14ac:dyDescent="0.15">
      <c r="A70" s="183" t="s">
        <v>73</v>
      </c>
      <c r="B70" s="183"/>
      <c r="C70" s="183"/>
      <c r="D70" s="183"/>
      <c r="E70" s="183"/>
      <c r="F70" s="183"/>
    </row>
    <row r="71" spans="1:16" x14ac:dyDescent="0.15">
      <c r="A71" s="184"/>
      <c r="B71" s="184" t="e">
        <f>#REF!</f>
        <v>#REF!</v>
      </c>
      <c r="C71" s="184" t="e">
        <f>#REF!</f>
        <v>#REF!</v>
      </c>
      <c r="D71" s="184" t="e">
        <f>#REF!</f>
        <v>#REF!</v>
      </c>
    </row>
    <row r="72" spans="1:16" x14ac:dyDescent="0.15">
      <c r="A72" s="184" t="s">
        <v>74</v>
      </c>
      <c r="B72" s="185" t="e">
        <f>#REF!</f>
        <v>#REF!</v>
      </c>
      <c r="C72" s="185" t="e">
        <f>#REF!</f>
        <v>#REF!</v>
      </c>
      <c r="D72" s="185" t="e">
        <f>#REF!</f>
        <v>#REF!</v>
      </c>
    </row>
    <row r="73" spans="1:16" x14ac:dyDescent="0.15">
      <c r="A73" s="184" t="s">
        <v>75</v>
      </c>
      <c r="B73" s="185" t="e">
        <f>#REF!</f>
        <v>#REF!</v>
      </c>
      <c r="C73" s="185" t="e">
        <f>#REF!</f>
        <v>#REF!</v>
      </c>
      <c r="D73" s="185" t="e">
        <f>#REF!</f>
        <v>#REF!</v>
      </c>
    </row>
    <row r="74" spans="1:16" x14ac:dyDescent="0.15">
      <c r="A74" s="184" t="s">
        <v>76</v>
      </c>
      <c r="B74" s="185" t="e">
        <f>#REF!</f>
        <v>#REF!</v>
      </c>
      <c r="C74" s="185" t="e">
        <f>#REF!</f>
        <v>#REF!</v>
      </c>
      <c r="D74" s="185" t="e">
        <f>#REF!</f>
        <v>#REF!</v>
      </c>
    </row>
  </sheetData>
  <sheetProtection algorithmName="SHA-512" hashValue="tqF0nKmWSLfwqMO1OGpdaOO2MiX5o7ZzvviBln0etCQ6CIhQ+dEY76OBUUVz0lEwKW0WOChhu8MC75Fde2yppQ==" saltValue="gTt0F0Kz6v/QBkHzsz/TM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213</v>
      </c>
      <c r="DI1" s="798"/>
      <c r="DJ1" s="798"/>
      <c r="DK1" s="798"/>
      <c r="DL1" s="798"/>
      <c r="DM1" s="798"/>
      <c r="DN1" s="799"/>
      <c r="DO1" s="226"/>
      <c r="DP1" s="797" t="s">
        <v>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226</v>
      </c>
      <c r="C5" s="745"/>
      <c r="D5" s="745"/>
      <c r="E5" s="745"/>
      <c r="F5" s="745"/>
      <c r="G5" s="745"/>
      <c r="H5" s="745"/>
      <c r="I5" s="745"/>
      <c r="J5" s="745"/>
      <c r="K5" s="745"/>
      <c r="L5" s="745"/>
      <c r="M5" s="745"/>
      <c r="N5" s="745"/>
      <c r="O5" s="745"/>
      <c r="P5" s="745"/>
      <c r="Q5" s="746"/>
      <c r="R5" s="733">
        <v>5707098</v>
      </c>
      <c r="S5" s="734"/>
      <c r="T5" s="734"/>
      <c r="U5" s="734"/>
      <c r="V5" s="734"/>
      <c r="W5" s="734"/>
      <c r="X5" s="734"/>
      <c r="Y5" s="777"/>
      <c r="Z5" s="795">
        <v>21.4</v>
      </c>
      <c r="AA5" s="795"/>
      <c r="AB5" s="795"/>
      <c r="AC5" s="795"/>
      <c r="AD5" s="796">
        <v>5707098</v>
      </c>
      <c r="AE5" s="796"/>
      <c r="AF5" s="796"/>
      <c r="AG5" s="796"/>
      <c r="AH5" s="796"/>
      <c r="AI5" s="796"/>
      <c r="AJ5" s="796"/>
      <c r="AK5" s="796"/>
      <c r="AL5" s="778">
        <v>44.6</v>
      </c>
      <c r="AM5" s="749"/>
      <c r="AN5" s="749"/>
      <c r="AO5" s="779"/>
      <c r="AP5" s="744" t="s">
        <v>227</v>
      </c>
      <c r="AQ5" s="745"/>
      <c r="AR5" s="745"/>
      <c r="AS5" s="745"/>
      <c r="AT5" s="745"/>
      <c r="AU5" s="745"/>
      <c r="AV5" s="745"/>
      <c r="AW5" s="745"/>
      <c r="AX5" s="745"/>
      <c r="AY5" s="745"/>
      <c r="AZ5" s="745"/>
      <c r="BA5" s="745"/>
      <c r="BB5" s="745"/>
      <c r="BC5" s="745"/>
      <c r="BD5" s="745"/>
      <c r="BE5" s="745"/>
      <c r="BF5" s="746"/>
      <c r="BG5" s="678">
        <v>5675844</v>
      </c>
      <c r="BH5" s="679"/>
      <c r="BI5" s="679"/>
      <c r="BJ5" s="679"/>
      <c r="BK5" s="679"/>
      <c r="BL5" s="679"/>
      <c r="BM5" s="679"/>
      <c r="BN5" s="680"/>
      <c r="BO5" s="715">
        <v>99.5</v>
      </c>
      <c r="BP5" s="715"/>
      <c r="BQ5" s="715"/>
      <c r="BR5" s="715"/>
      <c r="BS5" s="716">
        <v>199801</v>
      </c>
      <c r="BT5" s="716"/>
      <c r="BU5" s="716"/>
      <c r="BV5" s="716"/>
      <c r="BW5" s="716"/>
      <c r="BX5" s="716"/>
      <c r="BY5" s="716"/>
      <c r="BZ5" s="716"/>
      <c r="CA5" s="716"/>
      <c r="CB5" s="775"/>
      <c r="CD5" s="782" t="s">
        <v>222</v>
      </c>
      <c r="CE5" s="783"/>
      <c r="CF5" s="783"/>
      <c r="CG5" s="783"/>
      <c r="CH5" s="783"/>
      <c r="CI5" s="783"/>
      <c r="CJ5" s="783"/>
      <c r="CK5" s="783"/>
      <c r="CL5" s="783"/>
      <c r="CM5" s="783"/>
      <c r="CN5" s="783"/>
      <c r="CO5" s="783"/>
      <c r="CP5" s="783"/>
      <c r="CQ5" s="784"/>
      <c r="CR5" s="782" t="s">
        <v>228</v>
      </c>
      <c r="CS5" s="783"/>
      <c r="CT5" s="783"/>
      <c r="CU5" s="783"/>
      <c r="CV5" s="783"/>
      <c r="CW5" s="783"/>
      <c r="CX5" s="783"/>
      <c r="CY5" s="784"/>
      <c r="CZ5" s="782" t="s">
        <v>220</v>
      </c>
      <c r="DA5" s="783"/>
      <c r="DB5" s="783"/>
      <c r="DC5" s="784"/>
      <c r="DD5" s="782" t="s">
        <v>229</v>
      </c>
      <c r="DE5" s="783"/>
      <c r="DF5" s="783"/>
      <c r="DG5" s="783"/>
      <c r="DH5" s="783"/>
      <c r="DI5" s="783"/>
      <c r="DJ5" s="783"/>
      <c r="DK5" s="783"/>
      <c r="DL5" s="783"/>
      <c r="DM5" s="783"/>
      <c r="DN5" s="783"/>
      <c r="DO5" s="783"/>
      <c r="DP5" s="784"/>
      <c r="DQ5" s="782" t="s">
        <v>230</v>
      </c>
      <c r="DR5" s="783"/>
      <c r="DS5" s="783"/>
      <c r="DT5" s="783"/>
      <c r="DU5" s="783"/>
      <c r="DV5" s="783"/>
      <c r="DW5" s="783"/>
      <c r="DX5" s="783"/>
      <c r="DY5" s="783"/>
      <c r="DZ5" s="783"/>
      <c r="EA5" s="783"/>
      <c r="EB5" s="783"/>
      <c r="EC5" s="784"/>
    </row>
    <row r="6" spans="2:143" ht="11.25" customHeight="1" x14ac:dyDescent="0.15">
      <c r="B6" s="675" t="s">
        <v>231</v>
      </c>
      <c r="C6" s="676"/>
      <c r="D6" s="676"/>
      <c r="E6" s="676"/>
      <c r="F6" s="676"/>
      <c r="G6" s="676"/>
      <c r="H6" s="676"/>
      <c r="I6" s="676"/>
      <c r="J6" s="676"/>
      <c r="K6" s="676"/>
      <c r="L6" s="676"/>
      <c r="M6" s="676"/>
      <c r="N6" s="676"/>
      <c r="O6" s="676"/>
      <c r="P6" s="676"/>
      <c r="Q6" s="677"/>
      <c r="R6" s="678">
        <v>219220</v>
      </c>
      <c r="S6" s="679"/>
      <c r="T6" s="679"/>
      <c r="U6" s="679"/>
      <c r="V6" s="679"/>
      <c r="W6" s="679"/>
      <c r="X6" s="679"/>
      <c r="Y6" s="680"/>
      <c r="Z6" s="715">
        <v>0.8</v>
      </c>
      <c r="AA6" s="715"/>
      <c r="AB6" s="715"/>
      <c r="AC6" s="715"/>
      <c r="AD6" s="716">
        <v>219220</v>
      </c>
      <c r="AE6" s="716"/>
      <c r="AF6" s="716"/>
      <c r="AG6" s="716"/>
      <c r="AH6" s="716"/>
      <c r="AI6" s="716"/>
      <c r="AJ6" s="716"/>
      <c r="AK6" s="716"/>
      <c r="AL6" s="681">
        <v>1.7</v>
      </c>
      <c r="AM6" s="682"/>
      <c r="AN6" s="682"/>
      <c r="AO6" s="717"/>
      <c r="AP6" s="675" t="s">
        <v>232</v>
      </c>
      <c r="AQ6" s="676"/>
      <c r="AR6" s="676"/>
      <c r="AS6" s="676"/>
      <c r="AT6" s="676"/>
      <c r="AU6" s="676"/>
      <c r="AV6" s="676"/>
      <c r="AW6" s="676"/>
      <c r="AX6" s="676"/>
      <c r="AY6" s="676"/>
      <c r="AZ6" s="676"/>
      <c r="BA6" s="676"/>
      <c r="BB6" s="676"/>
      <c r="BC6" s="676"/>
      <c r="BD6" s="676"/>
      <c r="BE6" s="676"/>
      <c r="BF6" s="677"/>
      <c r="BG6" s="678">
        <v>5675844</v>
      </c>
      <c r="BH6" s="679"/>
      <c r="BI6" s="679"/>
      <c r="BJ6" s="679"/>
      <c r="BK6" s="679"/>
      <c r="BL6" s="679"/>
      <c r="BM6" s="679"/>
      <c r="BN6" s="680"/>
      <c r="BO6" s="715">
        <v>99.5</v>
      </c>
      <c r="BP6" s="715"/>
      <c r="BQ6" s="715"/>
      <c r="BR6" s="715"/>
      <c r="BS6" s="716">
        <v>199801</v>
      </c>
      <c r="BT6" s="716"/>
      <c r="BU6" s="716"/>
      <c r="BV6" s="716"/>
      <c r="BW6" s="716"/>
      <c r="BX6" s="716"/>
      <c r="BY6" s="716"/>
      <c r="BZ6" s="716"/>
      <c r="CA6" s="716"/>
      <c r="CB6" s="775"/>
      <c r="CD6" s="736" t="s">
        <v>233</v>
      </c>
      <c r="CE6" s="737"/>
      <c r="CF6" s="737"/>
      <c r="CG6" s="737"/>
      <c r="CH6" s="737"/>
      <c r="CI6" s="737"/>
      <c r="CJ6" s="737"/>
      <c r="CK6" s="737"/>
      <c r="CL6" s="737"/>
      <c r="CM6" s="737"/>
      <c r="CN6" s="737"/>
      <c r="CO6" s="737"/>
      <c r="CP6" s="737"/>
      <c r="CQ6" s="738"/>
      <c r="CR6" s="678">
        <v>234526</v>
      </c>
      <c r="CS6" s="679"/>
      <c r="CT6" s="679"/>
      <c r="CU6" s="679"/>
      <c r="CV6" s="679"/>
      <c r="CW6" s="679"/>
      <c r="CX6" s="679"/>
      <c r="CY6" s="680"/>
      <c r="CZ6" s="778">
        <v>0.9</v>
      </c>
      <c r="DA6" s="749"/>
      <c r="DB6" s="749"/>
      <c r="DC6" s="781"/>
      <c r="DD6" s="684" t="s">
        <v>234</v>
      </c>
      <c r="DE6" s="679"/>
      <c r="DF6" s="679"/>
      <c r="DG6" s="679"/>
      <c r="DH6" s="679"/>
      <c r="DI6" s="679"/>
      <c r="DJ6" s="679"/>
      <c r="DK6" s="679"/>
      <c r="DL6" s="679"/>
      <c r="DM6" s="679"/>
      <c r="DN6" s="679"/>
      <c r="DO6" s="679"/>
      <c r="DP6" s="680"/>
      <c r="DQ6" s="684">
        <v>234028</v>
      </c>
      <c r="DR6" s="679"/>
      <c r="DS6" s="679"/>
      <c r="DT6" s="679"/>
      <c r="DU6" s="679"/>
      <c r="DV6" s="679"/>
      <c r="DW6" s="679"/>
      <c r="DX6" s="679"/>
      <c r="DY6" s="679"/>
      <c r="DZ6" s="679"/>
      <c r="EA6" s="679"/>
      <c r="EB6" s="679"/>
      <c r="EC6" s="722"/>
    </row>
    <row r="7" spans="2:143" ht="11.25" customHeight="1" x14ac:dyDescent="0.15">
      <c r="B7" s="675" t="s">
        <v>235</v>
      </c>
      <c r="C7" s="676"/>
      <c r="D7" s="676"/>
      <c r="E7" s="676"/>
      <c r="F7" s="676"/>
      <c r="G7" s="676"/>
      <c r="H7" s="676"/>
      <c r="I7" s="676"/>
      <c r="J7" s="676"/>
      <c r="K7" s="676"/>
      <c r="L7" s="676"/>
      <c r="M7" s="676"/>
      <c r="N7" s="676"/>
      <c r="O7" s="676"/>
      <c r="P7" s="676"/>
      <c r="Q7" s="677"/>
      <c r="R7" s="678">
        <v>4545</v>
      </c>
      <c r="S7" s="679"/>
      <c r="T7" s="679"/>
      <c r="U7" s="679"/>
      <c r="V7" s="679"/>
      <c r="W7" s="679"/>
      <c r="X7" s="679"/>
      <c r="Y7" s="680"/>
      <c r="Z7" s="715">
        <v>0</v>
      </c>
      <c r="AA7" s="715"/>
      <c r="AB7" s="715"/>
      <c r="AC7" s="715"/>
      <c r="AD7" s="716">
        <v>4545</v>
      </c>
      <c r="AE7" s="716"/>
      <c r="AF7" s="716"/>
      <c r="AG7" s="716"/>
      <c r="AH7" s="716"/>
      <c r="AI7" s="716"/>
      <c r="AJ7" s="716"/>
      <c r="AK7" s="716"/>
      <c r="AL7" s="681">
        <v>0</v>
      </c>
      <c r="AM7" s="682"/>
      <c r="AN7" s="682"/>
      <c r="AO7" s="717"/>
      <c r="AP7" s="675" t="s">
        <v>236</v>
      </c>
      <c r="AQ7" s="676"/>
      <c r="AR7" s="676"/>
      <c r="AS7" s="676"/>
      <c r="AT7" s="676"/>
      <c r="AU7" s="676"/>
      <c r="AV7" s="676"/>
      <c r="AW7" s="676"/>
      <c r="AX7" s="676"/>
      <c r="AY7" s="676"/>
      <c r="AZ7" s="676"/>
      <c r="BA7" s="676"/>
      <c r="BB7" s="676"/>
      <c r="BC7" s="676"/>
      <c r="BD7" s="676"/>
      <c r="BE7" s="676"/>
      <c r="BF7" s="677"/>
      <c r="BG7" s="678">
        <v>2364593</v>
      </c>
      <c r="BH7" s="679"/>
      <c r="BI7" s="679"/>
      <c r="BJ7" s="679"/>
      <c r="BK7" s="679"/>
      <c r="BL7" s="679"/>
      <c r="BM7" s="679"/>
      <c r="BN7" s="680"/>
      <c r="BO7" s="715">
        <v>41.4</v>
      </c>
      <c r="BP7" s="715"/>
      <c r="BQ7" s="715"/>
      <c r="BR7" s="715"/>
      <c r="BS7" s="716">
        <v>54862</v>
      </c>
      <c r="BT7" s="716"/>
      <c r="BU7" s="716"/>
      <c r="BV7" s="716"/>
      <c r="BW7" s="716"/>
      <c r="BX7" s="716"/>
      <c r="BY7" s="716"/>
      <c r="BZ7" s="716"/>
      <c r="CA7" s="716"/>
      <c r="CB7" s="775"/>
      <c r="CD7" s="711" t="s">
        <v>237</v>
      </c>
      <c r="CE7" s="712"/>
      <c r="CF7" s="712"/>
      <c r="CG7" s="712"/>
      <c r="CH7" s="712"/>
      <c r="CI7" s="712"/>
      <c r="CJ7" s="712"/>
      <c r="CK7" s="712"/>
      <c r="CL7" s="712"/>
      <c r="CM7" s="712"/>
      <c r="CN7" s="712"/>
      <c r="CO7" s="712"/>
      <c r="CP7" s="712"/>
      <c r="CQ7" s="713"/>
      <c r="CR7" s="678">
        <v>3163658</v>
      </c>
      <c r="CS7" s="679"/>
      <c r="CT7" s="679"/>
      <c r="CU7" s="679"/>
      <c r="CV7" s="679"/>
      <c r="CW7" s="679"/>
      <c r="CX7" s="679"/>
      <c r="CY7" s="680"/>
      <c r="CZ7" s="715">
        <v>12.4</v>
      </c>
      <c r="DA7" s="715"/>
      <c r="DB7" s="715"/>
      <c r="DC7" s="715"/>
      <c r="DD7" s="684">
        <v>155798</v>
      </c>
      <c r="DE7" s="679"/>
      <c r="DF7" s="679"/>
      <c r="DG7" s="679"/>
      <c r="DH7" s="679"/>
      <c r="DI7" s="679"/>
      <c r="DJ7" s="679"/>
      <c r="DK7" s="679"/>
      <c r="DL7" s="679"/>
      <c r="DM7" s="679"/>
      <c r="DN7" s="679"/>
      <c r="DO7" s="679"/>
      <c r="DP7" s="680"/>
      <c r="DQ7" s="684">
        <v>2009821</v>
      </c>
      <c r="DR7" s="679"/>
      <c r="DS7" s="679"/>
      <c r="DT7" s="679"/>
      <c r="DU7" s="679"/>
      <c r="DV7" s="679"/>
      <c r="DW7" s="679"/>
      <c r="DX7" s="679"/>
      <c r="DY7" s="679"/>
      <c r="DZ7" s="679"/>
      <c r="EA7" s="679"/>
      <c r="EB7" s="679"/>
      <c r="EC7" s="722"/>
    </row>
    <row r="8" spans="2:143" ht="11.25" customHeight="1" x14ac:dyDescent="0.15">
      <c r="B8" s="675" t="s">
        <v>238</v>
      </c>
      <c r="C8" s="676"/>
      <c r="D8" s="676"/>
      <c r="E8" s="676"/>
      <c r="F8" s="676"/>
      <c r="G8" s="676"/>
      <c r="H8" s="676"/>
      <c r="I8" s="676"/>
      <c r="J8" s="676"/>
      <c r="K8" s="676"/>
      <c r="L8" s="676"/>
      <c r="M8" s="676"/>
      <c r="N8" s="676"/>
      <c r="O8" s="676"/>
      <c r="P8" s="676"/>
      <c r="Q8" s="677"/>
      <c r="R8" s="678">
        <v>14345</v>
      </c>
      <c r="S8" s="679"/>
      <c r="T8" s="679"/>
      <c r="U8" s="679"/>
      <c r="V8" s="679"/>
      <c r="W8" s="679"/>
      <c r="X8" s="679"/>
      <c r="Y8" s="680"/>
      <c r="Z8" s="715">
        <v>0.1</v>
      </c>
      <c r="AA8" s="715"/>
      <c r="AB8" s="715"/>
      <c r="AC8" s="715"/>
      <c r="AD8" s="716">
        <v>14345</v>
      </c>
      <c r="AE8" s="716"/>
      <c r="AF8" s="716"/>
      <c r="AG8" s="716"/>
      <c r="AH8" s="716"/>
      <c r="AI8" s="716"/>
      <c r="AJ8" s="716"/>
      <c r="AK8" s="716"/>
      <c r="AL8" s="681">
        <v>0.1</v>
      </c>
      <c r="AM8" s="682"/>
      <c r="AN8" s="682"/>
      <c r="AO8" s="717"/>
      <c r="AP8" s="675" t="s">
        <v>239</v>
      </c>
      <c r="AQ8" s="676"/>
      <c r="AR8" s="676"/>
      <c r="AS8" s="676"/>
      <c r="AT8" s="676"/>
      <c r="AU8" s="676"/>
      <c r="AV8" s="676"/>
      <c r="AW8" s="676"/>
      <c r="AX8" s="676"/>
      <c r="AY8" s="676"/>
      <c r="AZ8" s="676"/>
      <c r="BA8" s="676"/>
      <c r="BB8" s="676"/>
      <c r="BC8" s="676"/>
      <c r="BD8" s="676"/>
      <c r="BE8" s="676"/>
      <c r="BF8" s="677"/>
      <c r="BG8" s="678">
        <v>84667</v>
      </c>
      <c r="BH8" s="679"/>
      <c r="BI8" s="679"/>
      <c r="BJ8" s="679"/>
      <c r="BK8" s="679"/>
      <c r="BL8" s="679"/>
      <c r="BM8" s="679"/>
      <c r="BN8" s="680"/>
      <c r="BO8" s="715">
        <v>1.5</v>
      </c>
      <c r="BP8" s="715"/>
      <c r="BQ8" s="715"/>
      <c r="BR8" s="715"/>
      <c r="BS8" s="684" t="s">
        <v>137</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9229695</v>
      </c>
      <c r="CS8" s="679"/>
      <c r="CT8" s="679"/>
      <c r="CU8" s="679"/>
      <c r="CV8" s="679"/>
      <c r="CW8" s="679"/>
      <c r="CX8" s="679"/>
      <c r="CY8" s="680"/>
      <c r="CZ8" s="715">
        <v>36.1</v>
      </c>
      <c r="DA8" s="715"/>
      <c r="DB8" s="715"/>
      <c r="DC8" s="715"/>
      <c r="DD8" s="684">
        <v>75675</v>
      </c>
      <c r="DE8" s="679"/>
      <c r="DF8" s="679"/>
      <c r="DG8" s="679"/>
      <c r="DH8" s="679"/>
      <c r="DI8" s="679"/>
      <c r="DJ8" s="679"/>
      <c r="DK8" s="679"/>
      <c r="DL8" s="679"/>
      <c r="DM8" s="679"/>
      <c r="DN8" s="679"/>
      <c r="DO8" s="679"/>
      <c r="DP8" s="680"/>
      <c r="DQ8" s="684">
        <v>3920623</v>
      </c>
      <c r="DR8" s="679"/>
      <c r="DS8" s="679"/>
      <c r="DT8" s="679"/>
      <c r="DU8" s="679"/>
      <c r="DV8" s="679"/>
      <c r="DW8" s="679"/>
      <c r="DX8" s="679"/>
      <c r="DY8" s="679"/>
      <c r="DZ8" s="679"/>
      <c r="EA8" s="679"/>
      <c r="EB8" s="679"/>
      <c r="EC8" s="722"/>
    </row>
    <row r="9" spans="2:143" ht="11.25" customHeight="1" x14ac:dyDescent="0.15">
      <c r="B9" s="675" t="s">
        <v>241</v>
      </c>
      <c r="C9" s="676"/>
      <c r="D9" s="676"/>
      <c r="E9" s="676"/>
      <c r="F9" s="676"/>
      <c r="G9" s="676"/>
      <c r="H9" s="676"/>
      <c r="I9" s="676"/>
      <c r="J9" s="676"/>
      <c r="K9" s="676"/>
      <c r="L9" s="676"/>
      <c r="M9" s="676"/>
      <c r="N9" s="676"/>
      <c r="O9" s="676"/>
      <c r="P9" s="676"/>
      <c r="Q9" s="677"/>
      <c r="R9" s="678">
        <v>7573</v>
      </c>
      <c r="S9" s="679"/>
      <c r="T9" s="679"/>
      <c r="U9" s="679"/>
      <c r="V9" s="679"/>
      <c r="W9" s="679"/>
      <c r="X9" s="679"/>
      <c r="Y9" s="680"/>
      <c r="Z9" s="715">
        <v>0</v>
      </c>
      <c r="AA9" s="715"/>
      <c r="AB9" s="715"/>
      <c r="AC9" s="715"/>
      <c r="AD9" s="716">
        <v>7573</v>
      </c>
      <c r="AE9" s="716"/>
      <c r="AF9" s="716"/>
      <c r="AG9" s="716"/>
      <c r="AH9" s="716"/>
      <c r="AI9" s="716"/>
      <c r="AJ9" s="716"/>
      <c r="AK9" s="716"/>
      <c r="AL9" s="681">
        <v>0.1</v>
      </c>
      <c r="AM9" s="682"/>
      <c r="AN9" s="682"/>
      <c r="AO9" s="717"/>
      <c r="AP9" s="675" t="s">
        <v>242</v>
      </c>
      <c r="AQ9" s="676"/>
      <c r="AR9" s="676"/>
      <c r="AS9" s="676"/>
      <c r="AT9" s="676"/>
      <c r="AU9" s="676"/>
      <c r="AV9" s="676"/>
      <c r="AW9" s="676"/>
      <c r="AX9" s="676"/>
      <c r="AY9" s="676"/>
      <c r="AZ9" s="676"/>
      <c r="BA9" s="676"/>
      <c r="BB9" s="676"/>
      <c r="BC9" s="676"/>
      <c r="BD9" s="676"/>
      <c r="BE9" s="676"/>
      <c r="BF9" s="677"/>
      <c r="BG9" s="678">
        <v>1845666</v>
      </c>
      <c r="BH9" s="679"/>
      <c r="BI9" s="679"/>
      <c r="BJ9" s="679"/>
      <c r="BK9" s="679"/>
      <c r="BL9" s="679"/>
      <c r="BM9" s="679"/>
      <c r="BN9" s="680"/>
      <c r="BO9" s="715">
        <v>32.299999999999997</v>
      </c>
      <c r="BP9" s="715"/>
      <c r="BQ9" s="715"/>
      <c r="BR9" s="715"/>
      <c r="BS9" s="684" t="s">
        <v>234</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2232972</v>
      </c>
      <c r="CS9" s="679"/>
      <c r="CT9" s="679"/>
      <c r="CU9" s="679"/>
      <c r="CV9" s="679"/>
      <c r="CW9" s="679"/>
      <c r="CX9" s="679"/>
      <c r="CY9" s="680"/>
      <c r="CZ9" s="715">
        <v>8.6999999999999993</v>
      </c>
      <c r="DA9" s="715"/>
      <c r="DB9" s="715"/>
      <c r="DC9" s="715"/>
      <c r="DD9" s="684">
        <v>8282</v>
      </c>
      <c r="DE9" s="679"/>
      <c r="DF9" s="679"/>
      <c r="DG9" s="679"/>
      <c r="DH9" s="679"/>
      <c r="DI9" s="679"/>
      <c r="DJ9" s="679"/>
      <c r="DK9" s="679"/>
      <c r="DL9" s="679"/>
      <c r="DM9" s="679"/>
      <c r="DN9" s="679"/>
      <c r="DO9" s="679"/>
      <c r="DP9" s="680"/>
      <c r="DQ9" s="684">
        <v>1600677</v>
      </c>
      <c r="DR9" s="679"/>
      <c r="DS9" s="679"/>
      <c r="DT9" s="679"/>
      <c r="DU9" s="679"/>
      <c r="DV9" s="679"/>
      <c r="DW9" s="679"/>
      <c r="DX9" s="679"/>
      <c r="DY9" s="679"/>
      <c r="DZ9" s="679"/>
      <c r="EA9" s="679"/>
      <c r="EB9" s="679"/>
      <c r="EC9" s="722"/>
    </row>
    <row r="10" spans="2:143" ht="11.25" customHeight="1" x14ac:dyDescent="0.15">
      <c r="B10" s="675" t="s">
        <v>244</v>
      </c>
      <c r="C10" s="676"/>
      <c r="D10" s="676"/>
      <c r="E10" s="676"/>
      <c r="F10" s="676"/>
      <c r="G10" s="676"/>
      <c r="H10" s="676"/>
      <c r="I10" s="676"/>
      <c r="J10" s="676"/>
      <c r="K10" s="676"/>
      <c r="L10" s="676"/>
      <c r="M10" s="676"/>
      <c r="N10" s="676"/>
      <c r="O10" s="676"/>
      <c r="P10" s="676"/>
      <c r="Q10" s="677"/>
      <c r="R10" s="678" t="s">
        <v>234</v>
      </c>
      <c r="S10" s="679"/>
      <c r="T10" s="679"/>
      <c r="U10" s="679"/>
      <c r="V10" s="679"/>
      <c r="W10" s="679"/>
      <c r="X10" s="679"/>
      <c r="Y10" s="680"/>
      <c r="Z10" s="715" t="s">
        <v>137</v>
      </c>
      <c r="AA10" s="715"/>
      <c r="AB10" s="715"/>
      <c r="AC10" s="715"/>
      <c r="AD10" s="716" t="s">
        <v>234</v>
      </c>
      <c r="AE10" s="716"/>
      <c r="AF10" s="716"/>
      <c r="AG10" s="716"/>
      <c r="AH10" s="716"/>
      <c r="AI10" s="716"/>
      <c r="AJ10" s="716"/>
      <c r="AK10" s="716"/>
      <c r="AL10" s="681" t="s">
        <v>137</v>
      </c>
      <c r="AM10" s="682"/>
      <c r="AN10" s="682"/>
      <c r="AO10" s="717"/>
      <c r="AP10" s="675" t="s">
        <v>245</v>
      </c>
      <c r="AQ10" s="676"/>
      <c r="AR10" s="676"/>
      <c r="AS10" s="676"/>
      <c r="AT10" s="676"/>
      <c r="AU10" s="676"/>
      <c r="AV10" s="676"/>
      <c r="AW10" s="676"/>
      <c r="AX10" s="676"/>
      <c r="AY10" s="676"/>
      <c r="AZ10" s="676"/>
      <c r="BA10" s="676"/>
      <c r="BB10" s="676"/>
      <c r="BC10" s="676"/>
      <c r="BD10" s="676"/>
      <c r="BE10" s="676"/>
      <c r="BF10" s="677"/>
      <c r="BG10" s="678">
        <v>156149</v>
      </c>
      <c r="BH10" s="679"/>
      <c r="BI10" s="679"/>
      <c r="BJ10" s="679"/>
      <c r="BK10" s="679"/>
      <c r="BL10" s="679"/>
      <c r="BM10" s="679"/>
      <c r="BN10" s="680"/>
      <c r="BO10" s="715">
        <v>2.7</v>
      </c>
      <c r="BP10" s="715"/>
      <c r="BQ10" s="715"/>
      <c r="BR10" s="715"/>
      <c r="BS10" s="684" t="s">
        <v>234</v>
      </c>
      <c r="BT10" s="679"/>
      <c r="BU10" s="679"/>
      <c r="BV10" s="679"/>
      <c r="BW10" s="679"/>
      <c r="BX10" s="679"/>
      <c r="BY10" s="679"/>
      <c r="BZ10" s="679"/>
      <c r="CA10" s="679"/>
      <c r="CB10" s="722"/>
      <c r="CD10" s="711" t="s">
        <v>246</v>
      </c>
      <c r="CE10" s="712"/>
      <c r="CF10" s="712"/>
      <c r="CG10" s="712"/>
      <c r="CH10" s="712"/>
      <c r="CI10" s="712"/>
      <c r="CJ10" s="712"/>
      <c r="CK10" s="712"/>
      <c r="CL10" s="712"/>
      <c r="CM10" s="712"/>
      <c r="CN10" s="712"/>
      <c r="CO10" s="712"/>
      <c r="CP10" s="712"/>
      <c r="CQ10" s="713"/>
      <c r="CR10" s="678">
        <v>37394</v>
      </c>
      <c r="CS10" s="679"/>
      <c r="CT10" s="679"/>
      <c r="CU10" s="679"/>
      <c r="CV10" s="679"/>
      <c r="CW10" s="679"/>
      <c r="CX10" s="679"/>
      <c r="CY10" s="680"/>
      <c r="CZ10" s="715">
        <v>0.1</v>
      </c>
      <c r="DA10" s="715"/>
      <c r="DB10" s="715"/>
      <c r="DC10" s="715"/>
      <c r="DD10" s="684" t="s">
        <v>234</v>
      </c>
      <c r="DE10" s="679"/>
      <c r="DF10" s="679"/>
      <c r="DG10" s="679"/>
      <c r="DH10" s="679"/>
      <c r="DI10" s="679"/>
      <c r="DJ10" s="679"/>
      <c r="DK10" s="679"/>
      <c r="DL10" s="679"/>
      <c r="DM10" s="679"/>
      <c r="DN10" s="679"/>
      <c r="DO10" s="679"/>
      <c r="DP10" s="680"/>
      <c r="DQ10" s="684">
        <v>17394</v>
      </c>
      <c r="DR10" s="679"/>
      <c r="DS10" s="679"/>
      <c r="DT10" s="679"/>
      <c r="DU10" s="679"/>
      <c r="DV10" s="679"/>
      <c r="DW10" s="679"/>
      <c r="DX10" s="679"/>
      <c r="DY10" s="679"/>
      <c r="DZ10" s="679"/>
      <c r="EA10" s="679"/>
      <c r="EB10" s="679"/>
      <c r="EC10" s="722"/>
    </row>
    <row r="11" spans="2:143" ht="11.25" customHeight="1" x14ac:dyDescent="0.15">
      <c r="B11" s="675" t="s">
        <v>247</v>
      </c>
      <c r="C11" s="676"/>
      <c r="D11" s="676"/>
      <c r="E11" s="676"/>
      <c r="F11" s="676"/>
      <c r="G11" s="676"/>
      <c r="H11" s="676"/>
      <c r="I11" s="676"/>
      <c r="J11" s="676"/>
      <c r="K11" s="676"/>
      <c r="L11" s="676"/>
      <c r="M11" s="676"/>
      <c r="N11" s="676"/>
      <c r="O11" s="676"/>
      <c r="P11" s="676"/>
      <c r="Q11" s="677"/>
      <c r="R11" s="678">
        <v>857328</v>
      </c>
      <c r="S11" s="679"/>
      <c r="T11" s="679"/>
      <c r="U11" s="679"/>
      <c r="V11" s="679"/>
      <c r="W11" s="679"/>
      <c r="X11" s="679"/>
      <c r="Y11" s="680"/>
      <c r="Z11" s="681">
        <v>3.2</v>
      </c>
      <c r="AA11" s="682"/>
      <c r="AB11" s="682"/>
      <c r="AC11" s="683"/>
      <c r="AD11" s="684">
        <v>857328</v>
      </c>
      <c r="AE11" s="679"/>
      <c r="AF11" s="679"/>
      <c r="AG11" s="679"/>
      <c r="AH11" s="679"/>
      <c r="AI11" s="679"/>
      <c r="AJ11" s="679"/>
      <c r="AK11" s="680"/>
      <c r="AL11" s="681">
        <v>6.7</v>
      </c>
      <c r="AM11" s="682"/>
      <c r="AN11" s="682"/>
      <c r="AO11" s="717"/>
      <c r="AP11" s="675" t="s">
        <v>248</v>
      </c>
      <c r="AQ11" s="676"/>
      <c r="AR11" s="676"/>
      <c r="AS11" s="676"/>
      <c r="AT11" s="676"/>
      <c r="AU11" s="676"/>
      <c r="AV11" s="676"/>
      <c r="AW11" s="676"/>
      <c r="AX11" s="676"/>
      <c r="AY11" s="676"/>
      <c r="AZ11" s="676"/>
      <c r="BA11" s="676"/>
      <c r="BB11" s="676"/>
      <c r="BC11" s="676"/>
      <c r="BD11" s="676"/>
      <c r="BE11" s="676"/>
      <c r="BF11" s="677"/>
      <c r="BG11" s="678">
        <v>278111</v>
      </c>
      <c r="BH11" s="679"/>
      <c r="BI11" s="679"/>
      <c r="BJ11" s="679"/>
      <c r="BK11" s="679"/>
      <c r="BL11" s="679"/>
      <c r="BM11" s="679"/>
      <c r="BN11" s="680"/>
      <c r="BO11" s="715">
        <v>4.9000000000000004</v>
      </c>
      <c r="BP11" s="715"/>
      <c r="BQ11" s="715"/>
      <c r="BR11" s="715"/>
      <c r="BS11" s="684">
        <v>54862</v>
      </c>
      <c r="BT11" s="679"/>
      <c r="BU11" s="679"/>
      <c r="BV11" s="679"/>
      <c r="BW11" s="679"/>
      <c r="BX11" s="679"/>
      <c r="BY11" s="679"/>
      <c r="BZ11" s="679"/>
      <c r="CA11" s="679"/>
      <c r="CB11" s="722"/>
      <c r="CD11" s="711" t="s">
        <v>249</v>
      </c>
      <c r="CE11" s="712"/>
      <c r="CF11" s="712"/>
      <c r="CG11" s="712"/>
      <c r="CH11" s="712"/>
      <c r="CI11" s="712"/>
      <c r="CJ11" s="712"/>
      <c r="CK11" s="712"/>
      <c r="CL11" s="712"/>
      <c r="CM11" s="712"/>
      <c r="CN11" s="712"/>
      <c r="CO11" s="712"/>
      <c r="CP11" s="712"/>
      <c r="CQ11" s="713"/>
      <c r="CR11" s="678">
        <v>1207214</v>
      </c>
      <c r="CS11" s="679"/>
      <c r="CT11" s="679"/>
      <c r="CU11" s="679"/>
      <c r="CV11" s="679"/>
      <c r="CW11" s="679"/>
      <c r="CX11" s="679"/>
      <c r="CY11" s="680"/>
      <c r="CZ11" s="715">
        <v>4.7</v>
      </c>
      <c r="DA11" s="715"/>
      <c r="DB11" s="715"/>
      <c r="DC11" s="715"/>
      <c r="DD11" s="684">
        <v>751851</v>
      </c>
      <c r="DE11" s="679"/>
      <c r="DF11" s="679"/>
      <c r="DG11" s="679"/>
      <c r="DH11" s="679"/>
      <c r="DI11" s="679"/>
      <c r="DJ11" s="679"/>
      <c r="DK11" s="679"/>
      <c r="DL11" s="679"/>
      <c r="DM11" s="679"/>
      <c r="DN11" s="679"/>
      <c r="DO11" s="679"/>
      <c r="DP11" s="680"/>
      <c r="DQ11" s="684">
        <v>373434</v>
      </c>
      <c r="DR11" s="679"/>
      <c r="DS11" s="679"/>
      <c r="DT11" s="679"/>
      <c r="DU11" s="679"/>
      <c r="DV11" s="679"/>
      <c r="DW11" s="679"/>
      <c r="DX11" s="679"/>
      <c r="DY11" s="679"/>
      <c r="DZ11" s="679"/>
      <c r="EA11" s="679"/>
      <c r="EB11" s="679"/>
      <c r="EC11" s="722"/>
    </row>
    <row r="12" spans="2:143" ht="11.25" customHeight="1" x14ac:dyDescent="0.15">
      <c r="B12" s="675" t="s">
        <v>250</v>
      </c>
      <c r="C12" s="676"/>
      <c r="D12" s="676"/>
      <c r="E12" s="676"/>
      <c r="F12" s="676"/>
      <c r="G12" s="676"/>
      <c r="H12" s="676"/>
      <c r="I12" s="676"/>
      <c r="J12" s="676"/>
      <c r="K12" s="676"/>
      <c r="L12" s="676"/>
      <c r="M12" s="676"/>
      <c r="N12" s="676"/>
      <c r="O12" s="676"/>
      <c r="P12" s="676"/>
      <c r="Q12" s="677"/>
      <c r="R12" s="678">
        <v>34375</v>
      </c>
      <c r="S12" s="679"/>
      <c r="T12" s="679"/>
      <c r="U12" s="679"/>
      <c r="V12" s="679"/>
      <c r="W12" s="679"/>
      <c r="X12" s="679"/>
      <c r="Y12" s="680"/>
      <c r="Z12" s="715">
        <v>0.1</v>
      </c>
      <c r="AA12" s="715"/>
      <c r="AB12" s="715"/>
      <c r="AC12" s="715"/>
      <c r="AD12" s="716">
        <v>34375</v>
      </c>
      <c r="AE12" s="716"/>
      <c r="AF12" s="716"/>
      <c r="AG12" s="716"/>
      <c r="AH12" s="716"/>
      <c r="AI12" s="716"/>
      <c r="AJ12" s="716"/>
      <c r="AK12" s="716"/>
      <c r="AL12" s="681">
        <v>0.3</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2715591</v>
      </c>
      <c r="BH12" s="679"/>
      <c r="BI12" s="679"/>
      <c r="BJ12" s="679"/>
      <c r="BK12" s="679"/>
      <c r="BL12" s="679"/>
      <c r="BM12" s="679"/>
      <c r="BN12" s="680"/>
      <c r="BO12" s="715">
        <v>47.6</v>
      </c>
      <c r="BP12" s="715"/>
      <c r="BQ12" s="715"/>
      <c r="BR12" s="715"/>
      <c r="BS12" s="684">
        <v>144939</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585110</v>
      </c>
      <c r="CS12" s="679"/>
      <c r="CT12" s="679"/>
      <c r="CU12" s="679"/>
      <c r="CV12" s="679"/>
      <c r="CW12" s="679"/>
      <c r="CX12" s="679"/>
      <c r="CY12" s="680"/>
      <c r="CZ12" s="715">
        <v>2.2999999999999998</v>
      </c>
      <c r="DA12" s="715"/>
      <c r="DB12" s="715"/>
      <c r="DC12" s="715"/>
      <c r="DD12" s="684">
        <v>3829</v>
      </c>
      <c r="DE12" s="679"/>
      <c r="DF12" s="679"/>
      <c r="DG12" s="679"/>
      <c r="DH12" s="679"/>
      <c r="DI12" s="679"/>
      <c r="DJ12" s="679"/>
      <c r="DK12" s="679"/>
      <c r="DL12" s="679"/>
      <c r="DM12" s="679"/>
      <c r="DN12" s="679"/>
      <c r="DO12" s="679"/>
      <c r="DP12" s="680"/>
      <c r="DQ12" s="684">
        <v>254351</v>
      </c>
      <c r="DR12" s="679"/>
      <c r="DS12" s="679"/>
      <c r="DT12" s="679"/>
      <c r="DU12" s="679"/>
      <c r="DV12" s="679"/>
      <c r="DW12" s="679"/>
      <c r="DX12" s="679"/>
      <c r="DY12" s="679"/>
      <c r="DZ12" s="679"/>
      <c r="EA12" s="679"/>
      <c r="EB12" s="679"/>
      <c r="EC12" s="722"/>
    </row>
    <row r="13" spans="2:143" ht="11.25" customHeight="1" x14ac:dyDescent="0.15">
      <c r="B13" s="675" t="s">
        <v>253</v>
      </c>
      <c r="C13" s="676"/>
      <c r="D13" s="676"/>
      <c r="E13" s="676"/>
      <c r="F13" s="676"/>
      <c r="G13" s="676"/>
      <c r="H13" s="676"/>
      <c r="I13" s="676"/>
      <c r="J13" s="676"/>
      <c r="K13" s="676"/>
      <c r="L13" s="676"/>
      <c r="M13" s="676"/>
      <c r="N13" s="676"/>
      <c r="O13" s="676"/>
      <c r="P13" s="676"/>
      <c r="Q13" s="677"/>
      <c r="R13" s="678" t="s">
        <v>234</v>
      </c>
      <c r="S13" s="679"/>
      <c r="T13" s="679"/>
      <c r="U13" s="679"/>
      <c r="V13" s="679"/>
      <c r="W13" s="679"/>
      <c r="X13" s="679"/>
      <c r="Y13" s="680"/>
      <c r="Z13" s="715" t="s">
        <v>234</v>
      </c>
      <c r="AA13" s="715"/>
      <c r="AB13" s="715"/>
      <c r="AC13" s="715"/>
      <c r="AD13" s="716" t="s">
        <v>234</v>
      </c>
      <c r="AE13" s="716"/>
      <c r="AF13" s="716"/>
      <c r="AG13" s="716"/>
      <c r="AH13" s="716"/>
      <c r="AI13" s="716"/>
      <c r="AJ13" s="716"/>
      <c r="AK13" s="716"/>
      <c r="AL13" s="681" t="s">
        <v>234</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2711090</v>
      </c>
      <c r="BH13" s="679"/>
      <c r="BI13" s="679"/>
      <c r="BJ13" s="679"/>
      <c r="BK13" s="679"/>
      <c r="BL13" s="679"/>
      <c r="BM13" s="679"/>
      <c r="BN13" s="680"/>
      <c r="BO13" s="715">
        <v>47.5</v>
      </c>
      <c r="BP13" s="715"/>
      <c r="BQ13" s="715"/>
      <c r="BR13" s="715"/>
      <c r="BS13" s="684">
        <v>144939</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2143631</v>
      </c>
      <c r="CS13" s="679"/>
      <c r="CT13" s="679"/>
      <c r="CU13" s="679"/>
      <c r="CV13" s="679"/>
      <c r="CW13" s="679"/>
      <c r="CX13" s="679"/>
      <c r="CY13" s="680"/>
      <c r="CZ13" s="715">
        <v>8.4</v>
      </c>
      <c r="DA13" s="715"/>
      <c r="DB13" s="715"/>
      <c r="DC13" s="715"/>
      <c r="DD13" s="684">
        <v>876919</v>
      </c>
      <c r="DE13" s="679"/>
      <c r="DF13" s="679"/>
      <c r="DG13" s="679"/>
      <c r="DH13" s="679"/>
      <c r="DI13" s="679"/>
      <c r="DJ13" s="679"/>
      <c r="DK13" s="679"/>
      <c r="DL13" s="679"/>
      <c r="DM13" s="679"/>
      <c r="DN13" s="679"/>
      <c r="DO13" s="679"/>
      <c r="DP13" s="680"/>
      <c r="DQ13" s="684">
        <v>1292553</v>
      </c>
      <c r="DR13" s="679"/>
      <c r="DS13" s="679"/>
      <c r="DT13" s="679"/>
      <c r="DU13" s="679"/>
      <c r="DV13" s="679"/>
      <c r="DW13" s="679"/>
      <c r="DX13" s="679"/>
      <c r="DY13" s="679"/>
      <c r="DZ13" s="679"/>
      <c r="EA13" s="679"/>
      <c r="EB13" s="679"/>
      <c r="EC13" s="722"/>
    </row>
    <row r="14" spans="2:143" ht="11.25" customHeight="1" x14ac:dyDescent="0.15">
      <c r="B14" s="675" t="s">
        <v>256</v>
      </c>
      <c r="C14" s="676"/>
      <c r="D14" s="676"/>
      <c r="E14" s="676"/>
      <c r="F14" s="676"/>
      <c r="G14" s="676"/>
      <c r="H14" s="676"/>
      <c r="I14" s="676"/>
      <c r="J14" s="676"/>
      <c r="K14" s="676"/>
      <c r="L14" s="676"/>
      <c r="M14" s="676"/>
      <c r="N14" s="676"/>
      <c r="O14" s="676"/>
      <c r="P14" s="676"/>
      <c r="Q14" s="677"/>
      <c r="R14" s="678">
        <v>26546</v>
      </c>
      <c r="S14" s="679"/>
      <c r="T14" s="679"/>
      <c r="U14" s="679"/>
      <c r="V14" s="679"/>
      <c r="W14" s="679"/>
      <c r="X14" s="679"/>
      <c r="Y14" s="680"/>
      <c r="Z14" s="715">
        <v>0.1</v>
      </c>
      <c r="AA14" s="715"/>
      <c r="AB14" s="715"/>
      <c r="AC14" s="715"/>
      <c r="AD14" s="716">
        <v>26546</v>
      </c>
      <c r="AE14" s="716"/>
      <c r="AF14" s="716"/>
      <c r="AG14" s="716"/>
      <c r="AH14" s="716"/>
      <c r="AI14" s="716"/>
      <c r="AJ14" s="716"/>
      <c r="AK14" s="716"/>
      <c r="AL14" s="681">
        <v>0.2</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194463</v>
      </c>
      <c r="BH14" s="679"/>
      <c r="BI14" s="679"/>
      <c r="BJ14" s="679"/>
      <c r="BK14" s="679"/>
      <c r="BL14" s="679"/>
      <c r="BM14" s="679"/>
      <c r="BN14" s="680"/>
      <c r="BO14" s="715">
        <v>3.4</v>
      </c>
      <c r="BP14" s="715"/>
      <c r="BQ14" s="715"/>
      <c r="BR14" s="715"/>
      <c r="BS14" s="684" t="s">
        <v>234</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792553</v>
      </c>
      <c r="CS14" s="679"/>
      <c r="CT14" s="679"/>
      <c r="CU14" s="679"/>
      <c r="CV14" s="679"/>
      <c r="CW14" s="679"/>
      <c r="CX14" s="679"/>
      <c r="CY14" s="680"/>
      <c r="CZ14" s="715">
        <v>3.1</v>
      </c>
      <c r="DA14" s="715"/>
      <c r="DB14" s="715"/>
      <c r="DC14" s="715"/>
      <c r="DD14" s="684">
        <v>29578</v>
      </c>
      <c r="DE14" s="679"/>
      <c r="DF14" s="679"/>
      <c r="DG14" s="679"/>
      <c r="DH14" s="679"/>
      <c r="DI14" s="679"/>
      <c r="DJ14" s="679"/>
      <c r="DK14" s="679"/>
      <c r="DL14" s="679"/>
      <c r="DM14" s="679"/>
      <c r="DN14" s="679"/>
      <c r="DO14" s="679"/>
      <c r="DP14" s="680"/>
      <c r="DQ14" s="684">
        <v>733193</v>
      </c>
      <c r="DR14" s="679"/>
      <c r="DS14" s="679"/>
      <c r="DT14" s="679"/>
      <c r="DU14" s="679"/>
      <c r="DV14" s="679"/>
      <c r="DW14" s="679"/>
      <c r="DX14" s="679"/>
      <c r="DY14" s="679"/>
      <c r="DZ14" s="679"/>
      <c r="EA14" s="679"/>
      <c r="EB14" s="679"/>
      <c r="EC14" s="722"/>
    </row>
    <row r="15" spans="2:143" ht="11.25" customHeight="1" x14ac:dyDescent="0.15">
      <c r="B15" s="675" t="s">
        <v>259</v>
      </c>
      <c r="C15" s="676"/>
      <c r="D15" s="676"/>
      <c r="E15" s="676"/>
      <c r="F15" s="676"/>
      <c r="G15" s="676"/>
      <c r="H15" s="676"/>
      <c r="I15" s="676"/>
      <c r="J15" s="676"/>
      <c r="K15" s="676"/>
      <c r="L15" s="676"/>
      <c r="M15" s="676"/>
      <c r="N15" s="676"/>
      <c r="O15" s="676"/>
      <c r="P15" s="676"/>
      <c r="Q15" s="677"/>
      <c r="R15" s="678" t="s">
        <v>137</v>
      </c>
      <c r="S15" s="679"/>
      <c r="T15" s="679"/>
      <c r="U15" s="679"/>
      <c r="V15" s="679"/>
      <c r="W15" s="679"/>
      <c r="X15" s="679"/>
      <c r="Y15" s="680"/>
      <c r="Z15" s="715" t="s">
        <v>234</v>
      </c>
      <c r="AA15" s="715"/>
      <c r="AB15" s="715"/>
      <c r="AC15" s="715"/>
      <c r="AD15" s="716" t="s">
        <v>137</v>
      </c>
      <c r="AE15" s="716"/>
      <c r="AF15" s="716"/>
      <c r="AG15" s="716"/>
      <c r="AH15" s="716"/>
      <c r="AI15" s="716"/>
      <c r="AJ15" s="716"/>
      <c r="AK15" s="716"/>
      <c r="AL15" s="681" t="s">
        <v>137</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401197</v>
      </c>
      <c r="BH15" s="679"/>
      <c r="BI15" s="679"/>
      <c r="BJ15" s="679"/>
      <c r="BK15" s="679"/>
      <c r="BL15" s="679"/>
      <c r="BM15" s="679"/>
      <c r="BN15" s="680"/>
      <c r="BO15" s="715">
        <v>7</v>
      </c>
      <c r="BP15" s="715"/>
      <c r="BQ15" s="715"/>
      <c r="BR15" s="715"/>
      <c r="BS15" s="684" t="s">
        <v>137</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2525771</v>
      </c>
      <c r="CS15" s="679"/>
      <c r="CT15" s="679"/>
      <c r="CU15" s="679"/>
      <c r="CV15" s="679"/>
      <c r="CW15" s="679"/>
      <c r="CX15" s="679"/>
      <c r="CY15" s="680"/>
      <c r="CZ15" s="715">
        <v>9.9</v>
      </c>
      <c r="DA15" s="715"/>
      <c r="DB15" s="715"/>
      <c r="DC15" s="715"/>
      <c r="DD15" s="684">
        <v>839197</v>
      </c>
      <c r="DE15" s="679"/>
      <c r="DF15" s="679"/>
      <c r="DG15" s="679"/>
      <c r="DH15" s="679"/>
      <c r="DI15" s="679"/>
      <c r="DJ15" s="679"/>
      <c r="DK15" s="679"/>
      <c r="DL15" s="679"/>
      <c r="DM15" s="679"/>
      <c r="DN15" s="679"/>
      <c r="DO15" s="679"/>
      <c r="DP15" s="680"/>
      <c r="DQ15" s="684">
        <v>1642457</v>
      </c>
      <c r="DR15" s="679"/>
      <c r="DS15" s="679"/>
      <c r="DT15" s="679"/>
      <c r="DU15" s="679"/>
      <c r="DV15" s="679"/>
      <c r="DW15" s="679"/>
      <c r="DX15" s="679"/>
      <c r="DY15" s="679"/>
      <c r="DZ15" s="679"/>
      <c r="EA15" s="679"/>
      <c r="EB15" s="679"/>
      <c r="EC15" s="722"/>
    </row>
    <row r="16" spans="2:143" ht="11.25" customHeight="1" x14ac:dyDescent="0.15">
      <c r="B16" s="675" t="s">
        <v>262</v>
      </c>
      <c r="C16" s="676"/>
      <c r="D16" s="676"/>
      <c r="E16" s="676"/>
      <c r="F16" s="676"/>
      <c r="G16" s="676"/>
      <c r="H16" s="676"/>
      <c r="I16" s="676"/>
      <c r="J16" s="676"/>
      <c r="K16" s="676"/>
      <c r="L16" s="676"/>
      <c r="M16" s="676"/>
      <c r="N16" s="676"/>
      <c r="O16" s="676"/>
      <c r="P16" s="676"/>
      <c r="Q16" s="677"/>
      <c r="R16" s="678">
        <v>6899</v>
      </c>
      <c r="S16" s="679"/>
      <c r="T16" s="679"/>
      <c r="U16" s="679"/>
      <c r="V16" s="679"/>
      <c r="W16" s="679"/>
      <c r="X16" s="679"/>
      <c r="Y16" s="680"/>
      <c r="Z16" s="715">
        <v>0</v>
      </c>
      <c r="AA16" s="715"/>
      <c r="AB16" s="715"/>
      <c r="AC16" s="715"/>
      <c r="AD16" s="716">
        <v>6899</v>
      </c>
      <c r="AE16" s="716"/>
      <c r="AF16" s="716"/>
      <c r="AG16" s="716"/>
      <c r="AH16" s="716"/>
      <c r="AI16" s="716"/>
      <c r="AJ16" s="716"/>
      <c r="AK16" s="716"/>
      <c r="AL16" s="681">
        <v>0.1</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t="s">
        <v>137</v>
      </c>
      <c r="BH16" s="679"/>
      <c r="BI16" s="679"/>
      <c r="BJ16" s="679"/>
      <c r="BK16" s="679"/>
      <c r="BL16" s="679"/>
      <c r="BM16" s="679"/>
      <c r="BN16" s="680"/>
      <c r="BO16" s="715" t="s">
        <v>137</v>
      </c>
      <c r="BP16" s="715"/>
      <c r="BQ16" s="715"/>
      <c r="BR16" s="715"/>
      <c r="BS16" s="684" t="s">
        <v>137</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v>624762</v>
      </c>
      <c r="CS16" s="679"/>
      <c r="CT16" s="679"/>
      <c r="CU16" s="679"/>
      <c r="CV16" s="679"/>
      <c r="CW16" s="679"/>
      <c r="CX16" s="679"/>
      <c r="CY16" s="680"/>
      <c r="CZ16" s="715">
        <v>2.4</v>
      </c>
      <c r="DA16" s="715"/>
      <c r="DB16" s="715"/>
      <c r="DC16" s="715"/>
      <c r="DD16" s="684" t="s">
        <v>137</v>
      </c>
      <c r="DE16" s="679"/>
      <c r="DF16" s="679"/>
      <c r="DG16" s="679"/>
      <c r="DH16" s="679"/>
      <c r="DI16" s="679"/>
      <c r="DJ16" s="679"/>
      <c r="DK16" s="679"/>
      <c r="DL16" s="679"/>
      <c r="DM16" s="679"/>
      <c r="DN16" s="679"/>
      <c r="DO16" s="679"/>
      <c r="DP16" s="680"/>
      <c r="DQ16" s="684">
        <v>172571</v>
      </c>
      <c r="DR16" s="679"/>
      <c r="DS16" s="679"/>
      <c r="DT16" s="679"/>
      <c r="DU16" s="679"/>
      <c r="DV16" s="679"/>
      <c r="DW16" s="679"/>
      <c r="DX16" s="679"/>
      <c r="DY16" s="679"/>
      <c r="DZ16" s="679"/>
      <c r="EA16" s="679"/>
      <c r="EB16" s="679"/>
      <c r="EC16" s="722"/>
    </row>
    <row r="17" spans="2:133" ht="11.25" customHeight="1" x14ac:dyDescent="0.15">
      <c r="B17" s="675" t="s">
        <v>265</v>
      </c>
      <c r="C17" s="676"/>
      <c r="D17" s="676"/>
      <c r="E17" s="676"/>
      <c r="F17" s="676"/>
      <c r="G17" s="676"/>
      <c r="H17" s="676"/>
      <c r="I17" s="676"/>
      <c r="J17" s="676"/>
      <c r="K17" s="676"/>
      <c r="L17" s="676"/>
      <c r="M17" s="676"/>
      <c r="N17" s="676"/>
      <c r="O17" s="676"/>
      <c r="P17" s="676"/>
      <c r="Q17" s="677"/>
      <c r="R17" s="678">
        <v>80675</v>
      </c>
      <c r="S17" s="679"/>
      <c r="T17" s="679"/>
      <c r="U17" s="679"/>
      <c r="V17" s="679"/>
      <c r="W17" s="679"/>
      <c r="X17" s="679"/>
      <c r="Y17" s="680"/>
      <c r="Z17" s="715">
        <v>0.3</v>
      </c>
      <c r="AA17" s="715"/>
      <c r="AB17" s="715"/>
      <c r="AC17" s="715"/>
      <c r="AD17" s="716">
        <v>80675</v>
      </c>
      <c r="AE17" s="716"/>
      <c r="AF17" s="716"/>
      <c r="AG17" s="716"/>
      <c r="AH17" s="716"/>
      <c r="AI17" s="716"/>
      <c r="AJ17" s="716"/>
      <c r="AK17" s="716"/>
      <c r="AL17" s="681">
        <v>0.6</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234</v>
      </c>
      <c r="BH17" s="679"/>
      <c r="BI17" s="679"/>
      <c r="BJ17" s="679"/>
      <c r="BK17" s="679"/>
      <c r="BL17" s="679"/>
      <c r="BM17" s="679"/>
      <c r="BN17" s="680"/>
      <c r="BO17" s="715" t="s">
        <v>234</v>
      </c>
      <c r="BP17" s="715"/>
      <c r="BQ17" s="715"/>
      <c r="BR17" s="715"/>
      <c r="BS17" s="684" t="s">
        <v>137</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2804923</v>
      </c>
      <c r="CS17" s="679"/>
      <c r="CT17" s="679"/>
      <c r="CU17" s="679"/>
      <c r="CV17" s="679"/>
      <c r="CW17" s="679"/>
      <c r="CX17" s="679"/>
      <c r="CY17" s="680"/>
      <c r="CZ17" s="715">
        <v>11</v>
      </c>
      <c r="DA17" s="715"/>
      <c r="DB17" s="715"/>
      <c r="DC17" s="715"/>
      <c r="DD17" s="684" t="s">
        <v>234</v>
      </c>
      <c r="DE17" s="679"/>
      <c r="DF17" s="679"/>
      <c r="DG17" s="679"/>
      <c r="DH17" s="679"/>
      <c r="DI17" s="679"/>
      <c r="DJ17" s="679"/>
      <c r="DK17" s="679"/>
      <c r="DL17" s="679"/>
      <c r="DM17" s="679"/>
      <c r="DN17" s="679"/>
      <c r="DO17" s="679"/>
      <c r="DP17" s="680"/>
      <c r="DQ17" s="684">
        <v>2704930</v>
      </c>
      <c r="DR17" s="679"/>
      <c r="DS17" s="679"/>
      <c r="DT17" s="679"/>
      <c r="DU17" s="679"/>
      <c r="DV17" s="679"/>
      <c r="DW17" s="679"/>
      <c r="DX17" s="679"/>
      <c r="DY17" s="679"/>
      <c r="DZ17" s="679"/>
      <c r="EA17" s="679"/>
      <c r="EB17" s="679"/>
      <c r="EC17" s="722"/>
    </row>
    <row r="18" spans="2:133" ht="11.25" customHeight="1" x14ac:dyDescent="0.15">
      <c r="B18" s="675" t="s">
        <v>268</v>
      </c>
      <c r="C18" s="676"/>
      <c r="D18" s="676"/>
      <c r="E18" s="676"/>
      <c r="F18" s="676"/>
      <c r="G18" s="676"/>
      <c r="H18" s="676"/>
      <c r="I18" s="676"/>
      <c r="J18" s="676"/>
      <c r="K18" s="676"/>
      <c r="L18" s="676"/>
      <c r="M18" s="676"/>
      <c r="N18" s="676"/>
      <c r="O18" s="676"/>
      <c r="P18" s="676"/>
      <c r="Q18" s="677"/>
      <c r="R18" s="678">
        <v>32698</v>
      </c>
      <c r="S18" s="679"/>
      <c r="T18" s="679"/>
      <c r="U18" s="679"/>
      <c r="V18" s="679"/>
      <c r="W18" s="679"/>
      <c r="X18" s="679"/>
      <c r="Y18" s="680"/>
      <c r="Z18" s="715">
        <v>0.1</v>
      </c>
      <c r="AA18" s="715"/>
      <c r="AB18" s="715"/>
      <c r="AC18" s="715"/>
      <c r="AD18" s="716">
        <v>32698</v>
      </c>
      <c r="AE18" s="716"/>
      <c r="AF18" s="716"/>
      <c r="AG18" s="716"/>
      <c r="AH18" s="716"/>
      <c r="AI18" s="716"/>
      <c r="AJ18" s="716"/>
      <c r="AK18" s="716"/>
      <c r="AL18" s="681">
        <v>0.3</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137</v>
      </c>
      <c r="BH18" s="679"/>
      <c r="BI18" s="679"/>
      <c r="BJ18" s="679"/>
      <c r="BK18" s="679"/>
      <c r="BL18" s="679"/>
      <c r="BM18" s="679"/>
      <c r="BN18" s="680"/>
      <c r="BO18" s="715" t="s">
        <v>234</v>
      </c>
      <c r="BP18" s="715"/>
      <c r="BQ18" s="715"/>
      <c r="BR18" s="715"/>
      <c r="BS18" s="684" t="s">
        <v>137</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t="s">
        <v>137</v>
      </c>
      <c r="CS18" s="679"/>
      <c r="CT18" s="679"/>
      <c r="CU18" s="679"/>
      <c r="CV18" s="679"/>
      <c r="CW18" s="679"/>
      <c r="CX18" s="679"/>
      <c r="CY18" s="680"/>
      <c r="CZ18" s="715" t="s">
        <v>137</v>
      </c>
      <c r="DA18" s="715"/>
      <c r="DB18" s="715"/>
      <c r="DC18" s="715"/>
      <c r="DD18" s="684" t="s">
        <v>234</v>
      </c>
      <c r="DE18" s="679"/>
      <c r="DF18" s="679"/>
      <c r="DG18" s="679"/>
      <c r="DH18" s="679"/>
      <c r="DI18" s="679"/>
      <c r="DJ18" s="679"/>
      <c r="DK18" s="679"/>
      <c r="DL18" s="679"/>
      <c r="DM18" s="679"/>
      <c r="DN18" s="679"/>
      <c r="DO18" s="679"/>
      <c r="DP18" s="680"/>
      <c r="DQ18" s="684" t="s">
        <v>234</v>
      </c>
      <c r="DR18" s="679"/>
      <c r="DS18" s="679"/>
      <c r="DT18" s="679"/>
      <c r="DU18" s="679"/>
      <c r="DV18" s="679"/>
      <c r="DW18" s="679"/>
      <c r="DX18" s="679"/>
      <c r="DY18" s="679"/>
      <c r="DZ18" s="679"/>
      <c r="EA18" s="679"/>
      <c r="EB18" s="679"/>
      <c r="EC18" s="722"/>
    </row>
    <row r="19" spans="2:133" ht="11.25" customHeight="1" x14ac:dyDescent="0.15">
      <c r="B19" s="675" t="s">
        <v>271</v>
      </c>
      <c r="C19" s="676"/>
      <c r="D19" s="676"/>
      <c r="E19" s="676"/>
      <c r="F19" s="676"/>
      <c r="G19" s="676"/>
      <c r="H19" s="676"/>
      <c r="I19" s="676"/>
      <c r="J19" s="676"/>
      <c r="K19" s="676"/>
      <c r="L19" s="676"/>
      <c r="M19" s="676"/>
      <c r="N19" s="676"/>
      <c r="O19" s="676"/>
      <c r="P19" s="676"/>
      <c r="Q19" s="677"/>
      <c r="R19" s="678">
        <v>3082</v>
      </c>
      <c r="S19" s="679"/>
      <c r="T19" s="679"/>
      <c r="U19" s="679"/>
      <c r="V19" s="679"/>
      <c r="W19" s="679"/>
      <c r="X19" s="679"/>
      <c r="Y19" s="680"/>
      <c r="Z19" s="715">
        <v>0</v>
      </c>
      <c r="AA19" s="715"/>
      <c r="AB19" s="715"/>
      <c r="AC19" s="715"/>
      <c r="AD19" s="716">
        <v>3082</v>
      </c>
      <c r="AE19" s="716"/>
      <c r="AF19" s="716"/>
      <c r="AG19" s="716"/>
      <c r="AH19" s="716"/>
      <c r="AI19" s="716"/>
      <c r="AJ19" s="716"/>
      <c r="AK19" s="716"/>
      <c r="AL19" s="681">
        <v>0</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v>31254</v>
      </c>
      <c r="BH19" s="679"/>
      <c r="BI19" s="679"/>
      <c r="BJ19" s="679"/>
      <c r="BK19" s="679"/>
      <c r="BL19" s="679"/>
      <c r="BM19" s="679"/>
      <c r="BN19" s="680"/>
      <c r="BO19" s="715">
        <v>0.5</v>
      </c>
      <c r="BP19" s="715"/>
      <c r="BQ19" s="715"/>
      <c r="BR19" s="715"/>
      <c r="BS19" s="684" t="s">
        <v>234</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234</v>
      </c>
      <c r="CS19" s="679"/>
      <c r="CT19" s="679"/>
      <c r="CU19" s="679"/>
      <c r="CV19" s="679"/>
      <c r="CW19" s="679"/>
      <c r="CX19" s="679"/>
      <c r="CY19" s="680"/>
      <c r="CZ19" s="715" t="s">
        <v>137</v>
      </c>
      <c r="DA19" s="715"/>
      <c r="DB19" s="715"/>
      <c r="DC19" s="715"/>
      <c r="DD19" s="684" t="s">
        <v>234</v>
      </c>
      <c r="DE19" s="679"/>
      <c r="DF19" s="679"/>
      <c r="DG19" s="679"/>
      <c r="DH19" s="679"/>
      <c r="DI19" s="679"/>
      <c r="DJ19" s="679"/>
      <c r="DK19" s="679"/>
      <c r="DL19" s="679"/>
      <c r="DM19" s="679"/>
      <c r="DN19" s="679"/>
      <c r="DO19" s="679"/>
      <c r="DP19" s="680"/>
      <c r="DQ19" s="684" t="s">
        <v>234</v>
      </c>
      <c r="DR19" s="679"/>
      <c r="DS19" s="679"/>
      <c r="DT19" s="679"/>
      <c r="DU19" s="679"/>
      <c r="DV19" s="679"/>
      <c r="DW19" s="679"/>
      <c r="DX19" s="679"/>
      <c r="DY19" s="679"/>
      <c r="DZ19" s="679"/>
      <c r="EA19" s="679"/>
      <c r="EB19" s="679"/>
      <c r="EC19" s="722"/>
    </row>
    <row r="20" spans="2:133" ht="11.25" customHeight="1" x14ac:dyDescent="0.15">
      <c r="B20" s="675" t="s">
        <v>274</v>
      </c>
      <c r="C20" s="676"/>
      <c r="D20" s="676"/>
      <c r="E20" s="676"/>
      <c r="F20" s="676"/>
      <c r="G20" s="676"/>
      <c r="H20" s="676"/>
      <c r="I20" s="676"/>
      <c r="J20" s="676"/>
      <c r="K20" s="676"/>
      <c r="L20" s="676"/>
      <c r="M20" s="676"/>
      <c r="N20" s="676"/>
      <c r="O20" s="676"/>
      <c r="P20" s="676"/>
      <c r="Q20" s="677"/>
      <c r="R20" s="678">
        <v>1175</v>
      </c>
      <c r="S20" s="679"/>
      <c r="T20" s="679"/>
      <c r="U20" s="679"/>
      <c r="V20" s="679"/>
      <c r="W20" s="679"/>
      <c r="X20" s="679"/>
      <c r="Y20" s="680"/>
      <c r="Z20" s="715">
        <v>0</v>
      </c>
      <c r="AA20" s="715"/>
      <c r="AB20" s="715"/>
      <c r="AC20" s="715"/>
      <c r="AD20" s="716">
        <v>1175</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v>31254</v>
      </c>
      <c r="BH20" s="679"/>
      <c r="BI20" s="679"/>
      <c r="BJ20" s="679"/>
      <c r="BK20" s="679"/>
      <c r="BL20" s="679"/>
      <c r="BM20" s="679"/>
      <c r="BN20" s="680"/>
      <c r="BO20" s="715">
        <v>0.5</v>
      </c>
      <c r="BP20" s="715"/>
      <c r="BQ20" s="715"/>
      <c r="BR20" s="715"/>
      <c r="BS20" s="684" t="s">
        <v>234</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25582209</v>
      </c>
      <c r="CS20" s="679"/>
      <c r="CT20" s="679"/>
      <c r="CU20" s="679"/>
      <c r="CV20" s="679"/>
      <c r="CW20" s="679"/>
      <c r="CX20" s="679"/>
      <c r="CY20" s="680"/>
      <c r="CZ20" s="715">
        <v>100</v>
      </c>
      <c r="DA20" s="715"/>
      <c r="DB20" s="715"/>
      <c r="DC20" s="715"/>
      <c r="DD20" s="684">
        <v>2741129</v>
      </c>
      <c r="DE20" s="679"/>
      <c r="DF20" s="679"/>
      <c r="DG20" s="679"/>
      <c r="DH20" s="679"/>
      <c r="DI20" s="679"/>
      <c r="DJ20" s="679"/>
      <c r="DK20" s="679"/>
      <c r="DL20" s="679"/>
      <c r="DM20" s="679"/>
      <c r="DN20" s="679"/>
      <c r="DO20" s="679"/>
      <c r="DP20" s="680"/>
      <c r="DQ20" s="684">
        <v>14956032</v>
      </c>
      <c r="DR20" s="679"/>
      <c r="DS20" s="679"/>
      <c r="DT20" s="679"/>
      <c r="DU20" s="679"/>
      <c r="DV20" s="679"/>
      <c r="DW20" s="679"/>
      <c r="DX20" s="679"/>
      <c r="DY20" s="679"/>
      <c r="DZ20" s="679"/>
      <c r="EA20" s="679"/>
      <c r="EB20" s="679"/>
      <c r="EC20" s="722"/>
    </row>
    <row r="21" spans="2:133" ht="11.25" customHeight="1" x14ac:dyDescent="0.15">
      <c r="B21" s="675" t="s">
        <v>277</v>
      </c>
      <c r="C21" s="676"/>
      <c r="D21" s="676"/>
      <c r="E21" s="676"/>
      <c r="F21" s="676"/>
      <c r="G21" s="676"/>
      <c r="H21" s="676"/>
      <c r="I21" s="676"/>
      <c r="J21" s="676"/>
      <c r="K21" s="676"/>
      <c r="L21" s="676"/>
      <c r="M21" s="676"/>
      <c r="N21" s="676"/>
      <c r="O21" s="676"/>
      <c r="P21" s="676"/>
      <c r="Q21" s="677"/>
      <c r="R21" s="678">
        <v>43720</v>
      </c>
      <c r="S21" s="679"/>
      <c r="T21" s="679"/>
      <c r="U21" s="679"/>
      <c r="V21" s="679"/>
      <c r="W21" s="679"/>
      <c r="X21" s="679"/>
      <c r="Y21" s="680"/>
      <c r="Z21" s="715">
        <v>0.2</v>
      </c>
      <c r="AA21" s="715"/>
      <c r="AB21" s="715"/>
      <c r="AC21" s="715"/>
      <c r="AD21" s="716">
        <v>43720</v>
      </c>
      <c r="AE21" s="716"/>
      <c r="AF21" s="716"/>
      <c r="AG21" s="716"/>
      <c r="AH21" s="716"/>
      <c r="AI21" s="716"/>
      <c r="AJ21" s="716"/>
      <c r="AK21" s="716"/>
      <c r="AL21" s="681">
        <v>0.3</v>
      </c>
      <c r="AM21" s="682"/>
      <c r="AN21" s="682"/>
      <c r="AO21" s="717"/>
      <c r="AP21" s="772" t="s">
        <v>278</v>
      </c>
      <c r="AQ21" s="780"/>
      <c r="AR21" s="780"/>
      <c r="AS21" s="780"/>
      <c r="AT21" s="780"/>
      <c r="AU21" s="780"/>
      <c r="AV21" s="780"/>
      <c r="AW21" s="780"/>
      <c r="AX21" s="780"/>
      <c r="AY21" s="780"/>
      <c r="AZ21" s="780"/>
      <c r="BA21" s="780"/>
      <c r="BB21" s="780"/>
      <c r="BC21" s="780"/>
      <c r="BD21" s="780"/>
      <c r="BE21" s="780"/>
      <c r="BF21" s="774"/>
      <c r="BG21" s="678">
        <v>31254</v>
      </c>
      <c r="BH21" s="679"/>
      <c r="BI21" s="679"/>
      <c r="BJ21" s="679"/>
      <c r="BK21" s="679"/>
      <c r="BL21" s="679"/>
      <c r="BM21" s="679"/>
      <c r="BN21" s="680"/>
      <c r="BO21" s="715">
        <v>0.5</v>
      </c>
      <c r="BP21" s="715"/>
      <c r="BQ21" s="715"/>
      <c r="BR21" s="715"/>
      <c r="BS21" s="684" t="s">
        <v>234</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279</v>
      </c>
      <c r="C22" s="676"/>
      <c r="D22" s="676"/>
      <c r="E22" s="676"/>
      <c r="F22" s="676"/>
      <c r="G22" s="676"/>
      <c r="H22" s="676"/>
      <c r="I22" s="676"/>
      <c r="J22" s="676"/>
      <c r="K22" s="676"/>
      <c r="L22" s="676"/>
      <c r="M22" s="676"/>
      <c r="N22" s="676"/>
      <c r="O22" s="676"/>
      <c r="P22" s="676"/>
      <c r="Q22" s="677"/>
      <c r="R22" s="678">
        <v>7190341</v>
      </c>
      <c r="S22" s="679"/>
      <c r="T22" s="679"/>
      <c r="U22" s="679"/>
      <c r="V22" s="679"/>
      <c r="W22" s="679"/>
      <c r="X22" s="679"/>
      <c r="Y22" s="680"/>
      <c r="Z22" s="715">
        <v>26.9</v>
      </c>
      <c r="AA22" s="715"/>
      <c r="AB22" s="715"/>
      <c r="AC22" s="715"/>
      <c r="AD22" s="716">
        <v>5828961</v>
      </c>
      <c r="AE22" s="716"/>
      <c r="AF22" s="716"/>
      <c r="AG22" s="716"/>
      <c r="AH22" s="716"/>
      <c r="AI22" s="716"/>
      <c r="AJ22" s="716"/>
      <c r="AK22" s="716"/>
      <c r="AL22" s="681">
        <v>45.5</v>
      </c>
      <c r="AM22" s="682"/>
      <c r="AN22" s="682"/>
      <c r="AO22" s="717"/>
      <c r="AP22" s="772" t="s">
        <v>280</v>
      </c>
      <c r="AQ22" s="780"/>
      <c r="AR22" s="780"/>
      <c r="AS22" s="780"/>
      <c r="AT22" s="780"/>
      <c r="AU22" s="780"/>
      <c r="AV22" s="780"/>
      <c r="AW22" s="780"/>
      <c r="AX22" s="780"/>
      <c r="AY22" s="780"/>
      <c r="AZ22" s="780"/>
      <c r="BA22" s="780"/>
      <c r="BB22" s="780"/>
      <c r="BC22" s="780"/>
      <c r="BD22" s="780"/>
      <c r="BE22" s="780"/>
      <c r="BF22" s="774"/>
      <c r="BG22" s="678" t="s">
        <v>137</v>
      </c>
      <c r="BH22" s="679"/>
      <c r="BI22" s="679"/>
      <c r="BJ22" s="679"/>
      <c r="BK22" s="679"/>
      <c r="BL22" s="679"/>
      <c r="BM22" s="679"/>
      <c r="BN22" s="680"/>
      <c r="BO22" s="715" t="s">
        <v>137</v>
      </c>
      <c r="BP22" s="715"/>
      <c r="BQ22" s="715"/>
      <c r="BR22" s="715"/>
      <c r="BS22" s="684" t="s">
        <v>234</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282</v>
      </c>
      <c r="C23" s="676"/>
      <c r="D23" s="676"/>
      <c r="E23" s="676"/>
      <c r="F23" s="676"/>
      <c r="G23" s="676"/>
      <c r="H23" s="676"/>
      <c r="I23" s="676"/>
      <c r="J23" s="676"/>
      <c r="K23" s="676"/>
      <c r="L23" s="676"/>
      <c r="M23" s="676"/>
      <c r="N23" s="676"/>
      <c r="O23" s="676"/>
      <c r="P23" s="676"/>
      <c r="Q23" s="677"/>
      <c r="R23" s="678">
        <v>5828961</v>
      </c>
      <c r="S23" s="679"/>
      <c r="T23" s="679"/>
      <c r="U23" s="679"/>
      <c r="V23" s="679"/>
      <c r="W23" s="679"/>
      <c r="X23" s="679"/>
      <c r="Y23" s="680"/>
      <c r="Z23" s="715">
        <v>21.8</v>
      </c>
      <c r="AA23" s="715"/>
      <c r="AB23" s="715"/>
      <c r="AC23" s="715"/>
      <c r="AD23" s="716">
        <v>5828961</v>
      </c>
      <c r="AE23" s="716"/>
      <c r="AF23" s="716"/>
      <c r="AG23" s="716"/>
      <c r="AH23" s="716"/>
      <c r="AI23" s="716"/>
      <c r="AJ23" s="716"/>
      <c r="AK23" s="716"/>
      <c r="AL23" s="681">
        <v>45.5</v>
      </c>
      <c r="AM23" s="682"/>
      <c r="AN23" s="682"/>
      <c r="AO23" s="717"/>
      <c r="AP23" s="772" t="s">
        <v>283</v>
      </c>
      <c r="AQ23" s="780"/>
      <c r="AR23" s="780"/>
      <c r="AS23" s="780"/>
      <c r="AT23" s="780"/>
      <c r="AU23" s="780"/>
      <c r="AV23" s="780"/>
      <c r="AW23" s="780"/>
      <c r="AX23" s="780"/>
      <c r="AY23" s="780"/>
      <c r="AZ23" s="780"/>
      <c r="BA23" s="780"/>
      <c r="BB23" s="780"/>
      <c r="BC23" s="780"/>
      <c r="BD23" s="780"/>
      <c r="BE23" s="780"/>
      <c r="BF23" s="774"/>
      <c r="BG23" s="678" t="s">
        <v>137</v>
      </c>
      <c r="BH23" s="679"/>
      <c r="BI23" s="679"/>
      <c r="BJ23" s="679"/>
      <c r="BK23" s="679"/>
      <c r="BL23" s="679"/>
      <c r="BM23" s="679"/>
      <c r="BN23" s="680"/>
      <c r="BO23" s="715" t="s">
        <v>137</v>
      </c>
      <c r="BP23" s="715"/>
      <c r="BQ23" s="715"/>
      <c r="BR23" s="715"/>
      <c r="BS23" s="684" t="s">
        <v>137</v>
      </c>
      <c r="BT23" s="679"/>
      <c r="BU23" s="679"/>
      <c r="BV23" s="679"/>
      <c r="BW23" s="679"/>
      <c r="BX23" s="679"/>
      <c r="BY23" s="679"/>
      <c r="BZ23" s="679"/>
      <c r="CA23" s="679"/>
      <c r="CB23" s="722"/>
      <c r="CD23" s="782" t="s">
        <v>222</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x14ac:dyDescent="0.15">
      <c r="B24" s="675" t="s">
        <v>289</v>
      </c>
      <c r="C24" s="676"/>
      <c r="D24" s="676"/>
      <c r="E24" s="676"/>
      <c r="F24" s="676"/>
      <c r="G24" s="676"/>
      <c r="H24" s="676"/>
      <c r="I24" s="676"/>
      <c r="J24" s="676"/>
      <c r="K24" s="676"/>
      <c r="L24" s="676"/>
      <c r="M24" s="676"/>
      <c r="N24" s="676"/>
      <c r="O24" s="676"/>
      <c r="P24" s="676"/>
      <c r="Q24" s="677"/>
      <c r="R24" s="678">
        <v>1361380</v>
      </c>
      <c r="S24" s="679"/>
      <c r="T24" s="679"/>
      <c r="U24" s="679"/>
      <c r="V24" s="679"/>
      <c r="W24" s="679"/>
      <c r="X24" s="679"/>
      <c r="Y24" s="680"/>
      <c r="Z24" s="715">
        <v>5.0999999999999996</v>
      </c>
      <c r="AA24" s="715"/>
      <c r="AB24" s="715"/>
      <c r="AC24" s="715"/>
      <c r="AD24" s="716" t="s">
        <v>137</v>
      </c>
      <c r="AE24" s="716"/>
      <c r="AF24" s="716"/>
      <c r="AG24" s="716"/>
      <c r="AH24" s="716"/>
      <c r="AI24" s="716"/>
      <c r="AJ24" s="716"/>
      <c r="AK24" s="716"/>
      <c r="AL24" s="681" t="s">
        <v>137</v>
      </c>
      <c r="AM24" s="682"/>
      <c r="AN24" s="682"/>
      <c r="AO24" s="717"/>
      <c r="AP24" s="772" t="s">
        <v>290</v>
      </c>
      <c r="AQ24" s="780"/>
      <c r="AR24" s="780"/>
      <c r="AS24" s="780"/>
      <c r="AT24" s="780"/>
      <c r="AU24" s="780"/>
      <c r="AV24" s="780"/>
      <c r="AW24" s="780"/>
      <c r="AX24" s="780"/>
      <c r="AY24" s="780"/>
      <c r="AZ24" s="780"/>
      <c r="BA24" s="780"/>
      <c r="BB24" s="780"/>
      <c r="BC24" s="780"/>
      <c r="BD24" s="780"/>
      <c r="BE24" s="780"/>
      <c r="BF24" s="774"/>
      <c r="BG24" s="678" t="s">
        <v>137</v>
      </c>
      <c r="BH24" s="679"/>
      <c r="BI24" s="679"/>
      <c r="BJ24" s="679"/>
      <c r="BK24" s="679"/>
      <c r="BL24" s="679"/>
      <c r="BM24" s="679"/>
      <c r="BN24" s="680"/>
      <c r="BO24" s="715" t="s">
        <v>137</v>
      </c>
      <c r="BP24" s="715"/>
      <c r="BQ24" s="715"/>
      <c r="BR24" s="715"/>
      <c r="BS24" s="684" t="s">
        <v>137</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11609774</v>
      </c>
      <c r="CS24" s="734"/>
      <c r="CT24" s="734"/>
      <c r="CU24" s="734"/>
      <c r="CV24" s="734"/>
      <c r="CW24" s="734"/>
      <c r="CX24" s="734"/>
      <c r="CY24" s="777"/>
      <c r="CZ24" s="778">
        <v>45.4</v>
      </c>
      <c r="DA24" s="749"/>
      <c r="DB24" s="749"/>
      <c r="DC24" s="781"/>
      <c r="DD24" s="776">
        <v>7165701</v>
      </c>
      <c r="DE24" s="734"/>
      <c r="DF24" s="734"/>
      <c r="DG24" s="734"/>
      <c r="DH24" s="734"/>
      <c r="DI24" s="734"/>
      <c r="DJ24" s="734"/>
      <c r="DK24" s="777"/>
      <c r="DL24" s="776">
        <v>7075988</v>
      </c>
      <c r="DM24" s="734"/>
      <c r="DN24" s="734"/>
      <c r="DO24" s="734"/>
      <c r="DP24" s="734"/>
      <c r="DQ24" s="734"/>
      <c r="DR24" s="734"/>
      <c r="DS24" s="734"/>
      <c r="DT24" s="734"/>
      <c r="DU24" s="734"/>
      <c r="DV24" s="777"/>
      <c r="DW24" s="778">
        <v>53</v>
      </c>
      <c r="DX24" s="749"/>
      <c r="DY24" s="749"/>
      <c r="DZ24" s="749"/>
      <c r="EA24" s="749"/>
      <c r="EB24" s="749"/>
      <c r="EC24" s="779"/>
    </row>
    <row r="25" spans="2:133" ht="11.25" customHeight="1" x14ac:dyDescent="0.15">
      <c r="B25" s="675" t="s">
        <v>292</v>
      </c>
      <c r="C25" s="676"/>
      <c r="D25" s="676"/>
      <c r="E25" s="676"/>
      <c r="F25" s="676"/>
      <c r="G25" s="676"/>
      <c r="H25" s="676"/>
      <c r="I25" s="676"/>
      <c r="J25" s="676"/>
      <c r="K25" s="676"/>
      <c r="L25" s="676"/>
      <c r="M25" s="676"/>
      <c r="N25" s="676"/>
      <c r="O25" s="676"/>
      <c r="P25" s="676"/>
      <c r="Q25" s="677"/>
      <c r="R25" s="678" t="s">
        <v>137</v>
      </c>
      <c r="S25" s="679"/>
      <c r="T25" s="679"/>
      <c r="U25" s="679"/>
      <c r="V25" s="679"/>
      <c r="W25" s="679"/>
      <c r="X25" s="679"/>
      <c r="Y25" s="680"/>
      <c r="Z25" s="715" t="s">
        <v>137</v>
      </c>
      <c r="AA25" s="715"/>
      <c r="AB25" s="715"/>
      <c r="AC25" s="715"/>
      <c r="AD25" s="716" t="s">
        <v>234</v>
      </c>
      <c r="AE25" s="716"/>
      <c r="AF25" s="716"/>
      <c r="AG25" s="716"/>
      <c r="AH25" s="716"/>
      <c r="AI25" s="716"/>
      <c r="AJ25" s="716"/>
      <c r="AK25" s="716"/>
      <c r="AL25" s="681" t="s">
        <v>234</v>
      </c>
      <c r="AM25" s="682"/>
      <c r="AN25" s="682"/>
      <c r="AO25" s="717"/>
      <c r="AP25" s="772" t="s">
        <v>293</v>
      </c>
      <c r="AQ25" s="780"/>
      <c r="AR25" s="780"/>
      <c r="AS25" s="780"/>
      <c r="AT25" s="780"/>
      <c r="AU25" s="780"/>
      <c r="AV25" s="780"/>
      <c r="AW25" s="780"/>
      <c r="AX25" s="780"/>
      <c r="AY25" s="780"/>
      <c r="AZ25" s="780"/>
      <c r="BA25" s="780"/>
      <c r="BB25" s="780"/>
      <c r="BC25" s="780"/>
      <c r="BD25" s="780"/>
      <c r="BE25" s="780"/>
      <c r="BF25" s="774"/>
      <c r="BG25" s="678" t="s">
        <v>234</v>
      </c>
      <c r="BH25" s="679"/>
      <c r="BI25" s="679"/>
      <c r="BJ25" s="679"/>
      <c r="BK25" s="679"/>
      <c r="BL25" s="679"/>
      <c r="BM25" s="679"/>
      <c r="BN25" s="680"/>
      <c r="BO25" s="715" t="s">
        <v>137</v>
      </c>
      <c r="BP25" s="715"/>
      <c r="BQ25" s="715"/>
      <c r="BR25" s="715"/>
      <c r="BS25" s="684" t="s">
        <v>137</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3041829</v>
      </c>
      <c r="CS25" s="697"/>
      <c r="CT25" s="697"/>
      <c r="CU25" s="697"/>
      <c r="CV25" s="697"/>
      <c r="CW25" s="697"/>
      <c r="CX25" s="697"/>
      <c r="CY25" s="698"/>
      <c r="CZ25" s="681">
        <v>11.9</v>
      </c>
      <c r="DA25" s="699"/>
      <c r="DB25" s="699"/>
      <c r="DC25" s="700"/>
      <c r="DD25" s="684">
        <v>2775773</v>
      </c>
      <c r="DE25" s="697"/>
      <c r="DF25" s="697"/>
      <c r="DG25" s="697"/>
      <c r="DH25" s="697"/>
      <c r="DI25" s="697"/>
      <c r="DJ25" s="697"/>
      <c r="DK25" s="698"/>
      <c r="DL25" s="684">
        <v>2740362</v>
      </c>
      <c r="DM25" s="697"/>
      <c r="DN25" s="697"/>
      <c r="DO25" s="697"/>
      <c r="DP25" s="697"/>
      <c r="DQ25" s="697"/>
      <c r="DR25" s="697"/>
      <c r="DS25" s="697"/>
      <c r="DT25" s="697"/>
      <c r="DU25" s="697"/>
      <c r="DV25" s="698"/>
      <c r="DW25" s="681">
        <v>20.5</v>
      </c>
      <c r="DX25" s="699"/>
      <c r="DY25" s="699"/>
      <c r="DZ25" s="699"/>
      <c r="EA25" s="699"/>
      <c r="EB25" s="699"/>
      <c r="EC25" s="714"/>
    </row>
    <row r="26" spans="2:133" ht="11.25" customHeight="1" x14ac:dyDescent="0.15">
      <c r="B26" s="675" t="s">
        <v>295</v>
      </c>
      <c r="C26" s="676"/>
      <c r="D26" s="676"/>
      <c r="E26" s="676"/>
      <c r="F26" s="676"/>
      <c r="G26" s="676"/>
      <c r="H26" s="676"/>
      <c r="I26" s="676"/>
      <c r="J26" s="676"/>
      <c r="K26" s="676"/>
      <c r="L26" s="676"/>
      <c r="M26" s="676"/>
      <c r="N26" s="676"/>
      <c r="O26" s="676"/>
      <c r="P26" s="676"/>
      <c r="Q26" s="677"/>
      <c r="R26" s="678">
        <v>14148945</v>
      </c>
      <c r="S26" s="679"/>
      <c r="T26" s="679"/>
      <c r="U26" s="679"/>
      <c r="V26" s="679"/>
      <c r="W26" s="679"/>
      <c r="X26" s="679"/>
      <c r="Y26" s="680"/>
      <c r="Z26" s="715">
        <v>53</v>
      </c>
      <c r="AA26" s="715"/>
      <c r="AB26" s="715"/>
      <c r="AC26" s="715"/>
      <c r="AD26" s="716">
        <v>12787565</v>
      </c>
      <c r="AE26" s="716"/>
      <c r="AF26" s="716"/>
      <c r="AG26" s="716"/>
      <c r="AH26" s="716"/>
      <c r="AI26" s="716"/>
      <c r="AJ26" s="716"/>
      <c r="AK26" s="716"/>
      <c r="AL26" s="681">
        <v>99.8</v>
      </c>
      <c r="AM26" s="682"/>
      <c r="AN26" s="682"/>
      <c r="AO26" s="717"/>
      <c r="AP26" s="772" t="s">
        <v>296</v>
      </c>
      <c r="AQ26" s="773"/>
      <c r="AR26" s="773"/>
      <c r="AS26" s="773"/>
      <c r="AT26" s="773"/>
      <c r="AU26" s="773"/>
      <c r="AV26" s="773"/>
      <c r="AW26" s="773"/>
      <c r="AX26" s="773"/>
      <c r="AY26" s="773"/>
      <c r="AZ26" s="773"/>
      <c r="BA26" s="773"/>
      <c r="BB26" s="773"/>
      <c r="BC26" s="773"/>
      <c r="BD26" s="773"/>
      <c r="BE26" s="773"/>
      <c r="BF26" s="774"/>
      <c r="BG26" s="678" t="s">
        <v>234</v>
      </c>
      <c r="BH26" s="679"/>
      <c r="BI26" s="679"/>
      <c r="BJ26" s="679"/>
      <c r="BK26" s="679"/>
      <c r="BL26" s="679"/>
      <c r="BM26" s="679"/>
      <c r="BN26" s="680"/>
      <c r="BO26" s="715" t="s">
        <v>234</v>
      </c>
      <c r="BP26" s="715"/>
      <c r="BQ26" s="715"/>
      <c r="BR26" s="715"/>
      <c r="BS26" s="684" t="s">
        <v>234</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1954190</v>
      </c>
      <c r="CS26" s="679"/>
      <c r="CT26" s="679"/>
      <c r="CU26" s="679"/>
      <c r="CV26" s="679"/>
      <c r="CW26" s="679"/>
      <c r="CX26" s="679"/>
      <c r="CY26" s="680"/>
      <c r="CZ26" s="681">
        <v>7.6</v>
      </c>
      <c r="DA26" s="699"/>
      <c r="DB26" s="699"/>
      <c r="DC26" s="700"/>
      <c r="DD26" s="684">
        <v>1736767</v>
      </c>
      <c r="DE26" s="679"/>
      <c r="DF26" s="679"/>
      <c r="DG26" s="679"/>
      <c r="DH26" s="679"/>
      <c r="DI26" s="679"/>
      <c r="DJ26" s="679"/>
      <c r="DK26" s="680"/>
      <c r="DL26" s="684" t="s">
        <v>137</v>
      </c>
      <c r="DM26" s="679"/>
      <c r="DN26" s="679"/>
      <c r="DO26" s="679"/>
      <c r="DP26" s="679"/>
      <c r="DQ26" s="679"/>
      <c r="DR26" s="679"/>
      <c r="DS26" s="679"/>
      <c r="DT26" s="679"/>
      <c r="DU26" s="679"/>
      <c r="DV26" s="680"/>
      <c r="DW26" s="681" t="s">
        <v>137</v>
      </c>
      <c r="DX26" s="699"/>
      <c r="DY26" s="699"/>
      <c r="DZ26" s="699"/>
      <c r="EA26" s="699"/>
      <c r="EB26" s="699"/>
      <c r="EC26" s="714"/>
    </row>
    <row r="27" spans="2:133" ht="11.25" customHeight="1" x14ac:dyDescent="0.15">
      <c r="B27" s="675" t="s">
        <v>298</v>
      </c>
      <c r="C27" s="676"/>
      <c r="D27" s="676"/>
      <c r="E27" s="676"/>
      <c r="F27" s="676"/>
      <c r="G27" s="676"/>
      <c r="H27" s="676"/>
      <c r="I27" s="676"/>
      <c r="J27" s="676"/>
      <c r="K27" s="676"/>
      <c r="L27" s="676"/>
      <c r="M27" s="676"/>
      <c r="N27" s="676"/>
      <c r="O27" s="676"/>
      <c r="P27" s="676"/>
      <c r="Q27" s="677"/>
      <c r="R27" s="678">
        <v>8704</v>
      </c>
      <c r="S27" s="679"/>
      <c r="T27" s="679"/>
      <c r="U27" s="679"/>
      <c r="V27" s="679"/>
      <c r="W27" s="679"/>
      <c r="X27" s="679"/>
      <c r="Y27" s="680"/>
      <c r="Z27" s="715">
        <v>0</v>
      </c>
      <c r="AA27" s="715"/>
      <c r="AB27" s="715"/>
      <c r="AC27" s="715"/>
      <c r="AD27" s="716">
        <v>8704</v>
      </c>
      <c r="AE27" s="716"/>
      <c r="AF27" s="716"/>
      <c r="AG27" s="716"/>
      <c r="AH27" s="716"/>
      <c r="AI27" s="716"/>
      <c r="AJ27" s="716"/>
      <c r="AK27" s="716"/>
      <c r="AL27" s="681">
        <v>0.1</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5707098</v>
      </c>
      <c r="BH27" s="679"/>
      <c r="BI27" s="679"/>
      <c r="BJ27" s="679"/>
      <c r="BK27" s="679"/>
      <c r="BL27" s="679"/>
      <c r="BM27" s="679"/>
      <c r="BN27" s="680"/>
      <c r="BO27" s="715">
        <v>100</v>
      </c>
      <c r="BP27" s="715"/>
      <c r="BQ27" s="715"/>
      <c r="BR27" s="715"/>
      <c r="BS27" s="684">
        <v>199801</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5763022</v>
      </c>
      <c r="CS27" s="697"/>
      <c r="CT27" s="697"/>
      <c r="CU27" s="697"/>
      <c r="CV27" s="697"/>
      <c r="CW27" s="697"/>
      <c r="CX27" s="697"/>
      <c r="CY27" s="698"/>
      <c r="CZ27" s="681">
        <v>22.5</v>
      </c>
      <c r="DA27" s="699"/>
      <c r="DB27" s="699"/>
      <c r="DC27" s="700"/>
      <c r="DD27" s="684">
        <v>1684998</v>
      </c>
      <c r="DE27" s="697"/>
      <c r="DF27" s="697"/>
      <c r="DG27" s="697"/>
      <c r="DH27" s="697"/>
      <c r="DI27" s="697"/>
      <c r="DJ27" s="697"/>
      <c r="DK27" s="698"/>
      <c r="DL27" s="684">
        <v>1630696</v>
      </c>
      <c r="DM27" s="697"/>
      <c r="DN27" s="697"/>
      <c r="DO27" s="697"/>
      <c r="DP27" s="697"/>
      <c r="DQ27" s="697"/>
      <c r="DR27" s="697"/>
      <c r="DS27" s="697"/>
      <c r="DT27" s="697"/>
      <c r="DU27" s="697"/>
      <c r="DV27" s="698"/>
      <c r="DW27" s="681">
        <v>12.2</v>
      </c>
      <c r="DX27" s="699"/>
      <c r="DY27" s="699"/>
      <c r="DZ27" s="699"/>
      <c r="EA27" s="699"/>
      <c r="EB27" s="699"/>
      <c r="EC27" s="714"/>
    </row>
    <row r="28" spans="2:133" ht="11.25" customHeight="1" x14ac:dyDescent="0.15">
      <c r="B28" s="675" t="s">
        <v>301</v>
      </c>
      <c r="C28" s="676"/>
      <c r="D28" s="676"/>
      <c r="E28" s="676"/>
      <c r="F28" s="676"/>
      <c r="G28" s="676"/>
      <c r="H28" s="676"/>
      <c r="I28" s="676"/>
      <c r="J28" s="676"/>
      <c r="K28" s="676"/>
      <c r="L28" s="676"/>
      <c r="M28" s="676"/>
      <c r="N28" s="676"/>
      <c r="O28" s="676"/>
      <c r="P28" s="676"/>
      <c r="Q28" s="677"/>
      <c r="R28" s="678">
        <v>290636</v>
      </c>
      <c r="S28" s="679"/>
      <c r="T28" s="679"/>
      <c r="U28" s="679"/>
      <c r="V28" s="679"/>
      <c r="W28" s="679"/>
      <c r="X28" s="679"/>
      <c r="Y28" s="680"/>
      <c r="Z28" s="715">
        <v>1.1000000000000001</v>
      </c>
      <c r="AA28" s="715"/>
      <c r="AB28" s="715"/>
      <c r="AC28" s="715"/>
      <c r="AD28" s="716" t="s">
        <v>234</v>
      </c>
      <c r="AE28" s="716"/>
      <c r="AF28" s="716"/>
      <c r="AG28" s="716"/>
      <c r="AH28" s="716"/>
      <c r="AI28" s="716"/>
      <c r="AJ28" s="716"/>
      <c r="AK28" s="716"/>
      <c r="AL28" s="681" t="s">
        <v>234</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2804923</v>
      </c>
      <c r="CS28" s="679"/>
      <c r="CT28" s="679"/>
      <c r="CU28" s="679"/>
      <c r="CV28" s="679"/>
      <c r="CW28" s="679"/>
      <c r="CX28" s="679"/>
      <c r="CY28" s="680"/>
      <c r="CZ28" s="681">
        <v>11</v>
      </c>
      <c r="DA28" s="699"/>
      <c r="DB28" s="699"/>
      <c r="DC28" s="700"/>
      <c r="DD28" s="684">
        <v>2704930</v>
      </c>
      <c r="DE28" s="679"/>
      <c r="DF28" s="679"/>
      <c r="DG28" s="679"/>
      <c r="DH28" s="679"/>
      <c r="DI28" s="679"/>
      <c r="DJ28" s="679"/>
      <c r="DK28" s="680"/>
      <c r="DL28" s="684">
        <v>2704930</v>
      </c>
      <c r="DM28" s="679"/>
      <c r="DN28" s="679"/>
      <c r="DO28" s="679"/>
      <c r="DP28" s="679"/>
      <c r="DQ28" s="679"/>
      <c r="DR28" s="679"/>
      <c r="DS28" s="679"/>
      <c r="DT28" s="679"/>
      <c r="DU28" s="679"/>
      <c r="DV28" s="680"/>
      <c r="DW28" s="681">
        <v>20.3</v>
      </c>
      <c r="DX28" s="699"/>
      <c r="DY28" s="699"/>
      <c r="DZ28" s="699"/>
      <c r="EA28" s="699"/>
      <c r="EB28" s="699"/>
      <c r="EC28" s="714"/>
    </row>
    <row r="29" spans="2:133" ht="11.25" customHeight="1" x14ac:dyDescent="0.15">
      <c r="B29" s="675" t="s">
        <v>303</v>
      </c>
      <c r="C29" s="676"/>
      <c r="D29" s="676"/>
      <c r="E29" s="676"/>
      <c r="F29" s="676"/>
      <c r="G29" s="676"/>
      <c r="H29" s="676"/>
      <c r="I29" s="676"/>
      <c r="J29" s="676"/>
      <c r="K29" s="676"/>
      <c r="L29" s="676"/>
      <c r="M29" s="676"/>
      <c r="N29" s="676"/>
      <c r="O29" s="676"/>
      <c r="P29" s="676"/>
      <c r="Q29" s="677"/>
      <c r="R29" s="678">
        <v>231029</v>
      </c>
      <c r="S29" s="679"/>
      <c r="T29" s="679"/>
      <c r="U29" s="679"/>
      <c r="V29" s="679"/>
      <c r="W29" s="679"/>
      <c r="X29" s="679"/>
      <c r="Y29" s="680"/>
      <c r="Z29" s="715">
        <v>0.9</v>
      </c>
      <c r="AA29" s="715"/>
      <c r="AB29" s="715"/>
      <c r="AC29" s="715"/>
      <c r="AD29" s="716">
        <v>12062</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304</v>
      </c>
      <c r="CE29" s="764"/>
      <c r="CF29" s="711" t="s">
        <v>305</v>
      </c>
      <c r="CG29" s="712"/>
      <c r="CH29" s="712"/>
      <c r="CI29" s="712"/>
      <c r="CJ29" s="712"/>
      <c r="CK29" s="712"/>
      <c r="CL29" s="712"/>
      <c r="CM29" s="712"/>
      <c r="CN29" s="712"/>
      <c r="CO29" s="712"/>
      <c r="CP29" s="712"/>
      <c r="CQ29" s="713"/>
      <c r="CR29" s="678">
        <v>2804923</v>
      </c>
      <c r="CS29" s="697"/>
      <c r="CT29" s="697"/>
      <c r="CU29" s="697"/>
      <c r="CV29" s="697"/>
      <c r="CW29" s="697"/>
      <c r="CX29" s="697"/>
      <c r="CY29" s="698"/>
      <c r="CZ29" s="681">
        <v>11</v>
      </c>
      <c r="DA29" s="699"/>
      <c r="DB29" s="699"/>
      <c r="DC29" s="700"/>
      <c r="DD29" s="684">
        <v>2704930</v>
      </c>
      <c r="DE29" s="697"/>
      <c r="DF29" s="697"/>
      <c r="DG29" s="697"/>
      <c r="DH29" s="697"/>
      <c r="DI29" s="697"/>
      <c r="DJ29" s="697"/>
      <c r="DK29" s="698"/>
      <c r="DL29" s="684">
        <v>2704930</v>
      </c>
      <c r="DM29" s="697"/>
      <c r="DN29" s="697"/>
      <c r="DO29" s="697"/>
      <c r="DP29" s="697"/>
      <c r="DQ29" s="697"/>
      <c r="DR29" s="697"/>
      <c r="DS29" s="697"/>
      <c r="DT29" s="697"/>
      <c r="DU29" s="697"/>
      <c r="DV29" s="698"/>
      <c r="DW29" s="681">
        <v>20.3</v>
      </c>
      <c r="DX29" s="699"/>
      <c r="DY29" s="699"/>
      <c r="DZ29" s="699"/>
      <c r="EA29" s="699"/>
      <c r="EB29" s="699"/>
      <c r="EC29" s="714"/>
    </row>
    <row r="30" spans="2:133" ht="11.25" customHeight="1" x14ac:dyDescent="0.15">
      <c r="B30" s="675" t="s">
        <v>306</v>
      </c>
      <c r="C30" s="676"/>
      <c r="D30" s="676"/>
      <c r="E30" s="676"/>
      <c r="F30" s="676"/>
      <c r="G30" s="676"/>
      <c r="H30" s="676"/>
      <c r="I30" s="676"/>
      <c r="J30" s="676"/>
      <c r="K30" s="676"/>
      <c r="L30" s="676"/>
      <c r="M30" s="676"/>
      <c r="N30" s="676"/>
      <c r="O30" s="676"/>
      <c r="P30" s="676"/>
      <c r="Q30" s="677"/>
      <c r="R30" s="678">
        <v>192643</v>
      </c>
      <c r="S30" s="679"/>
      <c r="T30" s="679"/>
      <c r="U30" s="679"/>
      <c r="V30" s="679"/>
      <c r="W30" s="679"/>
      <c r="X30" s="679"/>
      <c r="Y30" s="680"/>
      <c r="Z30" s="715">
        <v>0.7</v>
      </c>
      <c r="AA30" s="715"/>
      <c r="AB30" s="715"/>
      <c r="AC30" s="715"/>
      <c r="AD30" s="716" t="s">
        <v>234</v>
      </c>
      <c r="AE30" s="716"/>
      <c r="AF30" s="716"/>
      <c r="AG30" s="716"/>
      <c r="AH30" s="716"/>
      <c r="AI30" s="716"/>
      <c r="AJ30" s="716"/>
      <c r="AK30" s="716"/>
      <c r="AL30" s="681" t="s">
        <v>137</v>
      </c>
      <c r="AM30" s="682"/>
      <c r="AN30" s="682"/>
      <c r="AO30" s="717"/>
      <c r="AP30" s="739" t="s">
        <v>222</v>
      </c>
      <c r="AQ30" s="740"/>
      <c r="AR30" s="740"/>
      <c r="AS30" s="740"/>
      <c r="AT30" s="740"/>
      <c r="AU30" s="740"/>
      <c r="AV30" s="740"/>
      <c r="AW30" s="740"/>
      <c r="AX30" s="740"/>
      <c r="AY30" s="740"/>
      <c r="AZ30" s="740"/>
      <c r="BA30" s="740"/>
      <c r="BB30" s="740"/>
      <c r="BC30" s="740"/>
      <c r="BD30" s="740"/>
      <c r="BE30" s="740"/>
      <c r="BF30" s="741"/>
      <c r="BG30" s="739" t="s">
        <v>307</v>
      </c>
      <c r="BH30" s="752"/>
      <c r="BI30" s="752"/>
      <c r="BJ30" s="752"/>
      <c r="BK30" s="752"/>
      <c r="BL30" s="752"/>
      <c r="BM30" s="752"/>
      <c r="BN30" s="752"/>
      <c r="BO30" s="752"/>
      <c r="BP30" s="752"/>
      <c r="BQ30" s="753"/>
      <c r="BR30" s="739" t="s">
        <v>308</v>
      </c>
      <c r="BS30" s="752"/>
      <c r="BT30" s="752"/>
      <c r="BU30" s="752"/>
      <c r="BV30" s="752"/>
      <c r="BW30" s="752"/>
      <c r="BX30" s="752"/>
      <c r="BY30" s="752"/>
      <c r="BZ30" s="752"/>
      <c r="CA30" s="752"/>
      <c r="CB30" s="753"/>
      <c r="CD30" s="765"/>
      <c r="CE30" s="766"/>
      <c r="CF30" s="711" t="s">
        <v>309</v>
      </c>
      <c r="CG30" s="712"/>
      <c r="CH30" s="712"/>
      <c r="CI30" s="712"/>
      <c r="CJ30" s="712"/>
      <c r="CK30" s="712"/>
      <c r="CL30" s="712"/>
      <c r="CM30" s="712"/>
      <c r="CN30" s="712"/>
      <c r="CO30" s="712"/>
      <c r="CP30" s="712"/>
      <c r="CQ30" s="713"/>
      <c r="CR30" s="678">
        <v>2610161</v>
      </c>
      <c r="CS30" s="679"/>
      <c r="CT30" s="679"/>
      <c r="CU30" s="679"/>
      <c r="CV30" s="679"/>
      <c r="CW30" s="679"/>
      <c r="CX30" s="679"/>
      <c r="CY30" s="680"/>
      <c r="CZ30" s="681">
        <v>10.199999999999999</v>
      </c>
      <c r="DA30" s="699"/>
      <c r="DB30" s="699"/>
      <c r="DC30" s="700"/>
      <c r="DD30" s="684">
        <v>2525544</v>
      </c>
      <c r="DE30" s="679"/>
      <c r="DF30" s="679"/>
      <c r="DG30" s="679"/>
      <c r="DH30" s="679"/>
      <c r="DI30" s="679"/>
      <c r="DJ30" s="679"/>
      <c r="DK30" s="680"/>
      <c r="DL30" s="684">
        <v>2525544</v>
      </c>
      <c r="DM30" s="679"/>
      <c r="DN30" s="679"/>
      <c r="DO30" s="679"/>
      <c r="DP30" s="679"/>
      <c r="DQ30" s="679"/>
      <c r="DR30" s="679"/>
      <c r="DS30" s="679"/>
      <c r="DT30" s="679"/>
      <c r="DU30" s="679"/>
      <c r="DV30" s="680"/>
      <c r="DW30" s="681">
        <v>18.899999999999999</v>
      </c>
      <c r="DX30" s="699"/>
      <c r="DY30" s="699"/>
      <c r="DZ30" s="699"/>
      <c r="EA30" s="699"/>
      <c r="EB30" s="699"/>
      <c r="EC30" s="714"/>
    </row>
    <row r="31" spans="2:133" ht="11.25" customHeight="1" x14ac:dyDescent="0.15">
      <c r="B31" s="675" t="s">
        <v>310</v>
      </c>
      <c r="C31" s="676"/>
      <c r="D31" s="676"/>
      <c r="E31" s="676"/>
      <c r="F31" s="676"/>
      <c r="G31" s="676"/>
      <c r="H31" s="676"/>
      <c r="I31" s="676"/>
      <c r="J31" s="676"/>
      <c r="K31" s="676"/>
      <c r="L31" s="676"/>
      <c r="M31" s="676"/>
      <c r="N31" s="676"/>
      <c r="O31" s="676"/>
      <c r="P31" s="676"/>
      <c r="Q31" s="677"/>
      <c r="R31" s="678">
        <v>3832258</v>
      </c>
      <c r="S31" s="679"/>
      <c r="T31" s="679"/>
      <c r="U31" s="679"/>
      <c r="V31" s="679"/>
      <c r="W31" s="679"/>
      <c r="X31" s="679"/>
      <c r="Y31" s="680"/>
      <c r="Z31" s="715">
        <v>14.4</v>
      </c>
      <c r="AA31" s="715"/>
      <c r="AB31" s="715"/>
      <c r="AC31" s="715"/>
      <c r="AD31" s="716" t="s">
        <v>137</v>
      </c>
      <c r="AE31" s="716"/>
      <c r="AF31" s="716"/>
      <c r="AG31" s="716"/>
      <c r="AH31" s="716"/>
      <c r="AI31" s="716"/>
      <c r="AJ31" s="716"/>
      <c r="AK31" s="716"/>
      <c r="AL31" s="681" t="s">
        <v>137</v>
      </c>
      <c r="AM31" s="682"/>
      <c r="AN31" s="682"/>
      <c r="AO31" s="717"/>
      <c r="AP31" s="754" t="s">
        <v>311</v>
      </c>
      <c r="AQ31" s="755"/>
      <c r="AR31" s="755"/>
      <c r="AS31" s="755"/>
      <c r="AT31" s="760" t="s">
        <v>312</v>
      </c>
      <c r="AU31" s="231"/>
      <c r="AV31" s="231"/>
      <c r="AW31" s="231"/>
      <c r="AX31" s="744" t="s">
        <v>186</v>
      </c>
      <c r="AY31" s="745"/>
      <c r="AZ31" s="745"/>
      <c r="BA31" s="745"/>
      <c r="BB31" s="745"/>
      <c r="BC31" s="745"/>
      <c r="BD31" s="745"/>
      <c r="BE31" s="745"/>
      <c r="BF31" s="746"/>
      <c r="BG31" s="747">
        <v>99.3</v>
      </c>
      <c r="BH31" s="748"/>
      <c r="BI31" s="748"/>
      <c r="BJ31" s="748"/>
      <c r="BK31" s="748"/>
      <c r="BL31" s="748"/>
      <c r="BM31" s="749">
        <v>97.3</v>
      </c>
      <c r="BN31" s="748"/>
      <c r="BO31" s="748"/>
      <c r="BP31" s="748"/>
      <c r="BQ31" s="750"/>
      <c r="BR31" s="747">
        <v>99.2</v>
      </c>
      <c r="BS31" s="748"/>
      <c r="BT31" s="748"/>
      <c r="BU31" s="748"/>
      <c r="BV31" s="748"/>
      <c r="BW31" s="748"/>
      <c r="BX31" s="749">
        <v>96.3</v>
      </c>
      <c r="BY31" s="748"/>
      <c r="BZ31" s="748"/>
      <c r="CA31" s="748"/>
      <c r="CB31" s="750"/>
      <c r="CD31" s="765"/>
      <c r="CE31" s="766"/>
      <c r="CF31" s="711" t="s">
        <v>313</v>
      </c>
      <c r="CG31" s="712"/>
      <c r="CH31" s="712"/>
      <c r="CI31" s="712"/>
      <c r="CJ31" s="712"/>
      <c r="CK31" s="712"/>
      <c r="CL31" s="712"/>
      <c r="CM31" s="712"/>
      <c r="CN31" s="712"/>
      <c r="CO31" s="712"/>
      <c r="CP31" s="712"/>
      <c r="CQ31" s="713"/>
      <c r="CR31" s="678">
        <v>194762</v>
      </c>
      <c r="CS31" s="697"/>
      <c r="CT31" s="697"/>
      <c r="CU31" s="697"/>
      <c r="CV31" s="697"/>
      <c r="CW31" s="697"/>
      <c r="CX31" s="697"/>
      <c r="CY31" s="698"/>
      <c r="CZ31" s="681">
        <v>0.8</v>
      </c>
      <c r="DA31" s="699"/>
      <c r="DB31" s="699"/>
      <c r="DC31" s="700"/>
      <c r="DD31" s="684">
        <v>179386</v>
      </c>
      <c r="DE31" s="697"/>
      <c r="DF31" s="697"/>
      <c r="DG31" s="697"/>
      <c r="DH31" s="697"/>
      <c r="DI31" s="697"/>
      <c r="DJ31" s="697"/>
      <c r="DK31" s="698"/>
      <c r="DL31" s="684">
        <v>179386</v>
      </c>
      <c r="DM31" s="697"/>
      <c r="DN31" s="697"/>
      <c r="DO31" s="697"/>
      <c r="DP31" s="697"/>
      <c r="DQ31" s="697"/>
      <c r="DR31" s="697"/>
      <c r="DS31" s="697"/>
      <c r="DT31" s="697"/>
      <c r="DU31" s="697"/>
      <c r="DV31" s="698"/>
      <c r="DW31" s="681">
        <v>1.3</v>
      </c>
      <c r="DX31" s="699"/>
      <c r="DY31" s="699"/>
      <c r="DZ31" s="699"/>
      <c r="EA31" s="699"/>
      <c r="EB31" s="699"/>
      <c r="EC31" s="714"/>
    </row>
    <row r="32" spans="2:133" ht="11.25" customHeight="1" x14ac:dyDescent="0.15">
      <c r="B32" s="769" t="s">
        <v>314</v>
      </c>
      <c r="C32" s="770"/>
      <c r="D32" s="770"/>
      <c r="E32" s="770"/>
      <c r="F32" s="770"/>
      <c r="G32" s="770"/>
      <c r="H32" s="770"/>
      <c r="I32" s="770"/>
      <c r="J32" s="770"/>
      <c r="K32" s="770"/>
      <c r="L32" s="770"/>
      <c r="M32" s="770"/>
      <c r="N32" s="770"/>
      <c r="O32" s="770"/>
      <c r="P32" s="770"/>
      <c r="Q32" s="771"/>
      <c r="R32" s="678" t="s">
        <v>234</v>
      </c>
      <c r="S32" s="679"/>
      <c r="T32" s="679"/>
      <c r="U32" s="679"/>
      <c r="V32" s="679"/>
      <c r="W32" s="679"/>
      <c r="X32" s="679"/>
      <c r="Y32" s="680"/>
      <c r="Z32" s="715" t="s">
        <v>137</v>
      </c>
      <c r="AA32" s="715"/>
      <c r="AB32" s="715"/>
      <c r="AC32" s="715"/>
      <c r="AD32" s="716" t="s">
        <v>234</v>
      </c>
      <c r="AE32" s="716"/>
      <c r="AF32" s="716"/>
      <c r="AG32" s="716"/>
      <c r="AH32" s="716"/>
      <c r="AI32" s="716"/>
      <c r="AJ32" s="716"/>
      <c r="AK32" s="716"/>
      <c r="AL32" s="681" t="s">
        <v>234</v>
      </c>
      <c r="AM32" s="682"/>
      <c r="AN32" s="682"/>
      <c r="AO32" s="717"/>
      <c r="AP32" s="756"/>
      <c r="AQ32" s="757"/>
      <c r="AR32" s="757"/>
      <c r="AS32" s="757"/>
      <c r="AT32" s="761"/>
      <c r="AU32" s="230" t="s">
        <v>315</v>
      </c>
      <c r="AV32" s="230"/>
      <c r="AW32" s="230"/>
      <c r="AX32" s="675" t="s">
        <v>316</v>
      </c>
      <c r="AY32" s="676"/>
      <c r="AZ32" s="676"/>
      <c r="BA32" s="676"/>
      <c r="BB32" s="676"/>
      <c r="BC32" s="676"/>
      <c r="BD32" s="676"/>
      <c r="BE32" s="676"/>
      <c r="BF32" s="677"/>
      <c r="BG32" s="751">
        <v>99.5</v>
      </c>
      <c r="BH32" s="697"/>
      <c r="BI32" s="697"/>
      <c r="BJ32" s="697"/>
      <c r="BK32" s="697"/>
      <c r="BL32" s="697"/>
      <c r="BM32" s="682">
        <v>98.1</v>
      </c>
      <c r="BN32" s="743"/>
      <c r="BO32" s="743"/>
      <c r="BP32" s="743"/>
      <c r="BQ32" s="721"/>
      <c r="BR32" s="751">
        <v>99.3</v>
      </c>
      <c r="BS32" s="697"/>
      <c r="BT32" s="697"/>
      <c r="BU32" s="697"/>
      <c r="BV32" s="697"/>
      <c r="BW32" s="697"/>
      <c r="BX32" s="682">
        <v>97.7</v>
      </c>
      <c r="BY32" s="743"/>
      <c r="BZ32" s="743"/>
      <c r="CA32" s="743"/>
      <c r="CB32" s="721"/>
      <c r="CD32" s="767"/>
      <c r="CE32" s="768"/>
      <c r="CF32" s="711" t="s">
        <v>317</v>
      </c>
      <c r="CG32" s="712"/>
      <c r="CH32" s="712"/>
      <c r="CI32" s="712"/>
      <c r="CJ32" s="712"/>
      <c r="CK32" s="712"/>
      <c r="CL32" s="712"/>
      <c r="CM32" s="712"/>
      <c r="CN32" s="712"/>
      <c r="CO32" s="712"/>
      <c r="CP32" s="712"/>
      <c r="CQ32" s="713"/>
      <c r="CR32" s="678" t="s">
        <v>234</v>
      </c>
      <c r="CS32" s="679"/>
      <c r="CT32" s="679"/>
      <c r="CU32" s="679"/>
      <c r="CV32" s="679"/>
      <c r="CW32" s="679"/>
      <c r="CX32" s="679"/>
      <c r="CY32" s="680"/>
      <c r="CZ32" s="681" t="s">
        <v>137</v>
      </c>
      <c r="DA32" s="699"/>
      <c r="DB32" s="699"/>
      <c r="DC32" s="700"/>
      <c r="DD32" s="684" t="s">
        <v>137</v>
      </c>
      <c r="DE32" s="679"/>
      <c r="DF32" s="679"/>
      <c r="DG32" s="679"/>
      <c r="DH32" s="679"/>
      <c r="DI32" s="679"/>
      <c r="DJ32" s="679"/>
      <c r="DK32" s="680"/>
      <c r="DL32" s="684" t="s">
        <v>137</v>
      </c>
      <c r="DM32" s="679"/>
      <c r="DN32" s="679"/>
      <c r="DO32" s="679"/>
      <c r="DP32" s="679"/>
      <c r="DQ32" s="679"/>
      <c r="DR32" s="679"/>
      <c r="DS32" s="679"/>
      <c r="DT32" s="679"/>
      <c r="DU32" s="679"/>
      <c r="DV32" s="680"/>
      <c r="DW32" s="681" t="s">
        <v>137</v>
      </c>
      <c r="DX32" s="699"/>
      <c r="DY32" s="699"/>
      <c r="DZ32" s="699"/>
      <c r="EA32" s="699"/>
      <c r="EB32" s="699"/>
      <c r="EC32" s="714"/>
    </row>
    <row r="33" spans="2:133" ht="11.25" customHeight="1" x14ac:dyDescent="0.15">
      <c r="B33" s="675" t="s">
        <v>318</v>
      </c>
      <c r="C33" s="676"/>
      <c r="D33" s="676"/>
      <c r="E33" s="676"/>
      <c r="F33" s="676"/>
      <c r="G33" s="676"/>
      <c r="H33" s="676"/>
      <c r="I33" s="676"/>
      <c r="J33" s="676"/>
      <c r="K33" s="676"/>
      <c r="L33" s="676"/>
      <c r="M33" s="676"/>
      <c r="N33" s="676"/>
      <c r="O33" s="676"/>
      <c r="P33" s="676"/>
      <c r="Q33" s="677"/>
      <c r="R33" s="678">
        <v>2820765</v>
      </c>
      <c r="S33" s="679"/>
      <c r="T33" s="679"/>
      <c r="U33" s="679"/>
      <c r="V33" s="679"/>
      <c r="W33" s="679"/>
      <c r="X33" s="679"/>
      <c r="Y33" s="680"/>
      <c r="Z33" s="715">
        <v>10.6</v>
      </c>
      <c r="AA33" s="715"/>
      <c r="AB33" s="715"/>
      <c r="AC33" s="715"/>
      <c r="AD33" s="716" t="s">
        <v>137</v>
      </c>
      <c r="AE33" s="716"/>
      <c r="AF33" s="716"/>
      <c r="AG33" s="716"/>
      <c r="AH33" s="716"/>
      <c r="AI33" s="716"/>
      <c r="AJ33" s="716"/>
      <c r="AK33" s="716"/>
      <c r="AL33" s="681" t="s">
        <v>137</v>
      </c>
      <c r="AM33" s="682"/>
      <c r="AN33" s="682"/>
      <c r="AO33" s="717"/>
      <c r="AP33" s="758"/>
      <c r="AQ33" s="759"/>
      <c r="AR33" s="759"/>
      <c r="AS33" s="759"/>
      <c r="AT33" s="762"/>
      <c r="AU33" s="232"/>
      <c r="AV33" s="232"/>
      <c r="AW33" s="232"/>
      <c r="AX33" s="659" t="s">
        <v>319</v>
      </c>
      <c r="AY33" s="660"/>
      <c r="AZ33" s="660"/>
      <c r="BA33" s="660"/>
      <c r="BB33" s="660"/>
      <c r="BC33" s="660"/>
      <c r="BD33" s="660"/>
      <c r="BE33" s="660"/>
      <c r="BF33" s="661"/>
      <c r="BG33" s="742">
        <v>99.2</v>
      </c>
      <c r="BH33" s="663"/>
      <c r="BI33" s="663"/>
      <c r="BJ33" s="663"/>
      <c r="BK33" s="663"/>
      <c r="BL33" s="663"/>
      <c r="BM33" s="706">
        <v>96.2</v>
      </c>
      <c r="BN33" s="663"/>
      <c r="BO33" s="663"/>
      <c r="BP33" s="663"/>
      <c r="BQ33" s="727"/>
      <c r="BR33" s="742">
        <v>99.1</v>
      </c>
      <c r="BS33" s="663"/>
      <c r="BT33" s="663"/>
      <c r="BU33" s="663"/>
      <c r="BV33" s="663"/>
      <c r="BW33" s="663"/>
      <c r="BX33" s="706">
        <v>94.6</v>
      </c>
      <c r="BY33" s="663"/>
      <c r="BZ33" s="663"/>
      <c r="CA33" s="663"/>
      <c r="CB33" s="727"/>
      <c r="CD33" s="711" t="s">
        <v>320</v>
      </c>
      <c r="CE33" s="712"/>
      <c r="CF33" s="712"/>
      <c r="CG33" s="712"/>
      <c r="CH33" s="712"/>
      <c r="CI33" s="712"/>
      <c r="CJ33" s="712"/>
      <c r="CK33" s="712"/>
      <c r="CL33" s="712"/>
      <c r="CM33" s="712"/>
      <c r="CN33" s="712"/>
      <c r="CO33" s="712"/>
      <c r="CP33" s="712"/>
      <c r="CQ33" s="713"/>
      <c r="CR33" s="678">
        <v>10606544</v>
      </c>
      <c r="CS33" s="697"/>
      <c r="CT33" s="697"/>
      <c r="CU33" s="697"/>
      <c r="CV33" s="697"/>
      <c r="CW33" s="697"/>
      <c r="CX33" s="697"/>
      <c r="CY33" s="698"/>
      <c r="CZ33" s="681">
        <v>41.5</v>
      </c>
      <c r="DA33" s="699"/>
      <c r="DB33" s="699"/>
      <c r="DC33" s="700"/>
      <c r="DD33" s="684">
        <v>7086298</v>
      </c>
      <c r="DE33" s="697"/>
      <c r="DF33" s="697"/>
      <c r="DG33" s="697"/>
      <c r="DH33" s="697"/>
      <c r="DI33" s="697"/>
      <c r="DJ33" s="697"/>
      <c r="DK33" s="698"/>
      <c r="DL33" s="684">
        <v>5521423</v>
      </c>
      <c r="DM33" s="697"/>
      <c r="DN33" s="697"/>
      <c r="DO33" s="697"/>
      <c r="DP33" s="697"/>
      <c r="DQ33" s="697"/>
      <c r="DR33" s="697"/>
      <c r="DS33" s="697"/>
      <c r="DT33" s="697"/>
      <c r="DU33" s="697"/>
      <c r="DV33" s="698"/>
      <c r="DW33" s="681">
        <v>41.3</v>
      </c>
      <c r="DX33" s="699"/>
      <c r="DY33" s="699"/>
      <c r="DZ33" s="699"/>
      <c r="EA33" s="699"/>
      <c r="EB33" s="699"/>
      <c r="EC33" s="714"/>
    </row>
    <row r="34" spans="2:133" ht="11.25" customHeight="1" x14ac:dyDescent="0.15">
      <c r="B34" s="675" t="s">
        <v>321</v>
      </c>
      <c r="C34" s="676"/>
      <c r="D34" s="676"/>
      <c r="E34" s="676"/>
      <c r="F34" s="676"/>
      <c r="G34" s="676"/>
      <c r="H34" s="676"/>
      <c r="I34" s="676"/>
      <c r="J34" s="676"/>
      <c r="K34" s="676"/>
      <c r="L34" s="676"/>
      <c r="M34" s="676"/>
      <c r="N34" s="676"/>
      <c r="O34" s="676"/>
      <c r="P34" s="676"/>
      <c r="Q34" s="677"/>
      <c r="R34" s="678">
        <v>84279</v>
      </c>
      <c r="S34" s="679"/>
      <c r="T34" s="679"/>
      <c r="U34" s="679"/>
      <c r="V34" s="679"/>
      <c r="W34" s="679"/>
      <c r="X34" s="679"/>
      <c r="Y34" s="680"/>
      <c r="Z34" s="715">
        <v>0.3</v>
      </c>
      <c r="AA34" s="715"/>
      <c r="AB34" s="715"/>
      <c r="AC34" s="715"/>
      <c r="AD34" s="716">
        <v>1885</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322</v>
      </c>
      <c r="CE34" s="712"/>
      <c r="CF34" s="712"/>
      <c r="CG34" s="712"/>
      <c r="CH34" s="712"/>
      <c r="CI34" s="712"/>
      <c r="CJ34" s="712"/>
      <c r="CK34" s="712"/>
      <c r="CL34" s="712"/>
      <c r="CM34" s="712"/>
      <c r="CN34" s="712"/>
      <c r="CO34" s="712"/>
      <c r="CP34" s="712"/>
      <c r="CQ34" s="713"/>
      <c r="CR34" s="678">
        <v>4045620</v>
      </c>
      <c r="CS34" s="679"/>
      <c r="CT34" s="679"/>
      <c r="CU34" s="679"/>
      <c r="CV34" s="679"/>
      <c r="CW34" s="679"/>
      <c r="CX34" s="679"/>
      <c r="CY34" s="680"/>
      <c r="CZ34" s="681">
        <v>15.8</v>
      </c>
      <c r="DA34" s="699"/>
      <c r="DB34" s="699"/>
      <c r="DC34" s="700"/>
      <c r="DD34" s="684">
        <v>2353975</v>
      </c>
      <c r="DE34" s="679"/>
      <c r="DF34" s="679"/>
      <c r="DG34" s="679"/>
      <c r="DH34" s="679"/>
      <c r="DI34" s="679"/>
      <c r="DJ34" s="679"/>
      <c r="DK34" s="680"/>
      <c r="DL34" s="684">
        <v>1897075</v>
      </c>
      <c r="DM34" s="679"/>
      <c r="DN34" s="679"/>
      <c r="DO34" s="679"/>
      <c r="DP34" s="679"/>
      <c r="DQ34" s="679"/>
      <c r="DR34" s="679"/>
      <c r="DS34" s="679"/>
      <c r="DT34" s="679"/>
      <c r="DU34" s="679"/>
      <c r="DV34" s="680"/>
      <c r="DW34" s="681">
        <v>14.2</v>
      </c>
      <c r="DX34" s="699"/>
      <c r="DY34" s="699"/>
      <c r="DZ34" s="699"/>
      <c r="EA34" s="699"/>
      <c r="EB34" s="699"/>
      <c r="EC34" s="714"/>
    </row>
    <row r="35" spans="2:133" ht="11.25" customHeight="1" x14ac:dyDescent="0.15">
      <c r="B35" s="675" t="s">
        <v>323</v>
      </c>
      <c r="C35" s="676"/>
      <c r="D35" s="676"/>
      <c r="E35" s="676"/>
      <c r="F35" s="676"/>
      <c r="G35" s="676"/>
      <c r="H35" s="676"/>
      <c r="I35" s="676"/>
      <c r="J35" s="676"/>
      <c r="K35" s="676"/>
      <c r="L35" s="676"/>
      <c r="M35" s="676"/>
      <c r="N35" s="676"/>
      <c r="O35" s="676"/>
      <c r="P35" s="676"/>
      <c r="Q35" s="677"/>
      <c r="R35" s="678">
        <v>483677</v>
      </c>
      <c r="S35" s="679"/>
      <c r="T35" s="679"/>
      <c r="U35" s="679"/>
      <c r="V35" s="679"/>
      <c r="W35" s="679"/>
      <c r="X35" s="679"/>
      <c r="Y35" s="680"/>
      <c r="Z35" s="715">
        <v>1.8</v>
      </c>
      <c r="AA35" s="715"/>
      <c r="AB35" s="715"/>
      <c r="AC35" s="715"/>
      <c r="AD35" s="716" t="s">
        <v>137</v>
      </c>
      <c r="AE35" s="716"/>
      <c r="AF35" s="716"/>
      <c r="AG35" s="716"/>
      <c r="AH35" s="716"/>
      <c r="AI35" s="716"/>
      <c r="AJ35" s="716"/>
      <c r="AK35" s="716"/>
      <c r="AL35" s="681" t="s">
        <v>137</v>
      </c>
      <c r="AM35" s="682"/>
      <c r="AN35" s="682"/>
      <c r="AO35" s="717"/>
      <c r="AP35" s="235"/>
      <c r="AQ35" s="739" t="s">
        <v>324</v>
      </c>
      <c r="AR35" s="740"/>
      <c r="AS35" s="740"/>
      <c r="AT35" s="740"/>
      <c r="AU35" s="740"/>
      <c r="AV35" s="740"/>
      <c r="AW35" s="740"/>
      <c r="AX35" s="740"/>
      <c r="AY35" s="740"/>
      <c r="AZ35" s="740"/>
      <c r="BA35" s="740"/>
      <c r="BB35" s="740"/>
      <c r="BC35" s="740"/>
      <c r="BD35" s="740"/>
      <c r="BE35" s="740"/>
      <c r="BF35" s="741"/>
      <c r="BG35" s="739" t="s">
        <v>325</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326</v>
      </c>
      <c r="CE35" s="712"/>
      <c r="CF35" s="712"/>
      <c r="CG35" s="712"/>
      <c r="CH35" s="712"/>
      <c r="CI35" s="712"/>
      <c r="CJ35" s="712"/>
      <c r="CK35" s="712"/>
      <c r="CL35" s="712"/>
      <c r="CM35" s="712"/>
      <c r="CN35" s="712"/>
      <c r="CO35" s="712"/>
      <c r="CP35" s="712"/>
      <c r="CQ35" s="713"/>
      <c r="CR35" s="678">
        <v>113560</v>
      </c>
      <c r="CS35" s="697"/>
      <c r="CT35" s="697"/>
      <c r="CU35" s="697"/>
      <c r="CV35" s="697"/>
      <c r="CW35" s="697"/>
      <c r="CX35" s="697"/>
      <c r="CY35" s="698"/>
      <c r="CZ35" s="681">
        <v>0.4</v>
      </c>
      <c r="DA35" s="699"/>
      <c r="DB35" s="699"/>
      <c r="DC35" s="700"/>
      <c r="DD35" s="684">
        <v>94634</v>
      </c>
      <c r="DE35" s="697"/>
      <c r="DF35" s="697"/>
      <c r="DG35" s="697"/>
      <c r="DH35" s="697"/>
      <c r="DI35" s="697"/>
      <c r="DJ35" s="697"/>
      <c r="DK35" s="698"/>
      <c r="DL35" s="684">
        <v>80238</v>
      </c>
      <c r="DM35" s="697"/>
      <c r="DN35" s="697"/>
      <c r="DO35" s="697"/>
      <c r="DP35" s="697"/>
      <c r="DQ35" s="697"/>
      <c r="DR35" s="697"/>
      <c r="DS35" s="697"/>
      <c r="DT35" s="697"/>
      <c r="DU35" s="697"/>
      <c r="DV35" s="698"/>
      <c r="DW35" s="681">
        <v>0.6</v>
      </c>
      <c r="DX35" s="699"/>
      <c r="DY35" s="699"/>
      <c r="DZ35" s="699"/>
      <c r="EA35" s="699"/>
      <c r="EB35" s="699"/>
      <c r="EC35" s="714"/>
    </row>
    <row r="36" spans="2:133" ht="11.25" customHeight="1" x14ac:dyDescent="0.15">
      <c r="B36" s="675" t="s">
        <v>327</v>
      </c>
      <c r="C36" s="676"/>
      <c r="D36" s="676"/>
      <c r="E36" s="676"/>
      <c r="F36" s="676"/>
      <c r="G36" s="676"/>
      <c r="H36" s="676"/>
      <c r="I36" s="676"/>
      <c r="J36" s="676"/>
      <c r="K36" s="676"/>
      <c r="L36" s="676"/>
      <c r="M36" s="676"/>
      <c r="N36" s="676"/>
      <c r="O36" s="676"/>
      <c r="P36" s="676"/>
      <c r="Q36" s="677"/>
      <c r="R36" s="678">
        <v>891657</v>
      </c>
      <c r="S36" s="679"/>
      <c r="T36" s="679"/>
      <c r="U36" s="679"/>
      <c r="V36" s="679"/>
      <c r="W36" s="679"/>
      <c r="X36" s="679"/>
      <c r="Y36" s="680"/>
      <c r="Z36" s="715">
        <v>3.3</v>
      </c>
      <c r="AA36" s="715"/>
      <c r="AB36" s="715"/>
      <c r="AC36" s="715"/>
      <c r="AD36" s="716" t="s">
        <v>234</v>
      </c>
      <c r="AE36" s="716"/>
      <c r="AF36" s="716"/>
      <c r="AG36" s="716"/>
      <c r="AH36" s="716"/>
      <c r="AI36" s="716"/>
      <c r="AJ36" s="716"/>
      <c r="AK36" s="716"/>
      <c r="AL36" s="681" t="s">
        <v>234</v>
      </c>
      <c r="AM36" s="682"/>
      <c r="AN36" s="682"/>
      <c r="AO36" s="717"/>
      <c r="AP36" s="235"/>
      <c r="AQ36" s="730" t="s">
        <v>328</v>
      </c>
      <c r="AR36" s="731"/>
      <c r="AS36" s="731"/>
      <c r="AT36" s="731"/>
      <c r="AU36" s="731"/>
      <c r="AV36" s="731"/>
      <c r="AW36" s="731"/>
      <c r="AX36" s="731"/>
      <c r="AY36" s="732"/>
      <c r="AZ36" s="733">
        <v>3020259</v>
      </c>
      <c r="BA36" s="734"/>
      <c r="BB36" s="734"/>
      <c r="BC36" s="734"/>
      <c r="BD36" s="734"/>
      <c r="BE36" s="734"/>
      <c r="BF36" s="735"/>
      <c r="BG36" s="736" t="s">
        <v>329</v>
      </c>
      <c r="BH36" s="737"/>
      <c r="BI36" s="737"/>
      <c r="BJ36" s="737"/>
      <c r="BK36" s="737"/>
      <c r="BL36" s="737"/>
      <c r="BM36" s="737"/>
      <c r="BN36" s="737"/>
      <c r="BO36" s="737"/>
      <c r="BP36" s="737"/>
      <c r="BQ36" s="737"/>
      <c r="BR36" s="737"/>
      <c r="BS36" s="737"/>
      <c r="BT36" s="737"/>
      <c r="BU36" s="738"/>
      <c r="BV36" s="733">
        <v>77352</v>
      </c>
      <c r="BW36" s="734"/>
      <c r="BX36" s="734"/>
      <c r="BY36" s="734"/>
      <c r="BZ36" s="734"/>
      <c r="CA36" s="734"/>
      <c r="CB36" s="735"/>
      <c r="CD36" s="711" t="s">
        <v>330</v>
      </c>
      <c r="CE36" s="712"/>
      <c r="CF36" s="712"/>
      <c r="CG36" s="712"/>
      <c r="CH36" s="712"/>
      <c r="CI36" s="712"/>
      <c r="CJ36" s="712"/>
      <c r="CK36" s="712"/>
      <c r="CL36" s="712"/>
      <c r="CM36" s="712"/>
      <c r="CN36" s="712"/>
      <c r="CO36" s="712"/>
      <c r="CP36" s="712"/>
      <c r="CQ36" s="713"/>
      <c r="CR36" s="678">
        <v>3566322</v>
      </c>
      <c r="CS36" s="679"/>
      <c r="CT36" s="679"/>
      <c r="CU36" s="679"/>
      <c r="CV36" s="679"/>
      <c r="CW36" s="679"/>
      <c r="CX36" s="679"/>
      <c r="CY36" s="680"/>
      <c r="CZ36" s="681">
        <v>13.9</v>
      </c>
      <c r="DA36" s="699"/>
      <c r="DB36" s="699"/>
      <c r="DC36" s="700"/>
      <c r="DD36" s="684">
        <v>2837955</v>
      </c>
      <c r="DE36" s="679"/>
      <c r="DF36" s="679"/>
      <c r="DG36" s="679"/>
      <c r="DH36" s="679"/>
      <c r="DI36" s="679"/>
      <c r="DJ36" s="679"/>
      <c r="DK36" s="680"/>
      <c r="DL36" s="684">
        <v>2064998</v>
      </c>
      <c r="DM36" s="679"/>
      <c r="DN36" s="679"/>
      <c r="DO36" s="679"/>
      <c r="DP36" s="679"/>
      <c r="DQ36" s="679"/>
      <c r="DR36" s="679"/>
      <c r="DS36" s="679"/>
      <c r="DT36" s="679"/>
      <c r="DU36" s="679"/>
      <c r="DV36" s="680"/>
      <c r="DW36" s="681">
        <v>15.5</v>
      </c>
      <c r="DX36" s="699"/>
      <c r="DY36" s="699"/>
      <c r="DZ36" s="699"/>
      <c r="EA36" s="699"/>
      <c r="EB36" s="699"/>
      <c r="EC36" s="714"/>
    </row>
    <row r="37" spans="2:133" ht="11.25" customHeight="1" x14ac:dyDescent="0.15">
      <c r="B37" s="675" t="s">
        <v>331</v>
      </c>
      <c r="C37" s="676"/>
      <c r="D37" s="676"/>
      <c r="E37" s="676"/>
      <c r="F37" s="676"/>
      <c r="G37" s="676"/>
      <c r="H37" s="676"/>
      <c r="I37" s="676"/>
      <c r="J37" s="676"/>
      <c r="K37" s="676"/>
      <c r="L37" s="676"/>
      <c r="M37" s="676"/>
      <c r="N37" s="676"/>
      <c r="O37" s="676"/>
      <c r="P37" s="676"/>
      <c r="Q37" s="677"/>
      <c r="R37" s="678">
        <v>1161834</v>
      </c>
      <c r="S37" s="679"/>
      <c r="T37" s="679"/>
      <c r="U37" s="679"/>
      <c r="V37" s="679"/>
      <c r="W37" s="679"/>
      <c r="X37" s="679"/>
      <c r="Y37" s="680"/>
      <c r="Z37" s="715">
        <v>4.4000000000000004</v>
      </c>
      <c r="AA37" s="715"/>
      <c r="AB37" s="715"/>
      <c r="AC37" s="715"/>
      <c r="AD37" s="716" t="s">
        <v>234</v>
      </c>
      <c r="AE37" s="716"/>
      <c r="AF37" s="716"/>
      <c r="AG37" s="716"/>
      <c r="AH37" s="716"/>
      <c r="AI37" s="716"/>
      <c r="AJ37" s="716"/>
      <c r="AK37" s="716"/>
      <c r="AL37" s="681" t="s">
        <v>137</v>
      </c>
      <c r="AM37" s="682"/>
      <c r="AN37" s="682"/>
      <c r="AO37" s="717"/>
      <c r="AQ37" s="718" t="s">
        <v>332</v>
      </c>
      <c r="AR37" s="719"/>
      <c r="AS37" s="719"/>
      <c r="AT37" s="719"/>
      <c r="AU37" s="719"/>
      <c r="AV37" s="719"/>
      <c r="AW37" s="719"/>
      <c r="AX37" s="719"/>
      <c r="AY37" s="720"/>
      <c r="AZ37" s="678">
        <v>791163</v>
      </c>
      <c r="BA37" s="679"/>
      <c r="BB37" s="679"/>
      <c r="BC37" s="679"/>
      <c r="BD37" s="697"/>
      <c r="BE37" s="697"/>
      <c r="BF37" s="721"/>
      <c r="BG37" s="711" t="s">
        <v>333</v>
      </c>
      <c r="BH37" s="712"/>
      <c r="BI37" s="712"/>
      <c r="BJ37" s="712"/>
      <c r="BK37" s="712"/>
      <c r="BL37" s="712"/>
      <c r="BM37" s="712"/>
      <c r="BN37" s="712"/>
      <c r="BO37" s="712"/>
      <c r="BP37" s="712"/>
      <c r="BQ37" s="712"/>
      <c r="BR37" s="712"/>
      <c r="BS37" s="712"/>
      <c r="BT37" s="712"/>
      <c r="BU37" s="713"/>
      <c r="BV37" s="678">
        <v>9919</v>
      </c>
      <c r="BW37" s="679"/>
      <c r="BX37" s="679"/>
      <c r="BY37" s="679"/>
      <c r="BZ37" s="679"/>
      <c r="CA37" s="679"/>
      <c r="CB37" s="722"/>
      <c r="CD37" s="711" t="s">
        <v>334</v>
      </c>
      <c r="CE37" s="712"/>
      <c r="CF37" s="712"/>
      <c r="CG37" s="712"/>
      <c r="CH37" s="712"/>
      <c r="CI37" s="712"/>
      <c r="CJ37" s="712"/>
      <c r="CK37" s="712"/>
      <c r="CL37" s="712"/>
      <c r="CM37" s="712"/>
      <c r="CN37" s="712"/>
      <c r="CO37" s="712"/>
      <c r="CP37" s="712"/>
      <c r="CQ37" s="713"/>
      <c r="CR37" s="678">
        <v>1259744</v>
      </c>
      <c r="CS37" s="697"/>
      <c r="CT37" s="697"/>
      <c r="CU37" s="697"/>
      <c r="CV37" s="697"/>
      <c r="CW37" s="697"/>
      <c r="CX37" s="697"/>
      <c r="CY37" s="698"/>
      <c r="CZ37" s="681">
        <v>4.9000000000000004</v>
      </c>
      <c r="DA37" s="699"/>
      <c r="DB37" s="699"/>
      <c r="DC37" s="700"/>
      <c r="DD37" s="684">
        <v>1246275</v>
      </c>
      <c r="DE37" s="697"/>
      <c r="DF37" s="697"/>
      <c r="DG37" s="697"/>
      <c r="DH37" s="697"/>
      <c r="DI37" s="697"/>
      <c r="DJ37" s="697"/>
      <c r="DK37" s="698"/>
      <c r="DL37" s="684">
        <v>1057017</v>
      </c>
      <c r="DM37" s="697"/>
      <c r="DN37" s="697"/>
      <c r="DO37" s="697"/>
      <c r="DP37" s="697"/>
      <c r="DQ37" s="697"/>
      <c r="DR37" s="697"/>
      <c r="DS37" s="697"/>
      <c r="DT37" s="697"/>
      <c r="DU37" s="697"/>
      <c r="DV37" s="698"/>
      <c r="DW37" s="681">
        <v>7.9</v>
      </c>
      <c r="DX37" s="699"/>
      <c r="DY37" s="699"/>
      <c r="DZ37" s="699"/>
      <c r="EA37" s="699"/>
      <c r="EB37" s="699"/>
      <c r="EC37" s="714"/>
    </row>
    <row r="38" spans="2:133" ht="11.25" customHeight="1" x14ac:dyDescent="0.15">
      <c r="B38" s="675" t="s">
        <v>335</v>
      </c>
      <c r="C38" s="676"/>
      <c r="D38" s="676"/>
      <c r="E38" s="676"/>
      <c r="F38" s="676"/>
      <c r="G38" s="676"/>
      <c r="H38" s="676"/>
      <c r="I38" s="676"/>
      <c r="J38" s="676"/>
      <c r="K38" s="676"/>
      <c r="L38" s="676"/>
      <c r="M38" s="676"/>
      <c r="N38" s="676"/>
      <c r="O38" s="676"/>
      <c r="P38" s="676"/>
      <c r="Q38" s="677"/>
      <c r="R38" s="678">
        <v>667408</v>
      </c>
      <c r="S38" s="679"/>
      <c r="T38" s="679"/>
      <c r="U38" s="679"/>
      <c r="V38" s="679"/>
      <c r="W38" s="679"/>
      <c r="X38" s="679"/>
      <c r="Y38" s="680"/>
      <c r="Z38" s="715">
        <v>2.5</v>
      </c>
      <c r="AA38" s="715"/>
      <c r="AB38" s="715"/>
      <c r="AC38" s="715"/>
      <c r="AD38" s="716" t="s">
        <v>234</v>
      </c>
      <c r="AE38" s="716"/>
      <c r="AF38" s="716"/>
      <c r="AG38" s="716"/>
      <c r="AH38" s="716"/>
      <c r="AI38" s="716"/>
      <c r="AJ38" s="716"/>
      <c r="AK38" s="716"/>
      <c r="AL38" s="681" t="s">
        <v>137</v>
      </c>
      <c r="AM38" s="682"/>
      <c r="AN38" s="682"/>
      <c r="AO38" s="717"/>
      <c r="AQ38" s="718" t="s">
        <v>336</v>
      </c>
      <c r="AR38" s="719"/>
      <c r="AS38" s="719"/>
      <c r="AT38" s="719"/>
      <c r="AU38" s="719"/>
      <c r="AV38" s="719"/>
      <c r="AW38" s="719"/>
      <c r="AX38" s="719"/>
      <c r="AY38" s="720"/>
      <c r="AZ38" s="678">
        <v>34500</v>
      </c>
      <c r="BA38" s="679"/>
      <c r="BB38" s="679"/>
      <c r="BC38" s="679"/>
      <c r="BD38" s="697"/>
      <c r="BE38" s="697"/>
      <c r="BF38" s="721"/>
      <c r="BG38" s="711" t="s">
        <v>337</v>
      </c>
      <c r="BH38" s="712"/>
      <c r="BI38" s="712"/>
      <c r="BJ38" s="712"/>
      <c r="BK38" s="712"/>
      <c r="BL38" s="712"/>
      <c r="BM38" s="712"/>
      <c r="BN38" s="712"/>
      <c r="BO38" s="712"/>
      <c r="BP38" s="712"/>
      <c r="BQ38" s="712"/>
      <c r="BR38" s="712"/>
      <c r="BS38" s="712"/>
      <c r="BT38" s="712"/>
      <c r="BU38" s="713"/>
      <c r="BV38" s="678">
        <v>6162</v>
      </c>
      <c r="BW38" s="679"/>
      <c r="BX38" s="679"/>
      <c r="BY38" s="679"/>
      <c r="BZ38" s="679"/>
      <c r="CA38" s="679"/>
      <c r="CB38" s="722"/>
      <c r="CD38" s="711" t="s">
        <v>338</v>
      </c>
      <c r="CE38" s="712"/>
      <c r="CF38" s="712"/>
      <c r="CG38" s="712"/>
      <c r="CH38" s="712"/>
      <c r="CI38" s="712"/>
      <c r="CJ38" s="712"/>
      <c r="CK38" s="712"/>
      <c r="CL38" s="712"/>
      <c r="CM38" s="712"/>
      <c r="CN38" s="712"/>
      <c r="CO38" s="712"/>
      <c r="CP38" s="712"/>
      <c r="CQ38" s="713"/>
      <c r="CR38" s="678">
        <v>2174280</v>
      </c>
      <c r="CS38" s="679"/>
      <c r="CT38" s="679"/>
      <c r="CU38" s="679"/>
      <c r="CV38" s="679"/>
      <c r="CW38" s="679"/>
      <c r="CX38" s="679"/>
      <c r="CY38" s="680"/>
      <c r="CZ38" s="681">
        <v>8.5</v>
      </c>
      <c r="DA38" s="699"/>
      <c r="DB38" s="699"/>
      <c r="DC38" s="700"/>
      <c r="DD38" s="684">
        <v>1682636</v>
      </c>
      <c r="DE38" s="679"/>
      <c r="DF38" s="679"/>
      <c r="DG38" s="679"/>
      <c r="DH38" s="679"/>
      <c r="DI38" s="679"/>
      <c r="DJ38" s="679"/>
      <c r="DK38" s="680"/>
      <c r="DL38" s="684">
        <v>1479112</v>
      </c>
      <c r="DM38" s="679"/>
      <c r="DN38" s="679"/>
      <c r="DO38" s="679"/>
      <c r="DP38" s="679"/>
      <c r="DQ38" s="679"/>
      <c r="DR38" s="679"/>
      <c r="DS38" s="679"/>
      <c r="DT38" s="679"/>
      <c r="DU38" s="679"/>
      <c r="DV38" s="680"/>
      <c r="DW38" s="681">
        <v>11.1</v>
      </c>
      <c r="DX38" s="699"/>
      <c r="DY38" s="699"/>
      <c r="DZ38" s="699"/>
      <c r="EA38" s="699"/>
      <c r="EB38" s="699"/>
      <c r="EC38" s="714"/>
    </row>
    <row r="39" spans="2:133" ht="11.25" customHeight="1" x14ac:dyDescent="0.15">
      <c r="B39" s="675" t="s">
        <v>339</v>
      </c>
      <c r="C39" s="676"/>
      <c r="D39" s="676"/>
      <c r="E39" s="676"/>
      <c r="F39" s="676"/>
      <c r="G39" s="676"/>
      <c r="H39" s="676"/>
      <c r="I39" s="676"/>
      <c r="J39" s="676"/>
      <c r="K39" s="676"/>
      <c r="L39" s="676"/>
      <c r="M39" s="676"/>
      <c r="N39" s="676"/>
      <c r="O39" s="676"/>
      <c r="P39" s="676"/>
      <c r="Q39" s="677"/>
      <c r="R39" s="678">
        <v>1886965</v>
      </c>
      <c r="S39" s="679"/>
      <c r="T39" s="679"/>
      <c r="U39" s="679"/>
      <c r="V39" s="679"/>
      <c r="W39" s="679"/>
      <c r="X39" s="679"/>
      <c r="Y39" s="680"/>
      <c r="Z39" s="715">
        <v>7.1</v>
      </c>
      <c r="AA39" s="715"/>
      <c r="AB39" s="715"/>
      <c r="AC39" s="715"/>
      <c r="AD39" s="716" t="s">
        <v>234</v>
      </c>
      <c r="AE39" s="716"/>
      <c r="AF39" s="716"/>
      <c r="AG39" s="716"/>
      <c r="AH39" s="716"/>
      <c r="AI39" s="716"/>
      <c r="AJ39" s="716"/>
      <c r="AK39" s="716"/>
      <c r="AL39" s="681" t="s">
        <v>234</v>
      </c>
      <c r="AM39" s="682"/>
      <c r="AN39" s="682"/>
      <c r="AO39" s="717"/>
      <c r="AQ39" s="718" t="s">
        <v>340</v>
      </c>
      <c r="AR39" s="719"/>
      <c r="AS39" s="719"/>
      <c r="AT39" s="719"/>
      <c r="AU39" s="719"/>
      <c r="AV39" s="719"/>
      <c r="AW39" s="719"/>
      <c r="AX39" s="719"/>
      <c r="AY39" s="720"/>
      <c r="AZ39" s="678">
        <v>20316</v>
      </c>
      <c r="BA39" s="679"/>
      <c r="BB39" s="679"/>
      <c r="BC39" s="679"/>
      <c r="BD39" s="697"/>
      <c r="BE39" s="697"/>
      <c r="BF39" s="721"/>
      <c r="BG39" s="711" t="s">
        <v>341</v>
      </c>
      <c r="BH39" s="712"/>
      <c r="BI39" s="712"/>
      <c r="BJ39" s="712"/>
      <c r="BK39" s="712"/>
      <c r="BL39" s="712"/>
      <c r="BM39" s="712"/>
      <c r="BN39" s="712"/>
      <c r="BO39" s="712"/>
      <c r="BP39" s="712"/>
      <c r="BQ39" s="712"/>
      <c r="BR39" s="712"/>
      <c r="BS39" s="712"/>
      <c r="BT39" s="712"/>
      <c r="BU39" s="713"/>
      <c r="BV39" s="678">
        <v>10082</v>
      </c>
      <c r="BW39" s="679"/>
      <c r="BX39" s="679"/>
      <c r="BY39" s="679"/>
      <c r="BZ39" s="679"/>
      <c r="CA39" s="679"/>
      <c r="CB39" s="722"/>
      <c r="CD39" s="711" t="s">
        <v>342</v>
      </c>
      <c r="CE39" s="712"/>
      <c r="CF39" s="712"/>
      <c r="CG39" s="712"/>
      <c r="CH39" s="712"/>
      <c r="CI39" s="712"/>
      <c r="CJ39" s="712"/>
      <c r="CK39" s="712"/>
      <c r="CL39" s="712"/>
      <c r="CM39" s="712"/>
      <c r="CN39" s="712"/>
      <c r="CO39" s="712"/>
      <c r="CP39" s="712"/>
      <c r="CQ39" s="713"/>
      <c r="CR39" s="678">
        <v>453700</v>
      </c>
      <c r="CS39" s="697"/>
      <c r="CT39" s="697"/>
      <c r="CU39" s="697"/>
      <c r="CV39" s="697"/>
      <c r="CW39" s="697"/>
      <c r="CX39" s="697"/>
      <c r="CY39" s="698"/>
      <c r="CZ39" s="681">
        <v>1.8</v>
      </c>
      <c r="DA39" s="699"/>
      <c r="DB39" s="699"/>
      <c r="DC39" s="700"/>
      <c r="DD39" s="684">
        <v>99546</v>
      </c>
      <c r="DE39" s="697"/>
      <c r="DF39" s="697"/>
      <c r="DG39" s="697"/>
      <c r="DH39" s="697"/>
      <c r="DI39" s="697"/>
      <c r="DJ39" s="697"/>
      <c r="DK39" s="698"/>
      <c r="DL39" s="684" t="s">
        <v>137</v>
      </c>
      <c r="DM39" s="697"/>
      <c r="DN39" s="697"/>
      <c r="DO39" s="697"/>
      <c r="DP39" s="697"/>
      <c r="DQ39" s="697"/>
      <c r="DR39" s="697"/>
      <c r="DS39" s="697"/>
      <c r="DT39" s="697"/>
      <c r="DU39" s="697"/>
      <c r="DV39" s="698"/>
      <c r="DW39" s="681" t="s">
        <v>234</v>
      </c>
      <c r="DX39" s="699"/>
      <c r="DY39" s="699"/>
      <c r="DZ39" s="699"/>
      <c r="EA39" s="699"/>
      <c r="EB39" s="699"/>
      <c r="EC39" s="714"/>
    </row>
    <row r="40" spans="2:133" ht="11.25" customHeight="1" x14ac:dyDescent="0.15">
      <c r="B40" s="675" t="s">
        <v>343</v>
      </c>
      <c r="C40" s="676"/>
      <c r="D40" s="676"/>
      <c r="E40" s="676"/>
      <c r="F40" s="676"/>
      <c r="G40" s="676"/>
      <c r="H40" s="676"/>
      <c r="I40" s="676"/>
      <c r="J40" s="676"/>
      <c r="K40" s="676"/>
      <c r="L40" s="676"/>
      <c r="M40" s="676"/>
      <c r="N40" s="676"/>
      <c r="O40" s="676"/>
      <c r="P40" s="676"/>
      <c r="Q40" s="677"/>
      <c r="R40" s="678" t="s">
        <v>234</v>
      </c>
      <c r="S40" s="679"/>
      <c r="T40" s="679"/>
      <c r="U40" s="679"/>
      <c r="V40" s="679"/>
      <c r="W40" s="679"/>
      <c r="X40" s="679"/>
      <c r="Y40" s="680"/>
      <c r="Z40" s="715" t="s">
        <v>234</v>
      </c>
      <c r="AA40" s="715"/>
      <c r="AB40" s="715"/>
      <c r="AC40" s="715"/>
      <c r="AD40" s="716" t="s">
        <v>234</v>
      </c>
      <c r="AE40" s="716"/>
      <c r="AF40" s="716"/>
      <c r="AG40" s="716"/>
      <c r="AH40" s="716"/>
      <c r="AI40" s="716"/>
      <c r="AJ40" s="716"/>
      <c r="AK40" s="716"/>
      <c r="AL40" s="681" t="s">
        <v>137</v>
      </c>
      <c r="AM40" s="682"/>
      <c r="AN40" s="682"/>
      <c r="AO40" s="717"/>
      <c r="AQ40" s="718" t="s">
        <v>344</v>
      </c>
      <c r="AR40" s="719"/>
      <c r="AS40" s="719"/>
      <c r="AT40" s="719"/>
      <c r="AU40" s="719"/>
      <c r="AV40" s="719"/>
      <c r="AW40" s="719"/>
      <c r="AX40" s="719"/>
      <c r="AY40" s="720"/>
      <c r="AZ40" s="678">
        <v>110</v>
      </c>
      <c r="BA40" s="679"/>
      <c r="BB40" s="679"/>
      <c r="BC40" s="679"/>
      <c r="BD40" s="697"/>
      <c r="BE40" s="697"/>
      <c r="BF40" s="721"/>
      <c r="BG40" s="723" t="s">
        <v>345</v>
      </c>
      <c r="BH40" s="724"/>
      <c r="BI40" s="724"/>
      <c r="BJ40" s="724"/>
      <c r="BK40" s="724"/>
      <c r="BL40" s="236"/>
      <c r="BM40" s="712" t="s">
        <v>346</v>
      </c>
      <c r="BN40" s="712"/>
      <c r="BO40" s="712"/>
      <c r="BP40" s="712"/>
      <c r="BQ40" s="712"/>
      <c r="BR40" s="712"/>
      <c r="BS40" s="712"/>
      <c r="BT40" s="712"/>
      <c r="BU40" s="713"/>
      <c r="BV40" s="678">
        <v>113</v>
      </c>
      <c r="BW40" s="679"/>
      <c r="BX40" s="679"/>
      <c r="BY40" s="679"/>
      <c r="BZ40" s="679"/>
      <c r="CA40" s="679"/>
      <c r="CB40" s="722"/>
      <c r="CD40" s="711" t="s">
        <v>347</v>
      </c>
      <c r="CE40" s="712"/>
      <c r="CF40" s="712"/>
      <c r="CG40" s="712"/>
      <c r="CH40" s="712"/>
      <c r="CI40" s="712"/>
      <c r="CJ40" s="712"/>
      <c r="CK40" s="712"/>
      <c r="CL40" s="712"/>
      <c r="CM40" s="712"/>
      <c r="CN40" s="712"/>
      <c r="CO40" s="712"/>
      <c r="CP40" s="712"/>
      <c r="CQ40" s="713"/>
      <c r="CR40" s="678">
        <v>253062</v>
      </c>
      <c r="CS40" s="679"/>
      <c r="CT40" s="679"/>
      <c r="CU40" s="679"/>
      <c r="CV40" s="679"/>
      <c r="CW40" s="679"/>
      <c r="CX40" s="679"/>
      <c r="CY40" s="680"/>
      <c r="CZ40" s="681">
        <v>1</v>
      </c>
      <c r="DA40" s="699"/>
      <c r="DB40" s="699"/>
      <c r="DC40" s="700"/>
      <c r="DD40" s="684">
        <v>17552</v>
      </c>
      <c r="DE40" s="679"/>
      <c r="DF40" s="679"/>
      <c r="DG40" s="679"/>
      <c r="DH40" s="679"/>
      <c r="DI40" s="679"/>
      <c r="DJ40" s="679"/>
      <c r="DK40" s="680"/>
      <c r="DL40" s="684" t="s">
        <v>234</v>
      </c>
      <c r="DM40" s="679"/>
      <c r="DN40" s="679"/>
      <c r="DO40" s="679"/>
      <c r="DP40" s="679"/>
      <c r="DQ40" s="679"/>
      <c r="DR40" s="679"/>
      <c r="DS40" s="679"/>
      <c r="DT40" s="679"/>
      <c r="DU40" s="679"/>
      <c r="DV40" s="680"/>
      <c r="DW40" s="681" t="s">
        <v>234</v>
      </c>
      <c r="DX40" s="699"/>
      <c r="DY40" s="699"/>
      <c r="DZ40" s="699"/>
      <c r="EA40" s="699"/>
      <c r="EB40" s="699"/>
      <c r="EC40" s="714"/>
    </row>
    <row r="41" spans="2:133" ht="11.25" customHeight="1" x14ac:dyDescent="0.15">
      <c r="B41" s="675" t="s">
        <v>348</v>
      </c>
      <c r="C41" s="676"/>
      <c r="D41" s="676"/>
      <c r="E41" s="676"/>
      <c r="F41" s="676"/>
      <c r="G41" s="676"/>
      <c r="H41" s="676"/>
      <c r="I41" s="676"/>
      <c r="J41" s="676"/>
      <c r="K41" s="676"/>
      <c r="L41" s="676"/>
      <c r="M41" s="676"/>
      <c r="N41" s="676"/>
      <c r="O41" s="676"/>
      <c r="P41" s="676"/>
      <c r="Q41" s="677"/>
      <c r="R41" s="678">
        <v>544855</v>
      </c>
      <c r="S41" s="679"/>
      <c r="T41" s="679"/>
      <c r="U41" s="679"/>
      <c r="V41" s="679"/>
      <c r="W41" s="679"/>
      <c r="X41" s="679"/>
      <c r="Y41" s="680"/>
      <c r="Z41" s="715">
        <v>2</v>
      </c>
      <c r="AA41" s="715"/>
      <c r="AB41" s="715"/>
      <c r="AC41" s="715"/>
      <c r="AD41" s="716" t="s">
        <v>137</v>
      </c>
      <c r="AE41" s="716"/>
      <c r="AF41" s="716"/>
      <c r="AG41" s="716"/>
      <c r="AH41" s="716"/>
      <c r="AI41" s="716"/>
      <c r="AJ41" s="716"/>
      <c r="AK41" s="716"/>
      <c r="AL41" s="681" t="s">
        <v>234</v>
      </c>
      <c r="AM41" s="682"/>
      <c r="AN41" s="682"/>
      <c r="AO41" s="717"/>
      <c r="AQ41" s="718" t="s">
        <v>349</v>
      </c>
      <c r="AR41" s="719"/>
      <c r="AS41" s="719"/>
      <c r="AT41" s="719"/>
      <c r="AU41" s="719"/>
      <c r="AV41" s="719"/>
      <c r="AW41" s="719"/>
      <c r="AX41" s="719"/>
      <c r="AY41" s="720"/>
      <c r="AZ41" s="678">
        <v>611122</v>
      </c>
      <c r="BA41" s="679"/>
      <c r="BB41" s="679"/>
      <c r="BC41" s="679"/>
      <c r="BD41" s="697"/>
      <c r="BE41" s="697"/>
      <c r="BF41" s="721"/>
      <c r="BG41" s="723"/>
      <c r="BH41" s="724"/>
      <c r="BI41" s="724"/>
      <c r="BJ41" s="724"/>
      <c r="BK41" s="724"/>
      <c r="BL41" s="236"/>
      <c r="BM41" s="712" t="s">
        <v>350</v>
      </c>
      <c r="BN41" s="712"/>
      <c r="BO41" s="712"/>
      <c r="BP41" s="712"/>
      <c r="BQ41" s="712"/>
      <c r="BR41" s="712"/>
      <c r="BS41" s="712"/>
      <c r="BT41" s="712"/>
      <c r="BU41" s="713"/>
      <c r="BV41" s="678" t="s">
        <v>137</v>
      </c>
      <c r="BW41" s="679"/>
      <c r="BX41" s="679"/>
      <c r="BY41" s="679"/>
      <c r="BZ41" s="679"/>
      <c r="CA41" s="679"/>
      <c r="CB41" s="722"/>
      <c r="CD41" s="711" t="s">
        <v>351</v>
      </c>
      <c r="CE41" s="712"/>
      <c r="CF41" s="712"/>
      <c r="CG41" s="712"/>
      <c r="CH41" s="712"/>
      <c r="CI41" s="712"/>
      <c r="CJ41" s="712"/>
      <c r="CK41" s="712"/>
      <c r="CL41" s="712"/>
      <c r="CM41" s="712"/>
      <c r="CN41" s="712"/>
      <c r="CO41" s="712"/>
      <c r="CP41" s="712"/>
      <c r="CQ41" s="713"/>
      <c r="CR41" s="678" t="s">
        <v>234</v>
      </c>
      <c r="CS41" s="697"/>
      <c r="CT41" s="697"/>
      <c r="CU41" s="697"/>
      <c r="CV41" s="697"/>
      <c r="CW41" s="697"/>
      <c r="CX41" s="697"/>
      <c r="CY41" s="698"/>
      <c r="CZ41" s="681" t="s">
        <v>137</v>
      </c>
      <c r="DA41" s="699"/>
      <c r="DB41" s="699"/>
      <c r="DC41" s="700"/>
      <c r="DD41" s="684" t="s">
        <v>137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352</v>
      </c>
      <c r="C42" s="660"/>
      <c r="D42" s="660"/>
      <c r="E42" s="660"/>
      <c r="F42" s="660"/>
      <c r="G42" s="660"/>
      <c r="H42" s="660"/>
      <c r="I42" s="660"/>
      <c r="J42" s="660"/>
      <c r="K42" s="660"/>
      <c r="L42" s="660"/>
      <c r="M42" s="660"/>
      <c r="N42" s="660"/>
      <c r="O42" s="660"/>
      <c r="P42" s="660"/>
      <c r="Q42" s="661"/>
      <c r="R42" s="662">
        <v>26700800</v>
      </c>
      <c r="S42" s="701"/>
      <c r="T42" s="701"/>
      <c r="U42" s="701"/>
      <c r="V42" s="701"/>
      <c r="W42" s="701"/>
      <c r="X42" s="701"/>
      <c r="Y42" s="703"/>
      <c r="Z42" s="704">
        <v>100</v>
      </c>
      <c r="AA42" s="704"/>
      <c r="AB42" s="704"/>
      <c r="AC42" s="704"/>
      <c r="AD42" s="705">
        <v>12810216</v>
      </c>
      <c r="AE42" s="705"/>
      <c r="AF42" s="705"/>
      <c r="AG42" s="705"/>
      <c r="AH42" s="705"/>
      <c r="AI42" s="705"/>
      <c r="AJ42" s="705"/>
      <c r="AK42" s="705"/>
      <c r="AL42" s="665">
        <v>100</v>
      </c>
      <c r="AM42" s="706"/>
      <c r="AN42" s="706"/>
      <c r="AO42" s="707"/>
      <c r="AQ42" s="708" t="s">
        <v>353</v>
      </c>
      <c r="AR42" s="709"/>
      <c r="AS42" s="709"/>
      <c r="AT42" s="709"/>
      <c r="AU42" s="709"/>
      <c r="AV42" s="709"/>
      <c r="AW42" s="709"/>
      <c r="AX42" s="709"/>
      <c r="AY42" s="710"/>
      <c r="AZ42" s="662">
        <v>1563048</v>
      </c>
      <c r="BA42" s="701"/>
      <c r="BB42" s="701"/>
      <c r="BC42" s="701"/>
      <c r="BD42" s="663"/>
      <c r="BE42" s="663"/>
      <c r="BF42" s="727"/>
      <c r="BG42" s="725"/>
      <c r="BH42" s="726"/>
      <c r="BI42" s="726"/>
      <c r="BJ42" s="726"/>
      <c r="BK42" s="726"/>
      <c r="BL42" s="237"/>
      <c r="BM42" s="728" t="s">
        <v>354</v>
      </c>
      <c r="BN42" s="728"/>
      <c r="BO42" s="728"/>
      <c r="BP42" s="728"/>
      <c r="BQ42" s="728"/>
      <c r="BR42" s="728"/>
      <c r="BS42" s="728"/>
      <c r="BT42" s="728"/>
      <c r="BU42" s="729"/>
      <c r="BV42" s="662">
        <v>408</v>
      </c>
      <c r="BW42" s="701"/>
      <c r="BX42" s="701"/>
      <c r="BY42" s="701"/>
      <c r="BZ42" s="701"/>
      <c r="CA42" s="701"/>
      <c r="CB42" s="702"/>
      <c r="CD42" s="675" t="s">
        <v>355</v>
      </c>
      <c r="CE42" s="676"/>
      <c r="CF42" s="676"/>
      <c r="CG42" s="676"/>
      <c r="CH42" s="676"/>
      <c r="CI42" s="676"/>
      <c r="CJ42" s="676"/>
      <c r="CK42" s="676"/>
      <c r="CL42" s="676"/>
      <c r="CM42" s="676"/>
      <c r="CN42" s="676"/>
      <c r="CO42" s="676"/>
      <c r="CP42" s="676"/>
      <c r="CQ42" s="677"/>
      <c r="CR42" s="678">
        <v>3365891</v>
      </c>
      <c r="CS42" s="679"/>
      <c r="CT42" s="679"/>
      <c r="CU42" s="679"/>
      <c r="CV42" s="679"/>
      <c r="CW42" s="679"/>
      <c r="CX42" s="679"/>
      <c r="CY42" s="680"/>
      <c r="CZ42" s="681">
        <v>13.2</v>
      </c>
      <c r="DA42" s="682"/>
      <c r="DB42" s="682"/>
      <c r="DC42" s="683"/>
      <c r="DD42" s="684">
        <v>704033</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356</v>
      </c>
      <c r="CE43" s="676"/>
      <c r="CF43" s="676"/>
      <c r="CG43" s="676"/>
      <c r="CH43" s="676"/>
      <c r="CI43" s="676"/>
      <c r="CJ43" s="676"/>
      <c r="CK43" s="676"/>
      <c r="CL43" s="676"/>
      <c r="CM43" s="676"/>
      <c r="CN43" s="676"/>
      <c r="CO43" s="676"/>
      <c r="CP43" s="676"/>
      <c r="CQ43" s="677"/>
      <c r="CR43" s="678">
        <v>47857</v>
      </c>
      <c r="CS43" s="697"/>
      <c r="CT43" s="697"/>
      <c r="CU43" s="697"/>
      <c r="CV43" s="697"/>
      <c r="CW43" s="697"/>
      <c r="CX43" s="697"/>
      <c r="CY43" s="698"/>
      <c r="CZ43" s="681">
        <v>0.2</v>
      </c>
      <c r="DA43" s="699"/>
      <c r="DB43" s="699"/>
      <c r="DC43" s="700"/>
      <c r="DD43" s="684">
        <v>47332</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304</v>
      </c>
      <c r="CE44" s="692"/>
      <c r="CF44" s="675" t="s">
        <v>357</v>
      </c>
      <c r="CG44" s="676"/>
      <c r="CH44" s="676"/>
      <c r="CI44" s="676"/>
      <c r="CJ44" s="676"/>
      <c r="CK44" s="676"/>
      <c r="CL44" s="676"/>
      <c r="CM44" s="676"/>
      <c r="CN44" s="676"/>
      <c r="CO44" s="676"/>
      <c r="CP44" s="676"/>
      <c r="CQ44" s="677"/>
      <c r="CR44" s="678">
        <v>2741129</v>
      </c>
      <c r="CS44" s="679"/>
      <c r="CT44" s="679"/>
      <c r="CU44" s="679"/>
      <c r="CV44" s="679"/>
      <c r="CW44" s="679"/>
      <c r="CX44" s="679"/>
      <c r="CY44" s="680"/>
      <c r="CZ44" s="681">
        <v>10.7</v>
      </c>
      <c r="DA44" s="682"/>
      <c r="DB44" s="682"/>
      <c r="DC44" s="683"/>
      <c r="DD44" s="684">
        <v>531462</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358</v>
      </c>
      <c r="CG45" s="676"/>
      <c r="CH45" s="676"/>
      <c r="CI45" s="676"/>
      <c r="CJ45" s="676"/>
      <c r="CK45" s="676"/>
      <c r="CL45" s="676"/>
      <c r="CM45" s="676"/>
      <c r="CN45" s="676"/>
      <c r="CO45" s="676"/>
      <c r="CP45" s="676"/>
      <c r="CQ45" s="677"/>
      <c r="CR45" s="678">
        <v>1687494</v>
      </c>
      <c r="CS45" s="697"/>
      <c r="CT45" s="697"/>
      <c r="CU45" s="697"/>
      <c r="CV45" s="697"/>
      <c r="CW45" s="697"/>
      <c r="CX45" s="697"/>
      <c r="CY45" s="698"/>
      <c r="CZ45" s="681">
        <v>6.6</v>
      </c>
      <c r="DA45" s="699"/>
      <c r="DB45" s="699"/>
      <c r="DC45" s="700"/>
      <c r="DD45" s="684">
        <v>165075</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360</v>
      </c>
      <c r="CG46" s="676"/>
      <c r="CH46" s="676"/>
      <c r="CI46" s="676"/>
      <c r="CJ46" s="676"/>
      <c r="CK46" s="676"/>
      <c r="CL46" s="676"/>
      <c r="CM46" s="676"/>
      <c r="CN46" s="676"/>
      <c r="CO46" s="676"/>
      <c r="CP46" s="676"/>
      <c r="CQ46" s="677"/>
      <c r="CR46" s="678">
        <v>924202</v>
      </c>
      <c r="CS46" s="679"/>
      <c r="CT46" s="679"/>
      <c r="CU46" s="679"/>
      <c r="CV46" s="679"/>
      <c r="CW46" s="679"/>
      <c r="CX46" s="679"/>
      <c r="CY46" s="680"/>
      <c r="CZ46" s="681">
        <v>3.6</v>
      </c>
      <c r="DA46" s="682"/>
      <c r="DB46" s="682"/>
      <c r="DC46" s="683"/>
      <c r="DD46" s="684">
        <v>354354</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362</v>
      </c>
      <c r="CG47" s="676"/>
      <c r="CH47" s="676"/>
      <c r="CI47" s="676"/>
      <c r="CJ47" s="676"/>
      <c r="CK47" s="676"/>
      <c r="CL47" s="676"/>
      <c r="CM47" s="676"/>
      <c r="CN47" s="676"/>
      <c r="CO47" s="676"/>
      <c r="CP47" s="676"/>
      <c r="CQ47" s="677"/>
      <c r="CR47" s="678">
        <v>624762</v>
      </c>
      <c r="CS47" s="697"/>
      <c r="CT47" s="697"/>
      <c r="CU47" s="697"/>
      <c r="CV47" s="697"/>
      <c r="CW47" s="697"/>
      <c r="CX47" s="697"/>
      <c r="CY47" s="698"/>
      <c r="CZ47" s="681">
        <v>2.4</v>
      </c>
      <c r="DA47" s="699"/>
      <c r="DB47" s="699"/>
      <c r="DC47" s="700"/>
      <c r="DD47" s="684">
        <v>172571</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363</v>
      </c>
      <c r="CD48" s="695"/>
      <c r="CE48" s="696"/>
      <c r="CF48" s="675" t="s">
        <v>364</v>
      </c>
      <c r="CG48" s="676"/>
      <c r="CH48" s="676"/>
      <c r="CI48" s="676"/>
      <c r="CJ48" s="676"/>
      <c r="CK48" s="676"/>
      <c r="CL48" s="676"/>
      <c r="CM48" s="676"/>
      <c r="CN48" s="676"/>
      <c r="CO48" s="676"/>
      <c r="CP48" s="676"/>
      <c r="CQ48" s="677"/>
      <c r="CR48" s="678" t="s">
        <v>234</v>
      </c>
      <c r="CS48" s="679"/>
      <c r="CT48" s="679"/>
      <c r="CU48" s="679"/>
      <c r="CV48" s="679"/>
      <c r="CW48" s="679"/>
      <c r="CX48" s="679"/>
      <c r="CY48" s="680"/>
      <c r="CZ48" s="681" t="s">
        <v>137</v>
      </c>
      <c r="DA48" s="682"/>
      <c r="DB48" s="682"/>
      <c r="DC48" s="683"/>
      <c r="DD48" s="684" t="s">
        <v>234</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365</v>
      </c>
      <c r="CE49" s="660"/>
      <c r="CF49" s="660"/>
      <c r="CG49" s="660"/>
      <c r="CH49" s="660"/>
      <c r="CI49" s="660"/>
      <c r="CJ49" s="660"/>
      <c r="CK49" s="660"/>
      <c r="CL49" s="660"/>
      <c r="CM49" s="660"/>
      <c r="CN49" s="660"/>
      <c r="CO49" s="660"/>
      <c r="CP49" s="660"/>
      <c r="CQ49" s="661"/>
      <c r="CR49" s="662">
        <v>25582209</v>
      </c>
      <c r="CS49" s="663"/>
      <c r="CT49" s="663"/>
      <c r="CU49" s="663"/>
      <c r="CV49" s="663"/>
      <c r="CW49" s="663"/>
      <c r="CX49" s="663"/>
      <c r="CY49" s="664"/>
      <c r="CZ49" s="665">
        <v>100</v>
      </c>
      <c r="DA49" s="666"/>
      <c r="DB49" s="666"/>
      <c r="DC49" s="667"/>
      <c r="DD49" s="668">
        <v>14956032</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jwx+c0OVPglzkvBhzHWH4VW/dGWYVdMvp1iSdITo2Z8AGUVKu/+JYjgIFPhqoTsVoRvnEagOvHw9Tv6DuvM1Nw==" saltValue="HGb2W08WBEw1v8niIhIZ9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367</v>
      </c>
      <c r="DK2" s="1204"/>
      <c r="DL2" s="1204"/>
      <c r="DM2" s="1204"/>
      <c r="DN2" s="1204"/>
      <c r="DO2" s="1205"/>
      <c r="DP2" s="250"/>
      <c r="DQ2" s="1203" t="s">
        <v>368</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369</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371</v>
      </c>
      <c r="B5" s="1089"/>
      <c r="C5" s="1089"/>
      <c r="D5" s="1089"/>
      <c r="E5" s="1089"/>
      <c r="F5" s="1089"/>
      <c r="G5" s="1089"/>
      <c r="H5" s="1089"/>
      <c r="I5" s="1089"/>
      <c r="J5" s="1089"/>
      <c r="K5" s="1089"/>
      <c r="L5" s="1089"/>
      <c r="M5" s="1089"/>
      <c r="N5" s="1089"/>
      <c r="O5" s="1089"/>
      <c r="P5" s="1090"/>
      <c r="Q5" s="1094" t="s">
        <v>372</v>
      </c>
      <c r="R5" s="1095"/>
      <c r="S5" s="1095"/>
      <c r="T5" s="1095"/>
      <c r="U5" s="1096"/>
      <c r="V5" s="1094" t="s">
        <v>373</v>
      </c>
      <c r="W5" s="1095"/>
      <c r="X5" s="1095"/>
      <c r="Y5" s="1095"/>
      <c r="Z5" s="1096"/>
      <c r="AA5" s="1094" t="s">
        <v>374</v>
      </c>
      <c r="AB5" s="1095"/>
      <c r="AC5" s="1095"/>
      <c r="AD5" s="1095"/>
      <c r="AE5" s="1095"/>
      <c r="AF5" s="1206" t="s">
        <v>375</v>
      </c>
      <c r="AG5" s="1095"/>
      <c r="AH5" s="1095"/>
      <c r="AI5" s="1095"/>
      <c r="AJ5" s="1110"/>
      <c r="AK5" s="1095" t="s">
        <v>376</v>
      </c>
      <c r="AL5" s="1095"/>
      <c r="AM5" s="1095"/>
      <c r="AN5" s="1095"/>
      <c r="AO5" s="1096"/>
      <c r="AP5" s="1094" t="s">
        <v>377</v>
      </c>
      <c r="AQ5" s="1095"/>
      <c r="AR5" s="1095"/>
      <c r="AS5" s="1095"/>
      <c r="AT5" s="1096"/>
      <c r="AU5" s="1094" t="s">
        <v>378</v>
      </c>
      <c r="AV5" s="1095"/>
      <c r="AW5" s="1095"/>
      <c r="AX5" s="1095"/>
      <c r="AY5" s="1110"/>
      <c r="AZ5" s="257"/>
      <c r="BA5" s="257"/>
      <c r="BB5" s="257"/>
      <c r="BC5" s="257"/>
      <c r="BD5" s="257"/>
      <c r="BE5" s="258"/>
      <c r="BF5" s="258"/>
      <c r="BG5" s="258"/>
      <c r="BH5" s="258"/>
      <c r="BI5" s="258"/>
      <c r="BJ5" s="258"/>
      <c r="BK5" s="258"/>
      <c r="BL5" s="258"/>
      <c r="BM5" s="258"/>
      <c r="BN5" s="258"/>
      <c r="BO5" s="258"/>
      <c r="BP5" s="258"/>
      <c r="BQ5" s="1088" t="s">
        <v>379</v>
      </c>
      <c r="BR5" s="1089"/>
      <c r="BS5" s="1089"/>
      <c r="BT5" s="1089"/>
      <c r="BU5" s="1089"/>
      <c r="BV5" s="1089"/>
      <c r="BW5" s="1089"/>
      <c r="BX5" s="1089"/>
      <c r="BY5" s="1089"/>
      <c r="BZ5" s="1089"/>
      <c r="CA5" s="1089"/>
      <c r="CB5" s="1089"/>
      <c r="CC5" s="1089"/>
      <c r="CD5" s="1089"/>
      <c r="CE5" s="1089"/>
      <c r="CF5" s="1089"/>
      <c r="CG5" s="1090"/>
      <c r="CH5" s="1094" t="s">
        <v>380</v>
      </c>
      <c r="CI5" s="1095"/>
      <c r="CJ5" s="1095"/>
      <c r="CK5" s="1095"/>
      <c r="CL5" s="1096"/>
      <c r="CM5" s="1094" t="s">
        <v>381</v>
      </c>
      <c r="CN5" s="1095"/>
      <c r="CO5" s="1095"/>
      <c r="CP5" s="1095"/>
      <c r="CQ5" s="1096"/>
      <c r="CR5" s="1094" t="s">
        <v>382</v>
      </c>
      <c r="CS5" s="1095"/>
      <c r="CT5" s="1095"/>
      <c r="CU5" s="1095"/>
      <c r="CV5" s="1096"/>
      <c r="CW5" s="1094" t="s">
        <v>383</v>
      </c>
      <c r="CX5" s="1095"/>
      <c r="CY5" s="1095"/>
      <c r="CZ5" s="1095"/>
      <c r="DA5" s="1096"/>
      <c r="DB5" s="1094" t="s">
        <v>384</v>
      </c>
      <c r="DC5" s="1095"/>
      <c r="DD5" s="1095"/>
      <c r="DE5" s="1095"/>
      <c r="DF5" s="1096"/>
      <c r="DG5" s="1191" t="s">
        <v>385</v>
      </c>
      <c r="DH5" s="1192"/>
      <c r="DI5" s="1192"/>
      <c r="DJ5" s="1192"/>
      <c r="DK5" s="1193"/>
      <c r="DL5" s="1191" t="s">
        <v>386</v>
      </c>
      <c r="DM5" s="1192"/>
      <c r="DN5" s="1192"/>
      <c r="DO5" s="1192"/>
      <c r="DP5" s="1193"/>
      <c r="DQ5" s="1094" t="s">
        <v>387</v>
      </c>
      <c r="DR5" s="1095"/>
      <c r="DS5" s="1095"/>
      <c r="DT5" s="1095"/>
      <c r="DU5" s="1096"/>
      <c r="DV5" s="1094" t="s">
        <v>378</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388</v>
      </c>
      <c r="C7" s="1144"/>
      <c r="D7" s="1144"/>
      <c r="E7" s="1144"/>
      <c r="F7" s="1144"/>
      <c r="G7" s="1144"/>
      <c r="H7" s="1144"/>
      <c r="I7" s="1144"/>
      <c r="J7" s="1144"/>
      <c r="K7" s="1144"/>
      <c r="L7" s="1144"/>
      <c r="M7" s="1144"/>
      <c r="N7" s="1144"/>
      <c r="O7" s="1144"/>
      <c r="P7" s="1145"/>
      <c r="Q7" s="1197">
        <v>26662</v>
      </c>
      <c r="R7" s="1198"/>
      <c r="S7" s="1198"/>
      <c r="T7" s="1198"/>
      <c r="U7" s="1198"/>
      <c r="V7" s="1198">
        <v>25543</v>
      </c>
      <c r="W7" s="1198"/>
      <c r="X7" s="1198"/>
      <c r="Y7" s="1198"/>
      <c r="Z7" s="1198"/>
      <c r="AA7" s="1198">
        <v>1119</v>
      </c>
      <c r="AB7" s="1198"/>
      <c r="AC7" s="1198"/>
      <c r="AD7" s="1198"/>
      <c r="AE7" s="1199"/>
      <c r="AF7" s="1200">
        <v>857</v>
      </c>
      <c r="AG7" s="1201"/>
      <c r="AH7" s="1201"/>
      <c r="AI7" s="1201"/>
      <c r="AJ7" s="1202"/>
      <c r="AK7" s="1184">
        <v>972</v>
      </c>
      <c r="AL7" s="1185"/>
      <c r="AM7" s="1185"/>
      <c r="AN7" s="1185"/>
      <c r="AO7" s="1185"/>
      <c r="AP7" s="1185">
        <v>27871</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604</v>
      </c>
      <c r="BT7" s="1189"/>
      <c r="BU7" s="1189"/>
      <c r="BV7" s="1189"/>
      <c r="BW7" s="1189"/>
      <c r="BX7" s="1189"/>
      <c r="BY7" s="1189"/>
      <c r="BZ7" s="1189"/>
      <c r="CA7" s="1189"/>
      <c r="CB7" s="1189"/>
      <c r="CC7" s="1189"/>
      <c r="CD7" s="1189"/>
      <c r="CE7" s="1189"/>
      <c r="CF7" s="1189"/>
      <c r="CG7" s="1190"/>
      <c r="CH7" s="1181">
        <v>0</v>
      </c>
      <c r="CI7" s="1182"/>
      <c r="CJ7" s="1182"/>
      <c r="CK7" s="1182"/>
      <c r="CL7" s="1183"/>
      <c r="CM7" s="1181">
        <v>4</v>
      </c>
      <c r="CN7" s="1182"/>
      <c r="CO7" s="1182"/>
      <c r="CP7" s="1182"/>
      <c r="CQ7" s="1183"/>
      <c r="CR7" s="1181">
        <v>3</v>
      </c>
      <c r="CS7" s="1182"/>
      <c r="CT7" s="1182"/>
      <c r="CU7" s="1182"/>
      <c r="CV7" s="1183"/>
      <c r="CW7" s="1181" t="s">
        <v>593</v>
      </c>
      <c r="CX7" s="1182"/>
      <c r="CY7" s="1182"/>
      <c r="CZ7" s="1182"/>
      <c r="DA7" s="1183"/>
      <c r="DB7" s="1181" t="s">
        <v>593</v>
      </c>
      <c r="DC7" s="1182"/>
      <c r="DD7" s="1182"/>
      <c r="DE7" s="1182"/>
      <c r="DF7" s="1183"/>
      <c r="DG7" s="1181" t="s">
        <v>593</v>
      </c>
      <c r="DH7" s="1182"/>
      <c r="DI7" s="1182"/>
      <c r="DJ7" s="1182"/>
      <c r="DK7" s="1183"/>
      <c r="DL7" s="1181" t="s">
        <v>593</v>
      </c>
      <c r="DM7" s="1182"/>
      <c r="DN7" s="1182"/>
      <c r="DO7" s="1182"/>
      <c r="DP7" s="1183"/>
      <c r="DQ7" s="1181" t="s">
        <v>593</v>
      </c>
      <c r="DR7" s="1182"/>
      <c r="DS7" s="1182"/>
      <c r="DT7" s="1182"/>
      <c r="DU7" s="1183"/>
      <c r="DV7" s="1208"/>
      <c r="DW7" s="1209"/>
      <c r="DX7" s="1209"/>
      <c r="DY7" s="1209"/>
      <c r="DZ7" s="1210"/>
      <c r="EA7" s="255"/>
    </row>
    <row r="8" spans="1:131" s="256" customFormat="1" ht="26.25" customHeight="1" x14ac:dyDescent="0.15">
      <c r="A8" s="262">
        <v>2</v>
      </c>
      <c r="B8" s="1130" t="s">
        <v>389</v>
      </c>
      <c r="C8" s="1131"/>
      <c r="D8" s="1131"/>
      <c r="E8" s="1131"/>
      <c r="F8" s="1131"/>
      <c r="G8" s="1131"/>
      <c r="H8" s="1131"/>
      <c r="I8" s="1131"/>
      <c r="J8" s="1131"/>
      <c r="K8" s="1131"/>
      <c r="L8" s="1131"/>
      <c r="M8" s="1131"/>
      <c r="N8" s="1131"/>
      <c r="O8" s="1131"/>
      <c r="P8" s="1132"/>
      <c r="Q8" s="1136">
        <v>208</v>
      </c>
      <c r="R8" s="1137"/>
      <c r="S8" s="1137"/>
      <c r="T8" s="1137"/>
      <c r="U8" s="1137"/>
      <c r="V8" s="1137">
        <v>208</v>
      </c>
      <c r="W8" s="1137"/>
      <c r="X8" s="1137"/>
      <c r="Y8" s="1137"/>
      <c r="Z8" s="1137"/>
      <c r="AA8" s="1137">
        <v>0</v>
      </c>
      <c r="AB8" s="1137"/>
      <c r="AC8" s="1137"/>
      <c r="AD8" s="1137"/>
      <c r="AE8" s="1138"/>
      <c r="AF8" s="1112" t="s">
        <v>390</v>
      </c>
      <c r="AG8" s="1113"/>
      <c r="AH8" s="1113"/>
      <c r="AI8" s="1113"/>
      <c r="AJ8" s="1114"/>
      <c r="AK8" s="1179">
        <v>169</v>
      </c>
      <c r="AL8" s="1180"/>
      <c r="AM8" s="1180"/>
      <c r="AN8" s="1180"/>
      <c r="AO8" s="1180"/>
      <c r="AP8" s="1180">
        <v>814</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605</v>
      </c>
      <c r="BT8" s="1108"/>
      <c r="BU8" s="1108"/>
      <c r="BV8" s="1108"/>
      <c r="BW8" s="1108"/>
      <c r="BX8" s="1108"/>
      <c r="BY8" s="1108"/>
      <c r="BZ8" s="1108"/>
      <c r="CA8" s="1108"/>
      <c r="CB8" s="1108"/>
      <c r="CC8" s="1108"/>
      <c r="CD8" s="1108"/>
      <c r="CE8" s="1108"/>
      <c r="CF8" s="1108"/>
      <c r="CG8" s="1109"/>
      <c r="CH8" s="1082">
        <v>0</v>
      </c>
      <c r="CI8" s="1083"/>
      <c r="CJ8" s="1083"/>
      <c r="CK8" s="1083"/>
      <c r="CL8" s="1084"/>
      <c r="CM8" s="1082">
        <v>46</v>
      </c>
      <c r="CN8" s="1083"/>
      <c r="CO8" s="1083"/>
      <c r="CP8" s="1083"/>
      <c r="CQ8" s="1084"/>
      <c r="CR8" s="1082">
        <v>20</v>
      </c>
      <c r="CS8" s="1083"/>
      <c r="CT8" s="1083"/>
      <c r="CU8" s="1083"/>
      <c r="CV8" s="1084"/>
      <c r="CW8" s="1082">
        <v>14</v>
      </c>
      <c r="CX8" s="1083"/>
      <c r="CY8" s="1083"/>
      <c r="CZ8" s="1083"/>
      <c r="DA8" s="1084"/>
      <c r="DB8" s="1082" t="s">
        <v>593</v>
      </c>
      <c r="DC8" s="1083"/>
      <c r="DD8" s="1083"/>
      <c r="DE8" s="1083"/>
      <c r="DF8" s="1084"/>
      <c r="DG8" s="1082" t="s">
        <v>593</v>
      </c>
      <c r="DH8" s="1083"/>
      <c r="DI8" s="1083"/>
      <c r="DJ8" s="1083"/>
      <c r="DK8" s="1084"/>
      <c r="DL8" s="1082" t="s">
        <v>593</v>
      </c>
      <c r="DM8" s="1083"/>
      <c r="DN8" s="1083"/>
      <c r="DO8" s="1083"/>
      <c r="DP8" s="1084"/>
      <c r="DQ8" s="1082" t="s">
        <v>593</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391</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392</v>
      </c>
      <c r="B23" s="1037" t="s">
        <v>393</v>
      </c>
      <c r="C23" s="1038"/>
      <c r="D23" s="1038"/>
      <c r="E23" s="1038"/>
      <c r="F23" s="1038"/>
      <c r="G23" s="1038"/>
      <c r="H23" s="1038"/>
      <c r="I23" s="1038"/>
      <c r="J23" s="1038"/>
      <c r="K23" s="1038"/>
      <c r="L23" s="1038"/>
      <c r="M23" s="1038"/>
      <c r="N23" s="1038"/>
      <c r="O23" s="1038"/>
      <c r="P23" s="1039"/>
      <c r="Q23" s="1161">
        <v>26701</v>
      </c>
      <c r="R23" s="1162"/>
      <c r="S23" s="1162"/>
      <c r="T23" s="1162"/>
      <c r="U23" s="1162"/>
      <c r="V23" s="1162">
        <v>25582</v>
      </c>
      <c r="W23" s="1162"/>
      <c r="X23" s="1162"/>
      <c r="Y23" s="1162"/>
      <c r="Z23" s="1162"/>
      <c r="AA23" s="1162">
        <v>1119</v>
      </c>
      <c r="AB23" s="1162"/>
      <c r="AC23" s="1162"/>
      <c r="AD23" s="1162"/>
      <c r="AE23" s="1163"/>
      <c r="AF23" s="1164">
        <v>857</v>
      </c>
      <c r="AG23" s="1162"/>
      <c r="AH23" s="1162"/>
      <c r="AI23" s="1162"/>
      <c r="AJ23" s="1165"/>
      <c r="AK23" s="1166"/>
      <c r="AL23" s="1167"/>
      <c r="AM23" s="1167"/>
      <c r="AN23" s="1167"/>
      <c r="AO23" s="1167"/>
      <c r="AP23" s="1162">
        <v>28685</v>
      </c>
      <c r="AQ23" s="1162"/>
      <c r="AR23" s="1162"/>
      <c r="AS23" s="1162"/>
      <c r="AT23" s="1162"/>
      <c r="AU23" s="1168"/>
      <c r="AV23" s="1168"/>
      <c r="AW23" s="1168"/>
      <c r="AX23" s="1168"/>
      <c r="AY23" s="1169"/>
      <c r="AZ23" s="1158" t="s">
        <v>390</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394</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395</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371</v>
      </c>
      <c r="B26" s="1089"/>
      <c r="C26" s="1089"/>
      <c r="D26" s="1089"/>
      <c r="E26" s="1089"/>
      <c r="F26" s="1089"/>
      <c r="G26" s="1089"/>
      <c r="H26" s="1089"/>
      <c r="I26" s="1089"/>
      <c r="J26" s="1089"/>
      <c r="K26" s="1089"/>
      <c r="L26" s="1089"/>
      <c r="M26" s="1089"/>
      <c r="N26" s="1089"/>
      <c r="O26" s="1089"/>
      <c r="P26" s="1090"/>
      <c r="Q26" s="1094" t="s">
        <v>396</v>
      </c>
      <c r="R26" s="1095"/>
      <c r="S26" s="1095"/>
      <c r="T26" s="1095"/>
      <c r="U26" s="1096"/>
      <c r="V26" s="1094" t="s">
        <v>397</v>
      </c>
      <c r="W26" s="1095"/>
      <c r="X26" s="1095"/>
      <c r="Y26" s="1095"/>
      <c r="Z26" s="1096"/>
      <c r="AA26" s="1094" t="s">
        <v>398</v>
      </c>
      <c r="AB26" s="1095"/>
      <c r="AC26" s="1095"/>
      <c r="AD26" s="1095"/>
      <c r="AE26" s="1095"/>
      <c r="AF26" s="1152" t="s">
        <v>399</v>
      </c>
      <c r="AG26" s="1101"/>
      <c r="AH26" s="1101"/>
      <c r="AI26" s="1101"/>
      <c r="AJ26" s="1153"/>
      <c r="AK26" s="1095" t="s">
        <v>400</v>
      </c>
      <c r="AL26" s="1095"/>
      <c r="AM26" s="1095"/>
      <c r="AN26" s="1095"/>
      <c r="AO26" s="1096"/>
      <c r="AP26" s="1094" t="s">
        <v>401</v>
      </c>
      <c r="AQ26" s="1095"/>
      <c r="AR26" s="1095"/>
      <c r="AS26" s="1095"/>
      <c r="AT26" s="1096"/>
      <c r="AU26" s="1094" t="s">
        <v>402</v>
      </c>
      <c r="AV26" s="1095"/>
      <c r="AW26" s="1095"/>
      <c r="AX26" s="1095"/>
      <c r="AY26" s="1096"/>
      <c r="AZ26" s="1094" t="s">
        <v>403</v>
      </c>
      <c r="BA26" s="1095"/>
      <c r="BB26" s="1095"/>
      <c r="BC26" s="1095"/>
      <c r="BD26" s="1096"/>
      <c r="BE26" s="1094" t="s">
        <v>378</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404</v>
      </c>
      <c r="C28" s="1144"/>
      <c r="D28" s="1144"/>
      <c r="E28" s="1144"/>
      <c r="F28" s="1144"/>
      <c r="G28" s="1144"/>
      <c r="H28" s="1144"/>
      <c r="I28" s="1144"/>
      <c r="J28" s="1144"/>
      <c r="K28" s="1144"/>
      <c r="L28" s="1144"/>
      <c r="M28" s="1144"/>
      <c r="N28" s="1144"/>
      <c r="O28" s="1144"/>
      <c r="P28" s="1145"/>
      <c r="Q28" s="1146">
        <v>6163</v>
      </c>
      <c r="R28" s="1147"/>
      <c r="S28" s="1147"/>
      <c r="T28" s="1147"/>
      <c r="U28" s="1147"/>
      <c r="V28" s="1147">
        <v>6086</v>
      </c>
      <c r="W28" s="1147"/>
      <c r="X28" s="1147"/>
      <c r="Y28" s="1147"/>
      <c r="Z28" s="1147"/>
      <c r="AA28" s="1147">
        <v>77</v>
      </c>
      <c r="AB28" s="1147"/>
      <c r="AC28" s="1147"/>
      <c r="AD28" s="1147"/>
      <c r="AE28" s="1148"/>
      <c r="AF28" s="1149">
        <v>77</v>
      </c>
      <c r="AG28" s="1147"/>
      <c r="AH28" s="1147"/>
      <c r="AI28" s="1147"/>
      <c r="AJ28" s="1150"/>
      <c r="AK28" s="1151">
        <v>610</v>
      </c>
      <c r="AL28" s="1139"/>
      <c r="AM28" s="1139"/>
      <c r="AN28" s="1139"/>
      <c r="AO28" s="1139"/>
      <c r="AP28" s="1139">
        <v>162</v>
      </c>
      <c r="AQ28" s="1139"/>
      <c r="AR28" s="1139"/>
      <c r="AS28" s="1139"/>
      <c r="AT28" s="1139"/>
      <c r="AU28" s="1139">
        <v>162</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405</v>
      </c>
      <c r="C29" s="1131"/>
      <c r="D29" s="1131"/>
      <c r="E29" s="1131"/>
      <c r="F29" s="1131"/>
      <c r="G29" s="1131"/>
      <c r="H29" s="1131"/>
      <c r="I29" s="1131"/>
      <c r="J29" s="1131"/>
      <c r="K29" s="1131"/>
      <c r="L29" s="1131"/>
      <c r="M29" s="1131"/>
      <c r="N29" s="1131"/>
      <c r="O29" s="1131"/>
      <c r="P29" s="1132"/>
      <c r="Q29" s="1136">
        <v>647</v>
      </c>
      <c r="R29" s="1137"/>
      <c r="S29" s="1137"/>
      <c r="T29" s="1137"/>
      <c r="U29" s="1137"/>
      <c r="V29" s="1137">
        <v>645</v>
      </c>
      <c r="W29" s="1137"/>
      <c r="X29" s="1137"/>
      <c r="Y29" s="1137"/>
      <c r="Z29" s="1137"/>
      <c r="AA29" s="1137">
        <v>2</v>
      </c>
      <c r="AB29" s="1137"/>
      <c r="AC29" s="1137"/>
      <c r="AD29" s="1137"/>
      <c r="AE29" s="1138"/>
      <c r="AF29" s="1112">
        <v>2</v>
      </c>
      <c r="AG29" s="1113"/>
      <c r="AH29" s="1113"/>
      <c r="AI29" s="1113"/>
      <c r="AJ29" s="1114"/>
      <c r="AK29" s="1073">
        <v>195</v>
      </c>
      <c r="AL29" s="1064"/>
      <c r="AM29" s="1064"/>
      <c r="AN29" s="1064"/>
      <c r="AO29" s="1064"/>
      <c r="AP29" s="1064" t="s">
        <v>593</v>
      </c>
      <c r="AQ29" s="1064"/>
      <c r="AR29" s="1064"/>
      <c r="AS29" s="1064"/>
      <c r="AT29" s="1064"/>
      <c r="AU29" s="1064" t="s">
        <v>593</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406</v>
      </c>
      <c r="C30" s="1131"/>
      <c r="D30" s="1131"/>
      <c r="E30" s="1131"/>
      <c r="F30" s="1131"/>
      <c r="G30" s="1131"/>
      <c r="H30" s="1131"/>
      <c r="I30" s="1131"/>
      <c r="J30" s="1131"/>
      <c r="K30" s="1131"/>
      <c r="L30" s="1131"/>
      <c r="M30" s="1131"/>
      <c r="N30" s="1131"/>
      <c r="O30" s="1131"/>
      <c r="P30" s="1132"/>
      <c r="Q30" s="1136">
        <v>15040</v>
      </c>
      <c r="R30" s="1137"/>
      <c r="S30" s="1137"/>
      <c r="T30" s="1137"/>
      <c r="U30" s="1137"/>
      <c r="V30" s="1137">
        <v>14613</v>
      </c>
      <c r="W30" s="1137"/>
      <c r="X30" s="1137"/>
      <c r="Y30" s="1137"/>
      <c r="Z30" s="1137"/>
      <c r="AA30" s="1137">
        <v>427</v>
      </c>
      <c r="AB30" s="1137"/>
      <c r="AC30" s="1137"/>
      <c r="AD30" s="1137"/>
      <c r="AE30" s="1138"/>
      <c r="AF30" s="1112">
        <v>394</v>
      </c>
      <c r="AG30" s="1113"/>
      <c r="AH30" s="1113"/>
      <c r="AI30" s="1113"/>
      <c r="AJ30" s="1114"/>
      <c r="AK30" s="1073">
        <v>25</v>
      </c>
      <c r="AL30" s="1064"/>
      <c r="AM30" s="1064"/>
      <c r="AN30" s="1064"/>
      <c r="AO30" s="1064"/>
      <c r="AP30" s="1064">
        <v>76</v>
      </c>
      <c r="AQ30" s="1064"/>
      <c r="AR30" s="1064"/>
      <c r="AS30" s="1064"/>
      <c r="AT30" s="1064"/>
      <c r="AU30" s="1064">
        <v>0</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407</v>
      </c>
      <c r="C31" s="1131"/>
      <c r="D31" s="1131"/>
      <c r="E31" s="1131"/>
      <c r="F31" s="1131"/>
      <c r="G31" s="1131"/>
      <c r="H31" s="1131"/>
      <c r="I31" s="1131"/>
      <c r="J31" s="1131"/>
      <c r="K31" s="1131"/>
      <c r="L31" s="1131"/>
      <c r="M31" s="1131"/>
      <c r="N31" s="1131"/>
      <c r="O31" s="1131"/>
      <c r="P31" s="1132"/>
      <c r="Q31" s="1136">
        <v>1297</v>
      </c>
      <c r="R31" s="1137"/>
      <c r="S31" s="1137"/>
      <c r="T31" s="1137"/>
      <c r="U31" s="1137"/>
      <c r="V31" s="1137">
        <v>1492</v>
      </c>
      <c r="W31" s="1137"/>
      <c r="X31" s="1137"/>
      <c r="Y31" s="1137"/>
      <c r="Z31" s="1137"/>
      <c r="AA31" s="1137">
        <v>-195</v>
      </c>
      <c r="AB31" s="1137"/>
      <c r="AC31" s="1137"/>
      <c r="AD31" s="1137"/>
      <c r="AE31" s="1138"/>
      <c r="AF31" s="1112">
        <v>1165</v>
      </c>
      <c r="AG31" s="1113"/>
      <c r="AH31" s="1113"/>
      <c r="AI31" s="1113"/>
      <c r="AJ31" s="1114"/>
      <c r="AK31" s="1073">
        <v>2</v>
      </c>
      <c r="AL31" s="1064"/>
      <c r="AM31" s="1064"/>
      <c r="AN31" s="1064"/>
      <c r="AO31" s="1064"/>
      <c r="AP31" s="1064">
        <v>1516</v>
      </c>
      <c r="AQ31" s="1064"/>
      <c r="AR31" s="1064"/>
      <c r="AS31" s="1064"/>
      <c r="AT31" s="1064"/>
      <c r="AU31" s="1064">
        <v>133</v>
      </c>
      <c r="AV31" s="1064"/>
      <c r="AW31" s="1064"/>
      <c r="AX31" s="1064"/>
      <c r="AY31" s="1064"/>
      <c r="AZ31" s="1135"/>
      <c r="BA31" s="1135"/>
      <c r="BB31" s="1135"/>
      <c r="BC31" s="1135"/>
      <c r="BD31" s="1135"/>
      <c r="BE31" s="1125" t="s">
        <v>408</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409</v>
      </c>
      <c r="C32" s="1131"/>
      <c r="D32" s="1131"/>
      <c r="E32" s="1131"/>
      <c r="F32" s="1131"/>
      <c r="G32" s="1131"/>
      <c r="H32" s="1131"/>
      <c r="I32" s="1131"/>
      <c r="J32" s="1131"/>
      <c r="K32" s="1131"/>
      <c r="L32" s="1131"/>
      <c r="M32" s="1131"/>
      <c r="N32" s="1131"/>
      <c r="O32" s="1131"/>
      <c r="P32" s="1132"/>
      <c r="Q32" s="1136">
        <v>53</v>
      </c>
      <c r="R32" s="1137"/>
      <c r="S32" s="1137"/>
      <c r="T32" s="1137"/>
      <c r="U32" s="1137"/>
      <c r="V32" s="1137">
        <v>56</v>
      </c>
      <c r="W32" s="1137"/>
      <c r="X32" s="1137"/>
      <c r="Y32" s="1137"/>
      <c r="Z32" s="1137"/>
      <c r="AA32" s="1137">
        <v>-3</v>
      </c>
      <c r="AB32" s="1137"/>
      <c r="AC32" s="1137"/>
      <c r="AD32" s="1137"/>
      <c r="AE32" s="1138"/>
      <c r="AF32" s="1112">
        <v>37</v>
      </c>
      <c r="AG32" s="1113"/>
      <c r="AH32" s="1113"/>
      <c r="AI32" s="1113"/>
      <c r="AJ32" s="1114"/>
      <c r="AK32" s="1073">
        <v>17</v>
      </c>
      <c r="AL32" s="1064"/>
      <c r="AM32" s="1064"/>
      <c r="AN32" s="1064"/>
      <c r="AO32" s="1064"/>
      <c r="AP32" s="1064">
        <v>32</v>
      </c>
      <c r="AQ32" s="1064"/>
      <c r="AR32" s="1064"/>
      <c r="AS32" s="1064"/>
      <c r="AT32" s="1064"/>
      <c r="AU32" s="1064">
        <v>26</v>
      </c>
      <c r="AV32" s="1064"/>
      <c r="AW32" s="1064"/>
      <c r="AX32" s="1064"/>
      <c r="AY32" s="1064"/>
      <c r="AZ32" s="1135"/>
      <c r="BA32" s="1135"/>
      <c r="BB32" s="1135"/>
      <c r="BC32" s="1135"/>
      <c r="BD32" s="1135"/>
      <c r="BE32" s="1125" t="s">
        <v>408</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480</v>
      </c>
      <c r="C33" s="1131"/>
      <c r="D33" s="1131"/>
      <c r="E33" s="1131"/>
      <c r="F33" s="1131"/>
      <c r="G33" s="1131"/>
      <c r="H33" s="1131"/>
      <c r="I33" s="1131"/>
      <c r="J33" s="1131"/>
      <c r="K33" s="1131"/>
      <c r="L33" s="1131"/>
      <c r="M33" s="1131"/>
      <c r="N33" s="1131"/>
      <c r="O33" s="1131"/>
      <c r="P33" s="1132"/>
      <c r="Q33" s="1136">
        <v>1321</v>
      </c>
      <c r="R33" s="1137"/>
      <c r="S33" s="1137"/>
      <c r="T33" s="1137"/>
      <c r="U33" s="1137"/>
      <c r="V33" s="1137">
        <v>1126</v>
      </c>
      <c r="W33" s="1137"/>
      <c r="X33" s="1137"/>
      <c r="Y33" s="1137"/>
      <c r="Z33" s="1137"/>
      <c r="AA33" s="1137">
        <v>195</v>
      </c>
      <c r="AB33" s="1137"/>
      <c r="AC33" s="1137"/>
      <c r="AD33" s="1137"/>
      <c r="AE33" s="1138"/>
      <c r="AF33" s="1112">
        <v>147</v>
      </c>
      <c r="AG33" s="1113"/>
      <c r="AH33" s="1113"/>
      <c r="AI33" s="1113"/>
      <c r="AJ33" s="1114"/>
      <c r="AK33" s="1073">
        <v>791</v>
      </c>
      <c r="AL33" s="1064"/>
      <c r="AM33" s="1064"/>
      <c r="AN33" s="1064"/>
      <c r="AO33" s="1064"/>
      <c r="AP33" s="1064">
        <v>8002</v>
      </c>
      <c r="AQ33" s="1064"/>
      <c r="AR33" s="1064"/>
      <c r="AS33" s="1064"/>
      <c r="AT33" s="1064"/>
      <c r="AU33" s="1064">
        <v>7465</v>
      </c>
      <c r="AV33" s="1064"/>
      <c r="AW33" s="1064"/>
      <c r="AX33" s="1064"/>
      <c r="AY33" s="1064"/>
      <c r="AZ33" s="1135"/>
      <c r="BA33" s="1135"/>
      <c r="BB33" s="1135"/>
      <c r="BC33" s="1135"/>
      <c r="BD33" s="1135"/>
      <c r="BE33" s="1125" t="s">
        <v>408</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410</v>
      </c>
      <c r="C34" s="1131"/>
      <c r="D34" s="1131"/>
      <c r="E34" s="1131"/>
      <c r="F34" s="1131"/>
      <c r="G34" s="1131"/>
      <c r="H34" s="1131"/>
      <c r="I34" s="1131"/>
      <c r="J34" s="1131"/>
      <c r="K34" s="1131"/>
      <c r="L34" s="1131"/>
      <c r="M34" s="1131"/>
      <c r="N34" s="1131"/>
      <c r="O34" s="1131"/>
      <c r="P34" s="1132"/>
      <c r="Q34" s="1136">
        <v>21</v>
      </c>
      <c r="R34" s="1137"/>
      <c r="S34" s="1137"/>
      <c r="T34" s="1137"/>
      <c r="U34" s="1137"/>
      <c r="V34" s="1137">
        <v>18</v>
      </c>
      <c r="W34" s="1137"/>
      <c r="X34" s="1137"/>
      <c r="Y34" s="1137"/>
      <c r="Z34" s="1137"/>
      <c r="AA34" s="1137">
        <v>3</v>
      </c>
      <c r="AB34" s="1137"/>
      <c r="AC34" s="1137"/>
      <c r="AD34" s="1137"/>
      <c r="AE34" s="1138"/>
      <c r="AF34" s="1112">
        <v>3</v>
      </c>
      <c r="AG34" s="1113"/>
      <c r="AH34" s="1113"/>
      <c r="AI34" s="1113"/>
      <c r="AJ34" s="1114"/>
      <c r="AK34" s="1073">
        <v>0</v>
      </c>
      <c r="AL34" s="1064"/>
      <c r="AM34" s="1064"/>
      <c r="AN34" s="1064"/>
      <c r="AO34" s="1064"/>
      <c r="AP34" s="1064" t="s">
        <v>593</v>
      </c>
      <c r="AQ34" s="1064"/>
      <c r="AR34" s="1064"/>
      <c r="AS34" s="1064"/>
      <c r="AT34" s="1064"/>
      <c r="AU34" s="1064" t="s">
        <v>593</v>
      </c>
      <c r="AV34" s="1064"/>
      <c r="AW34" s="1064"/>
      <c r="AX34" s="1064"/>
      <c r="AY34" s="1064"/>
      <c r="AZ34" s="1135"/>
      <c r="BA34" s="1135"/>
      <c r="BB34" s="1135"/>
      <c r="BC34" s="1135"/>
      <c r="BD34" s="1135"/>
      <c r="BE34" s="1125" t="s">
        <v>411</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412</v>
      </c>
      <c r="C35" s="1131"/>
      <c r="D35" s="1131"/>
      <c r="E35" s="1131"/>
      <c r="F35" s="1131"/>
      <c r="G35" s="1131"/>
      <c r="H35" s="1131"/>
      <c r="I35" s="1131"/>
      <c r="J35" s="1131"/>
      <c r="K35" s="1131"/>
      <c r="L35" s="1131"/>
      <c r="M35" s="1131"/>
      <c r="N35" s="1131"/>
      <c r="O35" s="1131"/>
      <c r="P35" s="1132"/>
      <c r="Q35" s="1136">
        <v>123</v>
      </c>
      <c r="R35" s="1137"/>
      <c r="S35" s="1137"/>
      <c r="T35" s="1137"/>
      <c r="U35" s="1137"/>
      <c r="V35" s="1137">
        <v>123</v>
      </c>
      <c r="W35" s="1137"/>
      <c r="X35" s="1137"/>
      <c r="Y35" s="1137"/>
      <c r="Z35" s="1137"/>
      <c r="AA35" s="1137">
        <v>0</v>
      </c>
      <c r="AB35" s="1137"/>
      <c r="AC35" s="1137"/>
      <c r="AD35" s="1137"/>
      <c r="AE35" s="1138"/>
      <c r="AF35" s="1112" t="s">
        <v>413</v>
      </c>
      <c r="AG35" s="1113"/>
      <c r="AH35" s="1113"/>
      <c r="AI35" s="1113"/>
      <c r="AJ35" s="1114"/>
      <c r="AK35" s="1073">
        <v>0</v>
      </c>
      <c r="AL35" s="1064"/>
      <c r="AM35" s="1064"/>
      <c r="AN35" s="1064"/>
      <c r="AO35" s="1064"/>
      <c r="AP35" s="1064">
        <v>144</v>
      </c>
      <c r="AQ35" s="1064"/>
      <c r="AR35" s="1064"/>
      <c r="AS35" s="1064"/>
      <c r="AT35" s="1064"/>
      <c r="AU35" s="1064">
        <v>144</v>
      </c>
      <c r="AV35" s="1064"/>
      <c r="AW35" s="1064"/>
      <c r="AX35" s="1064"/>
      <c r="AY35" s="1064"/>
      <c r="AZ35" s="1135"/>
      <c r="BA35" s="1135"/>
      <c r="BB35" s="1135"/>
      <c r="BC35" s="1135"/>
      <c r="BD35" s="1135"/>
      <c r="BE35" s="1125" t="s">
        <v>411</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414</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392</v>
      </c>
      <c r="B63" s="1037" t="s">
        <v>415</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1825</v>
      </c>
      <c r="AG63" s="1052"/>
      <c r="AH63" s="1052"/>
      <c r="AI63" s="1052"/>
      <c r="AJ63" s="1123"/>
      <c r="AK63" s="1124"/>
      <c r="AL63" s="1056"/>
      <c r="AM63" s="1056"/>
      <c r="AN63" s="1056"/>
      <c r="AO63" s="1056"/>
      <c r="AP63" s="1052">
        <v>9932</v>
      </c>
      <c r="AQ63" s="1052"/>
      <c r="AR63" s="1052"/>
      <c r="AS63" s="1052"/>
      <c r="AT63" s="1052"/>
      <c r="AU63" s="1052">
        <v>7931</v>
      </c>
      <c r="AV63" s="1052"/>
      <c r="AW63" s="1052"/>
      <c r="AX63" s="1052"/>
      <c r="AY63" s="1052"/>
      <c r="AZ63" s="1118"/>
      <c r="BA63" s="1118"/>
      <c r="BB63" s="1118"/>
      <c r="BC63" s="1118"/>
      <c r="BD63" s="1118"/>
      <c r="BE63" s="1053"/>
      <c r="BF63" s="1053"/>
      <c r="BG63" s="1053"/>
      <c r="BH63" s="1053"/>
      <c r="BI63" s="1054"/>
      <c r="BJ63" s="1119" t="s">
        <v>416</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418</v>
      </c>
      <c r="B66" s="1089"/>
      <c r="C66" s="1089"/>
      <c r="D66" s="1089"/>
      <c r="E66" s="1089"/>
      <c r="F66" s="1089"/>
      <c r="G66" s="1089"/>
      <c r="H66" s="1089"/>
      <c r="I66" s="1089"/>
      <c r="J66" s="1089"/>
      <c r="K66" s="1089"/>
      <c r="L66" s="1089"/>
      <c r="M66" s="1089"/>
      <c r="N66" s="1089"/>
      <c r="O66" s="1089"/>
      <c r="P66" s="1090"/>
      <c r="Q66" s="1094" t="s">
        <v>419</v>
      </c>
      <c r="R66" s="1095"/>
      <c r="S66" s="1095"/>
      <c r="T66" s="1095"/>
      <c r="U66" s="1096"/>
      <c r="V66" s="1094" t="s">
        <v>420</v>
      </c>
      <c r="W66" s="1095"/>
      <c r="X66" s="1095"/>
      <c r="Y66" s="1095"/>
      <c r="Z66" s="1096"/>
      <c r="AA66" s="1094" t="s">
        <v>421</v>
      </c>
      <c r="AB66" s="1095"/>
      <c r="AC66" s="1095"/>
      <c r="AD66" s="1095"/>
      <c r="AE66" s="1096"/>
      <c r="AF66" s="1100" t="s">
        <v>422</v>
      </c>
      <c r="AG66" s="1101"/>
      <c r="AH66" s="1101"/>
      <c r="AI66" s="1101"/>
      <c r="AJ66" s="1102"/>
      <c r="AK66" s="1094" t="s">
        <v>423</v>
      </c>
      <c r="AL66" s="1089"/>
      <c r="AM66" s="1089"/>
      <c r="AN66" s="1089"/>
      <c r="AO66" s="1090"/>
      <c r="AP66" s="1094" t="s">
        <v>424</v>
      </c>
      <c r="AQ66" s="1095"/>
      <c r="AR66" s="1095"/>
      <c r="AS66" s="1095"/>
      <c r="AT66" s="1096"/>
      <c r="AU66" s="1094" t="s">
        <v>425</v>
      </c>
      <c r="AV66" s="1095"/>
      <c r="AW66" s="1095"/>
      <c r="AX66" s="1095"/>
      <c r="AY66" s="1096"/>
      <c r="AZ66" s="1094" t="s">
        <v>378</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595</v>
      </c>
      <c r="C68" s="1079"/>
      <c r="D68" s="1079"/>
      <c r="E68" s="1079"/>
      <c r="F68" s="1079"/>
      <c r="G68" s="1079"/>
      <c r="H68" s="1079"/>
      <c r="I68" s="1079"/>
      <c r="J68" s="1079"/>
      <c r="K68" s="1079"/>
      <c r="L68" s="1079"/>
      <c r="M68" s="1079"/>
      <c r="N68" s="1079"/>
      <c r="O68" s="1079"/>
      <c r="P68" s="1080"/>
      <c r="Q68" s="1081">
        <v>3054</v>
      </c>
      <c r="R68" s="1075"/>
      <c r="S68" s="1075"/>
      <c r="T68" s="1075"/>
      <c r="U68" s="1075"/>
      <c r="V68" s="1075">
        <v>2972</v>
      </c>
      <c r="W68" s="1075"/>
      <c r="X68" s="1075"/>
      <c r="Y68" s="1075"/>
      <c r="Z68" s="1075"/>
      <c r="AA68" s="1075">
        <v>83</v>
      </c>
      <c r="AB68" s="1075"/>
      <c r="AC68" s="1075"/>
      <c r="AD68" s="1075"/>
      <c r="AE68" s="1075"/>
      <c r="AF68" s="1075">
        <v>83</v>
      </c>
      <c r="AG68" s="1075"/>
      <c r="AH68" s="1075"/>
      <c r="AI68" s="1075"/>
      <c r="AJ68" s="1075"/>
      <c r="AK68" s="1075">
        <v>81</v>
      </c>
      <c r="AL68" s="1075"/>
      <c r="AM68" s="1075"/>
      <c r="AN68" s="1075"/>
      <c r="AO68" s="1075"/>
      <c r="AP68" s="1075">
        <v>1205</v>
      </c>
      <c r="AQ68" s="1075"/>
      <c r="AR68" s="1075"/>
      <c r="AS68" s="1075"/>
      <c r="AT68" s="1075"/>
      <c r="AU68" s="1075">
        <v>353</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596</v>
      </c>
      <c r="C69" s="1068"/>
      <c r="D69" s="1068"/>
      <c r="E69" s="1068"/>
      <c r="F69" s="1068"/>
      <c r="G69" s="1068"/>
      <c r="H69" s="1068"/>
      <c r="I69" s="1068"/>
      <c r="J69" s="1068"/>
      <c r="K69" s="1068"/>
      <c r="L69" s="1068"/>
      <c r="M69" s="1068"/>
      <c r="N69" s="1068"/>
      <c r="O69" s="1068"/>
      <c r="P69" s="1069"/>
      <c r="Q69" s="1070">
        <v>17505</v>
      </c>
      <c r="R69" s="1064"/>
      <c r="S69" s="1064"/>
      <c r="T69" s="1064"/>
      <c r="U69" s="1064"/>
      <c r="V69" s="1064">
        <v>17040</v>
      </c>
      <c r="W69" s="1064"/>
      <c r="X69" s="1064"/>
      <c r="Y69" s="1064"/>
      <c r="Z69" s="1064"/>
      <c r="AA69" s="1064">
        <v>465</v>
      </c>
      <c r="AB69" s="1064"/>
      <c r="AC69" s="1064"/>
      <c r="AD69" s="1064"/>
      <c r="AE69" s="1064"/>
      <c r="AF69" s="1064">
        <v>465</v>
      </c>
      <c r="AG69" s="1064"/>
      <c r="AH69" s="1064"/>
      <c r="AI69" s="1064"/>
      <c r="AJ69" s="1064"/>
      <c r="AK69" s="1064">
        <v>2633</v>
      </c>
      <c r="AL69" s="1064"/>
      <c r="AM69" s="1064"/>
      <c r="AN69" s="1064"/>
      <c r="AO69" s="1064"/>
      <c r="AP69" s="1064" t="s">
        <v>593</v>
      </c>
      <c r="AQ69" s="1064"/>
      <c r="AR69" s="1064"/>
      <c r="AS69" s="1064"/>
      <c r="AT69" s="1064"/>
      <c r="AU69" s="1064" t="s">
        <v>593</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594</v>
      </c>
      <c r="C70" s="1068"/>
      <c r="D70" s="1068"/>
      <c r="E70" s="1068"/>
      <c r="F70" s="1068"/>
      <c r="G70" s="1068"/>
      <c r="H70" s="1068"/>
      <c r="I70" s="1068"/>
      <c r="J70" s="1068"/>
      <c r="K70" s="1068"/>
      <c r="L70" s="1068"/>
      <c r="M70" s="1068"/>
      <c r="N70" s="1068"/>
      <c r="O70" s="1068"/>
      <c r="P70" s="1069"/>
      <c r="Q70" s="1070">
        <v>318</v>
      </c>
      <c r="R70" s="1064"/>
      <c r="S70" s="1064"/>
      <c r="T70" s="1064"/>
      <c r="U70" s="1064"/>
      <c r="V70" s="1064">
        <v>301</v>
      </c>
      <c r="W70" s="1064"/>
      <c r="X70" s="1064"/>
      <c r="Y70" s="1064"/>
      <c r="Z70" s="1064"/>
      <c r="AA70" s="1064">
        <v>17</v>
      </c>
      <c r="AB70" s="1064"/>
      <c r="AC70" s="1064"/>
      <c r="AD70" s="1064"/>
      <c r="AE70" s="1064"/>
      <c r="AF70" s="1064">
        <v>17</v>
      </c>
      <c r="AG70" s="1064"/>
      <c r="AH70" s="1064"/>
      <c r="AI70" s="1064"/>
      <c r="AJ70" s="1064"/>
      <c r="AK70" s="1064">
        <v>5</v>
      </c>
      <c r="AL70" s="1064"/>
      <c r="AM70" s="1064"/>
      <c r="AN70" s="1064"/>
      <c r="AO70" s="1064"/>
      <c r="AP70" s="1064" t="s">
        <v>593</v>
      </c>
      <c r="AQ70" s="1064"/>
      <c r="AR70" s="1064"/>
      <c r="AS70" s="1064"/>
      <c r="AT70" s="1064"/>
      <c r="AU70" s="1064" t="s">
        <v>593</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597</v>
      </c>
      <c r="C71" s="1068"/>
      <c r="D71" s="1068"/>
      <c r="E71" s="1068"/>
      <c r="F71" s="1068"/>
      <c r="G71" s="1068"/>
      <c r="H71" s="1068"/>
      <c r="I71" s="1068"/>
      <c r="J71" s="1068"/>
      <c r="K71" s="1068"/>
      <c r="L71" s="1068"/>
      <c r="M71" s="1068"/>
      <c r="N71" s="1068"/>
      <c r="O71" s="1068"/>
      <c r="P71" s="1069"/>
      <c r="Q71" s="1070">
        <v>509</v>
      </c>
      <c r="R71" s="1064"/>
      <c r="S71" s="1064"/>
      <c r="T71" s="1064"/>
      <c r="U71" s="1064"/>
      <c r="V71" s="1064">
        <v>503</v>
      </c>
      <c r="W71" s="1064"/>
      <c r="X71" s="1064"/>
      <c r="Y71" s="1064"/>
      <c r="Z71" s="1064"/>
      <c r="AA71" s="1064">
        <v>6</v>
      </c>
      <c r="AB71" s="1064"/>
      <c r="AC71" s="1064"/>
      <c r="AD71" s="1064"/>
      <c r="AE71" s="1064"/>
      <c r="AF71" s="1064">
        <v>6</v>
      </c>
      <c r="AG71" s="1064"/>
      <c r="AH71" s="1064"/>
      <c r="AI71" s="1064"/>
      <c r="AJ71" s="1064"/>
      <c r="AK71" s="1064">
        <v>41</v>
      </c>
      <c r="AL71" s="1064"/>
      <c r="AM71" s="1064"/>
      <c r="AN71" s="1064"/>
      <c r="AO71" s="1064"/>
      <c r="AP71" s="1064" t="s">
        <v>593</v>
      </c>
      <c r="AQ71" s="1064"/>
      <c r="AR71" s="1064"/>
      <c r="AS71" s="1064"/>
      <c r="AT71" s="1064"/>
      <c r="AU71" s="1064" t="s">
        <v>593</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598</v>
      </c>
      <c r="C72" s="1068"/>
      <c r="D72" s="1068"/>
      <c r="E72" s="1068"/>
      <c r="F72" s="1068"/>
      <c r="G72" s="1068"/>
      <c r="H72" s="1068"/>
      <c r="I72" s="1068"/>
      <c r="J72" s="1068"/>
      <c r="K72" s="1068"/>
      <c r="L72" s="1068"/>
      <c r="M72" s="1068"/>
      <c r="N72" s="1068"/>
      <c r="O72" s="1068"/>
      <c r="P72" s="1069"/>
      <c r="Q72" s="1070">
        <v>131177</v>
      </c>
      <c r="R72" s="1064"/>
      <c r="S72" s="1064"/>
      <c r="T72" s="1064"/>
      <c r="U72" s="1064"/>
      <c r="V72" s="1064">
        <v>128584</v>
      </c>
      <c r="W72" s="1064"/>
      <c r="X72" s="1064"/>
      <c r="Y72" s="1064"/>
      <c r="Z72" s="1064"/>
      <c r="AA72" s="1064">
        <v>2593</v>
      </c>
      <c r="AB72" s="1064"/>
      <c r="AC72" s="1064"/>
      <c r="AD72" s="1064"/>
      <c r="AE72" s="1064"/>
      <c r="AF72" s="1064">
        <v>2593</v>
      </c>
      <c r="AG72" s="1064"/>
      <c r="AH72" s="1064"/>
      <c r="AI72" s="1064"/>
      <c r="AJ72" s="1064"/>
      <c r="AK72" s="1064">
        <v>1324</v>
      </c>
      <c r="AL72" s="1064"/>
      <c r="AM72" s="1064"/>
      <c r="AN72" s="1064"/>
      <c r="AO72" s="1064"/>
      <c r="AP72" s="1064" t="s">
        <v>593</v>
      </c>
      <c r="AQ72" s="1064"/>
      <c r="AR72" s="1064"/>
      <c r="AS72" s="1064"/>
      <c r="AT72" s="1064"/>
      <c r="AU72" s="1064" t="s">
        <v>593</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599</v>
      </c>
      <c r="C73" s="1068"/>
      <c r="D73" s="1068"/>
      <c r="E73" s="1068"/>
      <c r="F73" s="1068"/>
      <c r="G73" s="1068"/>
      <c r="H73" s="1068"/>
      <c r="I73" s="1068"/>
      <c r="J73" s="1068"/>
      <c r="K73" s="1068"/>
      <c r="L73" s="1068"/>
      <c r="M73" s="1068"/>
      <c r="N73" s="1068"/>
      <c r="O73" s="1068"/>
      <c r="P73" s="1069"/>
      <c r="Q73" s="1070">
        <v>3389</v>
      </c>
      <c r="R73" s="1064"/>
      <c r="S73" s="1064"/>
      <c r="T73" s="1064"/>
      <c r="U73" s="1064"/>
      <c r="V73" s="1064">
        <v>2966</v>
      </c>
      <c r="W73" s="1064"/>
      <c r="X73" s="1064"/>
      <c r="Y73" s="1064"/>
      <c r="Z73" s="1064"/>
      <c r="AA73" s="1064">
        <v>422</v>
      </c>
      <c r="AB73" s="1064"/>
      <c r="AC73" s="1064"/>
      <c r="AD73" s="1064"/>
      <c r="AE73" s="1064"/>
      <c r="AF73" s="1064">
        <v>422</v>
      </c>
      <c r="AG73" s="1064"/>
      <c r="AH73" s="1064"/>
      <c r="AI73" s="1064"/>
      <c r="AJ73" s="1064"/>
      <c r="AK73" s="1064">
        <v>10</v>
      </c>
      <c r="AL73" s="1064"/>
      <c r="AM73" s="1064"/>
      <c r="AN73" s="1064"/>
      <c r="AO73" s="1064"/>
      <c r="AP73" s="1064" t="s">
        <v>593</v>
      </c>
      <c r="AQ73" s="1064"/>
      <c r="AR73" s="1064"/>
      <c r="AS73" s="1064"/>
      <c r="AT73" s="1064"/>
      <c r="AU73" s="1064" t="s">
        <v>593</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600</v>
      </c>
      <c r="C74" s="1068"/>
      <c r="D74" s="1068"/>
      <c r="E74" s="1068"/>
      <c r="F74" s="1068"/>
      <c r="G74" s="1068"/>
      <c r="H74" s="1068"/>
      <c r="I74" s="1068"/>
      <c r="J74" s="1068"/>
      <c r="K74" s="1068"/>
      <c r="L74" s="1068"/>
      <c r="M74" s="1068"/>
      <c r="N74" s="1068"/>
      <c r="O74" s="1068"/>
      <c r="P74" s="1069"/>
      <c r="Q74" s="1070">
        <v>28</v>
      </c>
      <c r="R74" s="1064"/>
      <c r="S74" s="1064"/>
      <c r="T74" s="1064"/>
      <c r="U74" s="1064"/>
      <c r="V74" s="1064">
        <v>22</v>
      </c>
      <c r="W74" s="1064"/>
      <c r="X74" s="1064"/>
      <c r="Y74" s="1064"/>
      <c r="Z74" s="1064"/>
      <c r="AA74" s="1064">
        <v>6</v>
      </c>
      <c r="AB74" s="1064"/>
      <c r="AC74" s="1064"/>
      <c r="AD74" s="1064"/>
      <c r="AE74" s="1064"/>
      <c r="AF74" s="1064">
        <v>6</v>
      </c>
      <c r="AG74" s="1064"/>
      <c r="AH74" s="1064"/>
      <c r="AI74" s="1064"/>
      <c r="AJ74" s="1064"/>
      <c r="AK74" s="1064">
        <v>0</v>
      </c>
      <c r="AL74" s="1064"/>
      <c r="AM74" s="1064"/>
      <c r="AN74" s="1064"/>
      <c r="AO74" s="1064"/>
      <c r="AP74" s="1064" t="s">
        <v>593</v>
      </c>
      <c r="AQ74" s="1064"/>
      <c r="AR74" s="1064"/>
      <c r="AS74" s="1064"/>
      <c r="AT74" s="1064"/>
      <c r="AU74" s="1064" t="s">
        <v>593</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601</v>
      </c>
      <c r="C75" s="1068"/>
      <c r="D75" s="1068"/>
      <c r="E75" s="1068"/>
      <c r="F75" s="1068"/>
      <c r="G75" s="1068"/>
      <c r="H75" s="1068"/>
      <c r="I75" s="1068"/>
      <c r="J75" s="1068"/>
      <c r="K75" s="1068"/>
      <c r="L75" s="1068"/>
      <c r="M75" s="1068"/>
      <c r="N75" s="1068"/>
      <c r="O75" s="1068"/>
      <c r="P75" s="1069"/>
      <c r="Q75" s="1071">
        <v>2577</v>
      </c>
      <c r="R75" s="1072"/>
      <c r="S75" s="1072"/>
      <c r="T75" s="1072"/>
      <c r="U75" s="1073"/>
      <c r="V75" s="1074">
        <v>2421</v>
      </c>
      <c r="W75" s="1072"/>
      <c r="X75" s="1072"/>
      <c r="Y75" s="1072"/>
      <c r="Z75" s="1073"/>
      <c r="AA75" s="1074">
        <v>156</v>
      </c>
      <c r="AB75" s="1072"/>
      <c r="AC75" s="1072"/>
      <c r="AD75" s="1072"/>
      <c r="AE75" s="1073"/>
      <c r="AF75" s="1074">
        <v>156</v>
      </c>
      <c r="AG75" s="1072"/>
      <c r="AH75" s="1072"/>
      <c r="AI75" s="1072"/>
      <c r="AJ75" s="1073"/>
      <c r="AK75" s="1074">
        <v>0</v>
      </c>
      <c r="AL75" s="1072"/>
      <c r="AM75" s="1072"/>
      <c r="AN75" s="1072"/>
      <c r="AO75" s="1073"/>
      <c r="AP75" s="1074">
        <v>8712</v>
      </c>
      <c r="AQ75" s="1072"/>
      <c r="AR75" s="1072"/>
      <c r="AS75" s="1072"/>
      <c r="AT75" s="1073"/>
      <c r="AU75" s="1074">
        <v>1765</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602</v>
      </c>
      <c r="C76" s="1068"/>
      <c r="D76" s="1068"/>
      <c r="E76" s="1068"/>
      <c r="F76" s="1068"/>
      <c r="G76" s="1068"/>
      <c r="H76" s="1068"/>
      <c r="I76" s="1068"/>
      <c r="J76" s="1068"/>
      <c r="K76" s="1068"/>
      <c r="L76" s="1068"/>
      <c r="M76" s="1068"/>
      <c r="N76" s="1068"/>
      <c r="O76" s="1068"/>
      <c r="P76" s="1069"/>
      <c r="Q76" s="1071">
        <v>1545</v>
      </c>
      <c r="R76" s="1072"/>
      <c r="S76" s="1072"/>
      <c r="T76" s="1072"/>
      <c r="U76" s="1073"/>
      <c r="V76" s="1074">
        <v>1564</v>
      </c>
      <c r="W76" s="1072"/>
      <c r="X76" s="1072"/>
      <c r="Y76" s="1072"/>
      <c r="Z76" s="1073"/>
      <c r="AA76" s="1074">
        <v>-19</v>
      </c>
      <c r="AB76" s="1072"/>
      <c r="AC76" s="1072"/>
      <c r="AD76" s="1072"/>
      <c r="AE76" s="1073"/>
      <c r="AF76" s="1074">
        <v>2114</v>
      </c>
      <c r="AG76" s="1072"/>
      <c r="AH76" s="1072"/>
      <c r="AI76" s="1072"/>
      <c r="AJ76" s="1073"/>
      <c r="AK76" s="1074">
        <v>24</v>
      </c>
      <c r="AL76" s="1072"/>
      <c r="AM76" s="1072"/>
      <c r="AN76" s="1072"/>
      <c r="AO76" s="1073"/>
      <c r="AP76" s="1074">
        <v>4642</v>
      </c>
      <c r="AQ76" s="1072"/>
      <c r="AR76" s="1072"/>
      <c r="AS76" s="1072"/>
      <c r="AT76" s="1073"/>
      <c r="AU76" s="1074">
        <v>0</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603</v>
      </c>
      <c r="C77" s="1068"/>
      <c r="D77" s="1068"/>
      <c r="E77" s="1068"/>
      <c r="F77" s="1068"/>
      <c r="G77" s="1068"/>
      <c r="H77" s="1068"/>
      <c r="I77" s="1068"/>
      <c r="J77" s="1068"/>
      <c r="K77" s="1068"/>
      <c r="L77" s="1068"/>
      <c r="M77" s="1068"/>
      <c r="N77" s="1068"/>
      <c r="O77" s="1068"/>
      <c r="P77" s="1069"/>
      <c r="Q77" s="1071">
        <v>153</v>
      </c>
      <c r="R77" s="1072"/>
      <c r="S77" s="1072"/>
      <c r="T77" s="1072"/>
      <c r="U77" s="1073"/>
      <c r="V77" s="1074">
        <v>146</v>
      </c>
      <c r="W77" s="1072"/>
      <c r="X77" s="1072"/>
      <c r="Y77" s="1072"/>
      <c r="Z77" s="1073"/>
      <c r="AA77" s="1074">
        <v>7</v>
      </c>
      <c r="AB77" s="1072"/>
      <c r="AC77" s="1072"/>
      <c r="AD77" s="1072"/>
      <c r="AE77" s="1073"/>
      <c r="AF77" s="1074">
        <v>901</v>
      </c>
      <c r="AG77" s="1072"/>
      <c r="AH77" s="1072"/>
      <c r="AI77" s="1072"/>
      <c r="AJ77" s="1073"/>
      <c r="AK77" s="1074">
        <v>53</v>
      </c>
      <c r="AL77" s="1072"/>
      <c r="AM77" s="1072"/>
      <c r="AN77" s="1072"/>
      <c r="AO77" s="1073"/>
      <c r="AP77" s="1074" t="s">
        <v>593</v>
      </c>
      <c r="AQ77" s="1072"/>
      <c r="AR77" s="1072"/>
      <c r="AS77" s="1072"/>
      <c r="AT77" s="1073"/>
      <c r="AU77" s="1074" t="s">
        <v>593</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392</v>
      </c>
      <c r="B88" s="1037" t="s">
        <v>426</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6762</v>
      </c>
      <c r="AG88" s="1052"/>
      <c r="AH88" s="1052"/>
      <c r="AI88" s="1052"/>
      <c r="AJ88" s="1052"/>
      <c r="AK88" s="1056"/>
      <c r="AL88" s="1056"/>
      <c r="AM88" s="1056"/>
      <c r="AN88" s="1056"/>
      <c r="AO88" s="1056"/>
      <c r="AP88" s="1052">
        <v>14559</v>
      </c>
      <c r="AQ88" s="1052"/>
      <c r="AR88" s="1052"/>
      <c r="AS88" s="1052"/>
      <c r="AT88" s="1052"/>
      <c r="AU88" s="1052">
        <v>2118</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1037" t="s">
        <v>427</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23</v>
      </c>
      <c r="CS102" s="1044"/>
      <c r="CT102" s="1044"/>
      <c r="CU102" s="1044"/>
      <c r="CV102" s="1045"/>
      <c r="CW102" s="1043">
        <v>14</v>
      </c>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428</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429</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432</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433</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434</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435</v>
      </c>
      <c r="AB109" s="987"/>
      <c r="AC109" s="987"/>
      <c r="AD109" s="987"/>
      <c r="AE109" s="988"/>
      <c r="AF109" s="989" t="s">
        <v>308</v>
      </c>
      <c r="AG109" s="987"/>
      <c r="AH109" s="987"/>
      <c r="AI109" s="987"/>
      <c r="AJ109" s="988"/>
      <c r="AK109" s="989" t="s">
        <v>307</v>
      </c>
      <c r="AL109" s="987"/>
      <c r="AM109" s="987"/>
      <c r="AN109" s="987"/>
      <c r="AO109" s="988"/>
      <c r="AP109" s="989" t="s">
        <v>436</v>
      </c>
      <c r="AQ109" s="987"/>
      <c r="AR109" s="987"/>
      <c r="AS109" s="987"/>
      <c r="AT109" s="1018"/>
      <c r="AU109" s="986" t="s">
        <v>434</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435</v>
      </c>
      <c r="BR109" s="987"/>
      <c r="BS109" s="987"/>
      <c r="BT109" s="987"/>
      <c r="BU109" s="988"/>
      <c r="BV109" s="989" t="s">
        <v>308</v>
      </c>
      <c r="BW109" s="987"/>
      <c r="BX109" s="987"/>
      <c r="BY109" s="987"/>
      <c r="BZ109" s="988"/>
      <c r="CA109" s="989" t="s">
        <v>307</v>
      </c>
      <c r="CB109" s="987"/>
      <c r="CC109" s="987"/>
      <c r="CD109" s="987"/>
      <c r="CE109" s="988"/>
      <c r="CF109" s="1025" t="s">
        <v>436</v>
      </c>
      <c r="CG109" s="1025"/>
      <c r="CH109" s="1025"/>
      <c r="CI109" s="1025"/>
      <c r="CJ109" s="1025"/>
      <c r="CK109" s="989" t="s">
        <v>437</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435</v>
      </c>
      <c r="DH109" s="987"/>
      <c r="DI109" s="987"/>
      <c r="DJ109" s="987"/>
      <c r="DK109" s="988"/>
      <c r="DL109" s="989" t="s">
        <v>308</v>
      </c>
      <c r="DM109" s="987"/>
      <c r="DN109" s="987"/>
      <c r="DO109" s="987"/>
      <c r="DP109" s="988"/>
      <c r="DQ109" s="989" t="s">
        <v>307</v>
      </c>
      <c r="DR109" s="987"/>
      <c r="DS109" s="987"/>
      <c r="DT109" s="987"/>
      <c r="DU109" s="988"/>
      <c r="DV109" s="989" t="s">
        <v>436</v>
      </c>
      <c r="DW109" s="987"/>
      <c r="DX109" s="987"/>
      <c r="DY109" s="987"/>
      <c r="DZ109" s="1018"/>
    </row>
    <row r="110" spans="1:131" s="247" customFormat="1" ht="26.25" customHeight="1" x14ac:dyDescent="0.15">
      <c r="A110" s="889" t="s">
        <v>438</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2636251</v>
      </c>
      <c r="AB110" s="980"/>
      <c r="AC110" s="980"/>
      <c r="AD110" s="980"/>
      <c r="AE110" s="981"/>
      <c r="AF110" s="982">
        <v>2606358</v>
      </c>
      <c r="AG110" s="980"/>
      <c r="AH110" s="980"/>
      <c r="AI110" s="980"/>
      <c r="AJ110" s="981"/>
      <c r="AK110" s="982">
        <v>2804923</v>
      </c>
      <c r="AL110" s="980"/>
      <c r="AM110" s="980"/>
      <c r="AN110" s="980"/>
      <c r="AO110" s="981"/>
      <c r="AP110" s="983">
        <v>26.1</v>
      </c>
      <c r="AQ110" s="984"/>
      <c r="AR110" s="984"/>
      <c r="AS110" s="984"/>
      <c r="AT110" s="985"/>
      <c r="AU110" s="1019" t="s">
        <v>70</v>
      </c>
      <c r="AV110" s="1020"/>
      <c r="AW110" s="1020"/>
      <c r="AX110" s="1020"/>
      <c r="AY110" s="1020"/>
      <c r="AZ110" s="945" t="s">
        <v>439</v>
      </c>
      <c r="BA110" s="890"/>
      <c r="BB110" s="890"/>
      <c r="BC110" s="890"/>
      <c r="BD110" s="890"/>
      <c r="BE110" s="890"/>
      <c r="BF110" s="890"/>
      <c r="BG110" s="890"/>
      <c r="BH110" s="890"/>
      <c r="BI110" s="890"/>
      <c r="BJ110" s="890"/>
      <c r="BK110" s="890"/>
      <c r="BL110" s="890"/>
      <c r="BM110" s="890"/>
      <c r="BN110" s="890"/>
      <c r="BO110" s="890"/>
      <c r="BP110" s="891"/>
      <c r="BQ110" s="946">
        <v>29616418</v>
      </c>
      <c r="BR110" s="927"/>
      <c r="BS110" s="927"/>
      <c r="BT110" s="927"/>
      <c r="BU110" s="927"/>
      <c r="BV110" s="927">
        <v>29407745</v>
      </c>
      <c r="BW110" s="927"/>
      <c r="BX110" s="927"/>
      <c r="BY110" s="927"/>
      <c r="BZ110" s="927"/>
      <c r="CA110" s="927">
        <v>28684549</v>
      </c>
      <c r="CB110" s="927"/>
      <c r="CC110" s="927"/>
      <c r="CD110" s="927"/>
      <c r="CE110" s="927"/>
      <c r="CF110" s="951">
        <v>267.39999999999998</v>
      </c>
      <c r="CG110" s="952"/>
      <c r="CH110" s="952"/>
      <c r="CI110" s="952"/>
      <c r="CJ110" s="952"/>
      <c r="CK110" s="1015" t="s">
        <v>440</v>
      </c>
      <c r="CL110" s="901"/>
      <c r="CM110" s="976" t="s">
        <v>441</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416</v>
      </c>
      <c r="DH110" s="927"/>
      <c r="DI110" s="927"/>
      <c r="DJ110" s="927"/>
      <c r="DK110" s="927"/>
      <c r="DL110" s="927" t="s">
        <v>442</v>
      </c>
      <c r="DM110" s="927"/>
      <c r="DN110" s="927"/>
      <c r="DO110" s="927"/>
      <c r="DP110" s="927"/>
      <c r="DQ110" s="927" t="s">
        <v>442</v>
      </c>
      <c r="DR110" s="927"/>
      <c r="DS110" s="927"/>
      <c r="DT110" s="927"/>
      <c r="DU110" s="927"/>
      <c r="DV110" s="928" t="s">
        <v>443</v>
      </c>
      <c r="DW110" s="928"/>
      <c r="DX110" s="928"/>
      <c r="DY110" s="928"/>
      <c r="DZ110" s="929"/>
    </row>
    <row r="111" spans="1:131" s="247" customFormat="1" ht="26.25" customHeight="1" x14ac:dyDescent="0.15">
      <c r="A111" s="856" t="s">
        <v>444</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445</v>
      </c>
      <c r="AB111" s="1008"/>
      <c r="AC111" s="1008"/>
      <c r="AD111" s="1008"/>
      <c r="AE111" s="1009"/>
      <c r="AF111" s="1010" t="s">
        <v>443</v>
      </c>
      <c r="AG111" s="1008"/>
      <c r="AH111" s="1008"/>
      <c r="AI111" s="1008"/>
      <c r="AJ111" s="1009"/>
      <c r="AK111" s="1010" t="s">
        <v>413</v>
      </c>
      <c r="AL111" s="1008"/>
      <c r="AM111" s="1008"/>
      <c r="AN111" s="1008"/>
      <c r="AO111" s="1009"/>
      <c r="AP111" s="1011" t="s">
        <v>443</v>
      </c>
      <c r="AQ111" s="1012"/>
      <c r="AR111" s="1012"/>
      <c r="AS111" s="1012"/>
      <c r="AT111" s="1013"/>
      <c r="AU111" s="1021"/>
      <c r="AV111" s="1022"/>
      <c r="AW111" s="1022"/>
      <c r="AX111" s="1022"/>
      <c r="AY111" s="1022"/>
      <c r="AZ111" s="897" t="s">
        <v>446</v>
      </c>
      <c r="BA111" s="832"/>
      <c r="BB111" s="832"/>
      <c r="BC111" s="832"/>
      <c r="BD111" s="832"/>
      <c r="BE111" s="832"/>
      <c r="BF111" s="832"/>
      <c r="BG111" s="832"/>
      <c r="BH111" s="832"/>
      <c r="BI111" s="832"/>
      <c r="BJ111" s="832"/>
      <c r="BK111" s="832"/>
      <c r="BL111" s="832"/>
      <c r="BM111" s="832"/>
      <c r="BN111" s="832"/>
      <c r="BO111" s="832"/>
      <c r="BP111" s="833"/>
      <c r="BQ111" s="898" t="s">
        <v>447</v>
      </c>
      <c r="BR111" s="899"/>
      <c r="BS111" s="899"/>
      <c r="BT111" s="899"/>
      <c r="BU111" s="899"/>
      <c r="BV111" s="899" t="s">
        <v>443</v>
      </c>
      <c r="BW111" s="899"/>
      <c r="BX111" s="899"/>
      <c r="BY111" s="899"/>
      <c r="BZ111" s="899"/>
      <c r="CA111" s="899" t="s">
        <v>448</v>
      </c>
      <c r="CB111" s="899"/>
      <c r="CC111" s="899"/>
      <c r="CD111" s="899"/>
      <c r="CE111" s="899"/>
      <c r="CF111" s="960" t="s">
        <v>445</v>
      </c>
      <c r="CG111" s="961"/>
      <c r="CH111" s="961"/>
      <c r="CI111" s="961"/>
      <c r="CJ111" s="961"/>
      <c r="CK111" s="1016"/>
      <c r="CL111" s="903"/>
      <c r="CM111" s="906" t="s">
        <v>449</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443</v>
      </c>
      <c r="DH111" s="899"/>
      <c r="DI111" s="899"/>
      <c r="DJ111" s="899"/>
      <c r="DK111" s="899"/>
      <c r="DL111" s="899" t="s">
        <v>450</v>
      </c>
      <c r="DM111" s="899"/>
      <c r="DN111" s="899"/>
      <c r="DO111" s="899"/>
      <c r="DP111" s="899"/>
      <c r="DQ111" s="899" t="s">
        <v>448</v>
      </c>
      <c r="DR111" s="899"/>
      <c r="DS111" s="899"/>
      <c r="DT111" s="899"/>
      <c r="DU111" s="899"/>
      <c r="DV111" s="876" t="s">
        <v>443</v>
      </c>
      <c r="DW111" s="876"/>
      <c r="DX111" s="876"/>
      <c r="DY111" s="876"/>
      <c r="DZ111" s="877"/>
    </row>
    <row r="112" spans="1:131" s="247" customFormat="1" ht="26.25" customHeight="1" x14ac:dyDescent="0.15">
      <c r="A112" s="1001" t="s">
        <v>451</v>
      </c>
      <c r="B112" s="1002"/>
      <c r="C112" s="832" t="s">
        <v>452</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445</v>
      </c>
      <c r="AB112" s="862"/>
      <c r="AC112" s="862"/>
      <c r="AD112" s="862"/>
      <c r="AE112" s="863"/>
      <c r="AF112" s="864" t="s">
        <v>445</v>
      </c>
      <c r="AG112" s="862"/>
      <c r="AH112" s="862"/>
      <c r="AI112" s="862"/>
      <c r="AJ112" s="863"/>
      <c r="AK112" s="864" t="s">
        <v>445</v>
      </c>
      <c r="AL112" s="862"/>
      <c r="AM112" s="862"/>
      <c r="AN112" s="862"/>
      <c r="AO112" s="863"/>
      <c r="AP112" s="909" t="s">
        <v>413</v>
      </c>
      <c r="AQ112" s="910"/>
      <c r="AR112" s="910"/>
      <c r="AS112" s="910"/>
      <c r="AT112" s="911"/>
      <c r="AU112" s="1021"/>
      <c r="AV112" s="1022"/>
      <c r="AW112" s="1022"/>
      <c r="AX112" s="1022"/>
      <c r="AY112" s="1022"/>
      <c r="AZ112" s="897" t="s">
        <v>453</v>
      </c>
      <c r="BA112" s="832"/>
      <c r="BB112" s="832"/>
      <c r="BC112" s="832"/>
      <c r="BD112" s="832"/>
      <c r="BE112" s="832"/>
      <c r="BF112" s="832"/>
      <c r="BG112" s="832"/>
      <c r="BH112" s="832"/>
      <c r="BI112" s="832"/>
      <c r="BJ112" s="832"/>
      <c r="BK112" s="832"/>
      <c r="BL112" s="832"/>
      <c r="BM112" s="832"/>
      <c r="BN112" s="832"/>
      <c r="BO112" s="832"/>
      <c r="BP112" s="833"/>
      <c r="BQ112" s="898">
        <v>8483603</v>
      </c>
      <c r="BR112" s="899"/>
      <c r="BS112" s="899"/>
      <c r="BT112" s="899"/>
      <c r="BU112" s="899"/>
      <c r="BV112" s="899">
        <v>7744463</v>
      </c>
      <c r="BW112" s="899"/>
      <c r="BX112" s="899"/>
      <c r="BY112" s="899"/>
      <c r="BZ112" s="899"/>
      <c r="CA112" s="899">
        <v>7931387</v>
      </c>
      <c r="CB112" s="899"/>
      <c r="CC112" s="899"/>
      <c r="CD112" s="899"/>
      <c r="CE112" s="899"/>
      <c r="CF112" s="960">
        <v>73.900000000000006</v>
      </c>
      <c r="CG112" s="961"/>
      <c r="CH112" s="961"/>
      <c r="CI112" s="961"/>
      <c r="CJ112" s="961"/>
      <c r="CK112" s="1016"/>
      <c r="CL112" s="903"/>
      <c r="CM112" s="906" t="s">
        <v>454</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455</v>
      </c>
      <c r="DH112" s="899"/>
      <c r="DI112" s="899"/>
      <c r="DJ112" s="899"/>
      <c r="DK112" s="899"/>
      <c r="DL112" s="899" t="s">
        <v>448</v>
      </c>
      <c r="DM112" s="899"/>
      <c r="DN112" s="899"/>
      <c r="DO112" s="899"/>
      <c r="DP112" s="899"/>
      <c r="DQ112" s="899" t="s">
        <v>443</v>
      </c>
      <c r="DR112" s="899"/>
      <c r="DS112" s="899"/>
      <c r="DT112" s="899"/>
      <c r="DU112" s="899"/>
      <c r="DV112" s="876" t="s">
        <v>456</v>
      </c>
      <c r="DW112" s="876"/>
      <c r="DX112" s="876"/>
      <c r="DY112" s="876"/>
      <c r="DZ112" s="877"/>
    </row>
    <row r="113" spans="1:130" s="247" customFormat="1" ht="26.25" customHeight="1" x14ac:dyDescent="0.15">
      <c r="A113" s="1003"/>
      <c r="B113" s="1004"/>
      <c r="C113" s="832" t="s">
        <v>457</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617278</v>
      </c>
      <c r="AB113" s="1008"/>
      <c r="AC113" s="1008"/>
      <c r="AD113" s="1008"/>
      <c r="AE113" s="1009"/>
      <c r="AF113" s="1010">
        <v>581655</v>
      </c>
      <c r="AG113" s="1008"/>
      <c r="AH113" s="1008"/>
      <c r="AI113" s="1008"/>
      <c r="AJ113" s="1009"/>
      <c r="AK113" s="1010">
        <v>570808</v>
      </c>
      <c r="AL113" s="1008"/>
      <c r="AM113" s="1008"/>
      <c r="AN113" s="1008"/>
      <c r="AO113" s="1009"/>
      <c r="AP113" s="1011">
        <v>5.3</v>
      </c>
      <c r="AQ113" s="1012"/>
      <c r="AR113" s="1012"/>
      <c r="AS113" s="1012"/>
      <c r="AT113" s="1013"/>
      <c r="AU113" s="1021"/>
      <c r="AV113" s="1022"/>
      <c r="AW113" s="1022"/>
      <c r="AX113" s="1022"/>
      <c r="AY113" s="1022"/>
      <c r="AZ113" s="897" t="s">
        <v>458</v>
      </c>
      <c r="BA113" s="832"/>
      <c r="BB113" s="832"/>
      <c r="BC113" s="832"/>
      <c r="BD113" s="832"/>
      <c r="BE113" s="832"/>
      <c r="BF113" s="832"/>
      <c r="BG113" s="832"/>
      <c r="BH113" s="832"/>
      <c r="BI113" s="832"/>
      <c r="BJ113" s="832"/>
      <c r="BK113" s="832"/>
      <c r="BL113" s="832"/>
      <c r="BM113" s="832"/>
      <c r="BN113" s="832"/>
      <c r="BO113" s="832"/>
      <c r="BP113" s="833"/>
      <c r="BQ113" s="898">
        <v>2366162</v>
      </c>
      <c r="BR113" s="899"/>
      <c r="BS113" s="899"/>
      <c r="BT113" s="899"/>
      <c r="BU113" s="899"/>
      <c r="BV113" s="899">
        <v>2321806</v>
      </c>
      <c r="BW113" s="899"/>
      <c r="BX113" s="899"/>
      <c r="BY113" s="899"/>
      <c r="BZ113" s="899"/>
      <c r="CA113" s="899">
        <v>2118114</v>
      </c>
      <c r="CB113" s="899"/>
      <c r="CC113" s="899"/>
      <c r="CD113" s="899"/>
      <c r="CE113" s="899"/>
      <c r="CF113" s="960">
        <v>19.7</v>
      </c>
      <c r="CG113" s="961"/>
      <c r="CH113" s="961"/>
      <c r="CI113" s="961"/>
      <c r="CJ113" s="961"/>
      <c r="CK113" s="1016"/>
      <c r="CL113" s="903"/>
      <c r="CM113" s="906" t="s">
        <v>459</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448</v>
      </c>
      <c r="DH113" s="862"/>
      <c r="DI113" s="862"/>
      <c r="DJ113" s="862"/>
      <c r="DK113" s="863"/>
      <c r="DL113" s="864" t="s">
        <v>443</v>
      </c>
      <c r="DM113" s="862"/>
      <c r="DN113" s="862"/>
      <c r="DO113" s="862"/>
      <c r="DP113" s="863"/>
      <c r="DQ113" s="864" t="s">
        <v>448</v>
      </c>
      <c r="DR113" s="862"/>
      <c r="DS113" s="862"/>
      <c r="DT113" s="862"/>
      <c r="DU113" s="863"/>
      <c r="DV113" s="909" t="s">
        <v>455</v>
      </c>
      <c r="DW113" s="910"/>
      <c r="DX113" s="910"/>
      <c r="DY113" s="910"/>
      <c r="DZ113" s="911"/>
    </row>
    <row r="114" spans="1:130" s="247" customFormat="1" ht="26.25" customHeight="1" x14ac:dyDescent="0.15">
      <c r="A114" s="1003"/>
      <c r="B114" s="1004"/>
      <c r="C114" s="832" t="s">
        <v>460</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59884</v>
      </c>
      <c r="AB114" s="862"/>
      <c r="AC114" s="862"/>
      <c r="AD114" s="862"/>
      <c r="AE114" s="863"/>
      <c r="AF114" s="864">
        <v>132244</v>
      </c>
      <c r="AG114" s="862"/>
      <c r="AH114" s="862"/>
      <c r="AI114" s="862"/>
      <c r="AJ114" s="863"/>
      <c r="AK114" s="864">
        <v>182460</v>
      </c>
      <c r="AL114" s="862"/>
      <c r="AM114" s="862"/>
      <c r="AN114" s="862"/>
      <c r="AO114" s="863"/>
      <c r="AP114" s="909">
        <v>1.7</v>
      </c>
      <c r="AQ114" s="910"/>
      <c r="AR114" s="910"/>
      <c r="AS114" s="910"/>
      <c r="AT114" s="911"/>
      <c r="AU114" s="1021"/>
      <c r="AV114" s="1022"/>
      <c r="AW114" s="1022"/>
      <c r="AX114" s="1022"/>
      <c r="AY114" s="1022"/>
      <c r="AZ114" s="897" t="s">
        <v>461</v>
      </c>
      <c r="BA114" s="832"/>
      <c r="BB114" s="832"/>
      <c r="BC114" s="832"/>
      <c r="BD114" s="832"/>
      <c r="BE114" s="832"/>
      <c r="BF114" s="832"/>
      <c r="BG114" s="832"/>
      <c r="BH114" s="832"/>
      <c r="BI114" s="832"/>
      <c r="BJ114" s="832"/>
      <c r="BK114" s="832"/>
      <c r="BL114" s="832"/>
      <c r="BM114" s="832"/>
      <c r="BN114" s="832"/>
      <c r="BO114" s="832"/>
      <c r="BP114" s="833"/>
      <c r="BQ114" s="898">
        <v>2704251</v>
      </c>
      <c r="BR114" s="899"/>
      <c r="BS114" s="899"/>
      <c r="BT114" s="899"/>
      <c r="BU114" s="899"/>
      <c r="BV114" s="899">
        <v>2653775</v>
      </c>
      <c r="BW114" s="899"/>
      <c r="BX114" s="899"/>
      <c r="BY114" s="899"/>
      <c r="BZ114" s="899"/>
      <c r="CA114" s="899">
        <v>2700646</v>
      </c>
      <c r="CB114" s="899"/>
      <c r="CC114" s="899"/>
      <c r="CD114" s="899"/>
      <c r="CE114" s="899"/>
      <c r="CF114" s="960">
        <v>25.2</v>
      </c>
      <c r="CG114" s="961"/>
      <c r="CH114" s="961"/>
      <c r="CI114" s="961"/>
      <c r="CJ114" s="961"/>
      <c r="CK114" s="1016"/>
      <c r="CL114" s="903"/>
      <c r="CM114" s="906" t="s">
        <v>462</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456</v>
      </c>
      <c r="DH114" s="862"/>
      <c r="DI114" s="862"/>
      <c r="DJ114" s="862"/>
      <c r="DK114" s="863"/>
      <c r="DL114" s="864" t="s">
        <v>413</v>
      </c>
      <c r="DM114" s="862"/>
      <c r="DN114" s="862"/>
      <c r="DO114" s="862"/>
      <c r="DP114" s="863"/>
      <c r="DQ114" s="864" t="s">
        <v>443</v>
      </c>
      <c r="DR114" s="862"/>
      <c r="DS114" s="862"/>
      <c r="DT114" s="862"/>
      <c r="DU114" s="863"/>
      <c r="DV114" s="909" t="s">
        <v>463</v>
      </c>
      <c r="DW114" s="910"/>
      <c r="DX114" s="910"/>
      <c r="DY114" s="910"/>
      <c r="DZ114" s="911"/>
    </row>
    <row r="115" spans="1:130" s="247" customFormat="1" ht="26.25" customHeight="1" x14ac:dyDescent="0.15">
      <c r="A115" s="1003"/>
      <c r="B115" s="1004"/>
      <c r="C115" s="832" t="s">
        <v>464</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406</v>
      </c>
      <c r="AB115" s="1008"/>
      <c r="AC115" s="1008"/>
      <c r="AD115" s="1008"/>
      <c r="AE115" s="1009"/>
      <c r="AF115" s="1010">
        <v>281</v>
      </c>
      <c r="AG115" s="1008"/>
      <c r="AH115" s="1008"/>
      <c r="AI115" s="1008"/>
      <c r="AJ115" s="1009"/>
      <c r="AK115" s="1010">
        <v>409</v>
      </c>
      <c r="AL115" s="1008"/>
      <c r="AM115" s="1008"/>
      <c r="AN115" s="1008"/>
      <c r="AO115" s="1009"/>
      <c r="AP115" s="1011">
        <v>0</v>
      </c>
      <c r="AQ115" s="1012"/>
      <c r="AR115" s="1012"/>
      <c r="AS115" s="1012"/>
      <c r="AT115" s="1013"/>
      <c r="AU115" s="1021"/>
      <c r="AV115" s="1022"/>
      <c r="AW115" s="1022"/>
      <c r="AX115" s="1022"/>
      <c r="AY115" s="1022"/>
      <c r="AZ115" s="897" t="s">
        <v>465</v>
      </c>
      <c r="BA115" s="832"/>
      <c r="BB115" s="832"/>
      <c r="BC115" s="832"/>
      <c r="BD115" s="832"/>
      <c r="BE115" s="832"/>
      <c r="BF115" s="832"/>
      <c r="BG115" s="832"/>
      <c r="BH115" s="832"/>
      <c r="BI115" s="832"/>
      <c r="BJ115" s="832"/>
      <c r="BK115" s="832"/>
      <c r="BL115" s="832"/>
      <c r="BM115" s="832"/>
      <c r="BN115" s="832"/>
      <c r="BO115" s="832"/>
      <c r="BP115" s="833"/>
      <c r="BQ115" s="898" t="s">
        <v>455</v>
      </c>
      <c r="BR115" s="899"/>
      <c r="BS115" s="899"/>
      <c r="BT115" s="899"/>
      <c r="BU115" s="899"/>
      <c r="BV115" s="899" t="s">
        <v>448</v>
      </c>
      <c r="BW115" s="899"/>
      <c r="BX115" s="899"/>
      <c r="BY115" s="899"/>
      <c r="BZ115" s="899"/>
      <c r="CA115" s="899" t="s">
        <v>448</v>
      </c>
      <c r="CB115" s="899"/>
      <c r="CC115" s="899"/>
      <c r="CD115" s="899"/>
      <c r="CE115" s="899"/>
      <c r="CF115" s="960" t="s">
        <v>455</v>
      </c>
      <c r="CG115" s="961"/>
      <c r="CH115" s="961"/>
      <c r="CI115" s="961"/>
      <c r="CJ115" s="961"/>
      <c r="CK115" s="1016"/>
      <c r="CL115" s="903"/>
      <c r="CM115" s="897" t="s">
        <v>466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455</v>
      </c>
      <c r="DH115" s="862"/>
      <c r="DI115" s="862"/>
      <c r="DJ115" s="862"/>
      <c r="DK115" s="863"/>
      <c r="DL115" s="864" t="s">
        <v>448</v>
      </c>
      <c r="DM115" s="862"/>
      <c r="DN115" s="862"/>
      <c r="DO115" s="862"/>
      <c r="DP115" s="863"/>
      <c r="DQ115" s="864" t="s">
        <v>413</v>
      </c>
      <c r="DR115" s="862"/>
      <c r="DS115" s="862"/>
      <c r="DT115" s="862"/>
      <c r="DU115" s="863"/>
      <c r="DV115" s="909" t="s">
        <v>455</v>
      </c>
      <c r="DW115" s="910"/>
      <c r="DX115" s="910"/>
      <c r="DY115" s="910"/>
      <c r="DZ115" s="911"/>
    </row>
    <row r="116" spans="1:130" s="247" customFormat="1" ht="26.25" customHeight="1" x14ac:dyDescent="0.15">
      <c r="A116" s="1005"/>
      <c r="B116" s="1006"/>
      <c r="C116" s="965" t="s">
        <v>467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447</v>
      </c>
      <c r="AB116" s="862"/>
      <c r="AC116" s="862"/>
      <c r="AD116" s="862"/>
      <c r="AE116" s="863"/>
      <c r="AF116" s="864" t="s">
        <v>443</v>
      </c>
      <c r="AG116" s="862"/>
      <c r="AH116" s="862"/>
      <c r="AI116" s="862"/>
      <c r="AJ116" s="863"/>
      <c r="AK116" s="864" t="s">
        <v>445</v>
      </c>
      <c r="AL116" s="862"/>
      <c r="AM116" s="862"/>
      <c r="AN116" s="862"/>
      <c r="AO116" s="863"/>
      <c r="AP116" s="909" t="s">
        <v>416</v>
      </c>
      <c r="AQ116" s="910"/>
      <c r="AR116" s="910"/>
      <c r="AS116" s="910"/>
      <c r="AT116" s="911"/>
      <c r="AU116" s="1021"/>
      <c r="AV116" s="1022"/>
      <c r="AW116" s="1022"/>
      <c r="AX116" s="1022"/>
      <c r="AY116" s="1022"/>
      <c r="AZ116" s="948" t="s">
        <v>468</v>
      </c>
      <c r="BA116" s="949"/>
      <c r="BB116" s="949"/>
      <c r="BC116" s="949"/>
      <c r="BD116" s="949"/>
      <c r="BE116" s="949"/>
      <c r="BF116" s="949"/>
      <c r="BG116" s="949"/>
      <c r="BH116" s="949"/>
      <c r="BI116" s="949"/>
      <c r="BJ116" s="949"/>
      <c r="BK116" s="949"/>
      <c r="BL116" s="949"/>
      <c r="BM116" s="949"/>
      <c r="BN116" s="949"/>
      <c r="BO116" s="949"/>
      <c r="BP116" s="950"/>
      <c r="BQ116" s="898" t="s">
        <v>456</v>
      </c>
      <c r="BR116" s="899"/>
      <c r="BS116" s="899"/>
      <c r="BT116" s="899"/>
      <c r="BU116" s="899"/>
      <c r="BV116" s="899" t="s">
        <v>448</v>
      </c>
      <c r="BW116" s="899"/>
      <c r="BX116" s="899"/>
      <c r="BY116" s="899"/>
      <c r="BZ116" s="899"/>
      <c r="CA116" s="899" t="s">
        <v>450</v>
      </c>
      <c r="CB116" s="899"/>
      <c r="CC116" s="899"/>
      <c r="CD116" s="899"/>
      <c r="CE116" s="899"/>
      <c r="CF116" s="960" t="s">
        <v>448</v>
      </c>
      <c r="CG116" s="961"/>
      <c r="CH116" s="961"/>
      <c r="CI116" s="961"/>
      <c r="CJ116" s="961"/>
      <c r="CK116" s="1016"/>
      <c r="CL116" s="903"/>
      <c r="CM116" s="906" t="s">
        <v>469</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443</v>
      </c>
      <c r="DH116" s="862"/>
      <c r="DI116" s="862"/>
      <c r="DJ116" s="862"/>
      <c r="DK116" s="863"/>
      <c r="DL116" s="864" t="s">
        <v>448</v>
      </c>
      <c r="DM116" s="862"/>
      <c r="DN116" s="862"/>
      <c r="DO116" s="862"/>
      <c r="DP116" s="863"/>
      <c r="DQ116" s="864" t="s">
        <v>445</v>
      </c>
      <c r="DR116" s="862"/>
      <c r="DS116" s="862"/>
      <c r="DT116" s="862"/>
      <c r="DU116" s="863"/>
      <c r="DV116" s="909" t="s">
        <v>443</v>
      </c>
      <c r="DW116" s="910"/>
      <c r="DX116" s="910"/>
      <c r="DY116" s="910"/>
      <c r="DZ116" s="911"/>
    </row>
    <row r="117" spans="1:130" s="247" customFormat="1" ht="26.25" customHeight="1" x14ac:dyDescent="0.15">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470</v>
      </c>
      <c r="Z117" s="988"/>
      <c r="AA117" s="993">
        <v>3313819</v>
      </c>
      <c r="AB117" s="994"/>
      <c r="AC117" s="994"/>
      <c r="AD117" s="994"/>
      <c r="AE117" s="995"/>
      <c r="AF117" s="996">
        <v>3320538</v>
      </c>
      <c r="AG117" s="994"/>
      <c r="AH117" s="994"/>
      <c r="AI117" s="994"/>
      <c r="AJ117" s="995"/>
      <c r="AK117" s="996">
        <v>3558600</v>
      </c>
      <c r="AL117" s="994"/>
      <c r="AM117" s="994"/>
      <c r="AN117" s="994"/>
      <c r="AO117" s="995"/>
      <c r="AP117" s="997"/>
      <c r="AQ117" s="998"/>
      <c r="AR117" s="998"/>
      <c r="AS117" s="998"/>
      <c r="AT117" s="999"/>
      <c r="AU117" s="1021"/>
      <c r="AV117" s="1022"/>
      <c r="AW117" s="1022"/>
      <c r="AX117" s="1022"/>
      <c r="AY117" s="1022"/>
      <c r="AZ117" s="948" t="s">
        <v>471</v>
      </c>
      <c r="BA117" s="949"/>
      <c r="BB117" s="949"/>
      <c r="BC117" s="949"/>
      <c r="BD117" s="949"/>
      <c r="BE117" s="949"/>
      <c r="BF117" s="949"/>
      <c r="BG117" s="949"/>
      <c r="BH117" s="949"/>
      <c r="BI117" s="949"/>
      <c r="BJ117" s="949"/>
      <c r="BK117" s="949"/>
      <c r="BL117" s="949"/>
      <c r="BM117" s="949"/>
      <c r="BN117" s="949"/>
      <c r="BO117" s="949"/>
      <c r="BP117" s="950"/>
      <c r="BQ117" s="898" t="s">
        <v>448</v>
      </c>
      <c r="BR117" s="899"/>
      <c r="BS117" s="899"/>
      <c r="BT117" s="899"/>
      <c r="BU117" s="899"/>
      <c r="BV117" s="899" t="s">
        <v>450</v>
      </c>
      <c r="BW117" s="899"/>
      <c r="BX117" s="899"/>
      <c r="BY117" s="899"/>
      <c r="BZ117" s="899"/>
      <c r="CA117" s="899" t="s">
        <v>456</v>
      </c>
      <c r="CB117" s="899"/>
      <c r="CC117" s="899"/>
      <c r="CD117" s="899"/>
      <c r="CE117" s="899"/>
      <c r="CF117" s="960" t="s">
        <v>456</v>
      </c>
      <c r="CG117" s="961"/>
      <c r="CH117" s="961"/>
      <c r="CI117" s="961"/>
      <c r="CJ117" s="961"/>
      <c r="CK117" s="1016"/>
      <c r="CL117" s="903"/>
      <c r="CM117" s="906" t="s">
        <v>472</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450</v>
      </c>
      <c r="DH117" s="862"/>
      <c r="DI117" s="862"/>
      <c r="DJ117" s="862"/>
      <c r="DK117" s="863"/>
      <c r="DL117" s="864" t="s">
        <v>450</v>
      </c>
      <c r="DM117" s="862"/>
      <c r="DN117" s="862"/>
      <c r="DO117" s="862"/>
      <c r="DP117" s="863"/>
      <c r="DQ117" s="864" t="s">
        <v>455</v>
      </c>
      <c r="DR117" s="862"/>
      <c r="DS117" s="862"/>
      <c r="DT117" s="862"/>
      <c r="DU117" s="863"/>
      <c r="DV117" s="909" t="s">
        <v>448</v>
      </c>
      <c r="DW117" s="910"/>
      <c r="DX117" s="910"/>
      <c r="DY117" s="910"/>
      <c r="DZ117" s="911"/>
    </row>
    <row r="118" spans="1:130" s="247" customFormat="1" ht="26.25" customHeight="1" x14ac:dyDescent="0.15">
      <c r="A118" s="986" t="s">
        <v>437</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435</v>
      </c>
      <c r="AB118" s="987"/>
      <c r="AC118" s="987"/>
      <c r="AD118" s="987"/>
      <c r="AE118" s="988"/>
      <c r="AF118" s="989" t="s">
        <v>308</v>
      </c>
      <c r="AG118" s="987"/>
      <c r="AH118" s="987"/>
      <c r="AI118" s="987"/>
      <c r="AJ118" s="988"/>
      <c r="AK118" s="989" t="s">
        <v>307</v>
      </c>
      <c r="AL118" s="987"/>
      <c r="AM118" s="987"/>
      <c r="AN118" s="987"/>
      <c r="AO118" s="988"/>
      <c r="AP118" s="990" t="s">
        <v>436</v>
      </c>
      <c r="AQ118" s="991"/>
      <c r="AR118" s="991"/>
      <c r="AS118" s="991"/>
      <c r="AT118" s="992"/>
      <c r="AU118" s="1021"/>
      <c r="AV118" s="1022"/>
      <c r="AW118" s="1022"/>
      <c r="AX118" s="1022"/>
      <c r="AY118" s="1022"/>
      <c r="AZ118" s="964" t="s">
        <v>473</v>
      </c>
      <c r="BA118" s="965"/>
      <c r="BB118" s="965"/>
      <c r="BC118" s="965"/>
      <c r="BD118" s="965"/>
      <c r="BE118" s="965"/>
      <c r="BF118" s="965"/>
      <c r="BG118" s="965"/>
      <c r="BH118" s="965"/>
      <c r="BI118" s="965"/>
      <c r="BJ118" s="965"/>
      <c r="BK118" s="965"/>
      <c r="BL118" s="965"/>
      <c r="BM118" s="965"/>
      <c r="BN118" s="965"/>
      <c r="BO118" s="965"/>
      <c r="BP118" s="966"/>
      <c r="BQ118" s="967" t="s">
        <v>448</v>
      </c>
      <c r="BR118" s="930"/>
      <c r="BS118" s="930"/>
      <c r="BT118" s="930"/>
      <c r="BU118" s="930"/>
      <c r="BV118" s="930" t="s">
        <v>448</v>
      </c>
      <c r="BW118" s="930"/>
      <c r="BX118" s="930"/>
      <c r="BY118" s="930"/>
      <c r="BZ118" s="930"/>
      <c r="CA118" s="930" t="s">
        <v>450</v>
      </c>
      <c r="CB118" s="930"/>
      <c r="CC118" s="930"/>
      <c r="CD118" s="930"/>
      <c r="CE118" s="930"/>
      <c r="CF118" s="960" t="s">
        <v>450</v>
      </c>
      <c r="CG118" s="961"/>
      <c r="CH118" s="961"/>
      <c r="CI118" s="961"/>
      <c r="CJ118" s="961"/>
      <c r="CK118" s="1016"/>
      <c r="CL118" s="903"/>
      <c r="CM118" s="906" t="s">
        <v>474</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445</v>
      </c>
      <c r="DH118" s="862"/>
      <c r="DI118" s="862"/>
      <c r="DJ118" s="862"/>
      <c r="DK118" s="863"/>
      <c r="DL118" s="864" t="s">
        <v>448</v>
      </c>
      <c r="DM118" s="862"/>
      <c r="DN118" s="862"/>
      <c r="DO118" s="862"/>
      <c r="DP118" s="863"/>
      <c r="DQ118" s="864" t="s">
        <v>455</v>
      </c>
      <c r="DR118" s="862"/>
      <c r="DS118" s="862"/>
      <c r="DT118" s="862"/>
      <c r="DU118" s="863"/>
      <c r="DV118" s="909" t="s">
        <v>448</v>
      </c>
      <c r="DW118" s="910"/>
      <c r="DX118" s="910"/>
      <c r="DY118" s="910"/>
      <c r="DZ118" s="911"/>
    </row>
    <row r="119" spans="1:130" s="247" customFormat="1" ht="26.25" customHeight="1" x14ac:dyDescent="0.15">
      <c r="A119" s="900" t="s">
        <v>440</v>
      </c>
      <c r="B119" s="901"/>
      <c r="C119" s="976" t="s">
        <v>441</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455</v>
      </c>
      <c r="AB119" s="980"/>
      <c r="AC119" s="980"/>
      <c r="AD119" s="980"/>
      <c r="AE119" s="981"/>
      <c r="AF119" s="982" t="s">
        <v>448</v>
      </c>
      <c r="AG119" s="980"/>
      <c r="AH119" s="980"/>
      <c r="AI119" s="980"/>
      <c r="AJ119" s="981"/>
      <c r="AK119" s="982" t="s">
        <v>455</v>
      </c>
      <c r="AL119" s="980"/>
      <c r="AM119" s="980"/>
      <c r="AN119" s="980"/>
      <c r="AO119" s="981"/>
      <c r="AP119" s="983" t="s">
        <v>450</v>
      </c>
      <c r="AQ119" s="984"/>
      <c r="AR119" s="984"/>
      <c r="AS119" s="984"/>
      <c r="AT119" s="985"/>
      <c r="AU119" s="1023"/>
      <c r="AV119" s="1024"/>
      <c r="AW119" s="1024"/>
      <c r="AX119" s="1024"/>
      <c r="AY119" s="1024"/>
      <c r="AZ119" s="278" t="s">
        <v>186</v>
      </c>
      <c r="BA119" s="278"/>
      <c r="BB119" s="278"/>
      <c r="BC119" s="278"/>
      <c r="BD119" s="278"/>
      <c r="BE119" s="278"/>
      <c r="BF119" s="278"/>
      <c r="BG119" s="278"/>
      <c r="BH119" s="278"/>
      <c r="BI119" s="278"/>
      <c r="BJ119" s="278"/>
      <c r="BK119" s="278"/>
      <c r="BL119" s="278"/>
      <c r="BM119" s="278"/>
      <c r="BN119" s="278"/>
      <c r="BO119" s="962" t="s">
        <v>475</v>
      </c>
      <c r="BP119" s="963"/>
      <c r="BQ119" s="967">
        <v>43170434</v>
      </c>
      <c r="BR119" s="930"/>
      <c r="BS119" s="930"/>
      <c r="BT119" s="930"/>
      <c r="BU119" s="930"/>
      <c r="BV119" s="930">
        <v>42127789</v>
      </c>
      <c r="BW119" s="930"/>
      <c r="BX119" s="930"/>
      <c r="BY119" s="930"/>
      <c r="BZ119" s="930"/>
      <c r="CA119" s="930">
        <v>41434696</v>
      </c>
      <c r="CB119" s="930"/>
      <c r="CC119" s="930"/>
      <c r="CD119" s="930"/>
      <c r="CE119" s="930"/>
      <c r="CF119" s="828"/>
      <c r="CG119" s="829"/>
      <c r="CH119" s="829"/>
      <c r="CI119" s="829"/>
      <c r="CJ119" s="919"/>
      <c r="CK119" s="1017"/>
      <c r="CL119" s="905"/>
      <c r="CM119" s="923" t="s">
        <v>476</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455</v>
      </c>
      <c r="DH119" s="845"/>
      <c r="DI119" s="845"/>
      <c r="DJ119" s="845"/>
      <c r="DK119" s="846"/>
      <c r="DL119" s="847" t="s">
        <v>448</v>
      </c>
      <c r="DM119" s="845"/>
      <c r="DN119" s="845"/>
      <c r="DO119" s="845"/>
      <c r="DP119" s="846"/>
      <c r="DQ119" s="847" t="s">
        <v>448</v>
      </c>
      <c r="DR119" s="845"/>
      <c r="DS119" s="845"/>
      <c r="DT119" s="845"/>
      <c r="DU119" s="846"/>
      <c r="DV119" s="933" t="s">
        <v>455</v>
      </c>
      <c r="DW119" s="934"/>
      <c r="DX119" s="934"/>
      <c r="DY119" s="934"/>
      <c r="DZ119" s="935"/>
    </row>
    <row r="120" spans="1:130" s="247" customFormat="1" ht="26.25" customHeight="1" x14ac:dyDescent="0.15">
      <c r="A120" s="902"/>
      <c r="B120" s="903"/>
      <c r="C120" s="906" t="s">
        <v>449</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455</v>
      </c>
      <c r="AB120" s="862"/>
      <c r="AC120" s="862"/>
      <c r="AD120" s="862"/>
      <c r="AE120" s="863"/>
      <c r="AF120" s="864" t="s">
        <v>456</v>
      </c>
      <c r="AG120" s="862"/>
      <c r="AH120" s="862"/>
      <c r="AI120" s="862"/>
      <c r="AJ120" s="863"/>
      <c r="AK120" s="864" t="s">
        <v>455</v>
      </c>
      <c r="AL120" s="862"/>
      <c r="AM120" s="862"/>
      <c r="AN120" s="862"/>
      <c r="AO120" s="863"/>
      <c r="AP120" s="909" t="s">
        <v>456</v>
      </c>
      <c r="AQ120" s="910"/>
      <c r="AR120" s="910"/>
      <c r="AS120" s="910"/>
      <c r="AT120" s="911"/>
      <c r="AU120" s="968" t="s">
        <v>477</v>
      </c>
      <c r="AV120" s="969"/>
      <c r="AW120" s="969"/>
      <c r="AX120" s="969"/>
      <c r="AY120" s="970"/>
      <c r="AZ120" s="945" t="s">
        <v>478</v>
      </c>
      <c r="BA120" s="890"/>
      <c r="BB120" s="890"/>
      <c r="BC120" s="890"/>
      <c r="BD120" s="890"/>
      <c r="BE120" s="890"/>
      <c r="BF120" s="890"/>
      <c r="BG120" s="890"/>
      <c r="BH120" s="890"/>
      <c r="BI120" s="890"/>
      <c r="BJ120" s="890"/>
      <c r="BK120" s="890"/>
      <c r="BL120" s="890"/>
      <c r="BM120" s="890"/>
      <c r="BN120" s="890"/>
      <c r="BO120" s="890"/>
      <c r="BP120" s="891"/>
      <c r="BQ120" s="946">
        <v>10870033</v>
      </c>
      <c r="BR120" s="927"/>
      <c r="BS120" s="927"/>
      <c r="BT120" s="927"/>
      <c r="BU120" s="927"/>
      <c r="BV120" s="927">
        <v>11864895</v>
      </c>
      <c r="BW120" s="927"/>
      <c r="BX120" s="927"/>
      <c r="BY120" s="927"/>
      <c r="BZ120" s="927"/>
      <c r="CA120" s="927">
        <v>12158741</v>
      </c>
      <c r="CB120" s="927"/>
      <c r="CC120" s="927"/>
      <c r="CD120" s="927"/>
      <c r="CE120" s="927"/>
      <c r="CF120" s="951">
        <v>113.3</v>
      </c>
      <c r="CG120" s="952"/>
      <c r="CH120" s="952"/>
      <c r="CI120" s="952"/>
      <c r="CJ120" s="952"/>
      <c r="CK120" s="953" t="s">
        <v>479</v>
      </c>
      <c r="CL120" s="937"/>
      <c r="CM120" s="937"/>
      <c r="CN120" s="937"/>
      <c r="CO120" s="938"/>
      <c r="CP120" s="957" t="s">
        <v>480</v>
      </c>
      <c r="CQ120" s="958"/>
      <c r="CR120" s="958"/>
      <c r="CS120" s="958"/>
      <c r="CT120" s="958"/>
      <c r="CU120" s="958"/>
      <c r="CV120" s="958"/>
      <c r="CW120" s="958"/>
      <c r="CX120" s="958"/>
      <c r="CY120" s="958"/>
      <c r="CZ120" s="958"/>
      <c r="DA120" s="958"/>
      <c r="DB120" s="958"/>
      <c r="DC120" s="958"/>
      <c r="DD120" s="958"/>
      <c r="DE120" s="958"/>
      <c r="DF120" s="959"/>
      <c r="DG120" s="946">
        <v>8094225</v>
      </c>
      <c r="DH120" s="927"/>
      <c r="DI120" s="927"/>
      <c r="DJ120" s="927"/>
      <c r="DK120" s="927"/>
      <c r="DL120" s="927">
        <v>7460915</v>
      </c>
      <c r="DM120" s="927"/>
      <c r="DN120" s="927"/>
      <c r="DO120" s="927"/>
      <c r="DP120" s="927"/>
      <c r="DQ120" s="927">
        <v>7465490</v>
      </c>
      <c r="DR120" s="927"/>
      <c r="DS120" s="927"/>
      <c r="DT120" s="927"/>
      <c r="DU120" s="927"/>
      <c r="DV120" s="928">
        <v>69.599999999999994</v>
      </c>
      <c r="DW120" s="928"/>
      <c r="DX120" s="928"/>
      <c r="DY120" s="928"/>
      <c r="DZ120" s="929"/>
    </row>
    <row r="121" spans="1:130" s="247" customFormat="1" ht="26.25" customHeight="1" x14ac:dyDescent="0.15">
      <c r="A121" s="902"/>
      <c r="B121" s="903"/>
      <c r="C121" s="948" t="s">
        <v>481</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416</v>
      </c>
      <c r="AB121" s="862"/>
      <c r="AC121" s="862"/>
      <c r="AD121" s="862"/>
      <c r="AE121" s="863"/>
      <c r="AF121" s="864" t="s">
        <v>448</v>
      </c>
      <c r="AG121" s="862"/>
      <c r="AH121" s="862"/>
      <c r="AI121" s="862"/>
      <c r="AJ121" s="863"/>
      <c r="AK121" s="864" t="s">
        <v>416</v>
      </c>
      <c r="AL121" s="862"/>
      <c r="AM121" s="862"/>
      <c r="AN121" s="862"/>
      <c r="AO121" s="863"/>
      <c r="AP121" s="909" t="s">
        <v>443</v>
      </c>
      <c r="AQ121" s="910"/>
      <c r="AR121" s="910"/>
      <c r="AS121" s="910"/>
      <c r="AT121" s="911"/>
      <c r="AU121" s="971"/>
      <c r="AV121" s="972"/>
      <c r="AW121" s="972"/>
      <c r="AX121" s="972"/>
      <c r="AY121" s="973"/>
      <c r="AZ121" s="897" t="s">
        <v>482</v>
      </c>
      <c r="BA121" s="832"/>
      <c r="BB121" s="832"/>
      <c r="BC121" s="832"/>
      <c r="BD121" s="832"/>
      <c r="BE121" s="832"/>
      <c r="BF121" s="832"/>
      <c r="BG121" s="832"/>
      <c r="BH121" s="832"/>
      <c r="BI121" s="832"/>
      <c r="BJ121" s="832"/>
      <c r="BK121" s="832"/>
      <c r="BL121" s="832"/>
      <c r="BM121" s="832"/>
      <c r="BN121" s="832"/>
      <c r="BO121" s="832"/>
      <c r="BP121" s="833"/>
      <c r="BQ121" s="898">
        <v>1258888</v>
      </c>
      <c r="BR121" s="899"/>
      <c r="BS121" s="899"/>
      <c r="BT121" s="899"/>
      <c r="BU121" s="899"/>
      <c r="BV121" s="899">
        <v>1219038</v>
      </c>
      <c r="BW121" s="899"/>
      <c r="BX121" s="899"/>
      <c r="BY121" s="899"/>
      <c r="BZ121" s="899"/>
      <c r="CA121" s="899">
        <v>1232872</v>
      </c>
      <c r="CB121" s="899"/>
      <c r="CC121" s="899"/>
      <c r="CD121" s="899"/>
      <c r="CE121" s="899"/>
      <c r="CF121" s="960">
        <v>11.5</v>
      </c>
      <c r="CG121" s="961"/>
      <c r="CH121" s="961"/>
      <c r="CI121" s="961"/>
      <c r="CJ121" s="961"/>
      <c r="CK121" s="954"/>
      <c r="CL121" s="940"/>
      <c r="CM121" s="940"/>
      <c r="CN121" s="940"/>
      <c r="CO121" s="941"/>
      <c r="CP121" s="920" t="s">
        <v>483</v>
      </c>
      <c r="CQ121" s="921"/>
      <c r="CR121" s="921"/>
      <c r="CS121" s="921"/>
      <c r="CT121" s="921"/>
      <c r="CU121" s="921"/>
      <c r="CV121" s="921"/>
      <c r="CW121" s="921"/>
      <c r="CX121" s="921"/>
      <c r="CY121" s="921"/>
      <c r="CZ121" s="921"/>
      <c r="DA121" s="921"/>
      <c r="DB121" s="921"/>
      <c r="DC121" s="921"/>
      <c r="DD121" s="921"/>
      <c r="DE121" s="921"/>
      <c r="DF121" s="922"/>
      <c r="DG121" s="898" t="s">
        <v>456</v>
      </c>
      <c r="DH121" s="899"/>
      <c r="DI121" s="899"/>
      <c r="DJ121" s="899"/>
      <c r="DK121" s="899"/>
      <c r="DL121" s="899" t="s">
        <v>455</v>
      </c>
      <c r="DM121" s="899"/>
      <c r="DN121" s="899"/>
      <c r="DO121" s="899"/>
      <c r="DP121" s="899"/>
      <c r="DQ121" s="899">
        <v>162400</v>
      </c>
      <c r="DR121" s="899"/>
      <c r="DS121" s="899"/>
      <c r="DT121" s="899"/>
      <c r="DU121" s="899"/>
      <c r="DV121" s="876">
        <v>1.5</v>
      </c>
      <c r="DW121" s="876"/>
      <c r="DX121" s="876"/>
      <c r="DY121" s="876"/>
      <c r="DZ121" s="877"/>
    </row>
    <row r="122" spans="1:130" s="247" customFormat="1" ht="26.25" customHeight="1" x14ac:dyDescent="0.15">
      <c r="A122" s="902"/>
      <c r="B122" s="903"/>
      <c r="C122" s="906" t="s">
        <v>462</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455</v>
      </c>
      <c r="AB122" s="862"/>
      <c r="AC122" s="862"/>
      <c r="AD122" s="862"/>
      <c r="AE122" s="863"/>
      <c r="AF122" s="864" t="s">
        <v>455</v>
      </c>
      <c r="AG122" s="862"/>
      <c r="AH122" s="862"/>
      <c r="AI122" s="862"/>
      <c r="AJ122" s="863"/>
      <c r="AK122" s="864" t="s">
        <v>445</v>
      </c>
      <c r="AL122" s="862"/>
      <c r="AM122" s="862"/>
      <c r="AN122" s="862"/>
      <c r="AO122" s="863"/>
      <c r="AP122" s="909" t="s">
        <v>416</v>
      </c>
      <c r="AQ122" s="910"/>
      <c r="AR122" s="910"/>
      <c r="AS122" s="910"/>
      <c r="AT122" s="911"/>
      <c r="AU122" s="971"/>
      <c r="AV122" s="972"/>
      <c r="AW122" s="972"/>
      <c r="AX122" s="972"/>
      <c r="AY122" s="973"/>
      <c r="AZ122" s="964" t="s">
        <v>484</v>
      </c>
      <c r="BA122" s="965"/>
      <c r="BB122" s="965"/>
      <c r="BC122" s="965"/>
      <c r="BD122" s="965"/>
      <c r="BE122" s="965"/>
      <c r="BF122" s="965"/>
      <c r="BG122" s="965"/>
      <c r="BH122" s="965"/>
      <c r="BI122" s="965"/>
      <c r="BJ122" s="965"/>
      <c r="BK122" s="965"/>
      <c r="BL122" s="965"/>
      <c r="BM122" s="965"/>
      <c r="BN122" s="965"/>
      <c r="BO122" s="965"/>
      <c r="BP122" s="966"/>
      <c r="BQ122" s="967">
        <v>27105833</v>
      </c>
      <c r="BR122" s="930"/>
      <c r="BS122" s="930"/>
      <c r="BT122" s="930"/>
      <c r="BU122" s="930"/>
      <c r="BV122" s="930">
        <v>26828441</v>
      </c>
      <c r="BW122" s="930"/>
      <c r="BX122" s="930"/>
      <c r="BY122" s="930"/>
      <c r="BZ122" s="930"/>
      <c r="CA122" s="930">
        <v>25303730</v>
      </c>
      <c r="CB122" s="930"/>
      <c r="CC122" s="930"/>
      <c r="CD122" s="930"/>
      <c r="CE122" s="930"/>
      <c r="CF122" s="931">
        <v>235.8</v>
      </c>
      <c r="CG122" s="932"/>
      <c r="CH122" s="932"/>
      <c r="CI122" s="932"/>
      <c r="CJ122" s="932"/>
      <c r="CK122" s="954"/>
      <c r="CL122" s="940"/>
      <c r="CM122" s="940"/>
      <c r="CN122" s="940"/>
      <c r="CO122" s="941"/>
      <c r="CP122" s="920" t="s">
        <v>485</v>
      </c>
      <c r="CQ122" s="921"/>
      <c r="CR122" s="921"/>
      <c r="CS122" s="921"/>
      <c r="CT122" s="921"/>
      <c r="CU122" s="921"/>
      <c r="CV122" s="921"/>
      <c r="CW122" s="921"/>
      <c r="CX122" s="921"/>
      <c r="CY122" s="921"/>
      <c r="CZ122" s="921"/>
      <c r="DA122" s="921"/>
      <c r="DB122" s="921"/>
      <c r="DC122" s="921"/>
      <c r="DD122" s="921"/>
      <c r="DE122" s="921"/>
      <c r="DF122" s="922"/>
      <c r="DG122" s="898" t="s">
        <v>416</v>
      </c>
      <c r="DH122" s="899"/>
      <c r="DI122" s="899"/>
      <c r="DJ122" s="899"/>
      <c r="DK122" s="899"/>
      <c r="DL122" s="899">
        <v>21000</v>
      </c>
      <c r="DM122" s="899"/>
      <c r="DN122" s="899"/>
      <c r="DO122" s="899"/>
      <c r="DP122" s="899"/>
      <c r="DQ122" s="899">
        <v>144300</v>
      </c>
      <c r="DR122" s="899"/>
      <c r="DS122" s="899"/>
      <c r="DT122" s="899"/>
      <c r="DU122" s="899"/>
      <c r="DV122" s="876">
        <v>1.3</v>
      </c>
      <c r="DW122" s="876"/>
      <c r="DX122" s="876"/>
      <c r="DY122" s="876"/>
      <c r="DZ122" s="877"/>
    </row>
    <row r="123" spans="1:130" s="247" customFormat="1" ht="26.25" customHeight="1" x14ac:dyDescent="0.15">
      <c r="A123" s="902"/>
      <c r="B123" s="903"/>
      <c r="C123" s="906" t="s">
        <v>469</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448</v>
      </c>
      <c r="AB123" s="862"/>
      <c r="AC123" s="862"/>
      <c r="AD123" s="862"/>
      <c r="AE123" s="863"/>
      <c r="AF123" s="864" t="s">
        <v>456</v>
      </c>
      <c r="AG123" s="862"/>
      <c r="AH123" s="862"/>
      <c r="AI123" s="862"/>
      <c r="AJ123" s="863"/>
      <c r="AK123" s="864" t="s">
        <v>416</v>
      </c>
      <c r="AL123" s="862"/>
      <c r="AM123" s="862"/>
      <c r="AN123" s="862"/>
      <c r="AO123" s="863"/>
      <c r="AP123" s="909" t="s">
        <v>416</v>
      </c>
      <c r="AQ123" s="910"/>
      <c r="AR123" s="910"/>
      <c r="AS123" s="910"/>
      <c r="AT123" s="911"/>
      <c r="AU123" s="974"/>
      <c r="AV123" s="975"/>
      <c r="AW123" s="975"/>
      <c r="AX123" s="975"/>
      <c r="AY123" s="975"/>
      <c r="AZ123" s="278" t="s">
        <v>186</v>
      </c>
      <c r="BA123" s="278"/>
      <c r="BB123" s="278"/>
      <c r="BC123" s="278"/>
      <c r="BD123" s="278"/>
      <c r="BE123" s="278"/>
      <c r="BF123" s="278"/>
      <c r="BG123" s="278"/>
      <c r="BH123" s="278"/>
      <c r="BI123" s="278"/>
      <c r="BJ123" s="278"/>
      <c r="BK123" s="278"/>
      <c r="BL123" s="278"/>
      <c r="BM123" s="278"/>
      <c r="BN123" s="278"/>
      <c r="BO123" s="962" t="s">
        <v>486</v>
      </c>
      <c r="BP123" s="963"/>
      <c r="BQ123" s="917">
        <v>39234754</v>
      </c>
      <c r="BR123" s="918"/>
      <c r="BS123" s="918"/>
      <c r="BT123" s="918"/>
      <c r="BU123" s="918"/>
      <c r="BV123" s="918">
        <v>39912374</v>
      </c>
      <c r="BW123" s="918"/>
      <c r="BX123" s="918"/>
      <c r="BY123" s="918"/>
      <c r="BZ123" s="918"/>
      <c r="CA123" s="918">
        <v>38695343</v>
      </c>
      <c r="CB123" s="918"/>
      <c r="CC123" s="918"/>
      <c r="CD123" s="918"/>
      <c r="CE123" s="918"/>
      <c r="CF123" s="828"/>
      <c r="CG123" s="829"/>
      <c r="CH123" s="829"/>
      <c r="CI123" s="829"/>
      <c r="CJ123" s="919"/>
      <c r="CK123" s="954"/>
      <c r="CL123" s="940"/>
      <c r="CM123" s="940"/>
      <c r="CN123" s="940"/>
      <c r="CO123" s="941"/>
      <c r="CP123" s="920" t="s">
        <v>487</v>
      </c>
      <c r="CQ123" s="921"/>
      <c r="CR123" s="921"/>
      <c r="CS123" s="921"/>
      <c r="CT123" s="921"/>
      <c r="CU123" s="921"/>
      <c r="CV123" s="921"/>
      <c r="CW123" s="921"/>
      <c r="CX123" s="921"/>
      <c r="CY123" s="921"/>
      <c r="CZ123" s="921"/>
      <c r="DA123" s="921"/>
      <c r="DB123" s="921"/>
      <c r="DC123" s="921"/>
      <c r="DD123" s="921"/>
      <c r="DE123" s="921"/>
      <c r="DF123" s="922"/>
      <c r="DG123" s="861">
        <v>320689</v>
      </c>
      <c r="DH123" s="862"/>
      <c r="DI123" s="862"/>
      <c r="DJ123" s="862"/>
      <c r="DK123" s="863"/>
      <c r="DL123" s="864">
        <v>214854</v>
      </c>
      <c r="DM123" s="862"/>
      <c r="DN123" s="862"/>
      <c r="DO123" s="862"/>
      <c r="DP123" s="863"/>
      <c r="DQ123" s="864">
        <v>133367</v>
      </c>
      <c r="DR123" s="862"/>
      <c r="DS123" s="862"/>
      <c r="DT123" s="862"/>
      <c r="DU123" s="863"/>
      <c r="DV123" s="909">
        <v>1.2</v>
      </c>
      <c r="DW123" s="910"/>
      <c r="DX123" s="910"/>
      <c r="DY123" s="910"/>
      <c r="DZ123" s="911"/>
    </row>
    <row r="124" spans="1:130" s="247" customFormat="1" ht="26.25" customHeight="1" thickBot="1" x14ac:dyDescent="0.2">
      <c r="A124" s="902"/>
      <c r="B124" s="903"/>
      <c r="C124" s="906" t="s">
        <v>472</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443</v>
      </c>
      <c r="AB124" s="862"/>
      <c r="AC124" s="862"/>
      <c r="AD124" s="862"/>
      <c r="AE124" s="863"/>
      <c r="AF124" s="864" t="s">
        <v>456</v>
      </c>
      <c r="AG124" s="862"/>
      <c r="AH124" s="862"/>
      <c r="AI124" s="862"/>
      <c r="AJ124" s="863"/>
      <c r="AK124" s="864" t="s">
        <v>445</v>
      </c>
      <c r="AL124" s="862"/>
      <c r="AM124" s="862"/>
      <c r="AN124" s="862"/>
      <c r="AO124" s="863"/>
      <c r="AP124" s="909" t="s">
        <v>445</v>
      </c>
      <c r="AQ124" s="910"/>
      <c r="AR124" s="910"/>
      <c r="AS124" s="910"/>
      <c r="AT124" s="911"/>
      <c r="AU124" s="912" t="s">
        <v>488</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36.700000000000003</v>
      </c>
      <c r="BR124" s="916"/>
      <c r="BS124" s="916"/>
      <c r="BT124" s="916"/>
      <c r="BU124" s="916"/>
      <c r="BV124" s="916">
        <v>20.8</v>
      </c>
      <c r="BW124" s="916"/>
      <c r="BX124" s="916"/>
      <c r="BY124" s="916"/>
      <c r="BZ124" s="916"/>
      <c r="CA124" s="916">
        <v>25.5</v>
      </c>
      <c r="CB124" s="916"/>
      <c r="CC124" s="916"/>
      <c r="CD124" s="916"/>
      <c r="CE124" s="916"/>
      <c r="CF124" s="806"/>
      <c r="CG124" s="807"/>
      <c r="CH124" s="807"/>
      <c r="CI124" s="807"/>
      <c r="CJ124" s="947"/>
      <c r="CK124" s="955"/>
      <c r="CL124" s="955"/>
      <c r="CM124" s="955"/>
      <c r="CN124" s="955"/>
      <c r="CO124" s="956"/>
      <c r="CP124" s="920" t="s">
        <v>489</v>
      </c>
      <c r="CQ124" s="921"/>
      <c r="CR124" s="921"/>
      <c r="CS124" s="921"/>
      <c r="CT124" s="921"/>
      <c r="CU124" s="921"/>
      <c r="CV124" s="921"/>
      <c r="CW124" s="921"/>
      <c r="CX124" s="921"/>
      <c r="CY124" s="921"/>
      <c r="CZ124" s="921"/>
      <c r="DA124" s="921"/>
      <c r="DB124" s="921"/>
      <c r="DC124" s="921"/>
      <c r="DD124" s="921"/>
      <c r="DE124" s="921"/>
      <c r="DF124" s="922"/>
      <c r="DG124" s="844">
        <v>68689</v>
      </c>
      <c r="DH124" s="845"/>
      <c r="DI124" s="845"/>
      <c r="DJ124" s="845"/>
      <c r="DK124" s="846"/>
      <c r="DL124" s="847">
        <v>47694</v>
      </c>
      <c r="DM124" s="845"/>
      <c r="DN124" s="845"/>
      <c r="DO124" s="845"/>
      <c r="DP124" s="846"/>
      <c r="DQ124" s="847">
        <v>25830</v>
      </c>
      <c r="DR124" s="845"/>
      <c r="DS124" s="845"/>
      <c r="DT124" s="845"/>
      <c r="DU124" s="846"/>
      <c r="DV124" s="933">
        <v>0.2</v>
      </c>
      <c r="DW124" s="934"/>
      <c r="DX124" s="934"/>
      <c r="DY124" s="934"/>
      <c r="DZ124" s="935"/>
    </row>
    <row r="125" spans="1:130" s="247" customFormat="1" ht="26.25" customHeight="1" x14ac:dyDescent="0.15">
      <c r="A125" s="902"/>
      <c r="B125" s="903"/>
      <c r="C125" s="906" t="s">
        <v>474</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445</v>
      </c>
      <c r="AB125" s="862"/>
      <c r="AC125" s="862"/>
      <c r="AD125" s="862"/>
      <c r="AE125" s="863"/>
      <c r="AF125" s="864" t="s">
        <v>445</v>
      </c>
      <c r="AG125" s="862"/>
      <c r="AH125" s="862"/>
      <c r="AI125" s="862"/>
      <c r="AJ125" s="863"/>
      <c r="AK125" s="864" t="s">
        <v>445</v>
      </c>
      <c r="AL125" s="862"/>
      <c r="AM125" s="862"/>
      <c r="AN125" s="862"/>
      <c r="AO125" s="863"/>
      <c r="AP125" s="909" t="s">
        <v>445</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490</v>
      </c>
      <c r="CL125" s="937"/>
      <c r="CM125" s="937"/>
      <c r="CN125" s="937"/>
      <c r="CO125" s="938"/>
      <c r="CP125" s="945" t="s">
        <v>491</v>
      </c>
      <c r="CQ125" s="890"/>
      <c r="CR125" s="890"/>
      <c r="CS125" s="890"/>
      <c r="CT125" s="890"/>
      <c r="CU125" s="890"/>
      <c r="CV125" s="890"/>
      <c r="CW125" s="890"/>
      <c r="CX125" s="890"/>
      <c r="CY125" s="890"/>
      <c r="CZ125" s="890"/>
      <c r="DA125" s="890"/>
      <c r="DB125" s="890"/>
      <c r="DC125" s="890"/>
      <c r="DD125" s="890"/>
      <c r="DE125" s="890"/>
      <c r="DF125" s="891"/>
      <c r="DG125" s="946" t="s">
        <v>445</v>
      </c>
      <c r="DH125" s="927"/>
      <c r="DI125" s="927"/>
      <c r="DJ125" s="927"/>
      <c r="DK125" s="927"/>
      <c r="DL125" s="927" t="s">
        <v>448</v>
      </c>
      <c r="DM125" s="927"/>
      <c r="DN125" s="927"/>
      <c r="DO125" s="927"/>
      <c r="DP125" s="927"/>
      <c r="DQ125" s="927" t="s">
        <v>445</v>
      </c>
      <c r="DR125" s="927"/>
      <c r="DS125" s="927"/>
      <c r="DT125" s="927"/>
      <c r="DU125" s="927"/>
      <c r="DV125" s="928" t="s">
        <v>445</v>
      </c>
      <c r="DW125" s="928"/>
      <c r="DX125" s="928"/>
      <c r="DY125" s="928"/>
      <c r="DZ125" s="929"/>
    </row>
    <row r="126" spans="1:130" s="247" customFormat="1" ht="26.25" customHeight="1" thickBot="1" x14ac:dyDescent="0.2">
      <c r="A126" s="902"/>
      <c r="B126" s="903"/>
      <c r="C126" s="906" t="s">
        <v>476</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445</v>
      </c>
      <c r="AB126" s="862"/>
      <c r="AC126" s="862"/>
      <c r="AD126" s="862"/>
      <c r="AE126" s="863"/>
      <c r="AF126" s="864" t="s">
        <v>445</v>
      </c>
      <c r="AG126" s="862"/>
      <c r="AH126" s="862"/>
      <c r="AI126" s="862"/>
      <c r="AJ126" s="863"/>
      <c r="AK126" s="864" t="s">
        <v>445</v>
      </c>
      <c r="AL126" s="862"/>
      <c r="AM126" s="862"/>
      <c r="AN126" s="862"/>
      <c r="AO126" s="863"/>
      <c r="AP126" s="909" t="s">
        <v>445</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492</v>
      </c>
      <c r="CQ126" s="832"/>
      <c r="CR126" s="832"/>
      <c r="CS126" s="832"/>
      <c r="CT126" s="832"/>
      <c r="CU126" s="832"/>
      <c r="CV126" s="832"/>
      <c r="CW126" s="832"/>
      <c r="CX126" s="832"/>
      <c r="CY126" s="832"/>
      <c r="CZ126" s="832"/>
      <c r="DA126" s="832"/>
      <c r="DB126" s="832"/>
      <c r="DC126" s="832"/>
      <c r="DD126" s="832"/>
      <c r="DE126" s="832"/>
      <c r="DF126" s="833"/>
      <c r="DG126" s="898" t="s">
        <v>445</v>
      </c>
      <c r="DH126" s="899"/>
      <c r="DI126" s="899"/>
      <c r="DJ126" s="899"/>
      <c r="DK126" s="899"/>
      <c r="DL126" s="899" t="s">
        <v>445</v>
      </c>
      <c r="DM126" s="899"/>
      <c r="DN126" s="899"/>
      <c r="DO126" s="899"/>
      <c r="DP126" s="899"/>
      <c r="DQ126" s="899" t="s">
        <v>445</v>
      </c>
      <c r="DR126" s="899"/>
      <c r="DS126" s="899"/>
      <c r="DT126" s="899"/>
      <c r="DU126" s="899"/>
      <c r="DV126" s="876" t="s">
        <v>445</v>
      </c>
      <c r="DW126" s="876"/>
      <c r="DX126" s="876"/>
      <c r="DY126" s="876"/>
      <c r="DZ126" s="877"/>
    </row>
    <row r="127" spans="1:130" s="247" customFormat="1" ht="26.25" customHeight="1" x14ac:dyDescent="0.15">
      <c r="A127" s="904"/>
      <c r="B127" s="905"/>
      <c r="C127" s="923" t="s">
        <v>493</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406</v>
      </c>
      <c r="AB127" s="862"/>
      <c r="AC127" s="862"/>
      <c r="AD127" s="862"/>
      <c r="AE127" s="863"/>
      <c r="AF127" s="864">
        <v>281</v>
      </c>
      <c r="AG127" s="862"/>
      <c r="AH127" s="862"/>
      <c r="AI127" s="862"/>
      <c r="AJ127" s="863"/>
      <c r="AK127" s="864">
        <v>409</v>
      </c>
      <c r="AL127" s="862"/>
      <c r="AM127" s="862"/>
      <c r="AN127" s="862"/>
      <c r="AO127" s="863"/>
      <c r="AP127" s="909">
        <v>0</v>
      </c>
      <c r="AQ127" s="910"/>
      <c r="AR127" s="910"/>
      <c r="AS127" s="910"/>
      <c r="AT127" s="911"/>
      <c r="AU127" s="283"/>
      <c r="AV127" s="283"/>
      <c r="AW127" s="283"/>
      <c r="AX127" s="926" t="s">
        <v>494</v>
      </c>
      <c r="AY127" s="894"/>
      <c r="AZ127" s="894"/>
      <c r="BA127" s="894"/>
      <c r="BB127" s="894"/>
      <c r="BC127" s="894"/>
      <c r="BD127" s="894"/>
      <c r="BE127" s="895"/>
      <c r="BF127" s="893" t="s">
        <v>495</v>
      </c>
      <c r="BG127" s="894"/>
      <c r="BH127" s="894"/>
      <c r="BI127" s="894"/>
      <c r="BJ127" s="894"/>
      <c r="BK127" s="894"/>
      <c r="BL127" s="895"/>
      <c r="BM127" s="893" t="s">
        <v>496</v>
      </c>
      <c r="BN127" s="894"/>
      <c r="BO127" s="894"/>
      <c r="BP127" s="894"/>
      <c r="BQ127" s="894"/>
      <c r="BR127" s="894"/>
      <c r="BS127" s="895"/>
      <c r="BT127" s="893" t="s">
        <v>497</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498</v>
      </c>
      <c r="CQ127" s="832"/>
      <c r="CR127" s="832"/>
      <c r="CS127" s="832"/>
      <c r="CT127" s="832"/>
      <c r="CU127" s="832"/>
      <c r="CV127" s="832"/>
      <c r="CW127" s="832"/>
      <c r="CX127" s="832"/>
      <c r="CY127" s="832"/>
      <c r="CZ127" s="832"/>
      <c r="DA127" s="832"/>
      <c r="DB127" s="832"/>
      <c r="DC127" s="832"/>
      <c r="DD127" s="832"/>
      <c r="DE127" s="832"/>
      <c r="DF127" s="833"/>
      <c r="DG127" s="898" t="s">
        <v>445</v>
      </c>
      <c r="DH127" s="899"/>
      <c r="DI127" s="899"/>
      <c r="DJ127" s="899"/>
      <c r="DK127" s="899"/>
      <c r="DL127" s="899" t="s">
        <v>445</v>
      </c>
      <c r="DM127" s="899"/>
      <c r="DN127" s="899"/>
      <c r="DO127" s="899"/>
      <c r="DP127" s="899"/>
      <c r="DQ127" s="899" t="s">
        <v>445</v>
      </c>
      <c r="DR127" s="899"/>
      <c r="DS127" s="899"/>
      <c r="DT127" s="899"/>
      <c r="DU127" s="899"/>
      <c r="DV127" s="876" t="s">
        <v>445</v>
      </c>
      <c r="DW127" s="876"/>
      <c r="DX127" s="876"/>
      <c r="DY127" s="876"/>
      <c r="DZ127" s="877"/>
    </row>
    <row r="128" spans="1:130" s="247" customFormat="1" ht="26.25" customHeight="1" thickBot="1" x14ac:dyDescent="0.2">
      <c r="A128" s="878" t="s">
        <v>499</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500</v>
      </c>
      <c r="X128" s="880"/>
      <c r="Y128" s="880"/>
      <c r="Z128" s="881"/>
      <c r="AA128" s="882">
        <v>105354</v>
      </c>
      <c r="AB128" s="883"/>
      <c r="AC128" s="883"/>
      <c r="AD128" s="883"/>
      <c r="AE128" s="884"/>
      <c r="AF128" s="885">
        <v>95303</v>
      </c>
      <c r="AG128" s="883"/>
      <c r="AH128" s="883"/>
      <c r="AI128" s="883"/>
      <c r="AJ128" s="884"/>
      <c r="AK128" s="885">
        <v>99993</v>
      </c>
      <c r="AL128" s="883"/>
      <c r="AM128" s="883"/>
      <c r="AN128" s="883"/>
      <c r="AO128" s="884"/>
      <c r="AP128" s="886"/>
      <c r="AQ128" s="887"/>
      <c r="AR128" s="887"/>
      <c r="AS128" s="887"/>
      <c r="AT128" s="888"/>
      <c r="AU128" s="283"/>
      <c r="AV128" s="283"/>
      <c r="AW128" s="283"/>
      <c r="AX128" s="889" t="s">
        <v>501</v>
      </c>
      <c r="AY128" s="890"/>
      <c r="AZ128" s="890"/>
      <c r="BA128" s="890"/>
      <c r="BB128" s="890"/>
      <c r="BC128" s="890"/>
      <c r="BD128" s="890"/>
      <c r="BE128" s="891"/>
      <c r="BF128" s="868" t="s">
        <v>502</v>
      </c>
      <c r="BG128" s="869"/>
      <c r="BH128" s="869"/>
      <c r="BI128" s="869"/>
      <c r="BJ128" s="869"/>
      <c r="BK128" s="869"/>
      <c r="BL128" s="892"/>
      <c r="BM128" s="868">
        <v>12.93</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503</v>
      </c>
      <c r="CQ128" s="810"/>
      <c r="CR128" s="810"/>
      <c r="CS128" s="810"/>
      <c r="CT128" s="810"/>
      <c r="CU128" s="810"/>
      <c r="CV128" s="810"/>
      <c r="CW128" s="810"/>
      <c r="CX128" s="810"/>
      <c r="CY128" s="810"/>
      <c r="CZ128" s="810"/>
      <c r="DA128" s="810"/>
      <c r="DB128" s="810"/>
      <c r="DC128" s="810"/>
      <c r="DD128" s="810"/>
      <c r="DE128" s="810"/>
      <c r="DF128" s="811"/>
      <c r="DG128" s="872" t="s">
        <v>448</v>
      </c>
      <c r="DH128" s="873"/>
      <c r="DI128" s="873"/>
      <c r="DJ128" s="873"/>
      <c r="DK128" s="873"/>
      <c r="DL128" s="873" t="s">
        <v>448</v>
      </c>
      <c r="DM128" s="873"/>
      <c r="DN128" s="873"/>
      <c r="DO128" s="873"/>
      <c r="DP128" s="873"/>
      <c r="DQ128" s="873" t="s">
        <v>502</v>
      </c>
      <c r="DR128" s="873"/>
      <c r="DS128" s="873"/>
      <c r="DT128" s="873"/>
      <c r="DU128" s="873"/>
      <c r="DV128" s="874" t="s">
        <v>390</v>
      </c>
      <c r="DW128" s="874"/>
      <c r="DX128" s="874"/>
      <c r="DY128" s="874"/>
      <c r="DZ128" s="875"/>
    </row>
    <row r="129" spans="1:131" s="247" customFormat="1" ht="26.25" customHeight="1" x14ac:dyDescent="0.15">
      <c r="A129" s="856" t="s">
        <v>104</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504</v>
      </c>
      <c r="X129" s="859"/>
      <c r="Y129" s="859"/>
      <c r="Z129" s="860"/>
      <c r="AA129" s="861">
        <v>13019961</v>
      </c>
      <c r="AB129" s="862"/>
      <c r="AC129" s="862"/>
      <c r="AD129" s="862"/>
      <c r="AE129" s="863"/>
      <c r="AF129" s="864">
        <v>12989038</v>
      </c>
      <c r="AG129" s="862"/>
      <c r="AH129" s="862"/>
      <c r="AI129" s="862"/>
      <c r="AJ129" s="863"/>
      <c r="AK129" s="864">
        <v>13192781</v>
      </c>
      <c r="AL129" s="862"/>
      <c r="AM129" s="862"/>
      <c r="AN129" s="862"/>
      <c r="AO129" s="863"/>
      <c r="AP129" s="865"/>
      <c r="AQ129" s="866"/>
      <c r="AR129" s="866"/>
      <c r="AS129" s="866"/>
      <c r="AT129" s="867"/>
      <c r="AU129" s="285"/>
      <c r="AV129" s="285"/>
      <c r="AW129" s="285"/>
      <c r="AX129" s="831" t="s">
        <v>505</v>
      </c>
      <c r="AY129" s="832"/>
      <c r="AZ129" s="832"/>
      <c r="BA129" s="832"/>
      <c r="BB129" s="832"/>
      <c r="BC129" s="832"/>
      <c r="BD129" s="832"/>
      <c r="BE129" s="833"/>
      <c r="BF129" s="851" t="s">
        <v>502</v>
      </c>
      <c r="BG129" s="852"/>
      <c r="BH129" s="852"/>
      <c r="BI129" s="852"/>
      <c r="BJ129" s="852"/>
      <c r="BK129" s="852"/>
      <c r="BL129" s="853"/>
      <c r="BM129" s="851">
        <v>17.93</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506</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507</v>
      </c>
      <c r="X130" s="859"/>
      <c r="Y130" s="859"/>
      <c r="Z130" s="860"/>
      <c r="AA130" s="861">
        <v>2321464</v>
      </c>
      <c r="AB130" s="862"/>
      <c r="AC130" s="862"/>
      <c r="AD130" s="862"/>
      <c r="AE130" s="863"/>
      <c r="AF130" s="864">
        <v>2344108</v>
      </c>
      <c r="AG130" s="862"/>
      <c r="AH130" s="862"/>
      <c r="AI130" s="862"/>
      <c r="AJ130" s="863"/>
      <c r="AK130" s="864">
        <v>2463652</v>
      </c>
      <c r="AL130" s="862"/>
      <c r="AM130" s="862"/>
      <c r="AN130" s="862"/>
      <c r="AO130" s="863"/>
      <c r="AP130" s="865"/>
      <c r="AQ130" s="866"/>
      <c r="AR130" s="866"/>
      <c r="AS130" s="866"/>
      <c r="AT130" s="867"/>
      <c r="AU130" s="285"/>
      <c r="AV130" s="285"/>
      <c r="AW130" s="285"/>
      <c r="AX130" s="831" t="s">
        <v>508</v>
      </c>
      <c r="AY130" s="832"/>
      <c r="AZ130" s="832"/>
      <c r="BA130" s="832"/>
      <c r="BB130" s="832"/>
      <c r="BC130" s="832"/>
      <c r="BD130" s="832"/>
      <c r="BE130" s="833"/>
      <c r="BF130" s="834">
        <v>8.6</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509</v>
      </c>
      <c r="X131" s="842"/>
      <c r="Y131" s="842"/>
      <c r="Z131" s="843"/>
      <c r="AA131" s="844">
        <v>10698497</v>
      </c>
      <c r="AB131" s="845"/>
      <c r="AC131" s="845"/>
      <c r="AD131" s="845"/>
      <c r="AE131" s="846"/>
      <c r="AF131" s="847">
        <v>10644930</v>
      </c>
      <c r="AG131" s="845"/>
      <c r="AH131" s="845"/>
      <c r="AI131" s="845"/>
      <c r="AJ131" s="846"/>
      <c r="AK131" s="847">
        <v>10729129</v>
      </c>
      <c r="AL131" s="845"/>
      <c r="AM131" s="845"/>
      <c r="AN131" s="845"/>
      <c r="AO131" s="846"/>
      <c r="AP131" s="848"/>
      <c r="AQ131" s="849"/>
      <c r="AR131" s="849"/>
      <c r="AS131" s="849"/>
      <c r="AT131" s="850"/>
      <c r="AU131" s="285"/>
      <c r="AV131" s="285"/>
      <c r="AW131" s="285"/>
      <c r="AX131" s="809" t="s">
        <v>510</v>
      </c>
      <c r="AY131" s="810"/>
      <c r="AZ131" s="810"/>
      <c r="BA131" s="810"/>
      <c r="BB131" s="810"/>
      <c r="BC131" s="810"/>
      <c r="BD131" s="810"/>
      <c r="BE131" s="811"/>
      <c r="BF131" s="812">
        <v>25.5</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511</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512</v>
      </c>
      <c r="W132" s="822"/>
      <c r="X132" s="822"/>
      <c r="Y132" s="822"/>
      <c r="Z132" s="823"/>
      <c r="AA132" s="824">
        <v>8.2908935709999998</v>
      </c>
      <c r="AB132" s="825"/>
      <c r="AC132" s="825"/>
      <c r="AD132" s="825"/>
      <c r="AE132" s="826"/>
      <c r="AF132" s="827">
        <v>8.2774334819999993</v>
      </c>
      <c r="AG132" s="825"/>
      <c r="AH132" s="825"/>
      <c r="AI132" s="825"/>
      <c r="AJ132" s="826"/>
      <c r="AK132" s="827">
        <v>9.2733995460000003</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513</v>
      </c>
      <c r="W133" s="801"/>
      <c r="X133" s="801"/>
      <c r="Y133" s="801"/>
      <c r="Z133" s="802"/>
      <c r="AA133" s="803">
        <v>7.9</v>
      </c>
      <c r="AB133" s="804"/>
      <c r="AC133" s="804"/>
      <c r="AD133" s="804"/>
      <c r="AE133" s="805"/>
      <c r="AF133" s="803">
        <v>8.1999999999999993</v>
      </c>
      <c r="AG133" s="804"/>
      <c r="AH133" s="804"/>
      <c r="AI133" s="804"/>
      <c r="AJ133" s="805"/>
      <c r="AK133" s="803">
        <v>8.6</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sO2u4nAnXpc03aYOVLeqLIvIryMu2XRVffYSs94JuG2sBrQy9+JNNZQxoDuN4SZExBLxKuj8KAEpihBk6hpnkg==" saltValue="Zz8mH6cayrGSOqRB5elKW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9" scale="17" orientation="landscape" cellComments="asDisplayed"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LkdRzCWzuaBdY3E2ACJrWorbT6lTSkLmwhgQ3FVzi76MpWk2XKCiThaEYxfYGVPtFBwWKFtFxo3ErbZd5EuqWw==" saltValue="1nJMetI5DcitiMwO8+nhvA==" spinCount="100000" sheet="1" objects="1" scenarios="1"/>
  <dataConsolidate/>
  <phoneticPr fontId="2"/>
  <printOptions horizontalCentered="1"/>
  <pageMargins left="0" right="0" top="0.39370078740157483" bottom="0.39370078740157483" header="0.19685039370078741" footer="0.19685039370078741"/>
  <pageSetup paperSize="9" scale="45"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8fGBcEnkqf4KSy1dbwmCiwTpw9OKrYA+jEomuQ8ePpJNHONlaLxgw3Ki5ManFYHkKpxVLJhfg1tBbm8P3git4Q==" saltValue="cyd4b6JpqAb7F7OxqFj5QA==" spinCount="100000" sheet="1" objects="1" scenarios="1"/>
  <dataConsolidate/>
  <phoneticPr fontId="2"/>
  <printOptions horizontalCentered="1"/>
  <pageMargins left="0" right="0" top="0.39370078740157483" bottom="0.39370078740157483" header="0.19685039370078741" footer="0.19685039370078741"/>
  <pageSetup paperSize="9" scale="48" orientation="landscape" cellComments="asDisplayed"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517</v>
      </c>
      <c r="AP7" s="304"/>
      <c r="AQ7" s="305" t="s">
        <v>518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519</v>
      </c>
      <c r="AQ8" s="311" t="s">
        <v>520</v>
      </c>
      <c r="AR8" s="312" t="s">
        <v>521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522</v>
      </c>
      <c r="AL9" s="1231"/>
      <c r="AM9" s="1231"/>
      <c r="AN9" s="1232"/>
      <c r="AO9" s="313">
        <v>3041829</v>
      </c>
      <c r="AP9" s="313">
        <v>62264</v>
      </c>
      <c r="AQ9" s="314">
        <v>70630</v>
      </c>
      <c r="AR9" s="315">
        <v>-11.8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523</v>
      </c>
      <c r="AL10" s="1231"/>
      <c r="AM10" s="1231"/>
      <c r="AN10" s="1232"/>
      <c r="AO10" s="316">
        <v>340606</v>
      </c>
      <c r="AP10" s="316">
        <v>6972</v>
      </c>
      <c r="AQ10" s="317">
        <v>8333</v>
      </c>
      <c r="AR10" s="318">
        <v>-16.3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524</v>
      </c>
      <c r="AL11" s="1231"/>
      <c r="AM11" s="1231"/>
      <c r="AN11" s="1232"/>
      <c r="AO11" s="316">
        <v>474560</v>
      </c>
      <c r="AP11" s="316">
        <v>9714</v>
      </c>
      <c r="AQ11" s="317">
        <v>8447</v>
      </c>
      <c r="AR11" s="318">
        <v>15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525</v>
      </c>
      <c r="AL12" s="1231"/>
      <c r="AM12" s="1231"/>
      <c r="AN12" s="1232"/>
      <c r="AO12" s="316" t="s">
        <v>526</v>
      </c>
      <c r="AP12" s="316" t="s">
        <v>526</v>
      </c>
      <c r="AQ12" s="317">
        <v>1002</v>
      </c>
      <c r="AR12" s="318" t="s">
        <v>526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527</v>
      </c>
      <c r="AL13" s="1231"/>
      <c r="AM13" s="1231"/>
      <c r="AN13" s="1232"/>
      <c r="AO13" s="316" t="s">
        <v>526</v>
      </c>
      <c r="AP13" s="316" t="s">
        <v>526</v>
      </c>
      <c r="AQ13" s="317">
        <v>12</v>
      </c>
      <c r="AR13" s="318" t="s">
        <v>526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528</v>
      </c>
      <c r="AL14" s="1231"/>
      <c r="AM14" s="1231"/>
      <c r="AN14" s="1232"/>
      <c r="AO14" s="316">
        <v>137438</v>
      </c>
      <c r="AP14" s="316">
        <v>2813</v>
      </c>
      <c r="AQ14" s="317">
        <v>2952</v>
      </c>
      <c r="AR14" s="318">
        <v>-4.7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529</v>
      </c>
      <c r="AL15" s="1231"/>
      <c r="AM15" s="1231"/>
      <c r="AN15" s="1232"/>
      <c r="AO15" s="316">
        <v>47857</v>
      </c>
      <c r="AP15" s="316">
        <v>980</v>
      </c>
      <c r="AQ15" s="317">
        <v>1842</v>
      </c>
      <c r="AR15" s="318">
        <v>-46.8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530</v>
      </c>
      <c r="AL16" s="1234"/>
      <c r="AM16" s="1234"/>
      <c r="AN16" s="1235"/>
      <c r="AO16" s="316">
        <v>-201561</v>
      </c>
      <c r="AP16" s="316">
        <v>-4126</v>
      </c>
      <c r="AQ16" s="317">
        <v>-6186</v>
      </c>
      <c r="AR16" s="318">
        <v>-33.299999999999997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186</v>
      </c>
      <c r="AL17" s="1234"/>
      <c r="AM17" s="1234"/>
      <c r="AN17" s="1235"/>
      <c r="AO17" s="316">
        <v>3840729</v>
      </c>
      <c r="AP17" s="316">
        <v>78616</v>
      </c>
      <c r="AQ17" s="317">
        <v>87031</v>
      </c>
      <c r="AR17" s="318">
        <v>-9.6999999999999993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532</v>
      </c>
      <c r="AP20" s="324" t="s">
        <v>533</v>
      </c>
      <c r="AQ20" s="325" t="s">
        <v>534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535</v>
      </c>
      <c r="AL21" s="1228"/>
      <c r="AM21" s="1228"/>
      <c r="AN21" s="1229"/>
      <c r="AO21" s="328">
        <v>6.41</v>
      </c>
      <c r="AP21" s="329">
        <v>8.3000000000000007</v>
      </c>
      <c r="AQ21" s="330">
        <v>-1.89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536</v>
      </c>
      <c r="AL22" s="1228"/>
      <c r="AM22" s="1228"/>
      <c r="AN22" s="1229"/>
      <c r="AO22" s="333">
        <v>98.4</v>
      </c>
      <c r="AP22" s="334">
        <v>97.7</v>
      </c>
      <c r="AQ22" s="335">
        <v>0.7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517</v>
      </c>
      <c r="AP30" s="304"/>
      <c r="AQ30" s="305" t="s">
        <v>518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519</v>
      </c>
      <c r="AQ31" s="311" t="s">
        <v>520</v>
      </c>
      <c r="AR31" s="312" t="s">
        <v>521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540</v>
      </c>
      <c r="AL32" s="1219"/>
      <c r="AM32" s="1219"/>
      <c r="AN32" s="1220"/>
      <c r="AO32" s="343">
        <v>2804923</v>
      </c>
      <c r="AP32" s="343">
        <v>57414</v>
      </c>
      <c r="AQ32" s="344">
        <v>50496</v>
      </c>
      <c r="AR32" s="345">
        <v>13.7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541</v>
      </c>
      <c r="AL33" s="1219"/>
      <c r="AM33" s="1219"/>
      <c r="AN33" s="1220"/>
      <c r="AO33" s="343" t="s">
        <v>526</v>
      </c>
      <c r="AP33" s="343" t="s">
        <v>526</v>
      </c>
      <c r="AQ33" s="344" t="s">
        <v>526</v>
      </c>
      <c r="AR33" s="345" t="s">
        <v>526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542</v>
      </c>
      <c r="AL34" s="1219"/>
      <c r="AM34" s="1219"/>
      <c r="AN34" s="1220"/>
      <c r="AO34" s="343" t="s">
        <v>526</v>
      </c>
      <c r="AP34" s="343" t="s">
        <v>526</v>
      </c>
      <c r="AQ34" s="344">
        <v>40</v>
      </c>
      <c r="AR34" s="345" t="s">
        <v>526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543</v>
      </c>
      <c r="AL35" s="1219"/>
      <c r="AM35" s="1219"/>
      <c r="AN35" s="1220"/>
      <c r="AO35" s="343">
        <v>570808</v>
      </c>
      <c r="AP35" s="343">
        <v>11684</v>
      </c>
      <c r="AQ35" s="344">
        <v>19688</v>
      </c>
      <c r="AR35" s="345">
        <v>-40.700000000000003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544</v>
      </c>
      <c r="AL36" s="1219"/>
      <c r="AM36" s="1219"/>
      <c r="AN36" s="1220"/>
      <c r="AO36" s="343">
        <v>182460</v>
      </c>
      <c r="AP36" s="343">
        <v>3735</v>
      </c>
      <c r="AQ36" s="344">
        <v>2838</v>
      </c>
      <c r="AR36" s="345">
        <v>31.6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545</v>
      </c>
      <c r="AL37" s="1219"/>
      <c r="AM37" s="1219"/>
      <c r="AN37" s="1220"/>
      <c r="AO37" s="343">
        <v>409</v>
      </c>
      <c r="AP37" s="343">
        <v>8</v>
      </c>
      <c r="AQ37" s="344">
        <v>486</v>
      </c>
      <c r="AR37" s="345">
        <v>-98.4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546</v>
      </c>
      <c r="AL38" s="1222"/>
      <c r="AM38" s="1222"/>
      <c r="AN38" s="1223"/>
      <c r="AO38" s="346" t="s">
        <v>526</v>
      </c>
      <c r="AP38" s="346" t="s">
        <v>526</v>
      </c>
      <c r="AQ38" s="347">
        <v>3</v>
      </c>
      <c r="AR38" s="335" t="s">
        <v>526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547</v>
      </c>
      <c r="AL39" s="1222"/>
      <c r="AM39" s="1222"/>
      <c r="AN39" s="1223"/>
      <c r="AO39" s="343">
        <v>-99993</v>
      </c>
      <c r="AP39" s="343">
        <v>-2047</v>
      </c>
      <c r="AQ39" s="344">
        <v>-4320</v>
      </c>
      <c r="AR39" s="345">
        <v>-52.6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548</v>
      </c>
      <c r="AL40" s="1219"/>
      <c r="AM40" s="1219"/>
      <c r="AN40" s="1220"/>
      <c r="AO40" s="343">
        <v>-2463652</v>
      </c>
      <c r="AP40" s="343">
        <v>-50429</v>
      </c>
      <c r="AQ40" s="344">
        <v>-47973</v>
      </c>
      <c r="AR40" s="345">
        <v>5.0999999999999996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299</v>
      </c>
      <c r="AL41" s="1225"/>
      <c r="AM41" s="1225"/>
      <c r="AN41" s="1226"/>
      <c r="AO41" s="343">
        <v>994955</v>
      </c>
      <c r="AP41" s="343">
        <v>20366</v>
      </c>
      <c r="AQ41" s="344">
        <v>21258</v>
      </c>
      <c r="AR41" s="345">
        <v>-4.2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517</v>
      </c>
      <c r="AN49" s="1213" t="s">
        <v>552</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553</v>
      </c>
      <c r="AO50" s="360" t="s">
        <v>554</v>
      </c>
      <c r="AP50" s="361" t="s">
        <v>555</v>
      </c>
      <c r="AQ50" s="362" t="s">
        <v>556</v>
      </c>
      <c r="AR50" s="363" t="s">
        <v>557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558</v>
      </c>
      <c r="AL51" s="356"/>
      <c r="AM51" s="364">
        <v>4485756</v>
      </c>
      <c r="AN51" s="365">
        <v>89778</v>
      </c>
      <c r="AO51" s="366">
        <v>-0.6</v>
      </c>
      <c r="AP51" s="367">
        <v>85459</v>
      </c>
      <c r="AQ51" s="368">
        <v>29</v>
      </c>
      <c r="AR51" s="369">
        <v>-29.6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559</v>
      </c>
      <c r="AM52" s="372">
        <v>2285257</v>
      </c>
      <c r="AN52" s="373">
        <v>45737</v>
      </c>
      <c r="AO52" s="374">
        <v>37.1</v>
      </c>
      <c r="AP52" s="375">
        <v>44378</v>
      </c>
      <c r="AQ52" s="376">
        <v>39.5</v>
      </c>
      <c r="AR52" s="377">
        <v>-2.4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560</v>
      </c>
      <c r="AL53" s="356"/>
      <c r="AM53" s="364">
        <v>3855228</v>
      </c>
      <c r="AN53" s="365">
        <v>77611</v>
      </c>
      <c r="AO53" s="366">
        <v>-13.6</v>
      </c>
      <c r="AP53" s="367">
        <v>65876</v>
      </c>
      <c r="AQ53" s="368">
        <v>-22.9</v>
      </c>
      <c r="AR53" s="369">
        <v>9.3000000000000007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559</v>
      </c>
      <c r="AM54" s="372">
        <v>1742356</v>
      </c>
      <c r="AN54" s="373">
        <v>35076</v>
      </c>
      <c r="AO54" s="374">
        <v>-23.3</v>
      </c>
      <c r="AP54" s="375">
        <v>36484</v>
      </c>
      <c r="AQ54" s="376">
        <v>-17.8</v>
      </c>
      <c r="AR54" s="377">
        <v>-5.5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561</v>
      </c>
      <c r="AL55" s="356"/>
      <c r="AM55" s="364">
        <v>6643217</v>
      </c>
      <c r="AN55" s="365">
        <v>134710</v>
      </c>
      <c r="AO55" s="366">
        <v>73.599999999999994</v>
      </c>
      <c r="AP55" s="367">
        <v>68468</v>
      </c>
      <c r="AQ55" s="368">
        <v>3.9</v>
      </c>
      <c r="AR55" s="369">
        <v>69.7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559</v>
      </c>
      <c r="AM56" s="372">
        <v>4443925</v>
      </c>
      <c r="AN56" s="373">
        <v>90113</v>
      </c>
      <c r="AO56" s="374">
        <v>156.9</v>
      </c>
      <c r="AP56" s="375">
        <v>34140</v>
      </c>
      <c r="AQ56" s="376">
        <v>-6.4</v>
      </c>
      <c r="AR56" s="377">
        <v>163.30000000000001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562</v>
      </c>
      <c r="AL57" s="356"/>
      <c r="AM57" s="364">
        <v>3650073</v>
      </c>
      <c r="AN57" s="365">
        <v>74311</v>
      </c>
      <c r="AO57" s="366">
        <v>-44.8</v>
      </c>
      <c r="AP57" s="367">
        <v>69729</v>
      </c>
      <c r="AQ57" s="368">
        <v>1.8</v>
      </c>
      <c r="AR57" s="369">
        <v>-46.6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559</v>
      </c>
      <c r="AM58" s="372">
        <v>1698896</v>
      </c>
      <c r="AN58" s="373">
        <v>34587</v>
      </c>
      <c r="AO58" s="374">
        <v>-61.6</v>
      </c>
      <c r="AP58" s="375">
        <v>38908</v>
      </c>
      <c r="AQ58" s="376">
        <v>14</v>
      </c>
      <c r="AR58" s="377">
        <v>-75.599999999999994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563</v>
      </c>
      <c r="AL59" s="356"/>
      <c r="AM59" s="364">
        <v>2741129</v>
      </c>
      <c r="AN59" s="365">
        <v>56109</v>
      </c>
      <c r="AO59" s="366">
        <v>-24.5</v>
      </c>
      <c r="AP59" s="367">
        <v>74581</v>
      </c>
      <c r="AQ59" s="368">
        <v>7</v>
      </c>
      <c r="AR59" s="369">
        <v>-31.5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559</v>
      </c>
      <c r="AM60" s="372">
        <v>924202</v>
      </c>
      <c r="AN60" s="373">
        <v>18918</v>
      </c>
      <c r="AO60" s="374">
        <v>-45.3</v>
      </c>
      <c r="AP60" s="375">
        <v>41563</v>
      </c>
      <c r="AQ60" s="376">
        <v>6.8</v>
      </c>
      <c r="AR60" s="377">
        <v>-52.1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564</v>
      </c>
      <c r="AL61" s="378"/>
      <c r="AM61" s="379">
        <v>4275081</v>
      </c>
      <c r="AN61" s="380">
        <v>86504</v>
      </c>
      <c r="AO61" s="381">
        <v>-2</v>
      </c>
      <c r="AP61" s="382">
        <v>72823</v>
      </c>
      <c r="AQ61" s="383">
        <v>3.8</v>
      </c>
      <c r="AR61" s="369">
        <v>-5.8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559</v>
      </c>
      <c r="AM62" s="372">
        <v>2218927</v>
      </c>
      <c r="AN62" s="373">
        <v>44886</v>
      </c>
      <c r="AO62" s="374">
        <v>12.8</v>
      </c>
      <c r="AP62" s="375">
        <v>39095</v>
      </c>
      <c r="AQ62" s="376">
        <v>7.2</v>
      </c>
      <c r="AR62" s="377">
        <v>5.6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RBAaiUWFPrmj5Xce6RsFehS2ms2Um1EFIm+0P6m2q1J9L3eOYuwRltiUuytIbFALKDIDcGD62IflbUtOJlX7ng==" saltValue="lICd6sz9v4L+fCINFE1+S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566</v>
      </c>
    </row>
    <row r="120" spans="125:125" ht="13.5" hidden="1" customHeight="1" x14ac:dyDescent="0.15"/>
    <row r="121" spans="125:125" ht="13.5" hidden="1" customHeight="1" x14ac:dyDescent="0.15">
      <c r="DU121" s="291"/>
    </row>
  </sheetData>
  <sheetProtection algorithmName="SHA-512" hashValue="c4wPs4RShXh2rU1YsI4l8+KGVm7hYg3IkIONh5kPxSFEJOU/1A5r6YST0k5RAefxvoCXK4TkJuDpUTxBEKMvaA==" saltValue="ukFba85JfdSMTKYnw+tvwA=="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567</v>
      </c>
    </row>
  </sheetData>
  <sheetProtection algorithmName="SHA-512" hashValue="B4ts0vjo4ZlzY2scCl2Eq/4pHCeDOzyg4l4v9zcOsMvvgSl8ZozIvkRSbYcwzbbFkPbpNVOJtk20eG3IC6+t6A==" saltValue="xGSIGWw1VtFMR0DJXe/89Q=="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36" t="s">
        <v>3</v>
      </c>
      <c r="D47" s="1236"/>
      <c r="E47" s="1237"/>
      <c r="F47" s="11">
        <v>25.23</v>
      </c>
      <c r="G47" s="12">
        <v>21.58</v>
      </c>
      <c r="H47" s="12">
        <v>16.649999999999999</v>
      </c>
      <c r="I47" s="12">
        <v>20.5</v>
      </c>
      <c r="J47" s="13">
        <v>20.37</v>
      </c>
    </row>
    <row r="48" spans="2:10" ht="57.75" customHeight="1" x14ac:dyDescent="0.15">
      <c r="B48" s="14"/>
      <c r="C48" s="1238" t="s">
        <v>4</v>
      </c>
      <c r="D48" s="1238"/>
      <c r="E48" s="1239"/>
      <c r="F48" s="15">
        <v>5.86</v>
      </c>
      <c r="G48" s="16">
        <v>4.49</v>
      </c>
      <c r="H48" s="16">
        <v>5.27</v>
      </c>
      <c r="I48" s="16">
        <v>6.26</v>
      </c>
      <c r="J48" s="17">
        <v>6.49</v>
      </c>
    </row>
    <row r="49" spans="2:10" ht="57.75" customHeight="1" thickBot="1" x14ac:dyDescent="0.2">
      <c r="B49" s="18"/>
      <c r="C49" s="1240" t="s">
        <v>5</v>
      </c>
      <c r="D49" s="1240"/>
      <c r="E49" s="1241"/>
      <c r="F49" s="19">
        <v>2.2200000000000002</v>
      </c>
      <c r="G49" s="20" t="s">
        <v>573</v>
      </c>
      <c r="H49" s="20" t="s">
        <v>574</v>
      </c>
      <c r="I49" s="20">
        <v>4.78</v>
      </c>
      <c r="J49" s="21">
        <v>0.51</v>
      </c>
    </row>
    <row r="50" spans="2:10" ht="13.5" customHeight="1" x14ac:dyDescent="0.15"/>
  </sheetData>
  <sheetProtection algorithmName="SHA-512" hashValue="xPYqp8drQ5ZBQZ/jBe0eJ3GOMgKXsaQqKKLOmeotO8U+NScrfIE7SKxNLaqJYQzfiDspot5hpX0nZvquc8yxLA==" saltValue="ElSG9Q1cTAvR3i9BdWZuc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 </vt:lpstr>
      <vt:lpstr>将来負担比率（分子）の構造 </vt:lpstr>
      <vt:lpstr>基金残高に係る経年分析 </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2021-11-11T07:05:26Z</cp:lastPrinted>
  <dcterms:created xsi:type="dcterms:W3CDTF">2021-02-05T04:37:22Z</dcterms:created>
  <dcterms:modified xsi:type="dcterms:W3CDTF">2021-11-11T07:05:57Z</dcterms:modified>
  <cp:category/>
</cp:coreProperties>
</file>