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9C8903A4-5271-47EE-A7EF-4C6EE8856F60}" xr6:coauthVersionLast="45" xr6:coauthVersionMax="45" xr10:uidLastSave="{00000000-0000-0000-0000-000000000000}"/>
  <bookViews>
    <workbookView xWindow="-289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5" i="10"/>
  <c r="U34" i="10" s="1"/>
  <c r="U35" i="10" s="1"/>
  <c r="U36" i="10" s="1"/>
  <c r="U37" i="10" s="1"/>
  <c r="BE34"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<sst xmlns="http://schemas.openxmlformats.org/spreadsheetml/2006/main" count="1097" uniqueCount="607">
  <si>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</si>
  <si>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</si>
  <si>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</si>
  <si>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</si>
  <si>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</si>
  <si>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</si>
  <si>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</si>
  <si>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</si>
  <si>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</si>
  <si>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</si>
  <si>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</si>
  <si>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</si>
  <si>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</si>
  <si>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</si>
  <si>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</si>
  <si>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</si>
  <si>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</si>
  <si>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</si>
  <si>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</si>
  <si>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</si>
  <si>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</si>
  <si>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</si>
  <si>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</si>
  <si>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</si>
  <si>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</si>
  <si>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</si>
  <si>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</si>
  <si>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</si>
  <si>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</si>
  <si>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</si>
  <si>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</si>
  <si>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</si>
  <si>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</si>
  <si>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</si>
  <si>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</si>
  <si>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</si>
  <si>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</si>
  <si>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</si>
  <si>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</si>
  <si>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</si>
  <si>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</si>
  <si>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</si>
  <si>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</si>
  <si>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</si>
  <si>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</si>
  <si>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</si>
  <si>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</si>
  <si>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</si>
  <si>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</si>
  <si>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</si>
  <si>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</si>
  <si>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</si>
  <si>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</si>
  <si>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</si>
  <si>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</si>
  <si>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</si>
  <si>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</si>
  <si>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</si>
  <si>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</si>
  <si>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</si>
  <si>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</si>
  <si>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</si>
  <si>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</si>
  <si>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</si>
  <si>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</si>
  <si>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</si>
  <si>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</si>
  <si>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</si>
  <si>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</si>
  <si>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</si>
  <si>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</si>
  <si>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</si>
  <si>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</si>
  <si>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</si>
  <si>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</si>
  <si>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</si>
  <si>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</si>
  <si>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</si>
  <si>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</si>
  <si>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</si>
  <si>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</si>
  <si>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</si>
  <si>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</si>
  <si>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</si>
  <si>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</si>
  <si>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</si>
  <si>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</si>
  <si>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</si>
  <si>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</si>
  <si>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</si>
  <si>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</si>
  <si>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</si>
  <si>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</si>
  <si>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</si>
  <si>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</si>
  <si>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</si>
  <si>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伊万里市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</si>
  <si>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</si>
  <si>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</si>
  <si>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</si>
  <si>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</si>
  <si>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</si>
  <si>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</si>
  <si>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</si>
  <si>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</si>
  <si>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</si>
  <si>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</si>
  <si>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</si>
  <si>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</si>
  <si>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</si>
  <si>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</si>
  <si>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</si>
  <si>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</si>
  <si>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</si>
  <si>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</si>
  <si>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</si>
  <si>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</si>
  <si>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</si>
  <si>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</si>
  <si>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</si>
  <si>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</si>
  <si>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</si>
  <si>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</si>
  <si>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</si>
  <si>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</si>
  <si>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</si>
  <si>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</si>
  <si>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</si>
  <si>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</si>
  <si>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</si>
  <si>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</si>
  <si>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</si>
  <si>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</si>
  <si>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</si>
  <si>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</si>
  <si>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</si>
  <si>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</si>
  <si>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</si>
  <si>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</si>
  <si>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</si>
  <si>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</si>
  <si>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</si>
  <si>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</si>
  <si>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</si>
  <si>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</si>
  <si>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</si>
  <si>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</si>
  <si>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</si>
  <si>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</si>
  <si>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</si>
  <si>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</si>
  <si>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</si>
  <si>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</si>
  <si>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</si>
  <si>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</si>
  <si>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</si>
  <si>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</si>
  <si>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</si>
  <si>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</si>
  <si>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</si>
  <si>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</si>
  <si>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</si>
  <si>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</si>
  <si>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</si>
  <si>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</si>
  <si>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</si>
  <si>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</si>
  <si>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</si>
  <si>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</si>
  <si>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</si>
  <si>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</si>
  <si>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</si>
  <si>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</si>
  <si>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</si>
  <si>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</si>
  <si>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</si>
  <si>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</si>
  <si>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</si>
  <si>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</si>
  <si>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</si>
  <si>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</si>
  <si>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</si>
  <si>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</si>
  <si>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</si>
  <si>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</si>
  <si>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</si>
  <si>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</si>
  <si>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</si>
  <si>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</si>
  <si>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</si>
  <si>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</si>
  <si>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</si>
  <si>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</si>
  <si>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</si>
  <si>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</si>
  <si>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</si>
  <si>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</si>
  <si>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</si>
  <si>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</si>
  <si>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</si>
  <si>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</si>
  <si>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</si>
  <si>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</si>
  <si>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</si>
  <si>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</si>
  <si>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</si>
  <si>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</si>
  <si>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</si>
  <si>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</si>
  <si>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</si>
  <si>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</si>
  <si>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佐賀県伊万里市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</si>
  <si>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</si>
  <si>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</si>
  <si>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</si>
  <si>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</si>
  <si>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</si>
  <si>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</si>
  <si>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</si>
  <si>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</si>
  <si>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</si>
  <si>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</si>
  <si>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</si>
  <si>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</si>
  <si>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</si>
  <si>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</si>
  <si>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</si>
  <si>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</si>
  <si>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</si>
  <si>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</si>
  <si>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</si>
  <si>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</si>
  <si>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</si>
  <si>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</si>
  <si>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</si>
  <si>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</si>
  <si>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</si>
  <si>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</si>
  <si>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</si>
  <si>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</si>
  <si>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</si>
  <si>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</si>
  <si>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</si>
  <si>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</si>
  <si>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</si>
  <si>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</si>
  <si>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</si>
  <si>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</si>
  <si>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</si>
  <si>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</si>
  <si>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</si>
  <si>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</si>
  <si>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</si>
  <si>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</si>
  <si>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</si>
  <si>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</si>
  <si>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</si>
  <si>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</si>
  <si>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</si>
  <si>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</si>
  <si>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</si>
  <si>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</si>
  <si>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</si>
  <si>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</si>
  <si>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</si>
  <si>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</si>
  <si>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</si>
  <si>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</si>
  <si>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</si>
  <si>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</si>
  <si>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</si>
  <si>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</si>
  <si>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</si>
  <si>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</si>
  <si>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</si>
  <si>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</si>
  <si>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</si>
  <si>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</si>
  <si>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</si>
  <si>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</si>
  <si>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</si>
  <si>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</si>
  <si>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</si>
  <si>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</si>
  <si>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</si>
  <si>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</si>
  <si>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</si>
  <si>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</si>
  <si>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</si>
  <si>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</si>
  <si>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</si>
  <si>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</si>
  <si>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</si>
  <si>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</si>
  <si>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</si>
  <si>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</si>
  <si>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</si>
  <si>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</si>
  <si>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</si>
  <si>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</si>
  <si>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</si>
  <si>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</si>
  <si>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</si>
  <si>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</si>
  <si>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</si>
  <si>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</si>
  <si>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</si>
  <si>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</si>
  <si>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</si>
  <si>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</si>
  <si>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</si>
  <si>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</si>
  <si>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</si>
  <si>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</si>
  <si>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</si>
  <si>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</si>
  <si>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</si>
  <si>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</si>
  <si>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</si>
  <si>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</si>
  <si>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</si>
  <si>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</si>
  <si>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</si>
  <si>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</si>
  <si>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</si>
  <si>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</si>
  <si>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</si>
  <si>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</si>
  <si>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</si>
  <si>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</si>
  <si>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</si>
  <si>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</si>
  <si>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</si>
  <si>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</si>
  <si>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</si>
  <si>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</si>
  <si>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</si>
  <si>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</si>
  <si>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</si>
  <si>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</si>
  <si>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</si>
  <si>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</si>
  <si>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</si>
  <si>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</si>
  <si>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</si>
  <si>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</si>
  <si>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</si>
  <si>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</si>
  <si>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</si>
  <si>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</si>
  <si>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</si>
  <si>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</si>
  <si>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</si>
  <si>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</si>
  <si>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</si>
  <si>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</si>
  <si>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</si>
  <si>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</si>
  <si>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</si>
  <si>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</si>
  <si>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</si>
  <si>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</si>
  <si>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</si>
  <si>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</si>
  <si>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佐賀県伊万里市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</si>
  <si>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</si>
  <si>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</si>
  <si>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</si>
  <si>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</si>
  <si>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</si>
  <si>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</si>
  <si>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</si>
  <si>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</si>
  <si>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</si>
  <si>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</si>
  <si>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</si>
  <si>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</si>
  <si>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</si>
  <si>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</si>
  <si>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</si>
  <si>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</si>
  <si>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</si>
  <si>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</si>
  <si>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</si>
  <si>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</si>
  <si>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</si>
  <si>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</si>
  <si>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</si>
  <si>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</si>
  <si>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</si>
  <si>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</si>
  <si>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</si>
  <si>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</si>
  <si>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</si>
  <si>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</si>
  <si>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</si>
  <si>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</si>
  <si>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</si>
  <si>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</si>
  <si>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伊万里市国民健康保険特別会計</t>
    <phoneticPr fontId="5"/>
  </si>
  <si>
    <t>伊万里市介護保険特別会計</t>
    <phoneticPr fontId="5"/>
  </si>
  <si>
    <t>伊万里市後期高齢者医療特別会計</t>
    <phoneticPr fontId="5"/>
  </si>
  <si>
    <t>伊万里市市営駐車場特別会計</t>
    <phoneticPr fontId="5"/>
  </si>
  <si>
    <t>伊万里市水道事業特別会計</t>
    <phoneticPr fontId="5"/>
  </si>
  <si>
    <t>法適用企業</t>
    <phoneticPr fontId="5"/>
  </si>
  <si>
    <t>伊万里市工業用水道事業特別会計</t>
    <phoneticPr fontId="5"/>
  </si>
  <si>
    <t>法適用企業</t>
    <phoneticPr fontId="5"/>
  </si>
  <si>
    <t>伊万里市下水道事業特別会計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</si>
  <si>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</si>
  <si>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</si>
  <si>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</si>
  <si>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</si>
  <si>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</si>
  <si>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</si>
  <si>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</si>
  <si>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</si>
  <si>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</si>
  <si>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</si>
  <si>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</si>
  <si>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</si>
  <si>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</si>
  <si>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</si>
  <si>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</si>
  <si>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</si>
  <si>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</si>
  <si>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</si>
  <si>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</si>
  <si>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</si>
  <si>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</si>
  <si>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</si>
  <si>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</si>
  <si>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</si>
  <si>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</si>
  <si>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</si>
  <si>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</si>
  <si>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</si>
  <si>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</si>
  <si>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</si>
  <si>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</si>
  <si>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</si>
  <si>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</si>
  <si>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</si>
  <si>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</si>
  <si>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</si>
  <si>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</si>
  <si>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</si>
  <si>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</si>
  <si>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</si>
  <si>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</si>
  <si>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</si>
  <si>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</si>
  <si>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</si>
  <si>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</si>
  <si>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</si>
  <si>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</si>
  <si>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</si>
  <si>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</si>
  <si>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</si>
  <si>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</si>
  <si>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</si>
  <si>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</si>
  <si>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</si>
  <si>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</si>
  <si>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</si>
  <si>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</si>
  <si>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</si>
  <si>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</si>
  <si>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</si>
  <si>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伊万里市水道事業特別会計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</si>
  <si>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</si>
  <si>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</si>
  <si>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</si>
  <si>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</si>
  <si>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</si>
  <si>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</si>
  <si>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</si>
  <si>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</si>
  <si>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</si>
  <si>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</si>
  <si>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</si>
  <si>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</si>
  <si>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</si>
  <si>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</si>
  <si>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</si>
  <si>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</si>
  <si>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</si>
  <si>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</si>
  <si>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</si>
  <si>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</si>
  <si>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</si>
  <si>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</si>
  <si>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</si>
  <si>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</si>
  <si>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</si>
  <si>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</si>
  <si>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</si>
  <si>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</si>
  <si>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</si>
  <si>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</si>
  <si>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</si>
  <si>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</si>
  <si>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</si>
  <si>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</si>
  <si>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</si>
  <si>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</si>
  <si>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</si>
  <si>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</si>
  <si>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</si>
  <si>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</si>
  <si>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</si>
  <si>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</si>
  <si>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</si>
  <si>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</si>
  <si>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</si>
  <si>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</si>
  <si>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</si>
  <si>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</si>
  <si>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</si>
  <si>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</si>
  <si>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</si>
  <si>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</si>
  <si>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</si>
  <si>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</si>
  <si>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</si>
  <si>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</si>
  <si>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</si>
  <si>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</si>
  <si>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</si>
  <si>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</si>
  <si>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</si>
  <si>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</si>
  <si>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</si>
  <si>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</si>
  <si>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</si>
  <si>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</si>
  <si>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</si>
  <si>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</si>
  <si>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</si>
  <si>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</si>
  <si>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</si>
  <si>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</si>
  <si>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</si>
  <si>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</si>
  <si>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</si>
  <si>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</si>
  <si>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</si>
  <si>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</si>
  <si>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</si>
  <si>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</si>
  <si>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</si>
  <si>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</si>
  <si>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</si>
  <si>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</si>
  <si>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</si>
  <si>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2.64</t>
  </si>
  <si>
    <t>▲ 0.40</t>
  </si>
  <si>
    <t>▲ 2.11</t>
  </si>
  <si>
    <t>伊万里市水道事業特別会計</t>
  </si>
  <si>
    <t>伊万里市工業用水道事業特別会計</t>
  </si>
  <si>
    <t>伊万里市国民健康保険特別会計</t>
  </si>
  <si>
    <t>▲ 6.54</t>
  </si>
  <si>
    <t>▲ 5.04</t>
  </si>
  <si>
    <t>一般会計</t>
  </si>
  <si>
    <t>伊万里市介護保険特別会計</t>
  </si>
  <si>
    <t>伊万里市下水道事業特別会計</t>
  </si>
  <si>
    <t>伊万里市市営駐車場特別会計</t>
  </si>
  <si>
    <t>伊万里市後期高齢者医療特別会計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</si>
  <si>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</si>
  <si>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</si>
  <si>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</si>
  <si>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</si>
  <si>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</si>
  <si>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</si>
  <si>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</si>
  <si>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</si>
  <si>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</si>
  <si>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</si>
  <si>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まちづくり基金</t>
    <rPh sb="5" eb="7">
      <t>キキン</t>
    </rPh>
    <phoneticPr fontId="5"/>
  </si>
  <si>
    <t>福祉基金</t>
    <rPh sb="0" eb="2">
      <t>フクシ</t>
    </rPh>
    <rPh sb="2" eb="4">
      <t>キキン</t>
    </rPh>
    <phoneticPr fontId="5"/>
  </si>
  <si>
    <t>広域ごみ処理施設建設に係る地域振興基金</t>
    <rPh sb="0" eb="2">
      <t>コウイキ</t>
    </rPh>
    <rPh sb="4" eb="6">
      <t>ショリ</t>
    </rPh>
    <rPh sb="6" eb="8">
      <t>シセツ</t>
    </rPh>
    <rPh sb="8" eb="10">
      <t>ケンセツ</t>
    </rPh>
    <rPh sb="11" eb="12">
      <t>カカ</t>
    </rPh>
    <rPh sb="13" eb="15">
      <t>チイキ</t>
    </rPh>
    <rPh sb="15" eb="17">
      <t>シンコウ</t>
    </rPh>
    <rPh sb="17" eb="19">
      <t>キキン</t>
    </rPh>
    <phoneticPr fontId="5"/>
  </si>
  <si>
    <t>-</t>
    <phoneticPr fontId="2"/>
  </si>
  <si>
    <t>伊万里・有田地区衛生組合</t>
    <rPh sb="0" eb="3">
      <t>イマリ</t>
    </rPh>
    <rPh sb="4" eb="6">
      <t>アリタ</t>
    </rPh>
    <rPh sb="6" eb="8">
      <t>チク</t>
    </rPh>
    <rPh sb="8" eb="10">
      <t>エイセイ</t>
    </rPh>
    <rPh sb="10" eb="12">
      <t>クミアイ</t>
    </rPh>
    <phoneticPr fontId="2"/>
  </si>
  <si>
    <t>伊万里・有田地区医療福祉組合（一般会計）</t>
    <rPh sb="0" eb="3">
      <t>イマリ</t>
    </rPh>
    <rPh sb="4" eb="6">
      <t>アリタ</t>
    </rPh>
    <rPh sb="6" eb="8">
      <t>チク</t>
    </rPh>
    <rPh sb="8" eb="10">
      <t>イリョウ</t>
    </rPh>
    <rPh sb="10" eb="12">
      <t>フクシ</t>
    </rPh>
    <rPh sb="12" eb="14">
      <t>クミアイ</t>
    </rPh>
    <rPh sb="15" eb="17">
      <t>イッパン</t>
    </rPh>
    <rPh sb="17" eb="19">
      <t>カイケイ</t>
    </rPh>
    <phoneticPr fontId="2"/>
  </si>
  <si>
    <t>伊万里・有田地区医療福祉組合（特別養護老人ホーム）</t>
    <rPh sb="0" eb="3">
      <t>イマリ</t>
    </rPh>
    <rPh sb="4" eb="6">
      <t>アリタ</t>
    </rPh>
    <rPh sb="6" eb="8">
      <t>チク</t>
    </rPh>
    <rPh sb="8" eb="10">
      <t>イリョウ</t>
    </rPh>
    <rPh sb="10" eb="12">
      <t>フクシ</t>
    </rPh>
    <rPh sb="12" eb="14">
      <t>クミアイ</t>
    </rPh>
    <rPh sb="15" eb="17">
      <t>トクベツ</t>
    </rPh>
    <rPh sb="17" eb="19">
      <t>ヨウゴ</t>
    </rPh>
    <rPh sb="19" eb="21">
      <t>ロウジン</t>
    </rPh>
    <phoneticPr fontId="2"/>
  </si>
  <si>
    <t>伊万里・有田地区医療福祉組合（病院事業会計）</t>
    <rPh sb="0" eb="3">
      <t>イマリ</t>
    </rPh>
    <rPh sb="4" eb="6">
      <t>アリタ</t>
    </rPh>
    <rPh sb="6" eb="8">
      <t>チク</t>
    </rPh>
    <rPh sb="8" eb="10">
      <t>イリョウ</t>
    </rPh>
    <rPh sb="10" eb="12">
      <t>フクシ</t>
    </rPh>
    <rPh sb="12" eb="14">
      <t>クミアイ</t>
    </rPh>
    <rPh sb="15" eb="17">
      <t>ビョウイン</t>
    </rPh>
    <rPh sb="17" eb="19">
      <t>ジギョウ</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</si>
  <si>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</si>
  <si>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佐賀県後期高齢者医療広域連合（後期高齢者特別会計）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</si>
  <si>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佐賀県西部広域環境組合</t>
    <rPh sb="0" eb="3">
      <t>サガケン</t>
    </rPh>
    <rPh sb="3" eb="5">
      <t>セイブ</t>
    </rPh>
    <rPh sb="5" eb="7">
      <t>コウイキ</t>
    </rPh>
    <rPh sb="7" eb="9">
      <t>カンキョウ</t>
    </rPh>
    <rPh sb="9" eb="11">
      <t>クミアイ</t>
    </rPh>
    <phoneticPr fontId="2"/>
  </si>
  <si>
    <t>有田磁石場組合</t>
    <rPh sb="0" eb="2">
      <t>アリタ</t>
    </rPh>
    <rPh sb="2" eb="4">
      <t>ジセキ</t>
    </rPh>
    <rPh sb="4" eb="5">
      <t>バ</t>
    </rPh>
    <rPh sb="5" eb="7">
      <t>クミアイ</t>
    </rPh>
    <phoneticPr fontId="2"/>
  </si>
  <si>
    <t>伊万里・有田消防組合</t>
    <rPh sb="0" eb="3">
      <t>イマリ</t>
    </rPh>
    <rPh sb="4" eb="6">
      <t>アリタ</t>
    </rPh>
    <rPh sb="6" eb="8">
      <t>ショウボウ</t>
    </rPh>
    <rPh sb="8" eb="10">
      <t>クミアイ</t>
    </rPh>
    <phoneticPr fontId="2"/>
  </si>
  <si>
    <t>佐賀県市町総合事務組合（一般会計）</t>
  </si>
  <si>
    <t>佐賀県市町総合事務組合（特別会計）</t>
  </si>
  <si>
    <t>伊万里市土地開発公社</t>
    <rPh sb="0" eb="4">
      <t>イマリシ</t>
    </rPh>
    <rPh sb="4" eb="6">
      <t>トチ</t>
    </rPh>
    <rPh sb="6" eb="8">
      <t>カイハツ</t>
    </rPh>
    <rPh sb="8" eb="10">
      <t>コウシャ</t>
    </rPh>
    <phoneticPr fontId="2"/>
  </si>
  <si>
    <t>伊万里情報センター株式会社</t>
    <rPh sb="0" eb="3">
      <t>イマリ</t>
    </rPh>
    <rPh sb="3" eb="5">
      <t>ジョウホウ</t>
    </rPh>
    <rPh sb="9" eb="13">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</si>
  <si>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</si>
  <si>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</si>
  <si>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</si>
  <si>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</si>
  <si>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よりも依然として高い状況にあるが、地方債の新規発行を抑制してきた結果、将来負担比率は年々低下している。一方で、有形固定資産減価償却率は類似団体内平均よりも高く、上昇傾向にある。公共施設等総合管理計画に基づき、今後、施設の集約化・複合化を中心として、施設数の削減に取り組んでいく。</t>
    <rPh sb="1" eb="7">
      <t>ショウライフタンヒリツ</t>
    </rPh>
    <rPh sb="8" eb="12">
      <t>ルイジダンタイ</t>
    </rPh>
    <rPh sb="12" eb="13">
      <t>ナイ</t>
    </rPh>
    <rPh sb="13" eb="15">
      <t>ヘイキン</t>
    </rPh>
    <rPh sb="18" eb="20">
      <t>イゼン</t>
    </rPh>
    <rPh sb="23" eb="24">
      <t>タカ</t>
    </rPh>
    <rPh sb="25" eb="27">
      <t>ジョウキョウ</t>
    </rPh>
    <rPh sb="32" eb="35">
      <t>チホウサイ</t>
    </rPh>
    <rPh sb="36" eb="40">
      <t>シンキハッコウ</t>
    </rPh>
    <rPh sb="41" eb="43">
      <t>ヨクセイ</t>
    </rPh>
    <rPh sb="47" eb="49">
      <t>ケッカ</t>
    </rPh>
    <rPh sb="50" eb="56">
      <t>ショウライフタンヒリツ</t>
    </rPh>
    <rPh sb="57" eb="59">
      <t>ネンネン</t>
    </rPh>
    <rPh sb="59" eb="61">
      <t>テイカ</t>
    </rPh>
    <rPh sb="66" eb="68">
      <t>イッポウ</t>
    </rPh>
    <rPh sb="70" eb="72">
      <t>ユウケイ</t>
    </rPh>
    <rPh sb="72" eb="74">
      <t>コテイ</t>
    </rPh>
    <rPh sb="74" eb="76">
      <t>シサン</t>
    </rPh>
    <rPh sb="76" eb="78">
      <t>ゲンカ</t>
    </rPh>
    <rPh sb="78" eb="80">
      <t>ショウキャク</t>
    </rPh>
    <rPh sb="80" eb="81">
      <t>リツ</t>
    </rPh>
    <rPh sb="82" eb="84">
      <t>ルイジ</t>
    </rPh>
    <rPh sb="84" eb="86">
      <t>ダンタイ</t>
    </rPh>
    <rPh sb="86" eb="87">
      <t>ナイ</t>
    </rPh>
    <rPh sb="87" eb="89">
      <t>ヘイキン</t>
    </rPh>
    <rPh sb="92" eb="93">
      <t>タカ</t>
    </rPh>
    <rPh sb="95" eb="97">
      <t>ジョウショウ</t>
    </rPh>
    <rPh sb="97" eb="99">
      <t>ケイコウ</t>
    </rPh>
    <rPh sb="103" eb="107">
      <t>コウキョウシセツ</t>
    </rPh>
    <rPh sb="107" eb="108">
      <t>トウ</t>
    </rPh>
    <rPh sb="108" eb="114">
      <t>ソウゴウカンリケイカク</t>
    </rPh>
    <rPh sb="115" eb="116">
      <t>モト</t>
    </rPh>
    <rPh sb="119" eb="121">
      <t>コンゴ</t>
    </rPh>
    <rPh sb="122" eb="124">
      <t>シセツ</t>
    </rPh>
    <rPh sb="125" eb="128">
      <t>シュウヤクカ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</si>
  <si>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</si>
  <si>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</si>
  <si>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</si>
  <si>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</si>
  <si>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</si>
  <si>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</si>
  <si>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よりも高い水準にあるものの、地方債の新規発行の抑制に伴う地方債残高の減少や優良債（交付税措置がある地方債）の活用による算入公債費等の増加に伴い低下傾向にある。今後も、地方債残高の縮小と公債費負担の適正化によって、財政の健全化を着実に進めていく。</t>
    <rPh sb="1" eb="7">
      <t>ショウライフタンヒリツ</t>
    </rPh>
    <rPh sb="8" eb="15">
      <t>ジッシツコウサイヒヒリツ</t>
    </rPh>
    <rPh sb="19" eb="23">
      <t>ルイジダンタイ</t>
    </rPh>
    <rPh sb="23" eb="24">
      <t>ナイ</t>
    </rPh>
    <rPh sb="24" eb="26">
      <t>ヘイキン</t>
    </rPh>
    <rPh sb="29" eb="30">
      <t>タカ</t>
    </rPh>
    <rPh sb="31" eb="33">
      <t>スイジュン</t>
    </rPh>
    <rPh sb="40" eb="43">
      <t>チホウサイ</t>
    </rPh>
    <rPh sb="44" eb="48">
      <t>シンキハッコウ</t>
    </rPh>
    <rPh sb="49" eb="51">
      <t>ヨクセイ</t>
    </rPh>
    <rPh sb="52" eb="53">
      <t>トモナ</t>
    </rPh>
    <rPh sb="54" eb="59">
      <t>チホウサイザンダカ</t>
    </rPh>
    <rPh sb="60" eb="62">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</si>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</sst>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c:ext xmlns:c16="http://schemas.microsoft.com/office/drawing/2014/chart" uri="{C3380CC4-5D6E-409C-BE32-E72D297353CC}">
              <c16:uniqueId val="{00000000-BEC7-4242-8523-CB8DBD2A08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42664</c:v>
                </c:pt>
                <c:pt idx="1">
                  <c:v>33365</c:v>
                </c:pt>
                <c:pt idx="2">
                  <c:v>46279</c:v>
                </c:pt>
                <c:pt idx="3">
                  <c:v>30350</c:v>
                </c:pt>
                <c:pt idx="4">
                  <c:v>37822</c:v>
                </c:pt>
              </c:numCache>
            </c:numRef>
          </c:val>
          <c:smooth val="0"/>
          <c:extLst>
            <c:ext xmlns:c16="http://schemas.microsoft.com/office/drawing/2014/chart" uri="{C3380CC4-5D6E-409C-BE32-E72D297353CC}">
              <c16:uniqueId val="{00000001-BEC7-4242-8523-CB8DBD2A080C}"/>
            </c:ext>
          </c:extLst>
        </c:ser>
        <c:dLbls>
          <c:showLegendKey val="0"/>
          <c:showVal val="0"/>
          <c:showCatName val="0"/>
          <c:showSerName val="0"/>
          <c:showPercent val="0"/>
          <c:showBubbleSize val="0"/>
        </c:dLbls>
        <c:marker val="1"/>
        <c:smooth val="0"/>
        <c:axId val="130875312"/>
        <c:axId val="130668696"/>
      </c:lineChart>
      <c:catAx>
        <c:axId val="13087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68696"/>
        <c:crosses val="autoZero"/>
        <c:auto val="1"/>
        <c:lblAlgn val="ctr"/>
        <c:lblOffset val="100"/>
        <c:tickLblSkip val="1"/>
        <c:tickMarkSkip val="1"/>
        <c:noMultiLvlLbl val="0"/>
      </c:catAx>
      <c:valAx>
        <c:axId val="130668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87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3.47</c:v>
                </c:pt>
                <c:pt idx="1">
                  <c:v>2.11</c:v>
                </c:pt>
                <c:pt idx="2">
                  <c:v>2.02</c:v>
                </c:pt>
                <c:pt idx="3">
                  <c:v>2.35</c:v>
                </c:pt>
                <c:pt idx="4">
                  <c:v>1.5</c:v>
                </c:pt>
              </c:numCache>
            </c:numRef>
          </c:val>
          <c:extLst>
            <c:ext xmlns:c16="http://schemas.microsoft.com/office/drawing/2014/chart" uri="{C3380CC4-5D6E-409C-BE32-E72D297353CC}">
              <c16:uniqueId val="{00000000-F77E-4BB9-B0CE-50A78BF631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10.35</c:v>
                </c:pt>
                <c:pt idx="1">
                  <c:v>9.2899999999999991</c:v>
                </c:pt>
                <c:pt idx="2">
                  <c:v>8.74</c:v>
                </c:pt>
                <c:pt idx="3">
                  <c:v>10.97</c:v>
                </c:pt>
                <c:pt idx="4">
                  <c:v>9.42</c:v>
                </c:pt>
              </c:numCache>
            </c:numRef>
          </c:val>
          <c:extLst>
            <c:ext xmlns:c16="http://schemas.microsoft.com/office/drawing/2014/chart" uri="{C3380CC4-5D6E-409C-BE32-E72D297353CC}">
              <c16:uniqueId val="{00000001-F77E-4BB9-B0CE-50A78BF631EC}"/>
            </c:ext>
          </c:extLst>
        </c:ser>
        <c:dLbls>
          <c:showLegendKey val="0"/>
          <c:showVal val="0"/>
          <c:showCatName val="0"/>
          <c:showSerName val="0"/>
          <c:showPercent val="0"/>
          <c:showBubbleSize val="0"/>
        </c:dLbls>
        <c:gapWidth val="250"/>
        <c:overlap val="100"/>
        <c:axId val="107239392"/>
        <c:axId val="132398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1.87</c:v>
                </c:pt>
                <c:pt idx="1">
                  <c:v>-2.64</c:v>
                </c:pt>
                <c:pt idx="2">
                  <c:v>-0.4</c:v>
                </c:pt>
                <c:pt idx="3">
                  <c:v>2.68</c:v>
                </c:pt>
                <c:pt idx="4">
                  <c:v>-2.11</c:v>
                </c:pt>
              </c:numCache>
            </c:numRef>
          </c:val>
          <c:smooth val="0"/>
          <c:extLst>
            <c:ext xmlns:c16="http://schemas.microsoft.com/office/drawing/2014/chart" uri="{C3380CC4-5D6E-409C-BE32-E72D297353CC}">
              <c16:uniqueId val="{00000002-F77E-4BB9-B0CE-50A78BF631EC}"/>
            </c:ext>
          </c:extLst>
        </c:ser>
        <c:dLbls>
          <c:showLegendKey val="0"/>
          <c:showVal val="0"/>
          <c:showCatName val="0"/>
          <c:showSerName val="0"/>
          <c:showPercent val="0"/>
          <c:showBubbleSize val="0"/>
        </c:dLbls>
        <c:marker val="1"/>
        <c:smooth val="0"/>
        <c:axId val="107239392"/>
        <c:axId val="132398040"/>
      </c:lineChart>
      <c:catAx>
        <c:axId val="1072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398040"/>
        <c:crosses val="autoZero"/>
        <c:auto val="1"/>
        <c:lblAlgn val="ctr"/>
        <c:lblOffset val="100"/>
        <c:tickLblSkip val="1"/>
        <c:tickMarkSkip val="1"/>
        <c:noMultiLvlLbl val="0"/>
      </c:catAx>
      <c:valAx>
        <c:axId val="132398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3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2.2400000000000002</c:v>
                </c:pt>
                <c:pt idx="2">
                  <c:v>#N/A</c:v>
                </c:pt>
                <c:pt idx="3">
                  <c:v>1.94</c:v>
                </c:pt>
                <c:pt idx="4">
                  <c:v>#N/A</c:v>
                </c:pt>
                <c:pt idx="5">
                  <c:v>1.21</c:v>
                </c:pt>
                <c:pt idx="6">
                  <c:v>#N/A</c:v>
                </c:pt>
                <c:pt idx="7">
                  <c:v>0.73</c:v>
                </c:pt>
                <c:pt idx="8">
                  <c:v>0</c:v>
                </c:pt>
                <c:pt idx="9">
                  <c:v>0</c:v>
                </c:pt>
              </c:numCache>
            </c:numRef>
          </c:val>
          <c:extLst>
            <c:ext xmlns:c16="http://schemas.microsoft.com/office/drawing/2014/chart" uri="{C3380CC4-5D6E-409C-BE32-E72D297353CC}">
              <c16:uniqueId val="{00000000-C007-4092-9D33-4124BEB858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07-4092-9D33-4124BEB858A7}"/>
            </c:ext>
          </c:extLst>
        </c:ser>
        <c:ser>
          <c:idx val="2"/>
          <c:order val="2"/>
          <c:tx>
            <c:strRef>
              <c:f>データシート!$A$29</c:f>
              <c:strCache>
                <c:ptCount val="1"/>
                <c:pt idx="0">
                  <c:v>伊万里市後期高齢者医療特別会計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C007-4092-9D33-4124BEB858A7}"/>
            </c:ext>
          </c:extLst>
        </c:ser>
        <c:ser>
          <c:idx val="3"/>
          <c:order val="3"/>
          <c:tx>
            <c:strRef>
              <c:f>データシート!$A$30</c:f>
              <c:strCache>
                <c:ptCount val="1"/>
                <c:pt idx="0">
                  <c:v>伊万里市市営駐車場特別会計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0.18</c:v>
                </c:pt>
                <c:pt idx="4">
                  <c:v>#N/A</c:v>
                </c:pt>
                <c:pt idx="5">
                  <c:v>0.03</c:v>
                </c:pt>
                <c:pt idx="6">
                  <c:v>#N/A</c:v>
                </c:pt>
                <c:pt idx="7">
                  <c:v>0.02</c:v>
                </c:pt>
                <c:pt idx="8">
                  <c:v>#N/A</c:v>
                </c:pt>
                <c:pt idx="9">
                  <c:v>0.04</c:v>
                </c:pt>
              </c:numCache>
            </c:numRef>
          </c:val>
          <c:extLst>
            <c:ext xmlns:c16="http://schemas.microsoft.com/office/drawing/2014/chart" uri="{C3380CC4-5D6E-409C-BE32-E72D297353CC}">
              <c16:uniqueId val="{00000003-C007-4092-9D33-4124BEB858A7}"/>
            </c:ext>
          </c:extLst>
        </c:ser>
        <c:ser>
          <c:idx val="4"/>
          <c:order val="4"/>
          <c:tx>
            <c:strRef>
              <c:f>データシート!$A$31</c:f>
              <c:strCache>
                <c:ptCount val="1"/>
                <c:pt idx="0">
                  <c:v>伊万里市下水道事業特別会計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c:ext xmlns:c16="http://schemas.microsoft.com/office/drawing/2014/chart" uri="{C3380CC4-5D6E-409C-BE32-E72D297353CC}">
              <c16:uniqueId val="{00000004-C007-4092-9D33-4124BEB858A7}"/>
            </c:ext>
          </c:extLst>
        </c:ser>
        <c:ser>
          <c:idx val="5"/>
          <c:order val="5"/>
          <c:tx>
            <c:strRef>
              <c:f>データシート!$A$32</c:f>
              <c:strCache>
                <c:ptCount val="1"/>
                <c:pt idx="0">
                  <c:v>伊万里市介護保険特別会計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1.42</c:v>
                </c:pt>
                <c:pt idx="2">
                  <c:v>#N/A</c:v>
                </c:pt>
                <c:pt idx="3">
                  <c:v>1.65</c:v>
                </c:pt>
                <c:pt idx="4">
                  <c:v>#N/A</c:v>
                </c:pt>
                <c:pt idx="5">
                  <c:v>1.83</c:v>
                </c:pt>
                <c:pt idx="6">
                  <c:v>#N/A</c:v>
                </c:pt>
                <c:pt idx="7">
                  <c:v>1.17</c:v>
                </c:pt>
                <c:pt idx="8">
                  <c:v>#N/A</c:v>
                </c:pt>
                <c:pt idx="9">
                  <c:v>1.34</c:v>
                </c:pt>
              </c:numCache>
            </c:numRef>
          </c:val>
          <c:extLst>
            <c:ext xmlns:c16="http://schemas.microsoft.com/office/drawing/2014/chart" uri="{C3380CC4-5D6E-409C-BE32-E72D297353CC}">
              <c16:uniqueId val="{00000005-C007-4092-9D33-4124BEB858A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3.31</c:v>
                </c:pt>
                <c:pt idx="2">
                  <c:v>#N/A</c:v>
                </c:pt>
                <c:pt idx="3">
                  <c:v>1.92</c:v>
                </c:pt>
                <c:pt idx="4">
                  <c:v>#N/A</c:v>
                </c:pt>
                <c:pt idx="5">
                  <c:v>1.99</c:v>
                </c:pt>
                <c:pt idx="6">
                  <c:v>#N/A</c:v>
                </c:pt>
                <c:pt idx="7">
                  <c:v>2.3199999999999998</c:v>
                </c:pt>
                <c:pt idx="8">
                  <c:v>#N/A</c:v>
                </c:pt>
                <c:pt idx="9">
                  <c:v>1.45</c:v>
                </c:pt>
              </c:numCache>
            </c:numRef>
          </c:val>
          <c:extLst>
            <c:ext xmlns:c16="http://schemas.microsoft.com/office/drawing/2014/chart" uri="{C3380CC4-5D6E-409C-BE32-E72D297353CC}">
              <c16:uniqueId val="{00000006-C007-4092-9D33-4124BEB858A7}"/>
            </c:ext>
          </c:extLst>
        </c:ser>
        <c:ser>
          <c:idx val="7"/>
          <c:order val="7"/>
          <c:tx>
            <c:strRef>
              <c:f>データシート!$A$34</c:f>
              <c:strCache>
                <c:ptCount val="1"/>
                <c:pt idx="0">
                  <c:v>伊万里市国民健康保険特別会計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6.54</c:v>
                </c:pt>
                <c:pt idx="1">
                  <c:v>#N/A</c:v>
                </c:pt>
                <c:pt idx="2">
                  <c:v>5.04</c:v>
                </c:pt>
                <c:pt idx="3">
                  <c:v>#N/A</c:v>
                </c:pt>
                <c:pt idx="4">
                  <c:v>#N/A</c:v>
                </c:pt>
                <c:pt idx="5">
                  <c:v>2.23</c:v>
                </c:pt>
                <c:pt idx="6">
                  <c:v>#N/A</c:v>
                </c:pt>
                <c:pt idx="7">
                  <c:v>1.89</c:v>
                </c:pt>
                <c:pt idx="8">
                  <c:v>#N/A</c:v>
                </c:pt>
                <c:pt idx="9">
                  <c:v>2.2400000000000002</c:v>
                </c:pt>
              </c:numCache>
            </c:numRef>
          </c:val>
          <c:extLst>
            <c:ext xmlns:c16="http://schemas.microsoft.com/office/drawing/2014/chart" uri="{C3380CC4-5D6E-409C-BE32-E72D297353CC}">
              <c16:uniqueId val="{00000007-C007-4092-9D33-4124BEB858A7}"/>
            </c:ext>
          </c:extLst>
        </c:ser>
        <c:ser>
          <c:idx val="8"/>
          <c:order val="8"/>
          <c:tx>
            <c:strRef>
              <c:f>データシート!$A$35</c:f>
              <c:strCache>
                <c:ptCount val="1"/>
                <c:pt idx="0">
                  <c:v>伊万里市工業用水道事業特別会計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7.98</c:v>
                </c:pt>
                <c:pt idx="2">
                  <c:v>#N/A</c:v>
                </c:pt>
                <c:pt idx="3">
                  <c:v>8.17</c:v>
                </c:pt>
                <c:pt idx="4">
                  <c:v>#N/A</c:v>
                </c:pt>
                <c:pt idx="5">
                  <c:v>7.93</c:v>
                </c:pt>
                <c:pt idx="6">
                  <c:v>#N/A</c:v>
                </c:pt>
                <c:pt idx="7">
                  <c:v>7.87</c:v>
                </c:pt>
                <c:pt idx="8">
                  <c:v>#N/A</c:v>
                </c:pt>
                <c:pt idx="9">
                  <c:v>8</c:v>
                </c:pt>
              </c:numCache>
            </c:numRef>
          </c:val>
          <c:extLst>
            <c:ext xmlns:c16="http://schemas.microsoft.com/office/drawing/2014/chart" uri="{C3380CC4-5D6E-409C-BE32-E72D297353CC}">
              <c16:uniqueId val="{00000008-C007-4092-9D33-4124BEB858A7}"/>
            </c:ext>
          </c:extLst>
        </c:ser>
        <c:ser>
          <c:idx val="9"/>
          <c:order val="9"/>
          <c:tx>
            <c:strRef>
              <c:f>データシート!$A$36</c:f>
              <c:strCache>
                <c:ptCount val="1"/>
                <c:pt idx="0">
                  <c:v>伊万里市水道事業特別会計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c:v>
                </c:pt>
                <c:pt idx="2">
                  <c:v>#N/A</c:v>
                </c:pt>
                <c:pt idx="3">
                  <c:v>9.4600000000000009</c:v>
                </c:pt>
                <c:pt idx="4">
                  <c:v>#N/A</c:v>
                </c:pt>
                <c:pt idx="5">
                  <c:v>10.68</c:v>
                </c:pt>
                <c:pt idx="6">
                  <c:v>#N/A</c:v>
                </c:pt>
                <c:pt idx="7">
                  <c:v>11.23</c:v>
                </c:pt>
                <c:pt idx="8">
                  <c:v>#N/A</c:v>
                </c:pt>
                <c:pt idx="9">
                  <c:v>12.85</c:v>
                </c:pt>
              </c:numCache>
            </c:numRef>
          </c:val>
          <c:extLst>
            <c:ext xmlns:c16="http://schemas.microsoft.com/office/drawing/2014/chart" uri="{C3380CC4-5D6E-409C-BE32-E72D297353CC}">
              <c16:uniqueId val="{00000009-C007-4092-9D33-4124BEB858A7}"/>
            </c:ext>
          </c:extLst>
        </c:ser>
        <c:dLbls>
          <c:showLegendKey val="0"/>
          <c:showVal val="0"/>
          <c:showCatName val="0"/>
          <c:showSerName val="0"/>
          <c:showPercent val="0"/>
          <c:showBubbleSize val="0"/>
        </c:dLbls>
        <c:gapWidth val="150"/>
        <c:overlap val="100"/>
        <c:axId val="239144472"/>
        <c:axId val="225341712"/>
      </c:barChart>
      <c:catAx>
        <c:axId val="23914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341712"/>
        <c:crosses val="autoZero"/>
        <c:auto val="1"/>
        <c:lblAlgn val="ctr"/>
        <c:lblOffset val="100"/>
        <c:tickLblSkip val="1"/>
        <c:tickMarkSkip val="1"/>
        <c:noMultiLvlLbl val="0"/>
      </c:catAx>
      <c:valAx>
        <c:axId val="22534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144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1808</c:v>
                </c:pt>
                <c:pt idx="5">
                  <c:v>1830</c:v>
                </c:pt>
                <c:pt idx="8">
                  <c:v>1893</c:v>
                </c:pt>
                <c:pt idx="11">
                  <c:v>1984</c:v>
                </c:pt>
                <c:pt idx="14">
                  <c:v>2160</c:v>
                </c:pt>
              </c:numCache>
            </c:numRef>
          </c:val>
          <c:extLst>
            <c:ext xmlns:c16="http://schemas.microsoft.com/office/drawing/2014/chart" uri="{C3380CC4-5D6E-409C-BE32-E72D297353CC}">
              <c16:uniqueId val="{00000000-6420-4708-863E-F4B328FDC7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20-4708-863E-F4B328FDC7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c:v>
                </c:pt>
                <c:pt idx="3">
                  <c:v>80</c:v>
                </c:pt>
                <c:pt idx="6">
                  <c:v>79</c:v>
                </c:pt>
                <c:pt idx="9">
                  <c:v>80</c:v>
                </c:pt>
                <c:pt idx="12">
                  <c:v>80</c:v>
                </c:pt>
              </c:numCache>
            </c:numRef>
          </c:val>
          <c:extLst>
            <c:ext xmlns:c16="http://schemas.microsoft.com/office/drawing/2014/chart" uri="{C3380CC4-5D6E-409C-BE32-E72D297353CC}">
              <c16:uniqueId val="{00000002-6420-4708-863E-F4B328FDC7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124</c:v>
                </c:pt>
                <c:pt idx="3">
                  <c:v>175</c:v>
                </c:pt>
                <c:pt idx="6">
                  <c:v>178</c:v>
                </c:pt>
                <c:pt idx="9">
                  <c:v>304</c:v>
                </c:pt>
                <c:pt idx="12">
                  <c:v>320</c:v>
                </c:pt>
              </c:numCache>
            </c:numRef>
          </c:val>
          <c:extLst>
            <c:ext xmlns:c16="http://schemas.microsoft.com/office/drawing/2014/chart" uri="{C3380CC4-5D6E-409C-BE32-E72D297353CC}">
              <c16:uniqueId val="{00000003-6420-4708-863E-F4B328FDC7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1233</c:v>
                </c:pt>
                <c:pt idx="3">
                  <c:v>1327</c:v>
                </c:pt>
                <c:pt idx="6">
                  <c:v>1423</c:v>
                </c:pt>
                <c:pt idx="9">
                  <c:v>1534</c:v>
                </c:pt>
                <c:pt idx="12">
                  <c:v>1277</c:v>
                </c:pt>
              </c:numCache>
            </c:numRef>
          </c:val>
          <c:extLst>
            <c:ext xmlns:c16="http://schemas.microsoft.com/office/drawing/2014/chart" uri="{C3380CC4-5D6E-409C-BE32-E72D297353CC}">
              <c16:uniqueId val="{00000004-6420-4708-863E-F4B328FDC7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20-4708-863E-F4B328FDC7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20-4708-863E-F4B328FDC7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2214</c:v>
                </c:pt>
                <c:pt idx="3">
                  <c:v>2238</c:v>
                </c:pt>
                <c:pt idx="6">
                  <c:v>2187</c:v>
                </c:pt>
                <c:pt idx="9">
                  <c:v>2061</c:v>
                </c:pt>
                <c:pt idx="12">
                  <c:v>1881</c:v>
                </c:pt>
              </c:numCache>
            </c:numRef>
          </c:val>
          <c:extLst>
            <c:ext xmlns:c16="http://schemas.microsoft.com/office/drawing/2014/chart" uri="{C3380CC4-5D6E-409C-BE32-E72D297353CC}">
              <c16:uniqueId val="{00000007-6420-4708-863E-F4B328FDC758}"/>
            </c:ext>
          </c:extLst>
        </c:ser>
        <c:dLbls>
          <c:showLegendKey val="0"/>
          <c:showVal val="0"/>
          <c:showCatName val="0"/>
          <c:showSerName val="0"/>
          <c:showPercent val="0"/>
          <c:showBubbleSize val="0"/>
        </c:dLbls>
        <c:gapWidth val="100"/>
        <c:overlap val="100"/>
        <c:axId val="220618400"/>
        <c:axId val="22725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1847</c:v>
                </c:pt>
                <c:pt idx="2">
                  <c:v>#N/A</c:v>
                </c:pt>
                <c:pt idx="3">
                  <c:v>#N/A</c:v>
                </c:pt>
                <c:pt idx="4">
                  <c:v>1990</c:v>
                </c:pt>
                <c:pt idx="5">
                  <c:v>#N/A</c:v>
                </c:pt>
                <c:pt idx="6">
                  <c:v>#N/A</c:v>
                </c:pt>
                <c:pt idx="7">
                  <c:v>1974</c:v>
                </c:pt>
                <c:pt idx="8">
                  <c:v>#N/A</c:v>
                </c:pt>
                <c:pt idx="9">
                  <c:v>#N/A</c:v>
                </c:pt>
                <c:pt idx="10">
                  <c:v>1995</c:v>
                </c:pt>
                <c:pt idx="11">
                  <c:v>#N/A</c:v>
                </c:pt>
                <c:pt idx="12">
                  <c:v>#N/A</c:v>
                </c:pt>
                <c:pt idx="13">
                  <c:v>1398</c:v>
                </c:pt>
                <c:pt idx="14">
                  <c:v>#N/A</c:v>
                </c:pt>
              </c:numCache>
            </c:numRef>
          </c:val>
          <c:smooth val="0"/>
          <c:extLst>
            <c:ext xmlns:c16="http://schemas.microsoft.com/office/drawing/2014/chart" uri="{C3380CC4-5D6E-409C-BE32-E72D297353CC}">
              <c16:uniqueId val="{00000008-6420-4708-863E-F4B328FDC758}"/>
            </c:ext>
          </c:extLst>
        </c:ser>
        <c:dLbls>
          <c:showLegendKey val="0"/>
          <c:showVal val="0"/>
          <c:showCatName val="0"/>
          <c:showSerName val="0"/>
          <c:showPercent val="0"/>
          <c:showBubbleSize val="0"/>
        </c:dLbls>
        <c:marker val="1"/>
        <c:smooth val="0"/>
        <c:axId val="220618400"/>
        <c:axId val="227253040"/>
      </c:lineChart>
      <c:catAx>
        <c:axId val="2206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253040"/>
        <c:crosses val="autoZero"/>
        <c:auto val="1"/>
        <c:lblAlgn val="ctr"/>
        <c:lblOffset val="100"/>
        <c:tickLblSkip val="1"/>
        <c:tickMarkSkip val="1"/>
        <c:noMultiLvlLbl val="0"/>
      </c:catAx>
      <c:valAx>
        <c:axId val="22725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1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27972</c:v>
                </c:pt>
                <c:pt idx="5">
                  <c:v>28091</c:v>
                </c:pt>
                <c:pt idx="8">
                  <c:v>27598</c:v>
                </c:pt>
                <c:pt idx="11">
                  <c:v>27434</c:v>
                </c:pt>
                <c:pt idx="14">
                  <c:v>26963</c:v>
                </c:pt>
              </c:numCache>
            </c:numRef>
          </c:val>
          <c:extLst>
            <c:ext xmlns:c16="http://schemas.microsoft.com/office/drawing/2014/chart" uri="{C3380CC4-5D6E-409C-BE32-E72D297353CC}">
              <c16:uniqueId val="{00000000-4C97-4AD2-899B-675CBDD0F3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225</c:v>
                </c:pt>
                <c:pt idx="5">
                  <c:v>174</c:v>
                </c:pt>
                <c:pt idx="8">
                  <c:v>169</c:v>
                </c:pt>
                <c:pt idx="11">
                  <c:v>168</c:v>
                </c:pt>
                <c:pt idx="14">
                  <c:v>176</c:v>
                </c:pt>
              </c:numCache>
            </c:numRef>
          </c:val>
          <c:extLst>
            <c:ext xmlns:c16="http://schemas.microsoft.com/office/drawing/2014/chart" uri="{C3380CC4-5D6E-409C-BE32-E72D297353CC}">
              <c16:uniqueId val="{00000001-4C97-4AD2-899B-675CBDD0F3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4532</c:v>
                </c:pt>
                <c:pt idx="5">
                  <c:v>4917</c:v>
                </c:pt>
                <c:pt idx="8">
                  <c:v>4589</c:v>
                </c:pt>
                <c:pt idx="11">
                  <c:v>4818</c:v>
                </c:pt>
                <c:pt idx="14">
                  <c:v>4835</c:v>
                </c:pt>
              </c:numCache>
            </c:numRef>
          </c:val>
          <c:extLst>
            <c:ext xmlns:c16="http://schemas.microsoft.com/office/drawing/2014/chart" uri="{C3380CC4-5D6E-409C-BE32-E72D297353CC}">
              <c16:uniqueId val="{00000002-4C97-4AD2-899B-675CBDD0F3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97-4AD2-899B-675CBDD0F3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97-4AD2-899B-675CBDD0F3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343</c:v>
                </c:pt>
                <c:pt idx="3">
                  <c:v>402</c:v>
                </c:pt>
                <c:pt idx="6">
                  <c:v>422</c:v>
                </c:pt>
                <c:pt idx="9">
                  <c:v>319</c:v>
                </c:pt>
                <c:pt idx="12">
                  <c:v>128</c:v>
                </c:pt>
              </c:numCache>
            </c:numRef>
          </c:val>
          <c:extLst>
            <c:ext xmlns:c16="http://schemas.microsoft.com/office/drawing/2014/chart" uri="{C3380CC4-5D6E-409C-BE32-E72D297353CC}">
              <c16:uniqueId val="{00000005-4C97-4AD2-899B-675CBDD0F3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4092</c:v>
                </c:pt>
                <c:pt idx="3">
                  <c:v>4056</c:v>
                </c:pt>
                <c:pt idx="6">
                  <c:v>4098</c:v>
                </c:pt>
                <c:pt idx="9">
                  <c:v>4021</c:v>
                </c:pt>
                <c:pt idx="12">
                  <c:v>4028</c:v>
                </c:pt>
              </c:numCache>
            </c:numRef>
          </c:val>
          <c:extLst>
            <c:ext xmlns:c16="http://schemas.microsoft.com/office/drawing/2014/chart" uri="{C3380CC4-5D6E-409C-BE32-E72D297353CC}">
              <c16:uniqueId val="{00000006-4C97-4AD2-899B-675CBDD0F3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2998</c:v>
                </c:pt>
                <c:pt idx="3">
                  <c:v>2941</c:v>
                </c:pt>
                <c:pt idx="6">
                  <c:v>3014</c:v>
                </c:pt>
                <c:pt idx="9">
                  <c:v>2847</c:v>
                </c:pt>
                <c:pt idx="12">
                  <c:v>2568</c:v>
                </c:pt>
              </c:numCache>
            </c:numRef>
          </c:val>
          <c:extLst>
            <c:ext xmlns:c16="http://schemas.microsoft.com/office/drawing/2014/chart" uri="{C3380CC4-5D6E-409C-BE32-E72D297353CC}">
              <c16:uniqueId val="{00000007-4C97-4AD2-899B-675CBDD0F3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14738</c:v>
                </c:pt>
                <c:pt idx="3">
                  <c:v>14465</c:v>
                </c:pt>
                <c:pt idx="6">
                  <c:v>13645</c:v>
                </c:pt>
                <c:pt idx="9">
                  <c:v>13083</c:v>
                </c:pt>
                <c:pt idx="12">
                  <c:v>12391</c:v>
                </c:pt>
              </c:numCache>
            </c:numRef>
          </c:val>
          <c:extLst>
            <c:ext xmlns:c16="http://schemas.microsoft.com/office/drawing/2014/chart" uri="{C3380CC4-5D6E-409C-BE32-E72D297353CC}">
              <c16:uniqueId val="{00000008-4C97-4AD2-899B-675CBDD0F3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438</c:v>
                </c:pt>
                <c:pt idx="3">
                  <c:v>358</c:v>
                </c:pt>
                <c:pt idx="6">
                  <c:v>279</c:v>
                </c:pt>
                <c:pt idx="9">
                  <c:v>199</c:v>
                </c:pt>
                <c:pt idx="12">
                  <c:v>120</c:v>
                </c:pt>
              </c:numCache>
            </c:numRef>
          </c:val>
          <c:extLst>
            <c:ext xmlns:c16="http://schemas.microsoft.com/office/drawing/2014/chart" uri="{C3380CC4-5D6E-409C-BE32-E72D297353CC}">
              <c16:uniqueId val="{00000009-4C97-4AD2-899B-675CBDD0F3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21855</c:v>
                </c:pt>
                <c:pt idx="3">
                  <c:v>21588</c:v>
                </c:pt>
                <c:pt idx="6">
                  <c:v>21850</c:v>
                </c:pt>
                <c:pt idx="9">
                  <c:v>21390</c:v>
                </c:pt>
                <c:pt idx="12">
                  <c:v>21141</c:v>
                </c:pt>
              </c:numCache>
            </c:numRef>
          </c:val>
          <c:extLst>
            <c:ext xmlns:c16="http://schemas.microsoft.com/office/drawing/2014/chart" uri="{C3380CC4-5D6E-409C-BE32-E72D297353CC}">
              <c16:uniqueId val="{0000000A-4C97-4AD2-899B-675CBDD0F355}"/>
            </c:ext>
          </c:extLst>
        </c:ser>
        <c:dLbls>
          <c:showLegendKey val="0"/>
          <c:showVal val="0"/>
          <c:showCatName val="0"/>
          <c:showSerName val="0"/>
          <c:showPercent val="0"/>
          <c:showBubbleSize val="0"/>
        </c:dLbls>
        <c:gapWidth val="100"/>
        <c:overlap val="100"/>
        <c:axId val="132165848"/>
        <c:axId val="13323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11734</c:v>
                </c:pt>
                <c:pt idx="2">
                  <c:v>#N/A</c:v>
                </c:pt>
                <c:pt idx="3">
                  <c:v>#N/A</c:v>
                </c:pt>
                <c:pt idx="4">
                  <c:v>10630</c:v>
                </c:pt>
                <c:pt idx="5">
                  <c:v>#N/A</c:v>
                </c:pt>
                <c:pt idx="6">
                  <c:v>#N/A</c:v>
                </c:pt>
                <c:pt idx="7">
                  <c:v>10951</c:v>
                </c:pt>
                <c:pt idx="8">
                  <c:v>#N/A</c:v>
                </c:pt>
                <c:pt idx="9">
                  <c:v>#N/A</c:v>
                </c:pt>
                <c:pt idx="10">
                  <c:v>9440</c:v>
                </c:pt>
                <c:pt idx="11">
                  <c:v>#N/A</c:v>
                </c:pt>
                <c:pt idx="12">
                  <c:v>#N/A</c:v>
                </c:pt>
                <c:pt idx="13">
                  <c:v>8401</c:v>
                </c:pt>
                <c:pt idx="14">
                  <c:v>#N/A</c:v>
                </c:pt>
              </c:numCache>
            </c:numRef>
          </c:val>
          <c:smooth val="0"/>
          <c:extLst>
            <c:ext xmlns:c16="http://schemas.microsoft.com/office/drawing/2014/chart" uri="{C3380CC4-5D6E-409C-BE32-E72D297353CC}">
              <c16:uniqueId val="{0000000B-4C97-4AD2-899B-675CBDD0F355}"/>
            </c:ext>
          </c:extLst>
        </c:ser>
        <c:dLbls>
          <c:showLegendKey val="0"/>
          <c:showVal val="0"/>
          <c:showCatName val="0"/>
          <c:showSerName val="0"/>
          <c:showPercent val="0"/>
          <c:showBubbleSize val="0"/>
        </c:dLbls>
        <c:marker val="1"/>
        <c:smooth val="0"/>
        <c:axId val="132165848"/>
        <c:axId val="133231024"/>
      </c:lineChart>
      <c:catAx>
        <c:axId val="13216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231024"/>
        <c:crosses val="autoZero"/>
        <c:auto val="1"/>
        <c:lblAlgn val="ctr"/>
        <c:lblOffset val="100"/>
        <c:tickLblSkip val="1"/>
        <c:tickMarkSkip val="1"/>
        <c:noMultiLvlLbl val="0"/>
      </c:catAx>
      <c:valAx>
        <c:axId val="13323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6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1208</c:v>
                </c:pt>
                <c:pt idx="1">
                  <c:v>1534</c:v>
                </c:pt>
                <c:pt idx="2">
                  <c:v>1346</c:v>
                </c:pt>
              </c:numCache>
            </c:numRef>
          </c:val>
          <c:extLst>
            <c:ext xmlns:c16="http://schemas.microsoft.com/office/drawing/2014/chart" uri="{C3380CC4-5D6E-409C-BE32-E72D297353CC}">
              <c16:uniqueId val="{00000000-ECA0-4A37-BA5F-B1A86AF03D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505</c:v>
                </c:pt>
                <c:pt idx="1">
                  <c:v>501</c:v>
                </c:pt>
                <c:pt idx="2">
                  <c:v>405</c:v>
                </c:pt>
              </c:numCache>
            </c:numRef>
          </c:val>
          <c:extLst>
            <c:ext xmlns:c16="http://schemas.microsoft.com/office/drawing/2014/chart" uri="{C3380CC4-5D6E-409C-BE32-E72D297353CC}">
              <c16:uniqueId val="{00000001-ECA0-4A37-BA5F-B1A86AF03D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2565</c:v>
                </c:pt>
                <c:pt idx="1">
                  <c:v>2768</c:v>
                </c:pt>
                <c:pt idx="2">
                  <c:v>3259</c:v>
                </c:pt>
              </c:numCache>
            </c:numRef>
          </c:val>
          <c:extLst>
            <c:ext xmlns:c16="http://schemas.microsoft.com/office/drawing/2014/chart" uri="{C3380CC4-5D6E-409C-BE32-E72D297353CC}">
              <c16:uniqueId val="{00000002-ECA0-4A37-BA5F-B1A86AF03D3E}"/>
            </c:ext>
          </c:extLst>
        </c:ser>
        <c:dLbls>
          <c:showLegendKey val="0"/>
          <c:showVal val="0"/>
          <c:showCatName val="0"/>
          <c:showSerName val="0"/>
          <c:showPercent val="0"/>
          <c:showBubbleSize val="0"/>
        </c:dLbls>
        <c:gapWidth val="120"/>
        <c:overlap val="100"/>
        <c:axId val="227247168"/>
        <c:axId val="222648416"/>
      </c:barChart>
      <c:catAx>
        <c:axId val="227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648416"/>
        <c:crosses val="autoZero"/>
        <c:auto val="1"/>
        <c:lblAlgn val="ctr"/>
        <c:lblOffset val="100"/>
        <c:tickLblSkip val="1"/>
        <c:tickMarkSkip val="1"/>
        <c:noMultiLvlLbl val="0"/>
      </c:catAx>
      <c:valAx>
        <c:axId val="22264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{910A6847-2808-440F-A5B6-E4598C70ACE9}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989-4729-8997-B1CDB293AE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{886CBEC5-9E48-4900-8EA1-43B9762FDEAD}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89-4729-8997-B1CDB293AE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{56068B21-8CB2-4573-8FF4-95F5A86B4B60}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89-4729-8997-B1CDB293AE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{CD547859-DC1D-4AA5-BAE1-C14D50684101}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89-4729-8997-B1CDB293AE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{C9FF862D-6356-4174-8F34-C53772CC31CB}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89-4729-8997-B1CDB293AE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{64F0A287-08E5-44CB-9E94-8CD0077324F6}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989-4729-8997-B1CDB293AE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{34D9C154-EA95-4CB8-BDE5-7D37B9A27F23}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989-4729-8997-B1CDB293AE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{2CC60D3C-F949-4D82-8ABA-29EB57768FA9}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989-4729-8997-B1CDB293AE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{8A85C96F-B5B7-4BAB-ADC1-B775015727B1}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989-4729-8997-B1CDB293AE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39</c:v>
                </c:pt>
                <c:pt idx="16">
                  <c:v>65.5</c:v>
                </c:pt>
                <c:pt idx="24">
                  <c:v>67</c:v>
                </c:pt>
                <c:pt idx="32">
                  <c:v>69.2</c:v>
                </c:pt>
              </c:numCache>
            </c:numRef>
          </c:xVal>
          <c:yVal>
            <c:numRef>
              <c:f>公会計指標分析・財政指標組合せ分析表!$BP$51:$DC$51</c:f>
              <c:numCache>
                <c:formatCode>#,##0.0;"▲ "#,##0.0</c:formatCode>
                <c:ptCount val="40"/>
                <c:pt idx="0">
                  <c:v>96.1</c:v>
                </c:pt>
                <c:pt idx="8">
                  <c:v>88.8</c:v>
                </c:pt>
                <c:pt idx="16">
                  <c:v>91.3</c:v>
                </c:pt>
                <c:pt idx="24">
                  <c:v>78.400000000000006</c:v>
                </c:pt>
                <c:pt idx="32">
                  <c:v>69</c:v>
                </c:pt>
              </c:numCache>
            </c:numRef>
          </c:yVal>
          <c:smooth val="0"/>
          <c:extLst>
            <c:ext xmlns:c16="http://schemas.microsoft.com/office/drawing/2014/chart" uri="{C3380CC4-5D6E-409C-BE32-E72D297353CC}">
              <c16:uniqueId val="{00000009-0989-4729-8997-B1CDB293AE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{7D2B216E-627A-4BDD-84B5-A6B0978B7248}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989-4729-8997-B1CDB293AE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{6795813E-F943-4D63-AB1C-BB910D31C0F5}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89-4729-8997-B1CDB293AE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{17534D73-CBBF-46F4-B2CC-F069812D6071}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89-4729-8997-B1CDB293AE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{00DA921E-28D4-4FC0-B665-68CD43FC5829}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89-4729-8997-B1CDB293AE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{DA83C849-5CFC-49D5-BEF0-2057E4E28815}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89-4729-8997-B1CDB293AE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{0D84162D-CCBC-4D62-A3E4-627A94EEB99D}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989-4729-8997-B1CDB293AE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{1EB303E2-5A68-4D82-B025-76DC05F8C400}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989-4729-8997-B1CDB293AE01}"/>
                </c:ext>
              </c:extLst>
            </c:dLbl>
            <c:dLbl>
              <c:idx val="24"/>
              <c:layout>
                <c:manualLayout>
                  <c:x val="-3.592982392785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{B58A2B91-621E-4A84-B2CC-8295E6AA920D}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989-4729-8997-B1CDB293AE01}"/>
                </c:ext>
              </c:extLst>
            </c:dLbl>
            <c:dLbl>
              <c:idx val="32"/>
              <c:layout>
                <c:manualLayout>
                  <c:x val="-2.823112719194656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{37AE3A94-E476-4647-98A9-D8EA36D273FA}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989-4729-8997-B1CDB293AE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57.2</c:v>
                </c:pt>
                <c:pt idx="16">
                  <c:v>58.5</c:v>
                </c:pt>
                <c:pt idx="24">
                  <c:v>59.8</c:v>
                </c:pt>
                <c:pt idx="32">
                  <c:v>60.6</c:v>
                </c:pt>
              </c:numCache>
            </c:numRef>
          </c:xVal>
          <c:yVal>
            <c:numRef>
              <c:f>公会計指標分析・財政指標組合せ分析表!$BP$55:$DC$55</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0989-4729-8997-B1CDB293AE01}"/>
            </c:ext>
          </c:extLst>
        </c:ser>
        <c:dLbls>
          <c:showLegendKey val="0"/>
          <c:showVal val="1"/>
          <c:showCatName val="0"/>
          <c:showSerName val="0"/>
          <c:showPercent val="0"/>
          <c:showBubbleSize val="0"/>
        </c:dLbls>
        <c:axId val="46179840"/>
        <c:axId val="46181760"/>
      </c:scatterChart>
      <c:valAx>
        <c:axId val="46179840"/>
        <c:scaling>
          <c:orientation val="minMax"/>
          <c:max val="72"/>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2565430537698833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{09EF2624-BCC4-4344-BDC4-C6DA2086C544}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E2B-4C1E-B8AE-CB9766FE47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{652454A4-805D-4B9C-9502-2858F46FB901}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2B-4C1E-B8AE-CB9766FE47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{765CA8CF-B920-4C46-880F-26BF7F774D8E}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2B-4C1E-B8AE-CB9766FE47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{0F1F9AC6-4ADA-4EAF-91B2-9E95AF31237C}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2B-4C1E-B8AE-CB9766FE47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{099EC591-892D-4038-883F-CB3A807497E0}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2B-4C1E-B8AE-CB9766FE47B5}"/>
                </c:ext>
              </c:extLst>
            </c:dLbl>
            <c:dLbl>
              <c:idx val="8"/>
              <c:layout>
                <c:manualLayout>
                  <c:x val="0"/>
                  <c:y val="9.846688864427665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{60C9A40D-EFBB-45D3-8845-C6CFBA936D62}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E2B-4C1E-B8AE-CB9766FE47B5}"/>
                </c:ext>
              </c:extLst>
            </c:dLbl>
            <c:dLbl>
              <c:idx val="16"/>
              <c:layout>
                <c:manualLayout>
                  <c:x val="0"/>
                  <c:y val="-6.589974566873095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{E7C89919-D0BF-44F9-A380-39CFDA34F09C}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E2B-4C1E-B8AE-CB9766FE47B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{C5D7A89E-BB5A-4AF1-8678-E9DADE2835F5}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E2B-4C1E-B8AE-CB9766FE47B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{37B1C1F2-99E5-4FE5-80F0-FABC2DBBFA04}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E2B-4C1E-B8AE-CB9766FE47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16.2</c:v>
                </c:pt>
                <c:pt idx="16">
                  <c:v>16</c:v>
                </c:pt>
                <c:pt idx="24">
                  <c:v>16.5</c:v>
                </c:pt>
                <c:pt idx="32">
                  <c:v>14.8</c:v>
                </c:pt>
              </c:numCache>
            </c:numRef>
          </c:xVal>
          <c:yVal>
            <c:numRef>
              <c:f>公会計指標分析・財政指標組合せ分析表!$BP$73:$DC$73</c:f>
              <c:numCache>
                <c:formatCode>#,##0.0;"▲ "#,##0.0</c:formatCode>
                <c:ptCount val="40"/>
                <c:pt idx="0">
                  <c:v>96.1</c:v>
                </c:pt>
                <c:pt idx="8">
                  <c:v>88.8</c:v>
                </c:pt>
                <c:pt idx="16">
                  <c:v>91.3</c:v>
                </c:pt>
                <c:pt idx="24">
                  <c:v>78.400000000000006</c:v>
                </c:pt>
                <c:pt idx="32">
                  <c:v>69</c:v>
                </c:pt>
              </c:numCache>
            </c:numRef>
          </c:yVal>
          <c:smooth val="0"/>
          <c:extLst>
            <c:ext xmlns:c16="http://schemas.microsoft.com/office/drawing/2014/chart" uri="{C3380CC4-5D6E-409C-BE32-E72D297353CC}">
              <c16:uniqueId val="{00000009-DE2B-4C1E-B8AE-CB9766FE47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{742077D8-76A8-4D71-8FF5-E519F006B887}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E2B-4C1E-B8AE-CB9766FE47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{986BA5B7-E7C4-4066-9154-430EFB76C4E2}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2B-4C1E-B8AE-CB9766FE47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{B4E5CF81-49ED-41D9-92AE-0B0E50949F16}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2B-4C1E-B8AE-CB9766FE47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{49B4A9CF-CBC1-4641-809E-27AAF86EBF52}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2B-4C1E-B8AE-CB9766FE47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{CE75D2DE-E350-4560-A75B-3EF56CE9BAE3}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2B-4C1E-B8AE-CB9766FE47B5}"/>
                </c:ext>
              </c:extLst>
            </c:dLbl>
            <c:dLbl>
              <c:idx val="8"/>
              <c:layout>
                <c:manualLayout>
                  <c:x val="-2.938738869131313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{5EEBBB47-CD04-45AD-BB75-E29B40931F2F}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E2B-4C1E-B8AE-CB9766FE47B5}"/>
                </c:ext>
              </c:extLst>
            </c:dLbl>
            <c:dLbl>
              <c:idx val="16"/>
              <c:layout>
                <c:manualLayout>
                  <c:x val="-3.400859454690816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{8AF6CA40-00FB-413A-83D1-3DF40C5B7902}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E2B-4C1E-B8AE-CB9766FE47B5}"/>
                </c:ext>
              </c:extLst>
            </c:dLbl>
            <c:dLbl>
              <c:idx val="24"/>
              <c:layout>
                <c:manualLayout>
                  <c:x val="-2.932356424429557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{62F5E11B-C9E0-4849-B9F2-B1EDFDE7DC30}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E2B-4C1E-B8AE-CB9766FE47B5}"/>
                </c:ext>
              </c:extLst>
            </c:dLbl>
            <c:dLbl>
              <c:idx val="32"/>
              <c:layout>
                <c:manualLayout>
                  <c:x val="-3.394477009989065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{4663A60F-5455-44D1-98BF-83FBD45B59B5}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E2B-4C1E-B8AE-CB9766FE47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7.5</c:v>
                </c:pt>
                <c:pt idx="16">
                  <c:v>7.2</c:v>
                </c:pt>
                <c:pt idx="24">
                  <c:v>6.9</c:v>
                </c:pt>
                <c:pt idx="32">
                  <c:v>6.6</c:v>
                </c:pt>
              </c:numCache>
            </c:numRef>
          </c:xVal>
          <c:yVal>
            <c:numRef>
              <c:f>公会計指標分析・財政指標組合せ分析表!$BP$77:$DC$77</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DE2B-4C1E-B8AE-CB9766FE47B5}"/>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令和元年度の実質公債費比率は１４．８％で、対前年度比で１．７ポイントの減少となった。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要因としては、平成２８年度と令和元年度の単年度比率の差によるものであり、標準財政規模の増加、優良債（交付税措置がある地方債）の活用による算入公債費等の増加により分母構造が増加した一方、分子構造においては、縁故債の償還終了による元利償還金等が減少し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地方債の発行に当たっては、原則として、借入額を長期債償還元金以下に抑えることで、公債費の平準化と地方債残高の圧縮を図ることとしているが、今後、複合施設整備などの大型事業が控えているほか、老朽化施設の改修事業なども見込まれることから、引き続き地方債の借入れを可能な限り抑制しながら、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令和元年度の将来負担比率は６９．０％で、対前年度比９．４ポイントの減少となっている。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分子の構造において、将来負担額のうち、地方債の現在高や公営企業債等繰入見込額などが減少し、分母の構造の増加を上回ったことから、将来負担比率が減少した。</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今後、複合施設整備などの大型事業が控えているため、公債費負担の適正化を計画的に進め、可能な限り地方債の借入額を抑制した財政運営に努めるとともに、地方債の借入れに当たっては、原則として、借入額を公債費の長期債償還元金以下に抑制することで、公債費の平準化と地方債残高の圧縮に努め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また、企業会計については、一般会計からの繰入額を標準財政規模（臨時財政対策債を含む）の１５％以下に抑えるよう、受益者負担の適正化や経営の合理化と効率化を進める。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佐賀県伊万里市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令和元年度は、ふるさと応援基金寄附金の増加などにより、全体として、積立額が取崩額を上回り基金残高が増加した。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安定的な財政運営を確保するため、財政調整基金と減債基金の残高の合計下限を標準財政規模の１０％を目標に設定し、歳出削減による余剰金を計画的に積み立てることができるように努める。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・ふるさと応援基金：ふるさと応援寄附金の返礼品等に要する経費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・福祉基金：福祉の増進に資する経費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・ふるさと応援基金：ふるさと応援寄附金の増加により、約１，２５１百万円を取り崩したが、約１，７１１百万円を積み立てたことによる増加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・公共施設整備基金：公共施設整備に要する経費として、約３４百万円を取り崩したが、約９４百万円を積み立てたことによる増加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・公共施設整備基金：中学校建設事業を実施するため、令和４年度までに２６７百万円を取崩し予定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・広域ごみ処理施設建設に係る地域振興基金：地域振興策事業に要する経費として、令和３年度までに２７０百万円を積立て予定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歳入において、地方税（固定資産税）などの増加があったものの、歳出において、一部事務組合に対する負担金などの補助費等や扶助費、普通建設事業費の増加により減少した。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にも、取崩しを抑えた財政運営に努めることとしているが、市税等の大幅な増収による一般財源の確保が厳しい中、補助費等などの増加により、今後も中長期的にも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償還のため約１０６百万円を取り崩したことにより減少した。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地方債の償還額はおおむね横ばいで推移していくと見込んでいるが、厳しい財政状況のなか、今後も積立額を取崩額が上回り、基金残高は減少していく見込みである。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取得から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年以上経過した施設が全体の約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％を占めており、耐用年数を経過した施設が多いため、類似団体の中でも高い水準となっている。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市域が広大で公共施設等の数が多く、急激な削減は難しいものの、今後の人口動態を見据えながら、老朽化した施設の集約化・複合化や除却を進めるなど、施設数の見直しを図る必要がある。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161744</xdr:rowOff>
    </xdr:from>
    <xdr:to>
      <xdr:col>23</xdr:col>
      <xdr:colOff>136525</xdr:colOff>
      <xdr:row>33</xdr:row>
      <xdr:rowOff>91894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140171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33</xdr:row>
      <xdr:rowOff>41094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402614"/>
          <a:ext cx="711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144689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3563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87539</xdr:rowOff>
    </xdr:from>
    <xdr:to>
      <xdr:col>11</xdr:col>
      <xdr:colOff>187325</xdr:colOff>
      <xdr:row>28</xdr:row>
      <xdr:rowOff>17689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138339</xdr:rowOff>
    </xdr:from>
    <xdr:to>
      <xdr:col>15</xdr:col>
      <xdr:colOff>136525</xdr:colOff>
      <xdr:row>32</xdr:row>
      <xdr:rowOff>98425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539014"/>
          <a:ext cx="762000" cy="8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69759</xdr:rowOff>
    </xdr:from>
    <xdr:to>
      <xdr:col>7</xdr:col>
      <xdr:colOff>187325</xdr:colOff>
      <xdr:row>30</xdr:row>
      <xdr:rowOff>171359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138339</xdr:rowOff>
    </xdr:from>
    <xdr:to>
      <xdr:col>11</xdr:col>
      <xdr:colOff>136525</xdr:colOff>
      <xdr:row>30</xdr:row>
      <xdr:rowOff>120559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5539014"/>
          <a:ext cx="762000" cy="49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34216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16436</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高い水準となっているが、これは債務償還比率の分子構造である将来負担額が多いことが主な要因である。今後、将来負担額は年々減少し、債務償還比率は緩やかに減少していく見込みで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83602</xdr:rowOff>
    </xdr:from>
    <xdr:to>
      <xdr:col>60</xdr:col>
      <xdr:colOff>123825</xdr:colOff>
      <xdr:row>30</xdr:row>
      <xdr:rowOff>13752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8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132473</xdr:rowOff>
    </xdr:from>
    <xdr:to>
      <xdr:col>76</xdr:col>
      <xdr:colOff>73025</xdr:colOff>
      <xdr:row>31</xdr:row>
      <xdr:rowOff>62623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60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110900</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602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147072</xdr:rowOff>
    </xdr:from>
    <xdr:to>
      <xdr:col>72</xdr:col>
      <xdr:colOff>123825</xdr:colOff>
      <xdr:row>31</xdr:row>
      <xdr:rowOff>77222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0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11823</xdr:rowOff>
    </xdr:from>
    <xdr:to>
      <xdr:col>76</xdr:col>
      <xdr:colOff>22225</xdr:colOff>
      <xdr:row>31</xdr:row>
      <xdr:rowOff>26422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6098298"/>
          <a:ext cx="711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20139</xdr:rowOff>
    </xdr:from>
    <xdr:to>
      <xdr:col>68</xdr:col>
      <xdr:colOff>123825</xdr:colOff>
      <xdr:row>31</xdr:row>
      <xdr:rowOff>121739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1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26422</xdr:rowOff>
    </xdr:from>
    <xdr:to>
      <xdr:col>72</xdr:col>
      <xdr:colOff>73025</xdr:colOff>
      <xdr:row>31</xdr:row>
      <xdr:rowOff>70939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112897"/>
          <a:ext cx="762000" cy="4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80488</xdr:rowOff>
    </xdr:from>
    <xdr:to>
      <xdr:col>64</xdr:col>
      <xdr:colOff>123825</xdr:colOff>
      <xdr:row>32</xdr:row>
      <xdr:rowOff>10638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1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70939</xdr:rowOff>
    </xdr:from>
    <xdr:to>
      <xdr:col>68</xdr:col>
      <xdr:colOff>73025</xdr:colOff>
      <xdr:row>31</xdr:row>
      <xdr:rowOff>131288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6157414"/>
          <a:ext cx="762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3689</xdr:rowOff>
    </xdr:from>
    <xdr:to>
      <xdr:col>60</xdr:col>
      <xdr:colOff>123825</xdr:colOff>
      <xdr:row>31</xdr:row>
      <xdr:rowOff>105289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0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54489</xdr:rowOff>
    </xdr:from>
    <xdr:to>
      <xdr:col>64</xdr:col>
      <xdr:colOff>73025</xdr:colOff>
      <xdr:row>31</xdr:row>
      <xdr:rowOff>131288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6140964"/>
          <a:ext cx="762000" cy="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30279</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68349</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615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112866</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61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1765</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625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96416</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18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57404</xdr:rowOff>
    </xdr:from>
    <xdr:to>
      <xdr:col>6</xdr:col>
      <xdr:colOff>38100</xdr:colOff>
      <xdr:row>35</xdr:row>
      <xdr:rowOff>159004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141986</xdr:rowOff>
    </xdr:from>
    <xdr:to>
      <xdr:col>24</xdr:col>
      <xdr:colOff>114300</xdr:colOff>
      <xdr:row>38</xdr:row>
      <xdr:rowOff>72136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120413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96266</xdr:rowOff>
    </xdr:from>
    <xdr:to>
      <xdr:col>20</xdr:col>
      <xdr:colOff>38100</xdr:colOff>
      <xdr:row>38</xdr:row>
      <xdr:rowOff>26415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147066</xdr:rowOff>
    </xdr:from>
    <xdr:to>
      <xdr:col>24</xdr:col>
      <xdr:colOff>63500</xdr:colOff>
      <xdr:row>38</xdr:row>
      <xdr:rowOff>21336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4907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52832</xdr:rowOff>
    </xdr:from>
    <xdr:to>
      <xdr:col>15</xdr:col>
      <xdr:colOff>101600</xdr:colOff>
      <xdr:row>37</xdr:row>
      <xdr:rowOff>154432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103632</xdr:rowOff>
    </xdr:from>
    <xdr:to>
      <xdr:col>19</xdr:col>
      <xdr:colOff>177800</xdr:colOff>
      <xdr:row>37</xdr:row>
      <xdr:rowOff>147066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4472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xdr:rowOff>
    </xdr:from>
    <xdr:to>
      <xdr:col>10</xdr:col>
      <xdr:colOff>165100</xdr:colOff>
      <xdr:row>37</xdr:row>
      <xdr:rowOff>110998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37</xdr:row>
      <xdr:rowOff>103632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40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107696</xdr:rowOff>
    </xdr:from>
    <xdr:to>
      <xdr:col>6</xdr:col>
      <xdr:colOff>38100</xdr:colOff>
      <xdr:row>37</xdr:row>
      <xdr:rowOff>37846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158496</xdr:rowOff>
    </xdr:from>
    <xdr:to>
      <xdr:col>10</xdr:col>
      <xdr:colOff>114300</xdr:colOff>
      <xdr:row>37</xdr:row>
      <xdr:rowOff>60198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3306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17543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145559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102125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28973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9531</xdr:rowOff>
    </xdr:from>
    <xdr:to>
      <xdr:col>36</xdr:col>
      <xdr:colOff>165100</xdr:colOff>
      <xdr:row>40</xdr:row>
      <xdr:rowOff>111131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105181</xdr:rowOff>
    </xdr:from>
    <xdr:to>
      <xdr:col>55</xdr:col>
      <xdr:colOff>50800</xdr:colOff>
      <xdr:row>40</xdr:row>
      <xdr:rowOff>35331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128058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64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109182</xdr:rowOff>
    </xdr:from>
    <xdr:to>
      <xdr:col>50</xdr:col>
      <xdr:colOff>165100</xdr:colOff>
      <xdr:row>40</xdr:row>
      <xdr:rowOff>39332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155981</xdr:rowOff>
    </xdr:from>
    <xdr:to>
      <xdr:col>55</xdr:col>
      <xdr:colOff>0</xdr:colOff>
      <xdr:row>39</xdr:row>
      <xdr:rowOff>159982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84253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113697</xdr:rowOff>
    </xdr:from>
    <xdr:to>
      <xdr:col>46</xdr:col>
      <xdr:colOff>38100</xdr:colOff>
      <xdr:row>40</xdr:row>
      <xdr:rowOff>43847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8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159982</xdr:rowOff>
    </xdr:from>
    <xdr:to>
      <xdr:col>50</xdr:col>
      <xdr:colOff>114300</xdr:colOff>
      <xdr:row>39</xdr:row>
      <xdr:rowOff>164497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846532"/>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118002</xdr:rowOff>
    </xdr:from>
    <xdr:to>
      <xdr:col>41</xdr:col>
      <xdr:colOff>101600</xdr:colOff>
      <xdr:row>40</xdr:row>
      <xdr:rowOff>48152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8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164497</xdr:rowOff>
    </xdr:from>
    <xdr:to>
      <xdr:col>45</xdr:col>
      <xdr:colOff>177800</xdr:colOff>
      <xdr:row>39</xdr:row>
      <xdr:rowOff>168802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510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121279</xdr:rowOff>
    </xdr:from>
    <xdr:to>
      <xdr:col>36</xdr:col>
      <xdr:colOff>165100</xdr:colOff>
      <xdr:row>40</xdr:row>
      <xdr:rowOff>51429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168802</xdr:rowOff>
    </xdr:from>
    <xdr:to>
      <xdr:col>41</xdr:col>
      <xdr:colOff>50800</xdr:colOff>
      <xdr:row>40</xdr:row>
      <xdr:rowOff>629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85535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102258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55859</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60374</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64679</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5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67956</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5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17145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2736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158115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243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127635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21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170180</xdr:rowOff>
    </xdr:from>
    <xdr:to>
      <xdr:col>6</xdr:col>
      <xdr:colOff>38100</xdr:colOff>
      <xdr:row>59</xdr:row>
      <xdr:rowOff>100330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49530</xdr:rowOff>
    </xdr:from>
    <xdr:to>
      <xdr:col>10</xdr:col>
      <xdr:colOff>114300</xdr:colOff>
      <xdr:row>59</xdr:row>
      <xdr:rowOff>97155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1650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28592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169562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116857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138188</xdr:rowOff>
    </xdr:from>
    <xdr:to>
      <xdr:col>36</xdr:col>
      <xdr:colOff>165100</xdr:colOff>
      <xdr:row>60</xdr:row>
      <xdr:rowOff>68338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130697</xdr:rowOff>
    </xdr:from>
    <xdr:to>
      <xdr:col>55</xdr:col>
      <xdr:colOff>50800</xdr:colOff>
      <xdr:row>62</xdr:row>
      <xdr:rowOff>60847</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109124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56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133735</xdr:rowOff>
    </xdr:from>
    <xdr:to>
      <xdr:col>50</xdr:col>
      <xdr:colOff>165100</xdr:colOff>
      <xdr:row>62</xdr:row>
      <xdr:rowOff>63885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5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10047</xdr:rowOff>
    </xdr:from>
    <xdr:to>
      <xdr:col>55</xdr:col>
      <xdr:colOff>0</xdr:colOff>
      <xdr:row>62</xdr:row>
      <xdr:rowOff>13085</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639947"/>
          <a:ext cx="8382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137043</xdr:rowOff>
    </xdr:from>
    <xdr:to>
      <xdr:col>46</xdr:col>
      <xdr:colOff>38100</xdr:colOff>
      <xdr:row>62</xdr:row>
      <xdr:rowOff>67193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13085</xdr:rowOff>
    </xdr:from>
    <xdr:to>
      <xdr:col>50</xdr:col>
      <xdr:colOff>114300</xdr:colOff>
      <xdr:row>62</xdr:row>
      <xdr:rowOff>16393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642985"/>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139333</xdr:rowOff>
    </xdr:from>
    <xdr:to>
      <xdr:col>41</xdr:col>
      <xdr:colOff>101600</xdr:colOff>
      <xdr:row>62</xdr:row>
      <xdr:rowOff>69483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5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16393</xdr:rowOff>
    </xdr:from>
    <xdr:to>
      <xdr:col>45</xdr:col>
      <xdr:colOff>177800</xdr:colOff>
      <xdr:row>62</xdr:row>
      <xdr:rowOff>18683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646293"/>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135848</xdr:rowOff>
    </xdr:from>
    <xdr:to>
      <xdr:col>36</xdr:col>
      <xdr:colOff>165100</xdr:colOff>
      <xdr:row>62</xdr:row>
      <xdr:rowOff>65998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5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15198</xdr:rowOff>
    </xdr:from>
    <xdr:to>
      <xdr:col>41</xdr:col>
      <xdr:colOff>50800</xdr:colOff>
      <xdr:row>62</xdr:row>
      <xdr:rowOff>18683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972300" y="1064509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84865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55012</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8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58320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60610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9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57125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68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57166</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746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100149</xdr:rowOff>
    </xdr:from>
    <xdr:to>
      <xdr:col>24</xdr:col>
      <xdr:colOff>63500</xdr:colOff>
      <xdr:row>85</xdr:row>
      <xdr:rowOff>129539</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3797300" y="146733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19957</xdr:rowOff>
    </xdr:from>
    <xdr:to>
      <xdr:col>15</xdr:col>
      <xdr:colOff>101600</xdr:colOff>
      <xdr:row>85</xdr:row>
      <xdr:rowOff>121557</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857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70757</xdr:rowOff>
    </xdr:from>
    <xdr:to>
      <xdr:col>19</xdr:col>
      <xdr:colOff>177800</xdr:colOff>
      <xdr:row>85</xdr:row>
      <xdr:rowOff>100149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908300" y="146440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162016</xdr:rowOff>
    </xdr:from>
    <xdr:to>
      <xdr:col>10</xdr:col>
      <xdr:colOff>165100</xdr:colOff>
      <xdr:row>85</xdr:row>
      <xdr:rowOff>92166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968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41366</xdr:rowOff>
    </xdr:from>
    <xdr:to>
      <xdr:col>15</xdr:col>
      <xdr:colOff>50800</xdr:colOff>
      <xdr:row>85</xdr:row>
      <xdr:rowOff>70757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019300" y="146146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140788</xdr:rowOff>
    </xdr:from>
    <xdr:to>
      <xdr:col>6</xdr:col>
      <xdr:colOff>38100</xdr:colOff>
      <xdr:row>85</xdr:row>
      <xdr:rowOff>70938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7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20138</xdr:rowOff>
    </xdr:from>
    <xdr:to>
      <xdr:col>10</xdr:col>
      <xdr:colOff>114300</xdr:colOff>
      <xdr:row>85</xdr:row>
      <xdr:rowOff>41366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130300" y="145933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112684</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83293</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62065</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2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26940</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0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8637</xdr:rowOff>
    </xdr:from>
    <xdr:to>
      <xdr:col>50</xdr:col>
      <xdr:colOff>165100</xdr:colOff>
      <xdr:row>83</xdr:row>
      <xdr:rowOff>110237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54863</xdr:rowOff>
    </xdr:from>
    <xdr:to>
      <xdr:col>55</xdr:col>
      <xdr:colOff>0</xdr:colOff>
      <xdr:row>83</xdr:row>
      <xdr:rowOff>59437</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2852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59437</xdr:rowOff>
    </xdr:from>
    <xdr:to>
      <xdr:col>50</xdr:col>
      <xdr:colOff>114300</xdr:colOff>
      <xdr:row>83</xdr:row>
      <xdr:rowOff>64770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28978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17780</xdr:rowOff>
    </xdr:from>
    <xdr:to>
      <xdr:col>41</xdr:col>
      <xdr:colOff>101600</xdr:colOff>
      <xdr:row>83</xdr:row>
      <xdr:rowOff>119380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64770</xdr:rowOff>
    </xdr:from>
    <xdr:to>
      <xdr:col>45</xdr:col>
      <xdr:colOff>177800</xdr:colOff>
      <xdr:row>83</xdr:row>
      <xdr:rowOff>68580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29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29211</xdr:rowOff>
    </xdr:from>
    <xdr:to>
      <xdr:col>36</xdr:col>
      <xdr:colOff>165100</xdr:colOff>
      <xdr:row>83</xdr:row>
      <xdr:rowOff>130811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68580</xdr:rowOff>
    </xdr:from>
    <xdr:to>
      <xdr:col>41</xdr:col>
      <xdr:colOff>50800</xdr:colOff>
      <xdr:row>83</xdr:row>
      <xdr:rowOff>80011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298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165371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126764</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135907</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147338</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E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E00-000090010000}"/>
            </a:ext>
          </a:extLst>
        </xdr:cNvPr>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E00-000092010000}"/>
            </a:ext>
          </a:extLst>
        </xdr:cNvPr>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E00-000094010000}"/>
            </a:ext>
          </a:extLst>
        </xdr:cNvPr>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E00-0000A0010000}"/>
            </a:ext>
          </a:extLst>
        </xdr:cNvPr>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21589</xdr:rowOff>
    </xdr:from>
    <xdr:to>
      <xdr:col>20</xdr:col>
      <xdr:colOff>38100</xdr:colOff>
      <xdr:row>103</xdr:row>
      <xdr:rowOff>123189</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3746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72389</xdr:rowOff>
    </xdr:from>
    <xdr:to>
      <xdr:col>24</xdr:col>
      <xdr:colOff>63500</xdr:colOff>
      <xdr:row>103</xdr:row>
      <xdr:rowOff>110489</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3797300" y="17731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154939</xdr:rowOff>
    </xdr:from>
    <xdr:to>
      <xdr:col>15</xdr:col>
      <xdr:colOff>101600</xdr:colOff>
      <xdr:row>103</xdr:row>
      <xdr:rowOff>85089</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2857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34289</xdr:rowOff>
    </xdr:from>
    <xdr:to>
      <xdr:col>19</xdr:col>
      <xdr:colOff>177800</xdr:colOff>
      <xdr:row>103</xdr:row>
      <xdr:rowOff>72389</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908300" y="17693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96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34289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019300" y="17655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61595</xdr:rowOff>
    </xdr:from>
    <xdr:to>
      <xdr:col>6</xdr:col>
      <xdr:colOff>38100</xdr:colOff>
      <xdr:row>102</xdr:row>
      <xdr:rowOff>163195</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079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112395</xdr:rowOff>
    </xdr:from>
    <xdr:to>
      <xdr:col>10</xdr:col>
      <xdr:colOff>114300</xdr:colOff>
      <xdr:row>102</xdr:row>
      <xdr:rowOff>167639</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130300" y="176002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139716</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101616</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63516</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8272</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44295</xdr:rowOff>
    </xdr:from>
    <xdr:to>
      <xdr:col>36</xdr:col>
      <xdr:colOff>165100</xdr:colOff>
      <xdr:row>107</xdr:row>
      <xdr:rowOff>145895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139677</xdr:rowOff>
    </xdr:from>
    <xdr:to>
      <xdr:col>55</xdr:col>
      <xdr:colOff>50800</xdr:colOff>
      <xdr:row>108</xdr:row>
      <xdr:rowOff>69827</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4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118104</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46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140895</xdr:rowOff>
    </xdr:from>
    <xdr:to>
      <xdr:col>50</xdr:col>
      <xdr:colOff>165100</xdr:colOff>
      <xdr:row>108</xdr:row>
      <xdr:rowOff>71045</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4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19027</xdr:rowOff>
    </xdr:from>
    <xdr:to>
      <xdr:col>55</xdr:col>
      <xdr:colOff>0</xdr:colOff>
      <xdr:row>108</xdr:row>
      <xdr:rowOff>20245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535627"/>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142219</xdr:rowOff>
    </xdr:from>
    <xdr:to>
      <xdr:col>46</xdr:col>
      <xdr:colOff>38100</xdr:colOff>
      <xdr:row>108</xdr:row>
      <xdr:rowOff>72369</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4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20245</xdr:rowOff>
    </xdr:from>
    <xdr:to>
      <xdr:col>50</xdr:col>
      <xdr:colOff>114300</xdr:colOff>
      <xdr:row>108</xdr:row>
      <xdr:rowOff>21569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536845"/>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143139</xdr:rowOff>
    </xdr:from>
    <xdr:to>
      <xdr:col>41</xdr:col>
      <xdr:colOff>101600</xdr:colOff>
      <xdr:row>108</xdr:row>
      <xdr:rowOff>73289</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7810500" y="184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21569</xdr:rowOff>
    </xdr:from>
    <xdr:to>
      <xdr:col>45</xdr:col>
      <xdr:colOff>177800</xdr:colOff>
      <xdr:row>108</xdr:row>
      <xdr:rowOff>22489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7861300" y="18538169"/>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141256</xdr:rowOff>
    </xdr:from>
    <xdr:to>
      <xdr:col>36</xdr:col>
      <xdr:colOff>165100</xdr:colOff>
      <xdr:row>108</xdr:row>
      <xdr:rowOff>71406</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921500" y="18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20606</xdr:rowOff>
    </xdr:from>
    <xdr:to>
      <xdr:col>41</xdr:col>
      <xdr:colOff>50800</xdr:colOff>
      <xdr:row>108</xdr:row>
      <xdr:rowOff>22489</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6972300" y="18537206"/>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162422</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62172</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27095" y="185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63496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5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64416</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5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62533</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57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137795</xdr:rowOff>
    </xdr:from>
    <xdr:to>
      <xdr:col>85</xdr:col>
      <xdr:colOff>177800</xdr:colOff>
      <xdr:row>41</xdr:row>
      <xdr:rowOff>67945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6268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52722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6357600" y="69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126365</xdr:rowOff>
    </xdr:from>
    <xdr:to>
      <xdr:col>81</xdr:col>
      <xdr:colOff>101600</xdr:colOff>
      <xdr:row>41</xdr:row>
      <xdr:rowOff>56515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5430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5715</xdr:rowOff>
    </xdr:from>
    <xdr:to>
      <xdr:col>85</xdr:col>
      <xdr:colOff>127000</xdr:colOff>
      <xdr:row>41</xdr:row>
      <xdr:rowOff>17145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5481300" y="7035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592300" y="70142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65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40</xdr:row>
      <xdr:rowOff>156210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703300" y="6976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52070</xdr:rowOff>
    </xdr:from>
    <xdr:to>
      <xdr:col>67</xdr:col>
      <xdr:colOff>101600</xdr:colOff>
      <xdr:row>40</xdr:row>
      <xdr:rowOff>153670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76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102870</xdr:rowOff>
    </xdr:from>
    <xdr:to>
      <xdr:col>71</xdr:col>
      <xdr:colOff>177800</xdr:colOff>
      <xdr:row>40</xdr:row>
      <xdr:rowOff>118110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814300" y="6960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47642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144797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10160</xdr:rowOff>
    </xdr:from>
    <xdr:to>
      <xdr:col>98</xdr:col>
      <xdr:colOff>38100</xdr:colOff>
      <xdr:row>39</xdr:row>
      <xdr:rowOff>111760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8605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147320</xdr:rowOff>
    </xdr:from>
    <xdr:to>
      <xdr:col>112</xdr:col>
      <xdr:colOff>38100</xdr:colOff>
      <xdr:row>40</xdr:row>
      <xdr:rowOff>77470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26670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1323300" y="688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26670</xdr:rowOff>
    </xdr:from>
    <xdr:to>
      <xdr:col>111</xdr:col>
      <xdr:colOff>177800</xdr:colOff>
      <xdr:row>40</xdr:row>
      <xdr:rowOff>30480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0434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154940</xdr:rowOff>
    </xdr:from>
    <xdr:to>
      <xdr:col>102</xdr:col>
      <xdr:colOff>165100</xdr:colOff>
      <xdr:row>40</xdr:row>
      <xdr:rowOff>85090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494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34290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9545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34290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656300" y="6865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128287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68597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76217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00000000-0008-0000-0E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00000000-0008-0000-0E00-000078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00000000-0008-0000-0E00-00007A02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00000000-0008-0000-0E00-00007C02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27635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6268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00000000-0008-0000-0E00-000088020000}"/>
            </a:ext>
          </a:extLst>
        </xdr:cNvPr>
        <xdr:cNvSpPr txBox="1"/>
      </xdr:nvSpPr>
      <xdr:spPr>
        <a:xfrm>
          <a:off x="16357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44087</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5481300" y="101367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44087</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4592300" y="101041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115751</xdr:rowOff>
    </xdr:from>
    <xdr:to>
      <xdr:col>72</xdr:col>
      <xdr:colOff>38100</xdr:colOff>
      <xdr:row>59</xdr:row>
      <xdr:rowOff>45901</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652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58</xdr:row>
      <xdr:rowOff>166551</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3703300" y="101041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4899</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2814300" y="101106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7" name="n_1aveValue【学校施設】&#10;有形固定資産減価償却率">
          <a:extLst>
            <a:ext uri="{FF2B5EF4-FFF2-40B4-BE49-F238E27FC236}">
              <a16:creationId xmlns:a16="http://schemas.microsoft.com/office/drawing/2014/main" id="{00000000-0008-0000-0E00-000091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8" name="n_2aveValue【学校施設】&#10;有形固定資産減価償却率">
          <a:extLst>
            <a:ext uri="{FF2B5EF4-FFF2-40B4-BE49-F238E27FC236}">
              <a16:creationId xmlns:a16="http://schemas.microsoft.com/office/drawing/2014/main" id="{00000000-0008-0000-0E00-00009202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59" name="n_3aveValue【学校施設】&#10;有形固定資産減価償却率">
          <a:extLst>
            <a:ext uri="{FF2B5EF4-FFF2-40B4-BE49-F238E27FC236}">
              <a16:creationId xmlns:a16="http://schemas.microsoft.com/office/drawing/2014/main" id="{00000000-0008-0000-0E00-000093020000}"/>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0" name="n_4aveValue【学校施設】&#10;有形固定資産減価償却率">
          <a:extLst>
            <a:ext uri="{FF2B5EF4-FFF2-40B4-BE49-F238E27FC236}">
              <a16:creationId xmlns:a16="http://schemas.microsoft.com/office/drawing/2014/main" id="{00000000-0008-0000-0E00-00009402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661" name="n_1main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62" name="n_2main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63" name="n_3main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64" name="n_4main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116992</xdr:rowOff>
    </xdr:from>
    <xdr:to>
      <xdr:col>98</xdr:col>
      <xdr:colOff>38100</xdr:colOff>
      <xdr:row>60</xdr:row>
      <xdr:rowOff>47142</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106476</xdr:rowOff>
    </xdr:from>
    <xdr:to>
      <xdr:col>116</xdr:col>
      <xdr:colOff>114300</xdr:colOff>
      <xdr:row>59</xdr:row>
      <xdr:rowOff>36626</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129353</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990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122936</xdr:rowOff>
    </xdr:from>
    <xdr:to>
      <xdr:col>112</xdr:col>
      <xdr:colOff>38100</xdr:colOff>
      <xdr:row>59</xdr:row>
      <xdr:rowOff>53086</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157276</xdr:rowOff>
    </xdr:from>
    <xdr:to>
      <xdr:col>116</xdr:col>
      <xdr:colOff>63500</xdr:colOff>
      <xdr:row>59</xdr:row>
      <xdr:rowOff>2286</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101376"/>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127508</xdr:rowOff>
    </xdr:from>
    <xdr:to>
      <xdr:col>107</xdr:col>
      <xdr:colOff>101600</xdr:colOff>
      <xdr:row>59</xdr:row>
      <xdr:rowOff>57658</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2286</xdr:rowOff>
    </xdr:from>
    <xdr:to>
      <xdr:col>111</xdr:col>
      <xdr:colOff>177800</xdr:colOff>
      <xdr:row>59</xdr:row>
      <xdr:rowOff>6858</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117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106476</xdr:rowOff>
    </xdr:from>
    <xdr:to>
      <xdr:col>102</xdr:col>
      <xdr:colOff>165100</xdr:colOff>
      <xdr:row>59</xdr:row>
      <xdr:rowOff>36626</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157276</xdr:rowOff>
    </xdr:from>
    <xdr:to>
      <xdr:col>107</xdr:col>
      <xdr:colOff>50800</xdr:colOff>
      <xdr:row>59</xdr:row>
      <xdr:rowOff>6858</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545300" y="10101376"/>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116536</xdr:rowOff>
    </xdr:from>
    <xdr:to>
      <xdr:col>98</xdr:col>
      <xdr:colOff>38100</xdr:colOff>
      <xdr:row>59</xdr:row>
      <xdr:rowOff>46686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0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157276</xdr:rowOff>
    </xdr:from>
    <xdr:to>
      <xdr:col>102</xdr:col>
      <xdr:colOff>114300</xdr:colOff>
      <xdr:row>58</xdr:row>
      <xdr:rowOff>167336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0101376"/>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38269</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3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69613</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98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74185</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53153</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982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63213</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98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E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636</xdr:rowOff>
    </xdr:from>
    <xdr:to>
      <xdr:col>67</xdr:col>
      <xdr:colOff>101600</xdr:colOff>
      <xdr:row>82</xdr:row>
      <xdr:rowOff>102236</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2763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41927</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114300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5481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76200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120650</xdr:rowOff>
    </xdr:from>
    <xdr:to>
      <xdr:col>72</xdr:col>
      <xdr:colOff>38100</xdr:colOff>
      <xdr:row>84</xdr:row>
      <xdr:rowOff>50800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65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0</xdr:rowOff>
    </xdr:from>
    <xdr:to>
      <xdr:col>76</xdr:col>
      <xdr:colOff>114300</xdr:colOff>
      <xdr:row>84</xdr:row>
      <xdr:rowOff>38100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703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82550</xdr:rowOff>
    </xdr:from>
    <xdr:to>
      <xdr:col>67</xdr:col>
      <xdr:colOff>101600</xdr:colOff>
      <xdr:row>84</xdr:row>
      <xdr:rowOff>12700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76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84</xdr:row>
      <xdr:rowOff>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814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118763</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41927</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3827</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a:extLst>
            <a:ext uri="{FF2B5EF4-FFF2-40B4-BE49-F238E27FC236}">
              <a16:creationId xmlns:a16="http://schemas.microsoft.com/office/drawing/2014/main" id="{00000000-0008-0000-0E00-00003C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a:extLst>
            <a:ext uri="{FF2B5EF4-FFF2-40B4-BE49-F238E27FC236}">
              <a16:creationId xmlns:a16="http://schemas.microsoft.com/office/drawing/2014/main" id="{00000000-0008-0000-0E00-00003D030000}"/>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a:extLst>
            <a:ext uri="{FF2B5EF4-FFF2-40B4-BE49-F238E27FC236}">
              <a16:creationId xmlns:a16="http://schemas.microsoft.com/office/drawing/2014/main" id="{00000000-0008-0000-0E00-00003E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1" name="n_4aveValue【児童館】&#10;一人当たり面積">
          <a:extLst>
            <a:ext uri="{FF2B5EF4-FFF2-40B4-BE49-F238E27FC236}">
              <a16:creationId xmlns:a16="http://schemas.microsoft.com/office/drawing/2014/main" id="{00000000-0008-0000-0E00-00003F03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32" name="n_1mainValue【児童館】&#10;一人当たり面積">
          <a:extLst>
            <a:ext uri="{FF2B5EF4-FFF2-40B4-BE49-F238E27FC236}">
              <a16:creationId xmlns:a16="http://schemas.microsoft.com/office/drawing/2014/main" id="{00000000-0008-0000-0E00-00004003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33" name="n_2mainValue【児童館】&#10;一人当たり面積">
          <a:extLst>
            <a:ext uri="{FF2B5EF4-FFF2-40B4-BE49-F238E27FC236}">
              <a16:creationId xmlns:a16="http://schemas.microsoft.com/office/drawing/2014/main" id="{00000000-0008-0000-0E00-000041030000}"/>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34" name="n_3mainValue【児童館】&#10;一人当たり面積">
          <a:extLst>
            <a:ext uri="{FF2B5EF4-FFF2-40B4-BE49-F238E27FC236}">
              <a16:creationId xmlns:a16="http://schemas.microsoft.com/office/drawing/2014/main" id="{00000000-0008-0000-0E00-00004203000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35" name="n_4mainValue【児童館】&#10;一人当たり面積">
          <a:extLst>
            <a:ext uri="{FF2B5EF4-FFF2-40B4-BE49-F238E27FC236}">
              <a16:creationId xmlns:a16="http://schemas.microsoft.com/office/drawing/2014/main" id="{00000000-0008-0000-0E00-000043030000}"/>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00000000-0008-0000-0E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a:extLst>
            <a:ext uri="{FF2B5EF4-FFF2-40B4-BE49-F238E27FC236}">
              <a16:creationId xmlns:a16="http://schemas.microsoft.com/office/drawing/2014/main" id="{00000000-0008-0000-0E00-00005D03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a:extLst>
            <a:ext uri="{FF2B5EF4-FFF2-40B4-BE49-F238E27FC236}">
              <a16:creationId xmlns:a16="http://schemas.microsoft.com/office/drawing/2014/main" id="{00000000-0008-0000-0E00-00005F03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865" name="【公民館】&#10;有形固定資産減価償却率平均値テキスト">
          <a:extLst>
            <a:ext uri="{FF2B5EF4-FFF2-40B4-BE49-F238E27FC236}">
              <a16:creationId xmlns:a16="http://schemas.microsoft.com/office/drawing/2014/main" id="{00000000-0008-0000-0E00-000061030000}"/>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8255</xdr:rowOff>
    </xdr:from>
    <xdr:to>
      <xdr:col>67</xdr:col>
      <xdr:colOff>101600</xdr:colOff>
      <xdr:row>104</xdr:row>
      <xdr:rowOff>109855</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2763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101600</xdr:rowOff>
    </xdr:from>
    <xdr:to>
      <xdr:col>85</xdr:col>
      <xdr:colOff>177800</xdr:colOff>
      <xdr:row>104</xdr:row>
      <xdr:rowOff>31750</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124477</xdr:rowOff>
    </xdr:from>
    <xdr:ext cx="405111" cy="259045"/>
    <xdr:sp macro="" textlink="">
      <xdr:nvSpPr>
        <xdr:cNvPr id="877" name="【公民館】&#10;有形固定資産減価償却率該当値テキスト">
          <a:extLst>
            <a:ext uri="{FF2B5EF4-FFF2-40B4-BE49-F238E27FC236}">
              <a16:creationId xmlns:a16="http://schemas.microsoft.com/office/drawing/2014/main" id="{00000000-0008-0000-0E00-00006D030000}"/>
            </a:ext>
          </a:extLst>
        </xdr:cNvPr>
        <xdr:cNvSpPr txBox="1"/>
      </xdr:nvSpPr>
      <xdr:spPr>
        <a:xfrm>
          <a:off x="163576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5430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152400</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5481300" y="17771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80011</xdr:rowOff>
    </xdr:from>
    <xdr:to>
      <xdr:col>81</xdr:col>
      <xdr:colOff>50800</xdr:colOff>
      <xdr:row>103</xdr:row>
      <xdr:rowOff>112395</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4592300" y="177393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104</xdr:row>
      <xdr:rowOff>87630</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flipV="1">
          <a:off x="13703300" y="177393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276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17145</xdr:rowOff>
    </xdr:from>
    <xdr:to>
      <xdr:col>71</xdr:col>
      <xdr:colOff>177800</xdr:colOff>
      <xdr:row>104</xdr:row>
      <xdr:rowOff>87630</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2814300" y="178479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86" name="n_1aveValue【公民館】&#10;有形固定資産減価償却率">
          <a:extLst>
            <a:ext uri="{FF2B5EF4-FFF2-40B4-BE49-F238E27FC236}">
              <a16:creationId xmlns:a16="http://schemas.microsoft.com/office/drawing/2014/main" id="{00000000-0008-0000-0E00-000076030000}"/>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887" name="n_2aveValue【公民館】&#10;有形固定資産減価償却率">
          <a:extLst>
            <a:ext uri="{FF2B5EF4-FFF2-40B4-BE49-F238E27FC236}">
              <a16:creationId xmlns:a16="http://schemas.microsoft.com/office/drawing/2014/main" id="{00000000-0008-0000-0E00-000077030000}"/>
            </a:ext>
          </a:extLst>
        </xdr:cNvPr>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a:extLst>
            <a:ext uri="{FF2B5EF4-FFF2-40B4-BE49-F238E27FC236}">
              <a16:creationId xmlns:a16="http://schemas.microsoft.com/office/drawing/2014/main" id="{00000000-0008-0000-0E00-00007803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100982</xdr:rowOff>
    </xdr:from>
    <xdr:ext cx="405111" cy="259045"/>
    <xdr:sp macro="" textlink="">
      <xdr:nvSpPr>
        <xdr:cNvPr id="889" name="n_4aveValue【公民館】&#10;有形固定資産減価償却率">
          <a:extLst>
            <a:ext uri="{FF2B5EF4-FFF2-40B4-BE49-F238E27FC236}">
              <a16:creationId xmlns:a16="http://schemas.microsoft.com/office/drawing/2014/main" id="{00000000-0008-0000-0E00-000079030000}"/>
            </a:ext>
          </a:extLst>
        </xdr:cNvPr>
        <xdr:cNvSpPr txBox="1"/>
      </xdr:nvSpPr>
      <xdr:spPr>
        <a:xfrm>
          <a:off x="12611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890" name="n_1mainValue【公民館】&#10;有形固定資産減価償却率">
          <a:extLst>
            <a:ext uri="{FF2B5EF4-FFF2-40B4-BE49-F238E27FC236}">
              <a16:creationId xmlns:a16="http://schemas.microsoft.com/office/drawing/2014/main" id="{00000000-0008-0000-0E00-00007A030000}"/>
            </a:ext>
          </a:extLst>
        </xdr:cNvPr>
        <xdr:cNvSpPr txBox="1"/>
      </xdr:nvSpPr>
      <xdr:spPr>
        <a:xfrm>
          <a:off x="152660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891" name="n_2mainValue【公民館】&#10;有形固定資産減価償却率">
          <a:extLst>
            <a:ext uri="{FF2B5EF4-FFF2-40B4-BE49-F238E27FC236}">
              <a16:creationId xmlns:a16="http://schemas.microsoft.com/office/drawing/2014/main" id="{00000000-0008-0000-0E00-00007B030000}"/>
            </a:ext>
          </a:extLst>
        </xdr:cNvPr>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2" name="n_3mainValue【公民館】&#10;有形固定資産減価償却率">
          <a:extLst>
            <a:ext uri="{FF2B5EF4-FFF2-40B4-BE49-F238E27FC236}">
              <a16:creationId xmlns:a16="http://schemas.microsoft.com/office/drawing/2014/main" id="{00000000-0008-0000-0E00-00007C030000}"/>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84472</xdr:rowOff>
    </xdr:from>
    <xdr:ext cx="405111" cy="259045"/>
    <xdr:sp macro="" textlink="">
      <xdr:nvSpPr>
        <xdr:cNvPr id="893" name="n_4mainValue【公民館】&#10;有形固定資産減価償却率">
          <a:extLst>
            <a:ext uri="{FF2B5EF4-FFF2-40B4-BE49-F238E27FC236}">
              <a16:creationId xmlns:a16="http://schemas.microsoft.com/office/drawing/2014/main" id="{00000000-0008-0000-0E00-00007D030000}"/>
            </a:ext>
          </a:extLst>
        </xdr:cNvPr>
        <xdr:cNvSpPr txBox="1"/>
      </xdr:nvSpPr>
      <xdr:spPr>
        <a:xfrm>
          <a:off x="12611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00000000-0008-0000-0E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a:extLst>
            <a:ext uri="{FF2B5EF4-FFF2-40B4-BE49-F238E27FC236}">
              <a16:creationId xmlns:a16="http://schemas.microsoft.com/office/drawing/2014/main" id="{00000000-0008-0000-0E00-00009603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a:extLst>
            <a:ext uri="{FF2B5EF4-FFF2-40B4-BE49-F238E27FC236}">
              <a16:creationId xmlns:a16="http://schemas.microsoft.com/office/drawing/2014/main" id="{00000000-0008-0000-0E00-00009803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22" name="【公民館】&#10;一人当たり面積平均値テキスト">
          <a:extLst>
            <a:ext uri="{FF2B5EF4-FFF2-40B4-BE49-F238E27FC236}">
              <a16:creationId xmlns:a16="http://schemas.microsoft.com/office/drawing/2014/main" id="{00000000-0008-0000-0E00-00009A030000}"/>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170180</xdr:rowOff>
    </xdr:from>
    <xdr:to>
      <xdr:col>116</xdr:col>
      <xdr:colOff>114300</xdr:colOff>
      <xdr:row>104</xdr:row>
      <xdr:rowOff>100330</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21607</xdr:rowOff>
    </xdr:from>
    <xdr:ext cx="469744" cy="259045"/>
    <xdr:sp macro="" textlink="">
      <xdr:nvSpPr>
        <xdr:cNvPr id="934" name="【公民館】&#10;一人当たり面積該当値テキスト">
          <a:extLst>
            <a:ext uri="{FF2B5EF4-FFF2-40B4-BE49-F238E27FC236}">
              <a16:creationId xmlns:a16="http://schemas.microsoft.com/office/drawing/2014/main" id="{00000000-0008-0000-0E00-0000A6030000}"/>
            </a:ext>
          </a:extLst>
        </xdr:cNvPr>
        <xdr:cNvSpPr txBox="1"/>
      </xdr:nvSpPr>
      <xdr:spPr>
        <a:xfrm>
          <a:off x="22199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49530</xdr:rowOff>
    </xdr:from>
    <xdr:to>
      <xdr:col>116</xdr:col>
      <xdr:colOff>63500</xdr:colOff>
      <xdr:row>104</xdr:row>
      <xdr:rowOff>57150</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21323300" y="17880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33020</xdr:rowOff>
    </xdr:from>
    <xdr:to>
      <xdr:col>107</xdr:col>
      <xdr:colOff>101600</xdr:colOff>
      <xdr:row>104</xdr:row>
      <xdr:rowOff>134620</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20383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83820</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flipV="1">
          <a:off x="20434300" y="17887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9494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83820</xdr:rowOff>
    </xdr:from>
    <xdr:to>
      <xdr:col>107</xdr:col>
      <xdr:colOff>50800</xdr:colOff>
      <xdr:row>106</xdr:row>
      <xdr:rowOff>60961</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flipV="1">
          <a:off x="19545300" y="179146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64770</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18656300" y="1823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43" name="n_1aveValue【公民館】&#10;一人当たり面積">
          <a:extLst>
            <a:ext uri="{FF2B5EF4-FFF2-40B4-BE49-F238E27FC236}">
              <a16:creationId xmlns:a16="http://schemas.microsoft.com/office/drawing/2014/main" id="{00000000-0008-0000-0E00-0000AF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4" name="n_2aveValue【公民館】&#10;一人当たり面積">
          <a:extLst>
            <a:ext uri="{FF2B5EF4-FFF2-40B4-BE49-F238E27FC236}">
              <a16:creationId xmlns:a16="http://schemas.microsoft.com/office/drawing/2014/main" id="{00000000-0008-0000-0E00-0000B0030000}"/>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a:extLst>
            <a:ext uri="{FF2B5EF4-FFF2-40B4-BE49-F238E27FC236}">
              <a16:creationId xmlns:a16="http://schemas.microsoft.com/office/drawing/2014/main" id="{00000000-0008-0000-0E00-0000B1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6" name="n_4aveValue【公民館】&#10;一人当たり面積">
          <a:extLst>
            <a:ext uri="{FF2B5EF4-FFF2-40B4-BE49-F238E27FC236}">
              <a16:creationId xmlns:a16="http://schemas.microsoft.com/office/drawing/2014/main" id="{00000000-0008-0000-0E00-0000B2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947" name="n_1mainValue【公民館】&#10;一人当たり面積">
          <a:extLst>
            <a:ext uri="{FF2B5EF4-FFF2-40B4-BE49-F238E27FC236}">
              <a16:creationId xmlns:a16="http://schemas.microsoft.com/office/drawing/2014/main" id="{00000000-0008-0000-0E00-0000B3030000}"/>
            </a:ext>
          </a:extLst>
        </xdr:cNvPr>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151147</xdr:rowOff>
    </xdr:from>
    <xdr:ext cx="469744" cy="259045"/>
    <xdr:sp macro="" textlink="">
      <xdr:nvSpPr>
        <xdr:cNvPr id="948" name="n_2mainValue【公民館】&#10;一人当たり面積">
          <a:extLst>
            <a:ext uri="{FF2B5EF4-FFF2-40B4-BE49-F238E27FC236}">
              <a16:creationId xmlns:a16="http://schemas.microsoft.com/office/drawing/2014/main" id="{00000000-0008-0000-0E00-0000B4030000}"/>
            </a:ext>
          </a:extLst>
        </xdr:cNvPr>
        <xdr:cNvSpPr txBox="1"/>
      </xdr:nvSpPr>
      <xdr:spPr>
        <a:xfrm>
          <a:off x="20199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102888</xdr:rowOff>
    </xdr:from>
    <xdr:ext cx="469744" cy="259045"/>
    <xdr:sp macro="" textlink="">
      <xdr:nvSpPr>
        <xdr:cNvPr id="949" name="n_3mainValue【公民館】&#10;一人当たり面積">
          <a:extLst>
            <a:ext uri="{FF2B5EF4-FFF2-40B4-BE49-F238E27FC236}">
              <a16:creationId xmlns:a16="http://schemas.microsoft.com/office/drawing/2014/main" id="{00000000-0008-0000-0E00-0000B5030000}"/>
            </a:ext>
          </a:extLst>
        </xdr:cNvPr>
        <xdr:cNvSpPr txBox="1"/>
      </xdr:nvSpPr>
      <xdr:spPr>
        <a:xfrm>
          <a:off x="19310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950" name="n_4mainValue【公民館】&#10;一人当たり面積">
          <a:extLst>
            <a:ext uri="{FF2B5EF4-FFF2-40B4-BE49-F238E27FC236}">
              <a16:creationId xmlns:a16="http://schemas.microsoft.com/office/drawing/2014/main" id="{00000000-0008-0000-0E00-0000B6030000}"/>
            </a:ext>
          </a:extLst>
        </xdr:cNvPr>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E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E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類似団体と比較して有形固定資産減価償却率が特に高くなっている施設は、道路（</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89.9%</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）である。施設の更新ができていない状況が顕著となっており、今後、老朽化した施設の集約化・複合化や除却を進めていく。また、</a:t>
          </a:r>
          <a:r>
            <a:rPr kumimoji="1" lang="ja-JP" altLang="en-US" sz="1100">
              <a:solidFill>
                <a:schemeClr val="dk1"/>
              </a:solidFill>
              <a:effectLst/>
              <a:latin typeface="+mn-lt"/>
              <a:ea typeface="+mn-ea"/>
              <a:cs typeface="+mn-cs"/>
            </a:rPr>
            <a:t>今年度に</a:t>
          </a:r>
          <a:r>
            <a:rPr kumimoji="1" lang="ja-JP" altLang="ja-JP" sz="1100">
              <a:solidFill>
                <a:schemeClr val="dk1"/>
              </a:solidFill>
              <a:effectLst/>
              <a:latin typeface="+mn-lt"/>
              <a:ea typeface="+mn-ea"/>
              <a:cs typeface="+mn-cs"/>
            </a:rPr>
            <a:t>大坪保育園と大坪コミュニティセンターの複合施設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完成</a:t>
          </a:r>
          <a:r>
            <a:rPr kumimoji="1" lang="ja-JP" altLang="en-US" sz="1100">
              <a:solidFill>
                <a:schemeClr val="dk1"/>
              </a:solidFill>
              <a:effectLst/>
              <a:latin typeface="+mn-lt"/>
              <a:ea typeface="+mn-ea"/>
              <a:cs typeface="+mn-cs"/>
            </a:rPr>
            <a:t>するとともに、令和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年度以降、公立保育園</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園のうち</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園の民営化を予定しているため、</a:t>
          </a:r>
          <a:r>
            <a:rPr kumimoji="1" lang="ja-JP" altLang="ja-JP" sz="1100">
              <a:solidFill>
                <a:schemeClr val="dk1"/>
              </a:solidFill>
              <a:effectLst/>
              <a:latin typeface="+mn-lt"/>
              <a:ea typeface="+mn-ea"/>
              <a:cs typeface="+mn-cs"/>
            </a:rPr>
            <a:t>今後の維持管理費用の減少を見込んでいる。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0</xdr:rowOff>
    </xdr:from>
    <xdr:to>
      <xdr:col>55</xdr:col>
      <xdr:colOff>50800</xdr:colOff>
      <xdr:row>36</xdr:row>
      <xdr:rowOff>101600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50800</xdr:rowOff>
    </xdr:from>
    <xdr:to>
      <xdr:col>55</xdr:col>
      <xdr:colOff>0</xdr:colOff>
      <xdr:row>36</xdr:row>
      <xdr:rowOff>63500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22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xdr:rowOff>
    </xdr:from>
    <xdr:to>
      <xdr:col>46</xdr:col>
      <xdr:colOff>38100</xdr:colOff>
      <xdr:row>36</xdr:row>
      <xdr:rowOff>114300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63500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63500</xdr:rowOff>
    </xdr:from>
    <xdr:to>
      <xdr:col>45</xdr:col>
      <xdr:colOff>177800</xdr:colOff>
      <xdr:row>36</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86377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130827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130827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171269</xdr:rowOff>
    </xdr:from>
    <xdr:to>
      <xdr:col>24</xdr:col>
      <xdr:colOff>114300</xdr:colOff>
      <xdr:row>64</xdr:row>
      <xdr:rowOff>101419</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86196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88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50619</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10185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161472</xdr:rowOff>
    </xdr:from>
    <xdr:to>
      <xdr:col>15</xdr:col>
      <xdr:colOff>101600</xdr:colOff>
      <xdr:row>64</xdr:row>
      <xdr:rowOff>91622</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40822</xdr:rowOff>
    </xdr:from>
    <xdr:to>
      <xdr:col>19</xdr:col>
      <xdr:colOff>177800</xdr:colOff>
      <xdr:row>64</xdr:row>
      <xdr:rowOff>45720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10136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156573</xdr:rowOff>
    </xdr:from>
    <xdr:to>
      <xdr:col>10</xdr:col>
      <xdr:colOff>165100</xdr:colOff>
      <xdr:row>64</xdr:row>
      <xdr:rowOff>86723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35923</xdr:rowOff>
    </xdr:from>
    <xdr:to>
      <xdr:col>15</xdr:col>
      <xdr:colOff>50800</xdr:colOff>
      <xdr:row>64</xdr:row>
      <xdr:rowOff>40822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10087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117384</xdr:rowOff>
    </xdr:from>
    <xdr:to>
      <xdr:col>6</xdr:col>
      <xdr:colOff>38100</xdr:colOff>
      <xdr:row>64</xdr:row>
      <xdr:rowOff>47534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168184</xdr:rowOff>
    </xdr:from>
    <xdr:to>
      <xdr:col>10</xdr:col>
      <xdr:colOff>114300</xdr:colOff>
      <xdr:row>64</xdr:row>
      <xdr:rowOff>35923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969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82749</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77850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38661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116222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141605</xdr:rowOff>
    </xdr:from>
    <xdr:to>
      <xdr:col>50</xdr:col>
      <xdr:colOff>165100</xdr:colOff>
      <xdr:row>63</xdr:row>
      <xdr:rowOff>71755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20955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818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20955</xdr:rowOff>
    </xdr:from>
    <xdr:to>
      <xdr:col>50</xdr:col>
      <xdr:colOff>114300</xdr:colOff>
      <xdr:row>63</xdr:row>
      <xdr:rowOff>22860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8223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145415</xdr:rowOff>
    </xdr:from>
    <xdr:to>
      <xdr:col>41</xdr:col>
      <xdr:colOff>101600</xdr:colOff>
      <xdr:row>63</xdr:row>
      <xdr:rowOff>75565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24765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824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145415</xdr:rowOff>
    </xdr:from>
    <xdr:to>
      <xdr:col>36</xdr:col>
      <xdr:colOff>165100</xdr:colOff>
      <xdr:row>63</xdr:row>
      <xdr:rowOff>75565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24765</xdr:rowOff>
    </xdr:from>
    <xdr:to>
      <xdr:col>41</xdr:col>
      <xdr:colOff>50800</xdr:colOff>
      <xdr:row>63</xdr:row>
      <xdr:rowOff>24765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8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122572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62882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66692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66692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167657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68580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437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36195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40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139064</xdr:rowOff>
    </xdr:from>
    <xdr:to>
      <xdr:col>15</xdr:col>
      <xdr:colOff>50800</xdr:colOff>
      <xdr:row>84</xdr:row>
      <xdr:rowOff>3811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369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97155</xdr:rowOff>
    </xdr:from>
    <xdr:to>
      <xdr:col>10</xdr:col>
      <xdr:colOff>114300</xdr:colOff>
      <xdr:row>83</xdr:row>
      <xdr:rowOff>139064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327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139082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1995</xdr:rowOff>
    </xdr:from>
    <xdr:to>
      <xdr:col>36</xdr:col>
      <xdr:colOff>165100</xdr:colOff>
      <xdr:row>85</xdr:row>
      <xdr:rowOff>103595</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363</xdr:rowOff>
    </xdr:from>
    <xdr:to>
      <xdr:col>55</xdr:col>
      <xdr:colOff>50800</xdr:colOff>
      <xdr:row>86</xdr:row>
      <xdr:rowOff>101963</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86740</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51163</xdr:rowOff>
    </xdr:from>
    <xdr:to>
      <xdr:col>55</xdr:col>
      <xdr:colOff>0</xdr:colOff>
      <xdr:row>86</xdr:row>
      <xdr:rowOff>54429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7958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54429</xdr:rowOff>
    </xdr:from>
    <xdr:to>
      <xdr:col>50</xdr:col>
      <xdr:colOff>114300</xdr:colOff>
      <xdr:row>86</xdr:row>
      <xdr:rowOff>54429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8750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3629</xdr:rowOff>
    </xdr:from>
    <xdr:to>
      <xdr:col>41</xdr:col>
      <xdr:colOff>101600</xdr:colOff>
      <xdr:row>86</xdr:row>
      <xdr:rowOff>105229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54429</xdr:rowOff>
    </xdr:from>
    <xdr:to>
      <xdr:col>45</xdr:col>
      <xdr:colOff>177800</xdr:colOff>
      <xdr:row>86</xdr:row>
      <xdr:rowOff>54429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861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54429</xdr:rowOff>
    </xdr:from>
    <xdr:to>
      <xdr:col>41</xdr:col>
      <xdr:colOff>50800</xdr:colOff>
      <xdr:row>86</xdr:row>
      <xdr:rowOff>57694</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79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120122</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96356</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F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F00-000098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00000000-0008-0000-0F00-00009A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F00-00009C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9071</xdr:rowOff>
    </xdr:from>
    <xdr:to>
      <xdr:col>24</xdr:col>
      <xdr:colOff>114300</xdr:colOff>
      <xdr:row>107</xdr:row>
      <xdr:rowOff>110671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4584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158948</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F00-0000A8010000}"/>
            </a:ext>
          </a:extLst>
        </xdr:cNvPr>
        <xdr:cNvSpPr txBox="1"/>
      </xdr:nvSpPr>
      <xdr:spPr>
        <a:xfrm>
          <a:off x="4673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144599</xdr:rowOff>
    </xdr:from>
    <xdr:to>
      <xdr:col>20</xdr:col>
      <xdr:colOff>38100</xdr:colOff>
      <xdr:row>107</xdr:row>
      <xdr:rowOff>74749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3746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23949</xdr:rowOff>
    </xdr:from>
    <xdr:to>
      <xdr:col>24</xdr:col>
      <xdr:colOff>63500</xdr:colOff>
      <xdr:row>107</xdr:row>
      <xdr:rowOff>59871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3797300" y="183690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107043</xdr:rowOff>
    </xdr:from>
    <xdr:to>
      <xdr:col>15</xdr:col>
      <xdr:colOff>101600</xdr:colOff>
      <xdr:row>107</xdr:row>
      <xdr:rowOff>37193</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157843</xdr:rowOff>
    </xdr:from>
    <xdr:to>
      <xdr:col>19</xdr:col>
      <xdr:colOff>177800</xdr:colOff>
      <xdr:row>107</xdr:row>
      <xdr:rowOff>23949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908300" y="183315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20501</xdr:rowOff>
    </xdr:from>
    <xdr:to>
      <xdr:col>10</xdr:col>
      <xdr:colOff>165100</xdr:colOff>
      <xdr:row>108</xdr:row>
      <xdr:rowOff>122101</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968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157843</xdr:rowOff>
    </xdr:from>
    <xdr:to>
      <xdr:col>15</xdr:col>
      <xdr:colOff>50800</xdr:colOff>
      <xdr:row>108</xdr:row>
      <xdr:rowOff>71301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2019300" y="1833154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156029</xdr:rowOff>
    </xdr:from>
    <xdr:to>
      <xdr:col>6</xdr:col>
      <xdr:colOff>38100</xdr:colOff>
      <xdr:row>108</xdr:row>
      <xdr:rowOff>86179</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079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35379</xdr:rowOff>
    </xdr:from>
    <xdr:to>
      <xdr:col>10</xdr:col>
      <xdr:colOff>114300</xdr:colOff>
      <xdr:row>108</xdr:row>
      <xdr:rowOff>71301</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30300" y="185519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65876</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28320</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113228</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77306</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F00-0000B8010000}"/>
            </a:ext>
          </a:extLst>
        </xdr:cNvPr>
        <xdr:cNvSpPr txBox="1"/>
      </xdr:nvSpPr>
      <xdr:spPr>
        <a:xfrm>
          <a:off x="927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F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F00-0000D3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F00-0000D5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F00-0000D7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0426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F00-0000E3010000}"/>
            </a:ext>
          </a:extLst>
        </xdr:cNvPr>
        <xdr:cNvSpPr txBox="1"/>
      </xdr:nvSpPr>
      <xdr:spPr>
        <a:xfrm>
          <a:off x="10515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95613</xdr:rowOff>
    </xdr:from>
    <xdr:to>
      <xdr:col>50</xdr:col>
      <xdr:colOff>165100</xdr:colOff>
      <xdr:row>108</xdr:row>
      <xdr:rowOff>25763</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958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146413</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9639300" y="18491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146413</xdr:rowOff>
    </xdr:from>
    <xdr:to>
      <xdr:col>50</xdr:col>
      <xdr:colOff>114300</xdr:colOff>
      <xdr:row>107</xdr:row>
      <xdr:rowOff>149679</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8750300" y="1849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98879</xdr:rowOff>
    </xdr:from>
    <xdr:to>
      <xdr:col>41</xdr:col>
      <xdr:colOff>101600</xdr:colOff>
      <xdr:row>108</xdr:row>
      <xdr:rowOff>29029</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781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107</xdr:row>
      <xdr:rowOff>149679</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7861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102144</xdr:rowOff>
    </xdr:from>
    <xdr:to>
      <xdr:col>36</xdr:col>
      <xdr:colOff>165100</xdr:colOff>
      <xdr:row>108</xdr:row>
      <xdr:rowOff>32294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692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149679</xdr:rowOff>
    </xdr:from>
    <xdr:to>
      <xdr:col>41</xdr:col>
      <xdr:colOff>50800</xdr:colOff>
      <xdr:row>107</xdr:row>
      <xdr:rowOff>152944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6972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00000000-0008-0000-0F00-0000EC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00000000-0008-0000-0F00-0000ED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00000000-0008-0000-0F00-0000EE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95" name="n_4aveValue【市民会館】&#10;一人当たり面積">
          <a:extLst>
            <a:ext uri="{FF2B5EF4-FFF2-40B4-BE49-F238E27FC236}">
              <a16:creationId xmlns:a16="http://schemas.microsoft.com/office/drawing/2014/main" id="{00000000-0008-0000-0F00-0000EF010000}"/>
            </a:ext>
          </a:extLst>
        </xdr:cNvPr>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16890</xdr:rowOff>
    </xdr:from>
    <xdr:ext cx="469744" cy="259045"/>
    <xdr:sp macro="" textlink="">
      <xdr:nvSpPr>
        <xdr:cNvPr id="496" name="n_1mainValue【市民会館】&#10;一人当たり面積">
          <a:extLst>
            <a:ext uri="{FF2B5EF4-FFF2-40B4-BE49-F238E27FC236}">
              <a16:creationId xmlns:a16="http://schemas.microsoft.com/office/drawing/2014/main" id="{00000000-0008-0000-0F00-0000F0010000}"/>
            </a:ext>
          </a:extLst>
        </xdr:cNvPr>
        <xdr:cNvSpPr txBox="1"/>
      </xdr:nvSpPr>
      <xdr:spPr>
        <a:xfrm>
          <a:off x="9391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97" name="n_2mainValue【市民会館】&#10;一人当たり面積">
          <a:extLst>
            <a:ext uri="{FF2B5EF4-FFF2-40B4-BE49-F238E27FC236}">
              <a16:creationId xmlns:a16="http://schemas.microsoft.com/office/drawing/2014/main" id="{00000000-0008-0000-0F00-0000F1010000}"/>
            </a:ext>
          </a:extLst>
        </xdr:cNvPr>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20156</xdr:rowOff>
    </xdr:from>
    <xdr:ext cx="469744" cy="259045"/>
    <xdr:sp macro="" textlink="">
      <xdr:nvSpPr>
        <xdr:cNvPr id="498" name="n_3mainValue【市民会館】&#10;一人当たり面積">
          <a:extLst>
            <a:ext uri="{FF2B5EF4-FFF2-40B4-BE49-F238E27FC236}">
              <a16:creationId xmlns:a16="http://schemas.microsoft.com/office/drawing/2014/main" id="{00000000-0008-0000-0F00-0000F2010000}"/>
            </a:ext>
          </a:extLst>
        </xdr:cNvPr>
        <xdr:cNvSpPr txBox="1"/>
      </xdr:nvSpPr>
      <xdr:spPr>
        <a:xfrm>
          <a:off x="7626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23421</xdr:rowOff>
    </xdr:from>
    <xdr:ext cx="469744" cy="259045"/>
    <xdr:sp macro="" textlink="">
      <xdr:nvSpPr>
        <xdr:cNvPr id="499" name="n_4mainValue【市民会館】&#10;一人当たり面積">
          <a:extLst>
            <a:ext uri="{FF2B5EF4-FFF2-40B4-BE49-F238E27FC236}">
              <a16:creationId xmlns:a16="http://schemas.microsoft.com/office/drawing/2014/main" id="{00000000-0008-0000-0F00-0000F3010000}"/>
            </a:ext>
          </a:extLst>
        </xdr:cNvPr>
        <xdr:cNvSpPr txBox="1"/>
      </xdr:nvSpPr>
      <xdr:spPr>
        <a:xfrm>
          <a:off x="6737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F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154396</xdr:rowOff>
    </xdr:from>
    <xdr:to>
      <xdr:col>81</xdr:col>
      <xdr:colOff>101600</xdr:colOff>
      <xdr:row>35</xdr:row>
      <xdr:rowOff>84546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33746</xdr:rowOff>
    </xdr:from>
    <xdr:to>
      <xdr:col>85</xdr:col>
      <xdr:colOff>127000</xdr:colOff>
      <xdr:row>35</xdr:row>
      <xdr:rowOff>123553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481300" y="6034496"/>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49893</xdr:rowOff>
    </xdr:from>
    <xdr:to>
      <xdr:col>76</xdr:col>
      <xdr:colOff>165100</xdr:colOff>
      <xdr:row>38</xdr:row>
      <xdr:rowOff>151493</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33746</xdr:rowOff>
    </xdr:from>
    <xdr:to>
      <xdr:col>81</xdr:col>
      <xdr:colOff>50800</xdr:colOff>
      <xdr:row>38</xdr:row>
      <xdr:rowOff>100693</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4592300" y="6034496"/>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9072</xdr:rowOff>
    </xdr:from>
    <xdr:to>
      <xdr:col>72</xdr:col>
      <xdr:colOff>38100</xdr:colOff>
      <xdr:row>38</xdr:row>
      <xdr:rowOff>110672</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59872</xdr:rowOff>
    </xdr:from>
    <xdr:to>
      <xdr:col>76</xdr:col>
      <xdr:colOff>114300</xdr:colOff>
      <xdr:row>38</xdr:row>
      <xdr:rowOff>100693</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65749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138067</xdr:rowOff>
    </xdr:from>
    <xdr:to>
      <xdr:col>67</xdr:col>
      <xdr:colOff>101600</xdr:colOff>
      <xdr:row>38</xdr:row>
      <xdr:rowOff>68218</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2763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17417</xdr:rowOff>
    </xdr:from>
    <xdr:to>
      <xdr:col>71</xdr:col>
      <xdr:colOff>177800</xdr:colOff>
      <xdr:row>38</xdr:row>
      <xdr:rowOff>59872</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814300" y="65325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101073</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5266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168020</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4389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127199</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3500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00000000-0008-0000-0F00-00002E020000}"/>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a:extLst>
            <a:ext uri="{FF2B5EF4-FFF2-40B4-BE49-F238E27FC236}">
              <a16:creationId xmlns:a16="http://schemas.microsoft.com/office/drawing/2014/main" id="{00000000-0008-0000-0F00-00004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a:extLst>
            <a:ext uri="{FF2B5EF4-FFF2-40B4-BE49-F238E27FC236}">
              <a16:creationId xmlns:a16="http://schemas.microsoft.com/office/drawing/2014/main" id="{00000000-0008-0000-0F00-000047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a:extLst>
            <a:ext uri="{FF2B5EF4-FFF2-40B4-BE49-F238E27FC236}">
              <a16:creationId xmlns:a16="http://schemas.microsoft.com/office/drawing/2014/main" id="{00000000-0008-0000-0F00-000049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a:extLst>
            <a:ext uri="{FF2B5EF4-FFF2-40B4-BE49-F238E27FC236}">
              <a16:creationId xmlns:a16="http://schemas.microsoft.com/office/drawing/2014/main" id="{00000000-0008-0000-0F00-00004B020000}"/>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39876</xdr:rowOff>
    </xdr:from>
    <xdr:to>
      <xdr:col>98</xdr:col>
      <xdr:colOff>38100</xdr:colOff>
      <xdr:row>41</xdr:row>
      <xdr:rowOff>141476</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8605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20563</xdr:rowOff>
    </xdr:from>
    <xdr:to>
      <xdr:col>116</xdr:col>
      <xdr:colOff>114300</xdr:colOff>
      <xdr:row>41</xdr:row>
      <xdr:rowOff>122163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2110700" y="70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170440</xdr:rowOff>
    </xdr:from>
    <xdr:ext cx="534377" cy="259045"/>
    <xdr:sp macro="" textlink="">
      <xdr:nvSpPr>
        <xdr:cNvPr id="599" name="【一般廃棄物処理施設】&#10;一人当たり有形固定資産（償却資産）額該当値テキスト">
          <a:extLst>
            <a:ext uri="{FF2B5EF4-FFF2-40B4-BE49-F238E27FC236}">
              <a16:creationId xmlns:a16="http://schemas.microsoft.com/office/drawing/2014/main" id="{00000000-0008-0000-0F00-000057020000}"/>
            </a:ext>
          </a:extLst>
        </xdr:cNvPr>
        <xdr:cNvSpPr txBox="1"/>
      </xdr:nvSpPr>
      <xdr:spPr>
        <a:xfrm>
          <a:off x="22199600" y="70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16323</xdr:rowOff>
    </xdr:from>
    <xdr:to>
      <xdr:col>112</xdr:col>
      <xdr:colOff>38100</xdr:colOff>
      <xdr:row>41</xdr:row>
      <xdr:rowOff>117923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1272500" y="70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67123</xdr:rowOff>
    </xdr:from>
    <xdr:to>
      <xdr:col>116</xdr:col>
      <xdr:colOff>63500</xdr:colOff>
      <xdr:row>41</xdr:row>
      <xdr:rowOff>71363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1323300" y="7096573"/>
          <a:ext cx="8382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140142</xdr:rowOff>
    </xdr:from>
    <xdr:to>
      <xdr:col>107</xdr:col>
      <xdr:colOff>101600</xdr:colOff>
      <xdr:row>42</xdr:row>
      <xdr:rowOff>70292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0383500" y="71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67123</xdr:rowOff>
    </xdr:from>
    <xdr:to>
      <xdr:col>111</xdr:col>
      <xdr:colOff>177800</xdr:colOff>
      <xdr:row>42</xdr:row>
      <xdr:rowOff>19492</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0434300" y="7096573"/>
          <a:ext cx="889000" cy="1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140563</xdr:rowOff>
    </xdr:from>
    <xdr:to>
      <xdr:col>102</xdr:col>
      <xdr:colOff>165100</xdr:colOff>
      <xdr:row>42</xdr:row>
      <xdr:rowOff>70713</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9494500" y="71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19492</xdr:rowOff>
    </xdr:from>
    <xdr:to>
      <xdr:col>107</xdr:col>
      <xdr:colOff>50800</xdr:colOff>
      <xdr:row>42</xdr:row>
      <xdr:rowOff>19913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9545300" y="7220392"/>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140657</xdr:rowOff>
    </xdr:from>
    <xdr:to>
      <xdr:col>98</xdr:col>
      <xdr:colOff>38100</xdr:colOff>
      <xdr:row>42</xdr:row>
      <xdr:rowOff>70807</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8605500" y="71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19913</xdr:rowOff>
    </xdr:from>
    <xdr:to>
      <xdr:col>102</xdr:col>
      <xdr:colOff>114300</xdr:colOff>
      <xdr:row>42</xdr:row>
      <xdr:rowOff>20007</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8656300" y="7220813"/>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158003</xdr:rowOff>
    </xdr:from>
    <xdr:ext cx="534377" cy="259045"/>
    <xdr:sp macro="" textlink="">
      <xdr:nvSpPr>
        <xdr:cNvPr id="611" name="n_4ave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89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109050</xdr:rowOff>
    </xdr:from>
    <xdr:ext cx="534377" cy="259045"/>
    <xdr:sp macro="" textlink="">
      <xdr:nvSpPr>
        <xdr:cNvPr id="612" name="n_1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21043411" y="713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61419</xdr:rowOff>
    </xdr:from>
    <xdr:ext cx="469744" cy="259045"/>
    <xdr:sp macro="" textlink="">
      <xdr:nvSpPr>
        <xdr:cNvPr id="613" name="n_2main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20199428" y="726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61840</xdr:rowOff>
    </xdr:from>
    <xdr:ext cx="469744" cy="259045"/>
    <xdr:sp macro="" textlink="">
      <xdr:nvSpPr>
        <xdr:cNvPr id="614" name="n_3mainValue【一般廃棄物処理施設】&#10;一人当たり有形固定資産（償却資産）額">
          <a:extLst>
            <a:ext uri="{FF2B5EF4-FFF2-40B4-BE49-F238E27FC236}">
              <a16:creationId xmlns:a16="http://schemas.microsoft.com/office/drawing/2014/main" id="{00000000-0008-0000-0F00-000066020000}"/>
            </a:ext>
          </a:extLst>
        </xdr:cNvPr>
        <xdr:cNvSpPr txBox="1"/>
      </xdr:nvSpPr>
      <xdr:spPr>
        <a:xfrm>
          <a:off x="19310428" y="726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61934</xdr:rowOff>
    </xdr:from>
    <xdr:ext cx="469744" cy="259045"/>
    <xdr:sp macro="" textlink="">
      <xdr:nvSpPr>
        <xdr:cNvPr id="615" name="n_4mainValue【一般廃棄物処理施設】&#10;一人当たり有形固定資産（償却資産）額">
          <a:extLst>
            <a:ext uri="{FF2B5EF4-FFF2-40B4-BE49-F238E27FC236}">
              <a16:creationId xmlns:a16="http://schemas.microsoft.com/office/drawing/2014/main" id="{00000000-0008-0000-0F00-000067020000}"/>
            </a:ext>
          </a:extLst>
        </xdr:cNvPr>
        <xdr:cNvSpPr txBox="1"/>
      </xdr:nvSpPr>
      <xdr:spPr>
        <a:xfrm>
          <a:off x="18421428" y="72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00000000-0008-0000-0F00-00008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658" name="【保健センター・保健所】&#10;有形固定資産減価償却率該当値テキスト">
          <a:extLst>
            <a:ext uri="{FF2B5EF4-FFF2-40B4-BE49-F238E27FC236}">
              <a16:creationId xmlns:a16="http://schemas.microsoft.com/office/drawing/2014/main" id="{00000000-0008-0000-0F00-000092020000}"/>
            </a:ext>
          </a:extLst>
        </xdr:cNvPr>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130628</xdr:rowOff>
    </xdr:from>
    <xdr:to>
      <xdr:col>76</xdr:col>
      <xdr:colOff>114300</xdr:colOff>
      <xdr:row>64</xdr:row>
      <xdr:rowOff>130628</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3703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78196</xdr:rowOff>
    </xdr:from>
    <xdr:to>
      <xdr:col>67</xdr:col>
      <xdr:colOff>101600</xdr:colOff>
      <xdr:row>65</xdr:row>
      <xdr:rowOff>8346</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763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128996</xdr:rowOff>
    </xdr:from>
    <xdr:to>
      <xdr:col>71</xdr:col>
      <xdr:colOff>177800</xdr:colOff>
      <xdr:row>64</xdr:row>
      <xdr:rowOff>130628</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814300" y="11101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671" name="n_1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672" name="n_2main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673" name="n_3mainValue【保健センター・保健所】&#10;有形固定資産減価償却率">
          <a:extLst>
            <a:ext uri="{FF2B5EF4-FFF2-40B4-BE49-F238E27FC236}">
              <a16:creationId xmlns:a16="http://schemas.microsoft.com/office/drawing/2014/main" id="{00000000-0008-0000-0F00-0000A1020000}"/>
            </a:ext>
          </a:extLst>
        </xdr:cNvPr>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170923</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00000000-0008-0000-0F00-0000A2020000}"/>
            </a:ext>
          </a:extLst>
        </xdr:cNvPr>
        <xdr:cNvSpPr txBox="1"/>
      </xdr:nvSpPr>
      <xdr:spPr>
        <a:xfrm>
          <a:off x="12611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00000000-0008-0000-0F00-0000B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00000000-0008-0000-0F00-0000BB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00000000-0008-0000-0F00-0000BD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00000000-0008-0000-0F00-0000BF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xdr:rowOff>
    </xdr:from>
    <xdr:to>
      <xdr:col>98</xdr:col>
      <xdr:colOff>38100</xdr:colOff>
      <xdr:row>60</xdr:row>
      <xdr:rowOff>114300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8605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0</xdr:rowOff>
    </xdr:from>
    <xdr:to>
      <xdr:col>116</xdr:col>
      <xdr:colOff>114300</xdr:colOff>
      <xdr:row>64</xdr:row>
      <xdr:rowOff>101600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2110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86377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00000000-0008-0000-0F00-0000CB020000}"/>
            </a:ext>
          </a:extLst>
        </xdr:cNvPr>
        <xdr:cNvSpPr txBox="1"/>
      </xdr:nvSpPr>
      <xdr:spPr>
        <a:xfrm>
          <a:off x="22199600"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0</xdr:rowOff>
    </xdr:from>
    <xdr:to>
      <xdr:col>112</xdr:col>
      <xdr:colOff>38100</xdr:colOff>
      <xdr:row>64</xdr:row>
      <xdr:rowOff>101600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1272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50800</xdr:rowOff>
    </xdr:from>
    <xdr:to>
      <xdr:col>116</xdr:col>
      <xdr:colOff>63500</xdr:colOff>
      <xdr:row>64</xdr:row>
      <xdr:rowOff>50800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1323300" y="1102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0</xdr:rowOff>
    </xdr:from>
    <xdr:to>
      <xdr:col>107</xdr:col>
      <xdr:colOff>101600</xdr:colOff>
      <xdr:row>64</xdr:row>
      <xdr:rowOff>101600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0383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50800</xdr:rowOff>
    </xdr:from>
    <xdr:to>
      <xdr:col>111</xdr:col>
      <xdr:colOff>177800</xdr:colOff>
      <xdr:row>64</xdr:row>
      <xdr:rowOff>50800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0434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0</xdr:rowOff>
    </xdr:from>
    <xdr:to>
      <xdr:col>102</xdr:col>
      <xdr:colOff>165100</xdr:colOff>
      <xdr:row>64</xdr:row>
      <xdr:rowOff>101600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94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50800</xdr:rowOff>
    </xdr:from>
    <xdr:to>
      <xdr:col>107</xdr:col>
      <xdr:colOff>50800</xdr:colOff>
      <xdr:row>64</xdr:row>
      <xdr:rowOff>50800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545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0</xdr:rowOff>
    </xdr:from>
    <xdr:to>
      <xdr:col>98</xdr:col>
      <xdr:colOff>38100</xdr:colOff>
      <xdr:row>64</xdr:row>
      <xdr:rowOff>101600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8605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50800</xdr:rowOff>
    </xdr:from>
    <xdr:to>
      <xdr:col>102</xdr:col>
      <xdr:colOff>114300</xdr:colOff>
      <xdr:row>64</xdr:row>
      <xdr:rowOff>50800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656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130827</xdr:rowOff>
    </xdr:from>
    <xdr:ext cx="469744" cy="259045"/>
    <xdr:sp macro="" textlink="">
      <xdr:nvSpPr>
        <xdr:cNvPr id="727" name="n_4ave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92727</xdr:rowOff>
    </xdr:from>
    <xdr:ext cx="469744" cy="259045"/>
    <xdr:sp macro="" textlink="">
      <xdr:nvSpPr>
        <xdr:cNvPr id="728" name="n_1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210757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92727</xdr:rowOff>
    </xdr:from>
    <xdr:ext cx="469744" cy="259045"/>
    <xdr:sp macro="" textlink="">
      <xdr:nvSpPr>
        <xdr:cNvPr id="729" name="n_2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20199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92727</xdr:rowOff>
    </xdr:from>
    <xdr:ext cx="469744" cy="259045"/>
    <xdr:sp macro="" textlink="">
      <xdr:nvSpPr>
        <xdr:cNvPr id="730" name="n_3mainValue【保健センター・保健所】&#10;一人当たり面積">
          <a:extLst>
            <a:ext uri="{FF2B5EF4-FFF2-40B4-BE49-F238E27FC236}">
              <a16:creationId xmlns:a16="http://schemas.microsoft.com/office/drawing/2014/main" id="{00000000-0008-0000-0F00-0000DA020000}"/>
            </a:ext>
          </a:extLst>
        </xdr:cNvPr>
        <xdr:cNvSpPr txBox="1"/>
      </xdr:nvSpPr>
      <xdr:spPr>
        <a:xfrm>
          <a:off x="19310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92727</xdr:rowOff>
    </xdr:from>
    <xdr:ext cx="469744" cy="259045"/>
    <xdr:sp macro="" textlink="">
      <xdr:nvSpPr>
        <xdr:cNvPr id="731" name="n_4mainValue【保健センター・保健所】&#10;一人当たり面積">
          <a:extLst>
            <a:ext uri="{FF2B5EF4-FFF2-40B4-BE49-F238E27FC236}">
              <a16:creationId xmlns:a16="http://schemas.microsoft.com/office/drawing/2014/main" id="{00000000-0008-0000-0F00-0000DB020000}"/>
            </a:ext>
          </a:extLst>
        </xdr:cNvPr>
        <xdr:cNvSpPr txBox="1"/>
      </xdr:nvSpPr>
      <xdr:spPr>
        <a:xfrm>
          <a:off x="18421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00000000-0008-0000-0F00-0000F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00000000-0008-0000-0F00-0000F5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00000000-0008-0000-0F00-0000F7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00000000-0008-0000-0F00-0000F9020000}"/>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107314</xdr:rowOff>
    </xdr:from>
    <xdr:to>
      <xdr:col>67</xdr:col>
      <xdr:colOff>101600</xdr:colOff>
      <xdr:row>83</xdr:row>
      <xdr:rowOff>37464</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2763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27305</xdr:rowOff>
    </xdr:from>
    <xdr:to>
      <xdr:col>85</xdr:col>
      <xdr:colOff>177800</xdr:colOff>
      <xdr:row>84</xdr:row>
      <xdr:rowOff>128905</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6268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5732</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00000000-0008-0000-0F00-000005030000}"/>
            </a:ext>
          </a:extLst>
        </xdr:cNvPr>
        <xdr:cNvSpPr txBox="1"/>
      </xdr:nvSpPr>
      <xdr:spPr>
        <a:xfrm>
          <a:off x="163576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78105</xdr:rowOff>
    </xdr:from>
    <xdr:to>
      <xdr:col>85</xdr:col>
      <xdr:colOff>127000</xdr:colOff>
      <xdr:row>84</xdr:row>
      <xdr:rowOff>114300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5481300" y="14479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85</xdr:row>
      <xdr:rowOff>34289</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4592300" y="14516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122555</xdr:rowOff>
    </xdr:from>
    <xdr:to>
      <xdr:col>72</xdr:col>
      <xdr:colOff>38100</xdr:colOff>
      <xdr:row>85</xdr:row>
      <xdr:rowOff>52705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3652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1905</xdr:rowOff>
    </xdr:from>
    <xdr:to>
      <xdr:col>76</xdr:col>
      <xdr:colOff>114300</xdr:colOff>
      <xdr:row>85</xdr:row>
      <xdr:rowOff>34289</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3703300" y="145751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0" name="n_1ave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1" name="n_2ave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2" name="n_3ave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53991</xdr:rowOff>
    </xdr:from>
    <xdr:ext cx="405111" cy="259045"/>
    <xdr:sp macro="" textlink="">
      <xdr:nvSpPr>
        <xdr:cNvPr id="783" name="n_4ave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784" name="n_1mainValue【消防施設】&#10;有形固定資産減価償却率">
          <a:extLst>
            <a:ext uri="{FF2B5EF4-FFF2-40B4-BE49-F238E27FC236}">
              <a16:creationId xmlns:a16="http://schemas.microsoft.com/office/drawing/2014/main" id="{00000000-0008-0000-0F00-000010030000}"/>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785" name="n_2mainValue【消防施設】&#10;有形固定資産減価償却率">
          <a:extLst>
            <a:ext uri="{FF2B5EF4-FFF2-40B4-BE49-F238E27FC236}">
              <a16:creationId xmlns:a16="http://schemas.microsoft.com/office/drawing/2014/main" id="{00000000-0008-0000-0F00-000011030000}"/>
            </a:ext>
          </a:extLst>
        </xdr:cNvPr>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43832</xdr:rowOff>
    </xdr:from>
    <xdr:ext cx="405111" cy="259045"/>
    <xdr:sp macro="" textlink="">
      <xdr:nvSpPr>
        <xdr:cNvPr id="786" name="n_3mainValue【消防施設】&#10;有形固定資産減価償却率">
          <a:extLst>
            <a:ext uri="{FF2B5EF4-FFF2-40B4-BE49-F238E27FC236}">
              <a16:creationId xmlns:a16="http://schemas.microsoft.com/office/drawing/2014/main" id="{00000000-0008-0000-0F00-000012030000}"/>
            </a:ext>
          </a:extLst>
        </xdr:cNvPr>
        <xdr:cNvSpPr txBox="1"/>
      </xdr:nvSpPr>
      <xdr:spPr>
        <a:xfrm>
          <a:off x="13500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0000000-0008-0000-0F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9" name="【消防施設】&#10;一人当たり面積最小値テキスト">
          <a:extLst>
            <a:ext uri="{FF2B5EF4-FFF2-40B4-BE49-F238E27FC236}">
              <a16:creationId xmlns:a16="http://schemas.microsoft.com/office/drawing/2014/main" id="{00000000-0008-0000-0F00-000029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1" name="【消防施設】&#10;一人当たり面積最大値テキスト">
          <a:extLst>
            <a:ext uri="{FF2B5EF4-FFF2-40B4-BE49-F238E27FC236}">
              <a16:creationId xmlns:a16="http://schemas.microsoft.com/office/drawing/2014/main" id="{00000000-0008-0000-0F00-00002B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3" name="【消防施設】&#10;一人当たり面積平均値テキスト">
          <a:extLst>
            <a:ext uri="{FF2B5EF4-FFF2-40B4-BE49-F238E27FC236}">
              <a16:creationId xmlns:a16="http://schemas.microsoft.com/office/drawing/2014/main" id="{00000000-0008-0000-0F00-00002D030000}"/>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5" name="【消防施設】&#10;一人当たり面積該当値テキスト">
          <a:extLst>
            <a:ext uri="{FF2B5EF4-FFF2-40B4-BE49-F238E27FC236}">
              <a16:creationId xmlns:a16="http://schemas.microsoft.com/office/drawing/2014/main" id="{00000000-0008-0000-0F00-000039030000}"/>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44958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1323300" y="14613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28" name="n_1aveValue【消防施設】&#10;一人当たり面積">
          <a:extLst>
            <a:ext uri="{FF2B5EF4-FFF2-40B4-BE49-F238E27FC236}">
              <a16:creationId xmlns:a16="http://schemas.microsoft.com/office/drawing/2014/main" id="{00000000-0008-0000-0F00-00003C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消防施設】&#10;一人当たり面積">
          <a:extLst>
            <a:ext uri="{FF2B5EF4-FFF2-40B4-BE49-F238E27FC236}">
              <a16:creationId xmlns:a16="http://schemas.microsoft.com/office/drawing/2014/main" id="{00000000-0008-0000-0F00-00003D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0" name="n_3aveValue【消防施設】&#10;一人当たり面積">
          <a:extLst>
            <a:ext uri="{FF2B5EF4-FFF2-40B4-BE49-F238E27FC236}">
              <a16:creationId xmlns:a16="http://schemas.microsoft.com/office/drawing/2014/main" id="{00000000-0008-0000-0F00-00003E03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1" name="n_4aveValue【消防施設】&#10;一人当たり面積">
          <a:extLst>
            <a:ext uri="{FF2B5EF4-FFF2-40B4-BE49-F238E27FC236}">
              <a16:creationId xmlns:a16="http://schemas.microsoft.com/office/drawing/2014/main" id="{00000000-0008-0000-0F00-00003F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32" name="n_1mainValue【消防施設】&#10;一人当たり面積">
          <a:extLst>
            <a:ext uri="{FF2B5EF4-FFF2-40B4-BE49-F238E27FC236}">
              <a16:creationId xmlns:a16="http://schemas.microsoft.com/office/drawing/2014/main" id="{00000000-0008-0000-0F00-000040030000}"/>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00000000-0008-0000-0F00-00005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9" name="【庁舎】&#10;有形固定資産減価償却率最小値テキスト">
          <a:extLst>
            <a:ext uri="{FF2B5EF4-FFF2-40B4-BE49-F238E27FC236}">
              <a16:creationId xmlns:a16="http://schemas.microsoft.com/office/drawing/2014/main" id="{00000000-0008-0000-0F00-00005B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1" name="【庁舎】&#10;有形固定資産減価償却率最大値テキスト">
          <a:extLst>
            <a:ext uri="{FF2B5EF4-FFF2-40B4-BE49-F238E27FC236}">
              <a16:creationId xmlns:a16="http://schemas.microsoft.com/office/drawing/2014/main" id="{00000000-0008-0000-0F00-00005D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3" name="【庁舎】&#10;有形固定資産減価償却率平均値テキスト">
          <a:extLst>
            <a:ext uri="{FF2B5EF4-FFF2-40B4-BE49-F238E27FC236}">
              <a16:creationId xmlns:a16="http://schemas.microsoft.com/office/drawing/2014/main" id="{00000000-0008-0000-0F00-00005F03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152763</xdr:rowOff>
    </xdr:from>
    <xdr:to>
      <xdr:col>85</xdr:col>
      <xdr:colOff>177800</xdr:colOff>
      <xdr:row>109</xdr:row>
      <xdr:rowOff>82913</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62687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67690</xdr:rowOff>
    </xdr:from>
    <xdr:ext cx="405111" cy="259045"/>
    <xdr:sp macro="" textlink="">
      <xdr:nvSpPr>
        <xdr:cNvPr id="875" name="【庁舎】&#10;有形固定資産減価償却率該当値テキスト">
          <a:extLst>
            <a:ext uri="{FF2B5EF4-FFF2-40B4-BE49-F238E27FC236}">
              <a16:creationId xmlns:a16="http://schemas.microsoft.com/office/drawing/2014/main" id="{00000000-0008-0000-0F00-00006B030000}"/>
            </a:ext>
          </a:extLst>
        </xdr:cNvPr>
        <xdr:cNvSpPr txBox="1"/>
      </xdr:nvSpPr>
      <xdr:spPr>
        <a:xfrm>
          <a:off x="16357600" y="185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30480</xdr:rowOff>
    </xdr:from>
    <xdr:to>
      <xdr:col>85</xdr:col>
      <xdr:colOff>127000</xdr:colOff>
      <xdr:row>109</xdr:row>
      <xdr:rowOff>32113</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5481300" y="187185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151130</xdr:rowOff>
    </xdr:from>
    <xdr:to>
      <xdr:col>76</xdr:col>
      <xdr:colOff>165100</xdr:colOff>
      <xdr:row>109</xdr:row>
      <xdr:rowOff>81280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4541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30480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4592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30480</xdr:rowOff>
    </xdr:from>
    <xdr:to>
      <xdr:col>76</xdr:col>
      <xdr:colOff>114300</xdr:colOff>
      <xdr:row>109</xdr:row>
      <xdr:rowOff>30480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3703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154395</xdr:rowOff>
    </xdr:from>
    <xdr:to>
      <xdr:col>67</xdr:col>
      <xdr:colOff>101600</xdr:colOff>
      <xdr:row>109</xdr:row>
      <xdr:rowOff>84545</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2763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33745</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flipV="1">
          <a:off x="12814300" y="187185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84" name="n_1aveValue【庁舎】&#10;有形固定資産減価償却率">
          <a:extLst>
            <a:ext uri="{FF2B5EF4-FFF2-40B4-BE49-F238E27FC236}">
              <a16:creationId xmlns:a16="http://schemas.microsoft.com/office/drawing/2014/main" id="{00000000-0008-0000-0F00-000074030000}"/>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85" name="n_2aveValue【庁舎】&#10;有形固定資産減価償却率">
          <a:extLst>
            <a:ext uri="{FF2B5EF4-FFF2-40B4-BE49-F238E27FC236}">
              <a16:creationId xmlns:a16="http://schemas.microsoft.com/office/drawing/2014/main" id="{00000000-0008-0000-0F00-00007503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86" name="n_3aveValue【庁舎】&#10;有形固定資産減価償却率">
          <a:extLst>
            <a:ext uri="{FF2B5EF4-FFF2-40B4-BE49-F238E27FC236}">
              <a16:creationId xmlns:a16="http://schemas.microsoft.com/office/drawing/2014/main" id="{00000000-0008-0000-0F00-00007603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7" name="n_4aveValue【庁舎】&#10;有形固定資産減価償却率">
          <a:extLst>
            <a:ext uri="{FF2B5EF4-FFF2-40B4-BE49-F238E27FC236}">
              <a16:creationId xmlns:a16="http://schemas.microsoft.com/office/drawing/2014/main" id="{00000000-0008-0000-0F00-000077030000}"/>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888" name="n_1mainValue【庁舎】&#10;有形固定資産減価償却率">
          <a:extLst>
            <a:ext uri="{FF2B5EF4-FFF2-40B4-BE49-F238E27FC236}">
              <a16:creationId xmlns:a16="http://schemas.microsoft.com/office/drawing/2014/main" id="{00000000-0008-0000-0F00-000078030000}"/>
            </a:ext>
          </a:extLst>
        </xdr:cNvPr>
        <xdr:cNvSpPr txBox="1"/>
      </xdr:nvSpPr>
      <xdr:spPr>
        <a:xfrm>
          <a:off x="15266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72407</xdr:rowOff>
    </xdr:from>
    <xdr:ext cx="405111" cy="259045"/>
    <xdr:sp macro="" textlink="">
      <xdr:nvSpPr>
        <xdr:cNvPr id="889" name="n_2mainValue【庁舎】&#10;有形固定資産減価償却率">
          <a:extLst>
            <a:ext uri="{FF2B5EF4-FFF2-40B4-BE49-F238E27FC236}">
              <a16:creationId xmlns:a16="http://schemas.microsoft.com/office/drawing/2014/main" id="{00000000-0008-0000-0F00-000079030000}"/>
            </a:ext>
          </a:extLst>
        </xdr:cNvPr>
        <xdr:cNvSpPr txBox="1"/>
      </xdr:nvSpPr>
      <xdr:spPr>
        <a:xfrm>
          <a:off x="14389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890" name="n_3mainValue【庁舎】&#10;有形固定資産減価償却率">
          <a:extLst>
            <a:ext uri="{FF2B5EF4-FFF2-40B4-BE49-F238E27FC236}">
              <a16:creationId xmlns:a16="http://schemas.microsoft.com/office/drawing/2014/main" id="{00000000-0008-0000-0F00-00007A030000}"/>
            </a:ext>
          </a:extLst>
        </xdr:cNvPr>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75672</xdr:rowOff>
    </xdr:from>
    <xdr:ext cx="405111" cy="259045"/>
    <xdr:sp macro="" textlink="">
      <xdr:nvSpPr>
        <xdr:cNvPr id="891" name="n_4mainValue【庁舎】&#10;有形固定資産減価償却率">
          <a:extLst>
            <a:ext uri="{FF2B5EF4-FFF2-40B4-BE49-F238E27FC236}">
              <a16:creationId xmlns:a16="http://schemas.microsoft.com/office/drawing/2014/main" id="{00000000-0008-0000-0F00-00007B030000}"/>
            </a:ext>
          </a:extLst>
        </xdr:cNvPr>
        <xdr:cNvSpPr txBox="1"/>
      </xdr:nvSpPr>
      <xdr:spPr>
        <a:xfrm>
          <a:off x="12611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F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14" name="【庁舎】&#10;一人当たり面積最小値テキスト">
          <a:extLst>
            <a:ext uri="{FF2B5EF4-FFF2-40B4-BE49-F238E27FC236}">
              <a16:creationId xmlns:a16="http://schemas.microsoft.com/office/drawing/2014/main" id="{00000000-0008-0000-0F00-000092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6" name="【庁舎】&#10;一人当たり面積最大値テキスト">
          <a:extLst>
            <a:ext uri="{FF2B5EF4-FFF2-40B4-BE49-F238E27FC236}">
              <a16:creationId xmlns:a16="http://schemas.microsoft.com/office/drawing/2014/main" id="{00000000-0008-0000-0F00-000094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18" name="【庁舎】&#10;一人当たり面積平均値テキスト">
          <a:extLst>
            <a:ext uri="{FF2B5EF4-FFF2-40B4-BE49-F238E27FC236}">
              <a16:creationId xmlns:a16="http://schemas.microsoft.com/office/drawing/2014/main" id="{00000000-0008-0000-0F00-000096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930" name="【庁舎】&#10;一人当たり面積該当値テキスト">
          <a:extLst>
            <a:ext uri="{FF2B5EF4-FFF2-40B4-BE49-F238E27FC236}">
              <a16:creationId xmlns:a16="http://schemas.microsoft.com/office/drawing/2014/main" id="{00000000-0008-0000-0F00-0000A2030000}"/>
            </a:ext>
          </a:extLst>
        </xdr:cNvPr>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98552</xdr:rowOff>
    </xdr:from>
    <xdr:to>
      <xdr:col>112</xdr:col>
      <xdr:colOff>38100</xdr:colOff>
      <xdr:row>106</xdr:row>
      <xdr:rowOff>28702</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1272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149352</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1323300" y="181470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038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149352</xdr:rowOff>
    </xdr:from>
    <xdr:to>
      <xdr:col>111</xdr:col>
      <xdr:colOff>177800</xdr:colOff>
      <xdr:row>105</xdr:row>
      <xdr:rowOff>153924</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20434300" y="181516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153924</xdr:rowOff>
    </xdr:from>
    <xdr:to>
      <xdr:col>107</xdr:col>
      <xdr:colOff>50800</xdr:colOff>
      <xdr:row>105</xdr:row>
      <xdr:rowOff>156211</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9545300" y="1815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112268</xdr:rowOff>
    </xdr:from>
    <xdr:to>
      <xdr:col>98</xdr:col>
      <xdr:colOff>38100</xdr:colOff>
      <xdr:row>106</xdr:row>
      <xdr:rowOff>42418</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8605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163068</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8656300" y="181584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39" name="n_1aveValue【庁舎】&#10;一人当たり面積">
          <a:extLst>
            <a:ext uri="{FF2B5EF4-FFF2-40B4-BE49-F238E27FC236}">
              <a16:creationId xmlns:a16="http://schemas.microsoft.com/office/drawing/2014/main" id="{00000000-0008-0000-0F00-0000AB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0" name="n_2aveValue【庁舎】&#10;一人当たり面積">
          <a:extLst>
            <a:ext uri="{FF2B5EF4-FFF2-40B4-BE49-F238E27FC236}">
              <a16:creationId xmlns:a16="http://schemas.microsoft.com/office/drawing/2014/main" id="{00000000-0008-0000-0F00-0000AC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1" name="n_3aveValue【庁舎】&#10;一人当たり面積">
          <a:extLst>
            <a:ext uri="{FF2B5EF4-FFF2-40B4-BE49-F238E27FC236}">
              <a16:creationId xmlns:a16="http://schemas.microsoft.com/office/drawing/2014/main" id="{00000000-0008-0000-0F00-0000AD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2" name="n_4aveValue【庁舎】&#10;一人当たり面積">
          <a:extLst>
            <a:ext uri="{FF2B5EF4-FFF2-40B4-BE49-F238E27FC236}">
              <a16:creationId xmlns:a16="http://schemas.microsoft.com/office/drawing/2014/main" id="{00000000-0008-0000-0F00-0000AE030000}"/>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19829</xdr:rowOff>
    </xdr:from>
    <xdr:ext cx="469744" cy="259045"/>
    <xdr:sp macro="" textlink="">
      <xdr:nvSpPr>
        <xdr:cNvPr id="943" name="n_1mainValue【庁舎】&#10;一人当たり面積">
          <a:extLst>
            <a:ext uri="{FF2B5EF4-FFF2-40B4-BE49-F238E27FC236}">
              <a16:creationId xmlns:a16="http://schemas.microsoft.com/office/drawing/2014/main" id="{00000000-0008-0000-0F00-0000AF030000}"/>
            </a:ext>
          </a:extLst>
        </xdr:cNvPr>
        <xdr:cNvSpPr txBox="1"/>
      </xdr:nvSpPr>
      <xdr:spPr>
        <a:xfrm>
          <a:off x="210757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4" name="n_2mainValue【庁舎】&#10;一人当たり面積">
          <a:extLst>
            <a:ext uri="{FF2B5EF4-FFF2-40B4-BE49-F238E27FC236}">
              <a16:creationId xmlns:a16="http://schemas.microsoft.com/office/drawing/2014/main" id="{00000000-0008-0000-0F00-0000B0030000}"/>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45" name="n_3mainValue【庁舎】&#10;一人当たり面積">
          <a:extLst>
            <a:ext uri="{FF2B5EF4-FFF2-40B4-BE49-F238E27FC236}">
              <a16:creationId xmlns:a16="http://schemas.microsoft.com/office/drawing/2014/main" id="{00000000-0008-0000-0F00-0000B1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33545</xdr:rowOff>
    </xdr:from>
    <xdr:ext cx="469744" cy="259045"/>
    <xdr:sp macro="" textlink="">
      <xdr:nvSpPr>
        <xdr:cNvPr id="946" name="n_4mainValue【庁舎】&#10;一人当たり面積">
          <a:extLst>
            <a:ext uri="{FF2B5EF4-FFF2-40B4-BE49-F238E27FC236}">
              <a16:creationId xmlns:a16="http://schemas.microsoft.com/office/drawing/2014/main" id="{00000000-0008-0000-0F00-0000B2030000}"/>
            </a:ext>
          </a:extLst>
        </xdr:cNvPr>
        <xdr:cNvSpPr txBox="1"/>
      </xdr:nvSpPr>
      <xdr:spPr>
        <a:xfrm>
          <a:off x="18421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F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類似団体と比較して有形固定資産減価償却率が特に高くなっている施設は、体育館・プール（</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79.6%</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80.1%</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80.5%</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99.8%</a:t>
          </a:r>
          <a:r>
            <a:rPr kumimoji="1" lang="ja-JP" altLang="ja-JP" sz="1100">
              <a:solidFill>
                <a:schemeClr val="dk1"/>
              </a:solidFill>
              <a:effectLst/>
              <a:latin typeface="+mn-lt"/>
              <a:ea typeface="+mn-ea"/>
              <a:cs typeface="+mn-cs"/>
            </a:rPr>
            <a:t>）である。施設の更新ができていない状況が顕著となっており、今後、老朽化した施設の集約化・複合化や除却を進めていく。なお、図書館の一人当たり面積（</a:t>
          </a:r>
          <a:r>
            <a:rPr kumimoji="1" lang="en-US" altLang="ja-JP" sz="1100">
              <a:solidFill>
                <a:schemeClr val="dk1"/>
              </a:solidFill>
              <a:effectLst/>
              <a:latin typeface="+mn-lt"/>
              <a:ea typeface="+mn-ea"/>
              <a:cs typeface="+mn-cs"/>
            </a:rPr>
            <a:t>0.080</a:t>
          </a:r>
          <a:r>
            <a:rPr kumimoji="1" lang="ja-JP" altLang="ja-JP" sz="1100">
              <a:solidFill>
                <a:schemeClr val="dk1"/>
              </a:solidFill>
              <a:effectLst/>
              <a:latin typeface="+mn-lt"/>
              <a:ea typeface="+mn-ea"/>
              <a:cs typeface="+mn-cs"/>
            </a:rPr>
            <a:t>㎡）が類似団体と比較して大きい理由としては、平成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年度の建築時に先進的な図書館施設として、郷土資料や児童書のコーナー、映像資料を映写するホール、親と幼児が読み語りで触れ合うためのスペースを広く確保したことがその要因である。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ここ数年、ほぼ横ばいで推移しており、今後も、歳出面で人件費や投資的経費の抑制等を進めるとともに、市税の徴収率向上等の取組を通じた歳入の確保に努める。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令和元年度は、前年度比１．８ポイント減少し、類似団体平均と比べると１．４ポイント高い数値となっている。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主な要因としては、歳入面で地方税（固定資産税）や地方交付税などの増加により、歳入一般財源等が増加したが、歳出面で補助費等（一部事務組合負担金等）や</a:t>
          </a:r>
          <a:r>
            <a:rPr kumimoji="1" lang="ja-JP" altLang="en-US" sz="1300">
              <a:solidFill>
                <a:schemeClr val="dk1"/>
              </a:solidFill>
              <a:effectLst/>
              <a:latin typeface="+mn-lt"/>
              <a:ea typeface="+mn-ea"/>
              <a:cs typeface="+mn-cs"/>
            </a:rPr>
            <a:t>扶助費（児童福祉費）</a:t>
          </a:r>
          <a:r>
            <a:rPr kumimoji="1" lang="ja-JP" altLang="en-US" sz="1300">
              <a:latin typeface="ＭＳ Ｐゴシック" panose="020B0600070205080204" pitchFamily="50" charset="-128"/>
              <a:ea typeface="ＭＳ Ｐゴシック" panose="020B0600070205080204" pitchFamily="50" charset="-128"/>
            </a:rPr>
            <a:t>の水準が高いためである。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今後も市税の収納率向上対策などに取り組むことで、歳入一般財源を確保するとともに、各種事業の見直しなどによる支出額の削減を図り、経常経費の削減に努める。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317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31327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43392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195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64</xdr:row>
      <xdr:rowOff>43392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3119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65422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ここ数年、増加傾向にあり、令和元年度は類似団体平均を超える数値となっている。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市域が広大で学校や出張所などが多いことから、人件費が比較的高い水準にあるが、維持補修費は類似団体平均を下回っている。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引き続き、適切に定員管理を行うとともに、行政サービスの民間委託や指定管理者制度の導入が可能なものは検討するなど、さらなる経常経費の削減に努める。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51068</xdr:rowOff>
    </xdr:from>
    <xdr:to>
      <xdr:col>23</xdr:col>
      <xdr:colOff>133350</xdr:colOff>
      <xdr:row>82</xdr:row>
      <xdr:rowOff>142974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9968"/>
          <a:ext cx="838200" cy="9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30962</xdr:rowOff>
    </xdr:from>
    <xdr:to>
      <xdr:col>19</xdr:col>
      <xdr:colOff>133350</xdr:colOff>
      <xdr:row>82</xdr:row>
      <xdr:rowOff>51068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9862"/>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9979</xdr:rowOff>
    </xdr:from>
    <xdr:to>
      <xdr:col>15</xdr:col>
      <xdr:colOff>82550</xdr:colOff>
      <xdr:row>82</xdr:row>
      <xdr:rowOff>30962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8879"/>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160649</xdr:rowOff>
    </xdr:from>
    <xdr:to>
      <xdr:col>11</xdr:col>
      <xdr:colOff>31750</xdr:colOff>
      <xdr:row>82</xdr:row>
      <xdr:rowOff>9979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48099"/>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92174</xdr:rowOff>
    </xdr:from>
    <xdr:to>
      <xdr:col>23</xdr:col>
      <xdr:colOff>184150</xdr:colOff>
      <xdr:row>83</xdr:row>
      <xdr:rowOff>22324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64251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268</xdr:rowOff>
    </xdr:from>
    <xdr:to>
      <xdr:col>19</xdr:col>
      <xdr:colOff>184150</xdr:colOff>
      <xdr:row>82</xdr:row>
      <xdr:rowOff>101868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112045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151612</xdr:rowOff>
    </xdr:from>
    <xdr:to>
      <xdr:col>15</xdr:col>
      <xdr:colOff>133350</xdr:colOff>
      <xdr:row>82</xdr:row>
      <xdr:rowOff>81762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91939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130629</xdr:rowOff>
    </xdr:from>
    <xdr:to>
      <xdr:col>11</xdr:col>
      <xdr:colOff>82550</xdr:colOff>
      <xdr:row>82</xdr:row>
      <xdr:rowOff>60779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70956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109849</xdr:rowOff>
    </xdr:from>
    <xdr:to>
      <xdr:col>7</xdr:col>
      <xdr:colOff>31750</xdr:colOff>
      <xdr:row>82</xdr:row>
      <xdr:rowOff>39999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6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令和元年度は、前年度比０．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し、類似団体平均と比べると</a:t>
          </a:r>
          <a:r>
            <a:rPr kumimoji="1" lang="ja-JP" altLang="en-US" sz="1300">
              <a:solidFill>
                <a:schemeClr val="dk1"/>
              </a:solidFill>
              <a:effectLst/>
              <a:latin typeface="+mn-lt"/>
              <a:ea typeface="+mn-ea"/>
              <a:cs typeface="+mn-cs"/>
            </a:rPr>
            <a:t>０．９</a:t>
          </a:r>
          <a:r>
            <a:rPr kumimoji="1" lang="ja-JP" altLang="ja-JP" sz="1300">
              <a:solidFill>
                <a:schemeClr val="dk1"/>
              </a:solidFill>
              <a:effectLst/>
              <a:latin typeface="+mn-lt"/>
              <a:ea typeface="+mn-ea"/>
              <a:cs typeface="+mn-cs"/>
            </a:rPr>
            <a:t>ポイント高い数値となっている。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ここ数年は横ばいで推移しており、財政状況を勘案しながら、</a:t>
          </a:r>
          <a:r>
            <a:rPr kumimoji="1" lang="ja-JP" altLang="ja-JP" sz="1300">
              <a:solidFill>
                <a:schemeClr val="dk1"/>
              </a:solidFill>
              <a:effectLst/>
              <a:latin typeface="+mn-lt"/>
              <a:ea typeface="+mn-ea"/>
              <a:cs typeface="+mn-cs"/>
            </a:rPr>
            <a:t>今後も</a:t>
          </a:r>
          <a:r>
            <a:rPr kumimoji="1" lang="ja-JP" altLang="en-US" sz="1300">
              <a:latin typeface="ＭＳ Ｐゴシック" panose="020B0600070205080204" pitchFamily="50" charset="-128"/>
              <a:ea typeface="ＭＳ Ｐゴシック" panose="020B0600070205080204" pitchFamily="50" charset="-128"/>
            </a:rPr>
            <a:t>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78618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003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55638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令和元年度は、前年度比０．３</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し、類似団体平均と比べると０．</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ポイント高い数値となっている。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人口が減少傾向にあることから、平成２７年以降の人口</a:t>
          </a:r>
          <a:r>
            <a:rPr kumimoji="1" lang="en-US" altLang="ja-JP" sz="1300">
              <a:solidFill>
                <a:schemeClr val="dk1"/>
              </a:solidFill>
              <a:effectLst/>
              <a:latin typeface="+mn-lt"/>
              <a:ea typeface="+mn-ea"/>
              <a:cs typeface="+mn-cs"/>
            </a:rPr>
            <a:t>1,000</a:t>
          </a:r>
          <a:r>
            <a:rPr kumimoji="1" lang="ja-JP" altLang="en-US" sz="1300">
              <a:solidFill>
                <a:schemeClr val="dk1"/>
              </a:solidFill>
              <a:effectLst/>
              <a:latin typeface="+mn-lt"/>
              <a:ea typeface="+mn-ea"/>
              <a:cs typeface="+mn-cs"/>
            </a:rPr>
            <a:t>人当たり職員数が増加傾向にある。市域が広く、学校や出張所などの出先機関が多い現状を踏まえ、適切な定員管理を継続していく。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62</xdr:row>
      <xdr:rowOff>60537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80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159596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8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113347</xdr:rowOff>
    </xdr:from>
    <xdr:to>
      <xdr:col>72</xdr:col>
      <xdr:colOff>203200</xdr:colOff>
      <xdr:row>61</xdr:row>
      <xdr:rowOff>127423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179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101282</xdr:rowOff>
    </xdr:from>
    <xdr:to>
      <xdr:col>68</xdr:col>
      <xdr:colOff>152400</xdr:colOff>
      <xdr:row>61</xdr:row>
      <xdr:rowOff>113347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49123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62547</xdr:rowOff>
    </xdr:from>
    <xdr:to>
      <xdr:col>68</xdr:col>
      <xdr:colOff>203200</xdr:colOff>
      <xdr:row>61</xdr:row>
      <xdr:rowOff>164147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50482</xdr:rowOff>
    </xdr:from>
    <xdr:to>
      <xdr:col>64</xdr:col>
      <xdr:colOff>152400</xdr:colOff>
      <xdr:row>61</xdr:row>
      <xdr:rowOff>152082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162259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ここ数年、原則として地方債の借入額を長期債償還元金以下に抑えることで、地方債残高の圧縮と公債費の平準化を進めた結果、実質公債費比率は徐々に改善している。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よりも高い数値となっており、今後は大型の建設事業も控えていることから、一般会計において可能な限り地方債の借入額を抑制するとともに、公営事業会計においては経営の合理化・効率化などを一層進めることで繰出金の削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34109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0043"/>
          <a:ext cx="0" cy="124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6186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4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34109</xdr:rowOff>
    </xdr:from>
    <xdr:to>
      <xdr:col>81</xdr:col>
      <xdr:colOff>133350</xdr:colOff>
      <xdr:row>44</xdr:row>
      <xdr:rowOff>34109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7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115933</xdr:rowOff>
    </xdr:from>
    <xdr:to>
      <xdr:col>81</xdr:col>
      <xdr:colOff>44450</xdr:colOff>
      <xdr:row>44</xdr:row>
      <xdr:rowOff>61685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88283"/>
          <a:ext cx="838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27215</xdr:rowOff>
    </xdr:from>
    <xdr:to>
      <xdr:col>77</xdr:col>
      <xdr:colOff>44450</xdr:colOff>
      <xdr:row>44</xdr:row>
      <xdr:rowOff>61685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34834</xdr:rowOff>
    </xdr:from>
    <xdr:to>
      <xdr:col>77</xdr:col>
      <xdr:colOff>95250</xdr:colOff>
      <xdr:row>40</xdr:row>
      <xdr:rowOff>136434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146611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41003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710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41003</xdr:rowOff>
    </xdr:from>
    <xdr:to>
      <xdr:col>68</xdr:col>
      <xdr:colOff>152400</xdr:colOff>
      <xdr:row>44</xdr:row>
      <xdr:rowOff>47897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848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65133</xdr:rowOff>
    </xdr:from>
    <xdr:to>
      <xdr:col>81</xdr:col>
      <xdr:colOff>95250</xdr:colOff>
      <xdr:row>43</xdr:row>
      <xdr:rowOff>166733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132460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3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10885</xdr:rowOff>
    </xdr:from>
    <xdr:to>
      <xdr:col>77</xdr:col>
      <xdr:colOff>95250</xdr:colOff>
      <xdr:row>44</xdr:row>
      <xdr:rowOff>112485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97262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161653</xdr:rowOff>
    </xdr:from>
    <xdr:to>
      <xdr:col>68</xdr:col>
      <xdr:colOff>203200</xdr:colOff>
      <xdr:row>44</xdr:row>
      <xdr:rowOff>91803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76580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168547</xdr:rowOff>
    </xdr:from>
    <xdr:to>
      <xdr:col>64</xdr:col>
      <xdr:colOff>152400</xdr:colOff>
      <xdr:row>44</xdr:row>
      <xdr:rowOff>98697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83474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地方債残高の圧縮を進めるとともに、基金の積み増しや優良債（交付税措置がある地方債）の活用による基準財政需要額算入見込額の増加に努めたことで、将来負担比率は改善している。ただし、公営事業会計（工業用水道事業特別会計、下水道事業特別会計）への繰出金が多いことなどから、依然として類似団体平均より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今後は、一般会計において</a:t>
          </a:r>
          <a:r>
            <a:rPr kumimoji="1" lang="ja-JP" altLang="ja-JP" sz="1300">
              <a:solidFill>
                <a:schemeClr val="dk1"/>
              </a:solidFill>
              <a:effectLst/>
              <a:latin typeface="+mn-lt"/>
              <a:ea typeface="+mn-ea"/>
              <a:cs typeface="+mn-cs"/>
            </a:rPr>
            <a:t>複合施設建設などの大型事業を控えているため、</a:t>
          </a:r>
          <a:r>
            <a:rPr kumimoji="1" lang="ja-JP" altLang="en-US" sz="1300">
              <a:solidFill>
                <a:schemeClr val="dk1"/>
              </a:solidFill>
              <a:effectLst/>
              <a:latin typeface="+mn-lt"/>
              <a:ea typeface="+mn-ea"/>
              <a:cs typeface="+mn-cs"/>
            </a:rPr>
            <a:t>可能な限り地方債の借入額を抑制しながら、適切な財政運営に努める。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11007</xdr:rowOff>
    </xdr:from>
    <xdr:to>
      <xdr:col>81</xdr:col>
      <xdr:colOff>44450</xdr:colOff>
      <xdr:row>17</xdr:row>
      <xdr:rowOff>86614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25657"/>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86614</xdr:rowOff>
    </xdr:from>
    <xdr:to>
      <xdr:col>77</xdr:col>
      <xdr:colOff>44450</xdr:colOff>
      <xdr:row>18</xdr:row>
      <xdr:rowOff>18923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0126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170265</xdr:rowOff>
    </xdr:from>
    <xdr:to>
      <xdr:col>72</xdr:col>
      <xdr:colOff>203200</xdr:colOff>
      <xdr:row>18</xdr:row>
      <xdr:rowOff>18923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849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170265</xdr:rowOff>
    </xdr:from>
    <xdr:to>
      <xdr:col>68</xdr:col>
      <xdr:colOff>152400</xdr:colOff>
      <xdr:row>18</xdr:row>
      <xdr:rowOff>57531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8491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131657</xdr:rowOff>
    </xdr:from>
    <xdr:to>
      <xdr:col>81</xdr:col>
      <xdr:colOff>95250</xdr:colOff>
      <xdr:row>17</xdr:row>
      <xdr:rowOff>61807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103734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4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35814</xdr:rowOff>
    </xdr:from>
    <xdr:to>
      <xdr:col>77</xdr:col>
      <xdr:colOff>95250</xdr:colOff>
      <xdr:row>17</xdr:row>
      <xdr:rowOff>137414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122191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139573</xdr:rowOff>
    </xdr:from>
    <xdr:to>
      <xdr:col>73</xdr:col>
      <xdr:colOff>44450</xdr:colOff>
      <xdr:row>18</xdr:row>
      <xdr:rowOff>69723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54500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119465</xdr:rowOff>
    </xdr:from>
    <xdr:to>
      <xdr:col>68</xdr:col>
      <xdr:colOff>203200</xdr:colOff>
      <xdr:row>18</xdr:row>
      <xdr:rowOff>49615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34392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6731</xdr:rowOff>
    </xdr:from>
    <xdr:to>
      <xdr:col>64</xdr:col>
      <xdr:colOff>152400</xdr:colOff>
      <xdr:row>18</xdr:row>
      <xdr:rowOff>108331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93108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令和元年度は、前年度比１．１ポイント増加し、類似団体平均と比べると０．７ポイント高い数値となっている。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主な要因としては、退職者の増加によるものである。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今後も、引き続き時間外勤務の縮減に取り組み、人件費の抑制に努める。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令和元年度は、前年度比</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し、類似団体平均と比べると</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数値となっている。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近年、おおむね横ばいで推移しているが、保育園や留守家庭児童クラブ、小中学校などの運営や維持管理に多額の経費（需用費等）を要しているため、公共施設の統廃合などによる適正配置を進め、経費の削減に取り組む。</a:t>
          </a:r>
          <a:endParaRPr kumimoji="1" lang="en-US" altLang="ja-JP" sz="13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53848</xdr:rowOff>
    </xdr:from>
    <xdr:to>
      <xdr:col>82</xdr:col>
      <xdr:colOff>107950</xdr:colOff>
      <xdr:row>14</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541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108712</xdr:rowOff>
    </xdr:from>
    <xdr:to>
      <xdr:col>78</xdr:col>
      <xdr:colOff>69850</xdr:colOff>
      <xdr:row>14</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72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72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xdr:rowOff>
    </xdr:from>
    <xdr:to>
      <xdr:col>82</xdr:col>
      <xdr:colOff>158750</xdr:colOff>
      <xdr:row>14</xdr:row>
      <xdr:rowOff>104648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19575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4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7383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57912</xdr:rowOff>
    </xdr:from>
    <xdr:to>
      <xdr:col>74</xdr:col>
      <xdr:colOff>31750</xdr:colOff>
      <xdr:row>14</xdr:row>
      <xdr:rowOff>159512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169689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21336</xdr:rowOff>
    </xdr:from>
    <xdr:to>
      <xdr:col>69</xdr:col>
      <xdr:colOff>142875</xdr:colOff>
      <xdr:row>14</xdr:row>
      <xdr:rowOff>122936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133113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令和元年度は、</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０．５</a:t>
          </a:r>
          <a:r>
            <a:rPr kumimoji="1" lang="ja-JP" altLang="ja-JP" sz="1300">
              <a:solidFill>
                <a:schemeClr val="dk1"/>
              </a:solidFill>
              <a:effectLst/>
              <a:latin typeface="+mn-lt"/>
              <a:ea typeface="+mn-ea"/>
              <a:cs typeface="+mn-cs"/>
            </a:rPr>
            <a:t>ポイント増加し、類似団体平均と比べると</a:t>
          </a:r>
          <a:r>
            <a:rPr kumimoji="1" lang="ja-JP" altLang="en-US" sz="1300">
              <a:solidFill>
                <a:schemeClr val="dk1"/>
              </a:solidFill>
              <a:effectLst/>
              <a:latin typeface="+mn-lt"/>
              <a:ea typeface="+mn-ea"/>
              <a:cs typeface="+mn-cs"/>
            </a:rPr>
            <a:t>２．２</a:t>
          </a:r>
          <a:r>
            <a:rPr kumimoji="1" lang="ja-JP" altLang="ja-JP" sz="1300">
              <a:solidFill>
                <a:schemeClr val="dk1"/>
              </a:solidFill>
              <a:effectLst/>
              <a:latin typeface="+mn-lt"/>
              <a:ea typeface="+mn-ea"/>
              <a:cs typeface="+mn-cs"/>
            </a:rPr>
            <a:t>ポイント高い数値となっている。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類似団体と比較して、児童福祉費や生活保護費などの民生部門に多額の経費を支出しており、今後も、資格審査等の適正化や頻回受診の是正指導等の取組を進めることで、扶助費の抑制に努める。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97282</xdr:rowOff>
    </xdr:from>
    <xdr:to>
      <xdr:col>24</xdr:col>
      <xdr:colOff>25400</xdr:colOff>
      <xdr:row>57</xdr:row>
      <xdr:rowOff>143002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9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97282</xdr:rowOff>
    </xdr:from>
    <xdr:to>
      <xdr:col>19</xdr:col>
      <xdr:colOff>187325</xdr:colOff>
      <xdr:row>57</xdr:row>
      <xdr:rowOff>143002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9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143002</xdr:rowOff>
    </xdr:from>
    <xdr:to>
      <xdr:col>15</xdr:col>
      <xdr:colOff>98425</xdr:colOff>
      <xdr:row>57</xdr:row>
      <xdr:rowOff>143002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15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33274</xdr:rowOff>
    </xdr:from>
    <xdr:to>
      <xdr:col>11</xdr:col>
      <xdr:colOff>9525</xdr:colOff>
      <xdr:row>57</xdr:row>
      <xdr:rowOff>143002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05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46482</xdr:rowOff>
    </xdr:from>
    <xdr:to>
      <xdr:col>20</xdr:col>
      <xdr:colOff>38100</xdr:colOff>
      <xdr:row>57</xdr:row>
      <xdr:rowOff>148082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132859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92202</xdr:rowOff>
    </xdr:from>
    <xdr:to>
      <xdr:col>11</xdr:col>
      <xdr:colOff>60325</xdr:colOff>
      <xdr:row>58</xdr:row>
      <xdr:rowOff>22352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7129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153924</xdr:rowOff>
    </xdr:from>
    <xdr:to>
      <xdr:col>6</xdr:col>
      <xdr:colOff>171450</xdr:colOff>
      <xdr:row>57</xdr:row>
      <xdr:rowOff>84074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68851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令和元年度は、前年度比</a:t>
          </a:r>
          <a:r>
            <a:rPr kumimoji="1" lang="ja-JP" altLang="en-US" sz="1300">
              <a:solidFill>
                <a:schemeClr val="dk1"/>
              </a:solidFill>
              <a:effectLst/>
              <a:latin typeface="+mn-lt"/>
              <a:ea typeface="+mn-ea"/>
              <a:cs typeface="+mn-cs"/>
            </a:rPr>
            <a:t>６．０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し、類似団体平均と</a:t>
          </a:r>
          <a:r>
            <a:rPr kumimoji="1" lang="ja-JP" altLang="en-US" sz="1300">
              <a:solidFill>
                <a:schemeClr val="dk1"/>
              </a:solidFill>
              <a:effectLst/>
              <a:latin typeface="+mn-lt"/>
              <a:ea typeface="+mn-ea"/>
              <a:cs typeface="+mn-cs"/>
            </a:rPr>
            <a:t>同</a:t>
          </a:r>
          <a:r>
            <a:rPr kumimoji="1" lang="ja-JP" altLang="ja-JP" sz="1300">
              <a:solidFill>
                <a:schemeClr val="dk1"/>
              </a:solidFill>
              <a:effectLst/>
              <a:latin typeface="+mn-lt"/>
              <a:ea typeface="+mn-ea"/>
              <a:cs typeface="+mn-cs"/>
            </a:rPr>
            <a:t>値となっている。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主な要因としては、下水道事業の法適化に伴い、下水道事業繰出金の性質が繰出金から補助費等と投資及び出資金に分割されたためである。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今後も、保険料（税）の見直しなどにより、各会計の経営健全化を図り、繰出金の削減に努める。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59</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4344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17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7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令和元年度は、前年度比</a:t>
          </a:r>
          <a:r>
            <a:rPr kumimoji="1" lang="ja-JP" altLang="en-US" sz="1300">
              <a:solidFill>
                <a:schemeClr val="dk1"/>
              </a:solidFill>
              <a:effectLst/>
              <a:latin typeface="+mn-lt"/>
              <a:ea typeface="+mn-ea"/>
              <a:cs typeface="+mn-cs"/>
            </a:rPr>
            <a:t>４．５</a:t>
          </a:r>
          <a:r>
            <a:rPr kumimoji="1" lang="ja-JP" altLang="ja-JP" sz="1300">
              <a:solidFill>
                <a:schemeClr val="dk1"/>
              </a:solidFill>
              <a:effectLst/>
              <a:latin typeface="+mn-lt"/>
              <a:ea typeface="+mn-ea"/>
              <a:cs typeface="+mn-cs"/>
            </a:rPr>
            <a:t>ポイント増加し、類似団体平均と比べると</a:t>
          </a:r>
          <a:r>
            <a:rPr kumimoji="1" lang="ja-JP" altLang="en-US" sz="1300">
              <a:solidFill>
                <a:schemeClr val="dk1"/>
              </a:solidFill>
              <a:effectLst/>
              <a:latin typeface="+mn-lt"/>
              <a:ea typeface="+mn-ea"/>
              <a:cs typeface="+mn-cs"/>
            </a:rPr>
            <a:t>６．２</a:t>
          </a:r>
          <a:r>
            <a:rPr kumimoji="1" lang="ja-JP" altLang="ja-JP" sz="1300">
              <a:solidFill>
                <a:schemeClr val="dk1"/>
              </a:solidFill>
              <a:effectLst/>
              <a:latin typeface="+mn-lt"/>
              <a:ea typeface="+mn-ea"/>
              <a:cs typeface="+mn-cs"/>
            </a:rPr>
            <a:t>ポイント高い数値となっている。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主な要因としては、広域ごみ処理組合の組合債に係る元金償還金の増加や</a:t>
          </a:r>
          <a:r>
            <a:rPr kumimoji="1" lang="ja-JP" altLang="ja-JP" sz="1300">
              <a:solidFill>
                <a:schemeClr val="dk1"/>
              </a:solidFill>
              <a:effectLst/>
              <a:latin typeface="+mn-lt"/>
              <a:ea typeface="+mn-ea"/>
              <a:cs typeface="+mn-cs"/>
            </a:rPr>
            <a:t>下水道事業の法適</a:t>
          </a:r>
          <a:r>
            <a:rPr kumimoji="1" lang="ja-JP" altLang="en-US" sz="1300">
              <a:solidFill>
                <a:schemeClr val="dk1"/>
              </a:solidFill>
              <a:effectLst/>
              <a:latin typeface="+mn-lt"/>
              <a:ea typeface="+mn-ea"/>
              <a:cs typeface="+mn-cs"/>
            </a:rPr>
            <a:t>化</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よるものである。</a:t>
          </a:r>
          <a:endParaRPr lang="ja-JP" altLang="ja-JP" sz="1300">
            <a:effectLst/>
          </a:endParaRPr>
        </a:p>
        <a:p>
          <a:r>
            <a:rPr kumimoji="1" lang="ja-JP" altLang="en-US" sz="1300">
              <a:solidFill>
                <a:schemeClr val="dk1"/>
              </a:solidFill>
              <a:effectLst/>
              <a:latin typeface="+mn-lt"/>
              <a:ea typeface="+mn-ea"/>
              <a:cs typeface="+mn-cs"/>
            </a:rPr>
            <a:t>　今後も引き続き、各種補助金の見直しなどを検討し、補助費等の抑制に努める。</a:t>
          </a:r>
          <a:endParaRPr kumimoji="1" lang="en-US" altLang="ja-JP" sz="13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6320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62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令和元年度は、長期債償還元金及び償還利子ともに減少し、対前年度比で１．２ポイント減少し、類似団体平均と比べると２．７ポイント低い数値となっている。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原則として、単年度の地方債借入額を長期債償還元金額以下に抑えることで、市債残高の圧縮に努めているが、複合施設建設などの大型事業を控えているため、事業費削減による借入額の削減を図るとともに、交付税措置がある優良債を活用するなどして、公債費の圧縮に取り組む。</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28702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754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78994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令和元年度は、前年度比</a:t>
          </a:r>
          <a:r>
            <a:rPr kumimoji="1" lang="ja-JP" altLang="en-US" sz="1300">
              <a:solidFill>
                <a:schemeClr val="dk1"/>
              </a:solidFill>
              <a:effectLst/>
              <a:latin typeface="+mn-lt"/>
              <a:ea typeface="+mn-ea"/>
              <a:cs typeface="+mn-cs"/>
            </a:rPr>
            <a:t>０．６</a:t>
          </a:r>
          <a:r>
            <a:rPr kumimoji="1" lang="ja-JP" altLang="ja-JP" sz="1300">
              <a:solidFill>
                <a:schemeClr val="dk1"/>
              </a:solidFill>
              <a:effectLst/>
              <a:latin typeface="+mn-lt"/>
              <a:ea typeface="+mn-ea"/>
              <a:cs typeface="+mn-cs"/>
            </a:rPr>
            <a:t>ポイント減少し、類似団体平均と比べると</a:t>
          </a:r>
          <a:r>
            <a:rPr kumimoji="1" lang="ja-JP" altLang="en-US" sz="1300">
              <a:solidFill>
                <a:schemeClr val="dk1"/>
              </a:solidFill>
              <a:effectLst/>
              <a:latin typeface="+mn-lt"/>
              <a:ea typeface="+mn-ea"/>
              <a:cs typeface="+mn-cs"/>
            </a:rPr>
            <a:t>４．１</a:t>
          </a:r>
          <a:r>
            <a:rPr kumimoji="1" lang="ja-JP" altLang="ja-JP" sz="1300">
              <a:solidFill>
                <a:schemeClr val="dk1"/>
              </a:solidFill>
              <a:effectLst/>
              <a:latin typeface="+mn-lt"/>
              <a:ea typeface="+mn-ea"/>
              <a:cs typeface="+mn-cs"/>
            </a:rPr>
            <a:t>ポイント高い数値となっている。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依然として、類似団体や全国、佐賀県平均と比較して高い数値となっており、今後も、財政負担の軽減に向けて、なお一層の経費削減に努める。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90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77</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41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03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35636</xdr:rowOff>
    </xdr:from>
    <xdr:to>
      <xdr:col>29</xdr:col>
      <xdr:colOff>127000</xdr:colOff>
      <xdr:row>16</xdr:row>
      <xdr:rowOff>57190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6461"/>
          <a:ext cx="6477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57190</xdr:rowOff>
    </xdr:from>
    <xdr:to>
      <xdr:col>26</xdr:col>
      <xdr:colOff>50800</xdr:colOff>
      <xdr:row>16</xdr:row>
      <xdr:rowOff>99775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8015"/>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99775</xdr:rowOff>
    </xdr:from>
    <xdr:to>
      <xdr:col>22</xdr:col>
      <xdr:colOff>114300</xdr:colOff>
      <xdr:row>16</xdr:row>
      <xdr:rowOff>113866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90600"/>
          <a:ext cx="698500" cy="1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109833</xdr:rowOff>
    </xdr:from>
    <xdr:to>
      <xdr:col>18</xdr:col>
      <xdr:colOff>177800</xdr:colOff>
      <xdr:row>16</xdr:row>
      <xdr:rowOff>113866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00658"/>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156286</xdr:rowOff>
    </xdr:from>
    <xdr:to>
      <xdr:col>29</xdr:col>
      <xdr:colOff>177800</xdr:colOff>
      <xdr:row>16</xdr:row>
      <xdr:rowOff>86436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6390</xdr:rowOff>
    </xdr:from>
    <xdr:to>
      <xdr:col>26</xdr:col>
      <xdr:colOff>101600</xdr:colOff>
      <xdr:row>16</xdr:row>
      <xdr:rowOff>107990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118167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6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48975</xdr:rowOff>
    </xdr:from>
    <xdr:to>
      <xdr:col>22</xdr:col>
      <xdr:colOff>165100</xdr:colOff>
      <xdr:row>16</xdr:row>
      <xdr:rowOff>150575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160752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63066</xdr:rowOff>
    </xdr:from>
    <xdr:to>
      <xdr:col>19</xdr:col>
      <xdr:colOff>38100</xdr:colOff>
      <xdr:row>16</xdr:row>
      <xdr:rowOff>164666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59033</xdr:rowOff>
    </xdr:from>
    <xdr:to>
      <xdr:col>15</xdr:col>
      <xdr:colOff>101600</xdr:colOff>
      <xdr:row>16</xdr:row>
      <xdr:rowOff>160633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170810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178109</xdr:rowOff>
    </xdr:from>
    <xdr:to>
      <xdr:col>29</xdr:col>
      <xdr:colOff>127000</xdr:colOff>
      <xdr:row>34</xdr:row>
      <xdr:rowOff>180525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102659"/>
          <a:ext cx="647700" cy="34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178109</xdr:rowOff>
    </xdr:from>
    <xdr:to>
      <xdr:col>26</xdr:col>
      <xdr:colOff>50800</xdr:colOff>
      <xdr:row>33</xdr:row>
      <xdr:rowOff>201034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102659"/>
          <a:ext cx="6985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199858</xdr:rowOff>
    </xdr:from>
    <xdr:to>
      <xdr:col>22</xdr:col>
      <xdr:colOff>114300</xdr:colOff>
      <xdr:row>33</xdr:row>
      <xdr:rowOff>201034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124408"/>
          <a:ext cx="698500" cy="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199858</xdr:rowOff>
    </xdr:from>
    <xdr:to>
      <xdr:col>18</xdr:col>
      <xdr:colOff>177800</xdr:colOff>
      <xdr:row>33</xdr:row>
      <xdr:rowOff>288424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124408"/>
          <a:ext cx="698500" cy="8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129725</xdr:rowOff>
    </xdr:from>
    <xdr:to>
      <xdr:col>29</xdr:col>
      <xdr:colOff>177800</xdr:colOff>
      <xdr:row>34</xdr:row>
      <xdr:rowOff>231325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9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317702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127309</xdr:rowOff>
    </xdr:from>
    <xdr:to>
      <xdr:col>26</xdr:col>
      <xdr:colOff>101600</xdr:colOff>
      <xdr:row>33</xdr:row>
      <xdr:rowOff>228909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05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67636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820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150234</xdr:rowOff>
    </xdr:from>
    <xdr:to>
      <xdr:col>22</xdr:col>
      <xdr:colOff>165100</xdr:colOff>
      <xdr:row>33</xdr:row>
      <xdr:rowOff>251834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07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90561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84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149058</xdr:rowOff>
    </xdr:from>
    <xdr:to>
      <xdr:col>19</xdr:col>
      <xdr:colOff>38100</xdr:colOff>
      <xdr:row>33</xdr:row>
      <xdr:rowOff>250658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07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89385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8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237624</xdr:rowOff>
    </xdr:from>
    <xdr:to>
      <xdr:col>15</xdr:col>
      <xdr:colOff>101600</xdr:colOff>
      <xdr:row>33</xdr:row>
      <xdr:rowOff>339224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6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6501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93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124750</xdr:rowOff>
    </xdr:from>
    <xdr:to>
      <xdr:col>24</xdr:col>
      <xdr:colOff>63500</xdr:colOff>
      <xdr:row>35</xdr:row>
      <xdr:rowOff>28441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54050"/>
          <a:ext cx="8382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28441</xdr:rowOff>
    </xdr:from>
    <xdr:to>
      <xdr:col>19</xdr:col>
      <xdr:colOff>177800</xdr:colOff>
      <xdr:row>35</xdr:row>
      <xdr:rowOff>65748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29191"/>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55324</xdr:rowOff>
    </xdr:from>
    <xdr:to>
      <xdr:col>15</xdr:col>
      <xdr:colOff>50800</xdr:colOff>
      <xdr:row>35</xdr:row>
      <xdr:rowOff>65748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5607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49197</xdr:rowOff>
    </xdr:from>
    <xdr:to>
      <xdr:col>10</xdr:col>
      <xdr:colOff>114300</xdr:colOff>
      <xdr:row>35</xdr:row>
      <xdr:rowOff>55324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049947"/>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154472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73950</xdr:rowOff>
    </xdr:from>
    <xdr:to>
      <xdr:col>24</xdr:col>
      <xdr:colOff>114300</xdr:colOff>
      <xdr:row>35</xdr:row>
      <xdr:rowOff>4100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96827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149091</xdr:rowOff>
    </xdr:from>
    <xdr:to>
      <xdr:col>20</xdr:col>
      <xdr:colOff>38100</xdr:colOff>
      <xdr:row>35</xdr:row>
      <xdr:rowOff>79241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95768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14948</xdr:rowOff>
    </xdr:from>
    <xdr:to>
      <xdr:col>15</xdr:col>
      <xdr:colOff>101600</xdr:colOff>
      <xdr:row>35</xdr:row>
      <xdr:rowOff>116548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4524</xdr:rowOff>
    </xdr:from>
    <xdr:to>
      <xdr:col>10</xdr:col>
      <xdr:colOff>165100</xdr:colOff>
      <xdr:row>35</xdr:row>
      <xdr:rowOff>106124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122651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169847</xdr:rowOff>
    </xdr:from>
    <xdr:to>
      <xdr:col>6</xdr:col>
      <xdr:colOff>38100</xdr:colOff>
      <xdr:row>35</xdr:row>
      <xdr:rowOff>99997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91124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58689</xdr:rowOff>
    </xdr:from>
    <xdr:to>
      <xdr:col>24</xdr:col>
      <xdr:colOff>63500</xdr:colOff>
      <xdr:row>57</xdr:row>
      <xdr:rowOff>142422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1339"/>
          <a:ext cx="8382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136827</xdr:rowOff>
    </xdr:from>
    <xdr:to>
      <xdr:col>19</xdr:col>
      <xdr:colOff>177800</xdr:colOff>
      <xdr:row>57</xdr:row>
      <xdr:rowOff>142422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9477"/>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136827</xdr:rowOff>
    </xdr:from>
    <xdr:to>
      <xdr:col>15</xdr:col>
      <xdr:colOff>50800</xdr:colOff>
      <xdr:row>57</xdr:row>
      <xdr:rowOff>141845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9477"/>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141845</xdr:rowOff>
    </xdr:from>
    <xdr:to>
      <xdr:col>10</xdr:col>
      <xdr:colOff>114300</xdr:colOff>
      <xdr:row>58</xdr:row>
      <xdr:rowOff>5925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4495"/>
          <a:ext cx="889000" cy="3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94735</xdr:rowOff>
    </xdr:from>
    <xdr:to>
      <xdr:col>6</xdr:col>
      <xdr:colOff>38100</xdr:colOff>
      <xdr:row>57</xdr:row>
      <xdr:rowOff>24885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41412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7889</xdr:rowOff>
    </xdr:from>
    <xdr:to>
      <xdr:col>24</xdr:col>
      <xdr:colOff>114300</xdr:colOff>
      <xdr:row>57</xdr:row>
      <xdr:rowOff>109489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30766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91622</xdr:rowOff>
    </xdr:from>
    <xdr:to>
      <xdr:col>20</xdr:col>
      <xdr:colOff>38100</xdr:colOff>
      <xdr:row>58</xdr:row>
      <xdr:rowOff>21772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12899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86027</xdr:rowOff>
    </xdr:from>
    <xdr:to>
      <xdr:col>15</xdr:col>
      <xdr:colOff>101600</xdr:colOff>
      <xdr:row>58</xdr:row>
      <xdr:rowOff>16177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91045</xdr:rowOff>
    </xdr:from>
    <xdr:to>
      <xdr:col>10</xdr:col>
      <xdr:colOff>165100</xdr:colOff>
      <xdr:row>58</xdr:row>
      <xdr:rowOff>21195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126575</xdr:rowOff>
    </xdr:from>
    <xdr:to>
      <xdr:col>6</xdr:col>
      <xdr:colOff>38100</xdr:colOff>
      <xdr:row>58</xdr:row>
      <xdr:rowOff>56725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168329</xdr:rowOff>
    </xdr:from>
    <xdr:to>
      <xdr:col>24</xdr:col>
      <xdr:colOff>63500</xdr:colOff>
      <xdr:row>78</xdr:row>
      <xdr:rowOff>16909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9979"/>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16909</xdr:rowOff>
    </xdr:from>
    <xdr:to>
      <xdr:col>19</xdr:col>
      <xdr:colOff>177800</xdr:colOff>
      <xdr:row>78</xdr:row>
      <xdr:rowOff>33564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000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33564</xdr:rowOff>
    </xdr:from>
    <xdr:to>
      <xdr:col>15</xdr:col>
      <xdr:colOff>50800</xdr:colOff>
      <xdr:row>78</xdr:row>
      <xdr:rowOff>49457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6664"/>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36612</xdr:rowOff>
    </xdr:from>
    <xdr:to>
      <xdr:col>10</xdr:col>
      <xdr:colOff>114300</xdr:colOff>
      <xdr:row>78</xdr:row>
      <xdr:rowOff>49457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9712"/>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70738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117529</xdr:rowOff>
    </xdr:from>
    <xdr:to>
      <xdr:col>24</xdr:col>
      <xdr:colOff>114300</xdr:colOff>
      <xdr:row>78</xdr:row>
      <xdr:rowOff>47679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137559</xdr:rowOff>
    </xdr:from>
    <xdr:to>
      <xdr:col>20</xdr:col>
      <xdr:colOff>38100</xdr:colOff>
      <xdr:row>78</xdr:row>
      <xdr:rowOff>67709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58836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154214</xdr:rowOff>
    </xdr:from>
    <xdr:to>
      <xdr:col>15</xdr:col>
      <xdr:colOff>101600</xdr:colOff>
      <xdr:row>78</xdr:row>
      <xdr:rowOff>84364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75491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170107</xdr:rowOff>
    </xdr:from>
    <xdr:to>
      <xdr:col>10</xdr:col>
      <xdr:colOff>165100</xdr:colOff>
      <xdr:row>78</xdr:row>
      <xdr:rowOff>100257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91384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157262</xdr:rowOff>
    </xdr:from>
    <xdr:to>
      <xdr:col>6</xdr:col>
      <xdr:colOff>38100</xdr:colOff>
      <xdr:row>78</xdr:row>
      <xdr:rowOff>87412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78539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96241</xdr:rowOff>
    </xdr:from>
    <xdr:to>
      <xdr:col>24</xdr:col>
      <xdr:colOff>63500</xdr:colOff>
      <xdr:row>94</xdr:row>
      <xdr:rowOff>169520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12541"/>
          <a:ext cx="8382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169520</xdr:rowOff>
    </xdr:from>
    <xdr:to>
      <xdr:col>19</xdr:col>
      <xdr:colOff>177800</xdr:colOff>
      <xdr:row>95</xdr:row>
      <xdr:rowOff>13463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8582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13463</xdr:rowOff>
    </xdr:from>
    <xdr:to>
      <xdr:col>15</xdr:col>
      <xdr:colOff>50800</xdr:colOff>
      <xdr:row>95</xdr:row>
      <xdr:rowOff>23800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01213"/>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23800</xdr:rowOff>
    </xdr:from>
    <xdr:to>
      <xdr:col>10</xdr:col>
      <xdr:colOff>114300</xdr:colOff>
      <xdr:row>95</xdr:row>
      <xdr:rowOff>136995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11550"/>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45441</xdr:rowOff>
    </xdr:from>
    <xdr:to>
      <xdr:col>24</xdr:col>
      <xdr:colOff>114300</xdr:colOff>
      <xdr:row>94</xdr:row>
      <xdr:rowOff>147041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68318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1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118720</xdr:rowOff>
    </xdr:from>
    <xdr:to>
      <xdr:col>20</xdr:col>
      <xdr:colOff>38100</xdr:colOff>
      <xdr:row>95</xdr:row>
      <xdr:rowOff>48870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65397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134113</xdr:rowOff>
    </xdr:from>
    <xdr:to>
      <xdr:col>15</xdr:col>
      <xdr:colOff>101600</xdr:colOff>
      <xdr:row>95</xdr:row>
      <xdr:rowOff>64263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80790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2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144450</xdr:rowOff>
    </xdr:from>
    <xdr:to>
      <xdr:col>10</xdr:col>
      <xdr:colOff>165100</xdr:colOff>
      <xdr:row>95</xdr:row>
      <xdr:rowOff>74600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91127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86195</xdr:rowOff>
    </xdr:from>
    <xdr:to>
      <xdr:col>6</xdr:col>
      <xdr:colOff>38100</xdr:colOff>
      <xdr:row>96</xdr:row>
      <xdr:rowOff>16345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32872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4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26706</xdr:rowOff>
    </xdr:from>
    <xdr:to>
      <xdr:col>55</xdr:col>
      <xdr:colOff>0</xdr:colOff>
      <xdr:row>36</xdr:row>
      <xdr:rowOff>6263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27456"/>
          <a:ext cx="838200" cy="1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6263</xdr:rowOff>
    </xdr:from>
    <xdr:to>
      <xdr:col>50</xdr:col>
      <xdr:colOff>114300</xdr:colOff>
      <xdr:row>36</xdr:row>
      <xdr:rowOff>74114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78463"/>
          <a:ext cx="889000" cy="6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58493</xdr:rowOff>
    </xdr:from>
    <xdr:to>
      <xdr:col>45</xdr:col>
      <xdr:colOff>177800</xdr:colOff>
      <xdr:row>36</xdr:row>
      <xdr:rowOff>74114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3069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58493</xdr:rowOff>
    </xdr:from>
    <xdr:to>
      <xdr:col>41</xdr:col>
      <xdr:colOff>50800</xdr:colOff>
      <xdr:row>36</xdr:row>
      <xdr:rowOff>71501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30693"/>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147356</xdr:rowOff>
    </xdr:from>
    <xdr:to>
      <xdr:col>55</xdr:col>
      <xdr:colOff>50800</xdr:colOff>
      <xdr:row>35</xdr:row>
      <xdr:rowOff>77506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170233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126913</xdr:rowOff>
    </xdr:from>
    <xdr:to>
      <xdr:col>50</xdr:col>
      <xdr:colOff>165100</xdr:colOff>
      <xdr:row>36</xdr:row>
      <xdr:rowOff>57063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73590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23314</xdr:rowOff>
    </xdr:from>
    <xdr:to>
      <xdr:col>46</xdr:col>
      <xdr:colOff>38100</xdr:colOff>
      <xdr:row>36</xdr:row>
      <xdr:rowOff>124914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141441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7693</xdr:rowOff>
    </xdr:from>
    <xdr:to>
      <xdr:col>41</xdr:col>
      <xdr:colOff>101600</xdr:colOff>
      <xdr:row>36</xdr:row>
      <xdr:rowOff>109293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125820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20701</xdr:rowOff>
    </xdr:from>
    <xdr:to>
      <xdr:col>36</xdr:col>
      <xdr:colOff>165100</xdr:colOff>
      <xdr:row>36</xdr:row>
      <xdr:rowOff>122301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113428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71798</xdr:rowOff>
    </xdr:from>
    <xdr:to>
      <xdr:col>55</xdr:col>
      <xdr:colOff>0</xdr:colOff>
      <xdr:row>58</xdr:row>
      <xdr:rowOff>100267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15898"/>
          <a:ext cx="8382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39577</xdr:rowOff>
    </xdr:from>
    <xdr:to>
      <xdr:col>50</xdr:col>
      <xdr:colOff>114300</xdr:colOff>
      <xdr:row>58</xdr:row>
      <xdr:rowOff>100267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83677"/>
          <a:ext cx="889000" cy="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39577</xdr:rowOff>
    </xdr:from>
    <xdr:to>
      <xdr:col>45</xdr:col>
      <xdr:colOff>177800</xdr:colOff>
      <xdr:row>58</xdr:row>
      <xdr:rowOff>88779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83677"/>
          <a:ext cx="889000" cy="4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53350</xdr:rowOff>
    </xdr:from>
    <xdr:to>
      <xdr:col>41</xdr:col>
      <xdr:colOff>50800</xdr:colOff>
      <xdr:row>58</xdr:row>
      <xdr:rowOff>88779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97450"/>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156539</xdr:rowOff>
    </xdr:from>
    <xdr:to>
      <xdr:col>36</xdr:col>
      <xdr:colOff>165100</xdr:colOff>
      <xdr:row>57</xdr:row>
      <xdr:rowOff>86689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103216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20998</xdr:rowOff>
    </xdr:from>
    <xdr:to>
      <xdr:col>55</xdr:col>
      <xdr:colOff>50800</xdr:colOff>
      <xdr:row>58</xdr:row>
      <xdr:rowOff>122598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107375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49467</xdr:rowOff>
    </xdr:from>
    <xdr:to>
      <xdr:col>50</xdr:col>
      <xdr:colOff>165100</xdr:colOff>
      <xdr:row>58</xdr:row>
      <xdr:rowOff>151067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142194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160227</xdr:rowOff>
    </xdr:from>
    <xdr:to>
      <xdr:col>46</xdr:col>
      <xdr:colOff>38100</xdr:colOff>
      <xdr:row>58</xdr:row>
      <xdr:rowOff>90377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81504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37979</xdr:rowOff>
    </xdr:from>
    <xdr:to>
      <xdr:col>41</xdr:col>
      <xdr:colOff>101600</xdr:colOff>
      <xdr:row>58</xdr:row>
      <xdr:rowOff>139579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130706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xdr:rowOff>
    </xdr:from>
    <xdr:to>
      <xdr:col>36</xdr:col>
      <xdr:colOff>165100</xdr:colOff>
      <xdr:row>58</xdr:row>
      <xdr:rowOff>104150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95277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113595</xdr:rowOff>
    </xdr:from>
    <xdr:to>
      <xdr:col>55</xdr:col>
      <xdr:colOff>0</xdr:colOff>
      <xdr:row>78</xdr:row>
      <xdr:rowOff>118582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86695"/>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94954</xdr:rowOff>
    </xdr:from>
    <xdr:to>
      <xdr:col>50</xdr:col>
      <xdr:colOff>114300</xdr:colOff>
      <xdr:row>78</xdr:row>
      <xdr:rowOff>118582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68054"/>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86010</xdr:rowOff>
    </xdr:from>
    <xdr:to>
      <xdr:col>45</xdr:col>
      <xdr:colOff>177800</xdr:colOff>
      <xdr:row>78</xdr:row>
      <xdr:rowOff>94954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59110"/>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48369</xdr:rowOff>
    </xdr:from>
    <xdr:to>
      <xdr:col>41</xdr:col>
      <xdr:colOff>50800</xdr:colOff>
      <xdr:row>78</xdr:row>
      <xdr:rowOff>86010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21469"/>
          <a:ext cx="889000" cy="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47213</xdr:rowOff>
    </xdr:from>
    <xdr:to>
      <xdr:col>36</xdr:col>
      <xdr:colOff>165100</xdr:colOff>
      <xdr:row>77</xdr:row>
      <xdr:rowOff>148813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62795</xdr:rowOff>
    </xdr:from>
    <xdr:to>
      <xdr:col>55</xdr:col>
      <xdr:colOff>50800</xdr:colOff>
      <xdr:row>78</xdr:row>
      <xdr:rowOff>164395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67782</xdr:rowOff>
    </xdr:from>
    <xdr:to>
      <xdr:col>50</xdr:col>
      <xdr:colOff>165100</xdr:colOff>
      <xdr:row>78</xdr:row>
      <xdr:rowOff>169382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160509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44154</xdr:rowOff>
    </xdr:from>
    <xdr:to>
      <xdr:col>46</xdr:col>
      <xdr:colOff>38100</xdr:colOff>
      <xdr:row>78</xdr:row>
      <xdr:rowOff>145754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136881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0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35210</xdr:rowOff>
    </xdr:from>
    <xdr:to>
      <xdr:col>41</xdr:col>
      <xdr:colOff>101600</xdr:colOff>
      <xdr:row>78</xdr:row>
      <xdr:rowOff>136810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127937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169019</xdr:rowOff>
    </xdr:from>
    <xdr:to>
      <xdr:col>36</xdr:col>
      <xdr:colOff>165100</xdr:colOff>
      <xdr:row>78</xdr:row>
      <xdr:rowOff>99169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90296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96825</xdr:rowOff>
    </xdr:from>
    <xdr:to>
      <xdr:col>55</xdr:col>
      <xdr:colOff>0</xdr:colOff>
      <xdr:row>98</xdr:row>
      <xdr:rowOff>52502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27475"/>
          <a:ext cx="8382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151575</xdr:rowOff>
    </xdr:from>
    <xdr:to>
      <xdr:col>50</xdr:col>
      <xdr:colOff>114300</xdr:colOff>
      <xdr:row>98</xdr:row>
      <xdr:rowOff>52502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10775"/>
          <a:ext cx="889000" cy="2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151575</xdr:rowOff>
    </xdr:from>
    <xdr:to>
      <xdr:col>45</xdr:col>
      <xdr:colOff>177800</xdr:colOff>
      <xdr:row>98</xdr:row>
      <xdr:rowOff>85649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10775"/>
          <a:ext cx="889000" cy="2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160858</xdr:rowOff>
    </xdr:from>
    <xdr:to>
      <xdr:col>41</xdr:col>
      <xdr:colOff>50800</xdr:colOff>
      <xdr:row>98</xdr:row>
      <xdr:rowOff>85649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91508"/>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109287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46025</xdr:rowOff>
    </xdr:from>
    <xdr:to>
      <xdr:col>55</xdr:col>
      <xdr:colOff>50800</xdr:colOff>
      <xdr:row>97</xdr:row>
      <xdr:rowOff>147625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24452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1702</xdr:rowOff>
    </xdr:from>
    <xdr:to>
      <xdr:col>50</xdr:col>
      <xdr:colOff>165100</xdr:colOff>
      <xdr:row>98</xdr:row>
      <xdr:rowOff>103302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94429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100775</xdr:rowOff>
    </xdr:from>
    <xdr:to>
      <xdr:col>46</xdr:col>
      <xdr:colOff>38100</xdr:colOff>
      <xdr:row>97</xdr:row>
      <xdr:rowOff>30925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47452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34849</xdr:rowOff>
    </xdr:from>
    <xdr:to>
      <xdr:col>41</xdr:col>
      <xdr:colOff>101600</xdr:colOff>
      <xdr:row>98</xdr:row>
      <xdr:rowOff>136449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127576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110058</xdr:rowOff>
    </xdr:from>
    <xdr:to>
      <xdr:col>36</xdr:col>
      <xdr:colOff>165100</xdr:colOff>
      <xdr:row>98</xdr:row>
      <xdr:rowOff>40208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31335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139027</xdr:rowOff>
    </xdr:from>
    <xdr:to>
      <xdr:col>85</xdr:col>
      <xdr:colOff>127000</xdr:colOff>
      <xdr:row>38</xdr:row>
      <xdr:rowOff>168287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54127"/>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168287</xdr:rowOff>
    </xdr:from>
    <xdr:to>
      <xdr:col>81</xdr:col>
      <xdr:colOff>50800</xdr:colOff>
      <xdr:row>39</xdr:row>
      <xdr:rowOff>32893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83387"/>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24485</xdr:rowOff>
    </xdr:from>
    <xdr:to>
      <xdr:col>76</xdr:col>
      <xdr:colOff>114300</xdr:colOff>
      <xdr:row>39</xdr:row>
      <xdr:rowOff>32893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11035"/>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24485</xdr:rowOff>
    </xdr:from>
    <xdr:to>
      <xdr:col>71</xdr:col>
      <xdr:colOff>177800</xdr:colOff>
      <xdr:row>39</xdr:row>
      <xdr:rowOff>29349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11035"/>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86919</xdr:rowOff>
    </xdr:from>
    <xdr:to>
      <xdr:col>67</xdr:col>
      <xdr:colOff>101600</xdr:colOff>
      <xdr:row>39</xdr:row>
      <xdr:rowOff>17069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33596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88227</xdr:rowOff>
    </xdr:from>
    <xdr:to>
      <xdr:col>85</xdr:col>
      <xdr:colOff>177800</xdr:colOff>
      <xdr:row>39</xdr:row>
      <xdr:rowOff>18377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47604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9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117487</xdr:rowOff>
    </xdr:from>
    <xdr:to>
      <xdr:col>81</xdr:col>
      <xdr:colOff>101600</xdr:colOff>
      <xdr:row>39</xdr:row>
      <xdr:rowOff>47637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64165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153543</xdr:rowOff>
    </xdr:from>
    <xdr:to>
      <xdr:col>76</xdr:col>
      <xdr:colOff>165100</xdr:colOff>
      <xdr:row>39</xdr:row>
      <xdr:rowOff>83693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74820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145135</xdr:rowOff>
    </xdr:from>
    <xdr:to>
      <xdr:col>72</xdr:col>
      <xdr:colOff>38100</xdr:colOff>
      <xdr:row>39</xdr:row>
      <xdr:rowOff>75285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66412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149999</xdr:rowOff>
    </xdr:from>
    <xdr:to>
      <xdr:col>67</xdr:col>
      <xdr:colOff>101600</xdr:colOff>
      <xdr:row>39</xdr:row>
      <xdr:rowOff>80149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71276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2197</xdr:rowOff>
    </xdr:from>
    <xdr:to>
      <xdr:col>85</xdr:col>
      <xdr:colOff>127000</xdr:colOff>
      <xdr:row>76</xdr:row>
      <xdr:rowOff>50628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32397"/>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136173</xdr:rowOff>
    </xdr:from>
    <xdr:to>
      <xdr:col>81</xdr:col>
      <xdr:colOff>50800</xdr:colOff>
      <xdr:row>76</xdr:row>
      <xdr:rowOff>2197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94923"/>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132434</xdr:rowOff>
    </xdr:from>
    <xdr:to>
      <xdr:col>76</xdr:col>
      <xdr:colOff>114300</xdr:colOff>
      <xdr:row>75</xdr:row>
      <xdr:rowOff>136173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9118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132434</xdr:rowOff>
    </xdr:from>
    <xdr:to>
      <xdr:col>71</xdr:col>
      <xdr:colOff>177800</xdr:colOff>
      <xdr:row>75</xdr:row>
      <xdr:rowOff>142998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91184"/>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168361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5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171278</xdr:rowOff>
    </xdr:from>
    <xdr:to>
      <xdr:col>85</xdr:col>
      <xdr:colOff>177800</xdr:colOff>
      <xdr:row>76</xdr:row>
      <xdr:rowOff>101428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149705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122847</xdr:rowOff>
    </xdr:from>
    <xdr:to>
      <xdr:col>81</xdr:col>
      <xdr:colOff>101600</xdr:colOff>
      <xdr:row>76</xdr:row>
      <xdr:rowOff>52997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44124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85373</xdr:rowOff>
    </xdr:from>
    <xdr:to>
      <xdr:col>76</xdr:col>
      <xdr:colOff>165100</xdr:colOff>
      <xdr:row>76</xdr:row>
      <xdr:rowOff>15523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81634</xdr:rowOff>
    </xdr:from>
    <xdr:to>
      <xdr:col>72</xdr:col>
      <xdr:colOff>38100</xdr:colOff>
      <xdr:row>76</xdr:row>
      <xdr:rowOff>11784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92198</xdr:rowOff>
    </xdr:from>
    <xdr:to>
      <xdr:col>67</xdr:col>
      <xdr:colOff>101600</xdr:colOff>
      <xdr:row>76</xdr:row>
      <xdr:rowOff>22349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50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79085</xdr:rowOff>
    </xdr:from>
    <xdr:to>
      <xdr:col>85</xdr:col>
      <xdr:colOff>127000</xdr:colOff>
      <xdr:row>96</xdr:row>
      <xdr:rowOff>132576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38285"/>
          <a:ext cx="838200" cy="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79085</xdr:rowOff>
    </xdr:from>
    <xdr:to>
      <xdr:col>81</xdr:col>
      <xdr:colOff>50800</xdr:colOff>
      <xdr:row>97</xdr:row>
      <xdr:rowOff>55282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38285"/>
          <a:ext cx="889000" cy="1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5987</xdr:rowOff>
    </xdr:from>
    <xdr:to>
      <xdr:col>76</xdr:col>
      <xdr:colOff>114300</xdr:colOff>
      <xdr:row>97</xdr:row>
      <xdr:rowOff>55282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36637"/>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5987</xdr:rowOff>
    </xdr:from>
    <xdr:to>
      <xdr:col>71</xdr:col>
      <xdr:colOff>177800</xdr:colOff>
      <xdr:row>97</xdr:row>
      <xdr:rowOff>99896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36637"/>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54646</xdr:rowOff>
    </xdr:from>
    <xdr:to>
      <xdr:col>67</xdr:col>
      <xdr:colOff>101600</xdr:colOff>
      <xdr:row>97</xdr:row>
      <xdr:rowOff>156246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147373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81776</xdr:rowOff>
    </xdr:from>
    <xdr:to>
      <xdr:col>85</xdr:col>
      <xdr:colOff>177800</xdr:colOff>
      <xdr:row>97</xdr:row>
      <xdr:rowOff>11926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104653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28285</xdr:rowOff>
    </xdr:from>
    <xdr:to>
      <xdr:col>81</xdr:col>
      <xdr:colOff>101600</xdr:colOff>
      <xdr:row>96</xdr:row>
      <xdr:rowOff>129885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146412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4482</xdr:rowOff>
    </xdr:from>
    <xdr:to>
      <xdr:col>76</xdr:col>
      <xdr:colOff>165100</xdr:colOff>
      <xdr:row>97</xdr:row>
      <xdr:rowOff>106082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122609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126637</xdr:rowOff>
    </xdr:from>
    <xdr:to>
      <xdr:col>72</xdr:col>
      <xdr:colOff>38100</xdr:colOff>
      <xdr:row>97</xdr:row>
      <xdr:rowOff>56787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73314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49096</xdr:rowOff>
    </xdr:from>
    <xdr:to>
      <xdr:col>67</xdr:col>
      <xdr:colOff>101600</xdr:colOff>
      <xdr:row>97</xdr:row>
      <xdr:rowOff>150696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167223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3759</xdr:rowOff>
    </xdr:from>
    <xdr:to>
      <xdr:col>116</xdr:col>
      <xdr:colOff>63500</xdr:colOff>
      <xdr:row>35</xdr:row>
      <xdr:rowOff>61824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318709"/>
          <a:ext cx="838200" cy="7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33553</xdr:rowOff>
    </xdr:from>
    <xdr:to>
      <xdr:col>111</xdr:col>
      <xdr:colOff>177800</xdr:colOff>
      <xdr:row>35</xdr:row>
      <xdr:rowOff>61824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034303"/>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33553</xdr:rowOff>
    </xdr:from>
    <xdr:to>
      <xdr:col>107</xdr:col>
      <xdr:colOff>50800</xdr:colOff>
      <xdr:row>35</xdr:row>
      <xdr:rowOff>81178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03430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36373</xdr:rowOff>
    </xdr:from>
    <xdr:to>
      <xdr:col>102</xdr:col>
      <xdr:colOff>114300</xdr:colOff>
      <xdr:row>35</xdr:row>
      <xdr:rowOff>81178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03712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117848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124409</xdr:rowOff>
    </xdr:from>
    <xdr:to>
      <xdr:col>116</xdr:col>
      <xdr:colOff>114300</xdr:colOff>
      <xdr:row>31</xdr:row>
      <xdr:rowOff>54559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2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77436</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2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11024</xdr:rowOff>
    </xdr:from>
    <xdr:to>
      <xdr:col>112</xdr:col>
      <xdr:colOff>38100</xdr:colOff>
      <xdr:row>35</xdr:row>
      <xdr:rowOff>112624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129151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154203</xdr:rowOff>
    </xdr:from>
    <xdr:to>
      <xdr:col>107</xdr:col>
      <xdr:colOff>101600</xdr:colOff>
      <xdr:row>35</xdr:row>
      <xdr:rowOff>84353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9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100880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7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30378</xdr:rowOff>
    </xdr:from>
    <xdr:to>
      <xdr:col>102</xdr:col>
      <xdr:colOff>165100</xdr:colOff>
      <xdr:row>35</xdr:row>
      <xdr:rowOff>131978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0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148505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80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157023</xdr:rowOff>
    </xdr:from>
    <xdr:to>
      <xdr:col>98</xdr:col>
      <xdr:colOff>38100</xdr:colOff>
      <xdr:row>35</xdr:row>
      <xdr:rowOff>87173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9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103700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7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58181</xdr:rowOff>
    </xdr:from>
    <xdr:to>
      <xdr:col>116</xdr:col>
      <xdr:colOff>63500</xdr:colOff>
      <xdr:row>57</xdr:row>
      <xdr:rowOff>60468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83083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60468</xdr:rowOff>
    </xdr:from>
    <xdr:to>
      <xdr:col>111</xdr:col>
      <xdr:colOff>177800</xdr:colOff>
      <xdr:row>57</xdr:row>
      <xdr:rowOff>62982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83311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62982</xdr:rowOff>
    </xdr:from>
    <xdr:to>
      <xdr:col>107</xdr:col>
      <xdr:colOff>50800</xdr:colOff>
      <xdr:row>57</xdr:row>
      <xdr:rowOff>64399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356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57130</xdr:rowOff>
    </xdr:from>
    <xdr:to>
      <xdr:col>102</xdr:col>
      <xdr:colOff>114300</xdr:colOff>
      <xdr:row>57</xdr:row>
      <xdr:rowOff>64399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29780"/>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79605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7381</xdr:rowOff>
    </xdr:from>
    <xdr:to>
      <xdr:col>116</xdr:col>
      <xdr:colOff>114300</xdr:colOff>
      <xdr:row>57</xdr:row>
      <xdr:rowOff>108981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30258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6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9668</xdr:rowOff>
    </xdr:from>
    <xdr:to>
      <xdr:col>112</xdr:col>
      <xdr:colOff>38100</xdr:colOff>
      <xdr:row>57</xdr:row>
      <xdr:rowOff>111268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127795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55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12182</xdr:rowOff>
    </xdr:from>
    <xdr:to>
      <xdr:col>107</xdr:col>
      <xdr:colOff>101600</xdr:colOff>
      <xdr:row>57</xdr:row>
      <xdr:rowOff>113782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104909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87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13599</xdr:rowOff>
    </xdr:from>
    <xdr:to>
      <xdr:col>102</xdr:col>
      <xdr:colOff>165100</xdr:colOff>
      <xdr:row>57</xdr:row>
      <xdr:rowOff>115199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106326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87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6330</xdr:rowOff>
    </xdr:from>
    <xdr:to>
      <xdr:col>98</xdr:col>
      <xdr:colOff>38100</xdr:colOff>
      <xdr:row>57</xdr:row>
      <xdr:rowOff>107930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99057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8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97817</xdr:rowOff>
    </xdr:from>
    <xdr:to>
      <xdr:col>116</xdr:col>
      <xdr:colOff>63500</xdr:colOff>
      <xdr:row>75</xdr:row>
      <xdr:rowOff>48146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613667"/>
          <a:ext cx="838200" cy="29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42366</xdr:rowOff>
    </xdr:from>
    <xdr:to>
      <xdr:col>111</xdr:col>
      <xdr:colOff>177800</xdr:colOff>
      <xdr:row>73</xdr:row>
      <xdr:rowOff>97817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558216"/>
          <a:ext cx="889000" cy="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42366</xdr:rowOff>
    </xdr:from>
    <xdr:to>
      <xdr:col>107</xdr:col>
      <xdr:colOff>50800</xdr:colOff>
      <xdr:row>74</xdr:row>
      <xdr:rowOff>35001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558216"/>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32324</xdr:rowOff>
    </xdr:from>
    <xdr:to>
      <xdr:col>102</xdr:col>
      <xdr:colOff>114300</xdr:colOff>
      <xdr:row>74</xdr:row>
      <xdr:rowOff>35001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719624"/>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156204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168796</xdr:rowOff>
    </xdr:from>
    <xdr:to>
      <xdr:col>116</xdr:col>
      <xdr:colOff>114300</xdr:colOff>
      <xdr:row>75</xdr:row>
      <xdr:rowOff>98946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20223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47017</xdr:rowOff>
    </xdr:from>
    <xdr:to>
      <xdr:col>112</xdr:col>
      <xdr:colOff>38100</xdr:colOff>
      <xdr:row>73</xdr:row>
      <xdr:rowOff>148617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5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165144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33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163016</xdr:rowOff>
    </xdr:from>
    <xdr:to>
      <xdr:col>107</xdr:col>
      <xdr:colOff>101600</xdr:colOff>
      <xdr:row>73</xdr:row>
      <xdr:rowOff>93166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109693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2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155651</xdr:rowOff>
    </xdr:from>
    <xdr:to>
      <xdr:col>102</xdr:col>
      <xdr:colOff>165100</xdr:colOff>
      <xdr:row>74</xdr:row>
      <xdr:rowOff>85801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102328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4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152974</xdr:rowOff>
    </xdr:from>
    <xdr:to>
      <xdr:col>98</xdr:col>
      <xdr:colOff>38100</xdr:colOff>
      <xdr:row>74</xdr:row>
      <xdr:rowOff>83124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99651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・歳出決算総額は、住民一人当たり５１７，１９３円となっている。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２３，４２２円で、年々増加しており、翌年度以降も引き続き増加する見込みである。特に、児童福祉費は類似団体平均に比べて高い水準にあり、子ども・子育て支援新制度における教育・保育給付費負担金や、医療費助成事業などの単独事業に多額の経費を要していることがその要因である。また、生活保護費についても類似団体平均に比べて高い水準にあり、頻回受診の是正指導等の適正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投資及び出資金については、公営企業（水道事業、工業用水道事業、下水道事業）の企業債償還元金に対する出資であり、企業債残高が多いため大幅な削減は困難であるが、今後の企業債発行を可能な限り抑えることで、出資額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・繰出金が減少した要因は、下水道事業の法適化に伴い、下水道事業繰出金の性質が繰出金から補助費等と投資及び出資金に分割されたためである。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54,580
53,925
255.25
28,474,000
28,228,398
214,355
14,297,911
21,140,793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151130</xdr:rowOff>
    </xdr:from>
    <xdr:to>
      <xdr:col>24</xdr:col>
      <xdr:colOff>63500</xdr:colOff>
      <xdr:row>33</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37530"/>
          <a:ext cx="8382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151130</xdr:rowOff>
    </xdr:from>
    <xdr:to>
      <xdr:col>19</xdr:col>
      <xdr:colOff>177800</xdr:colOff>
      <xdr:row>33</xdr:row>
      <xdr:rowOff>254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753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xdr:rowOff>
    </xdr:from>
    <xdr:to>
      <xdr:col>15</xdr:col>
      <xdr:colOff>50800</xdr:colOff>
      <xdr:row>33</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581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12065</xdr:rowOff>
    </xdr:from>
    <xdr:to>
      <xdr:col>10</xdr:col>
      <xdr:colOff>114300</xdr:colOff>
      <xdr:row>33</xdr:row>
      <xdr:rowOff>29972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98465"/>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90424</xdr:rowOff>
    </xdr:from>
    <xdr:to>
      <xdr:col>24</xdr:col>
      <xdr:colOff>114300</xdr:colOff>
      <xdr:row>34</xdr:row>
      <xdr:rowOff>20574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100330</xdr:rowOff>
    </xdr:from>
    <xdr:to>
      <xdr:col>20</xdr:col>
      <xdr:colOff>38100</xdr:colOff>
      <xdr:row>33</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47007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120904</xdr:rowOff>
    </xdr:from>
    <xdr:to>
      <xdr:col>15</xdr:col>
      <xdr:colOff>101600</xdr:colOff>
      <xdr:row>33</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150622</xdr:rowOff>
    </xdr:from>
    <xdr:to>
      <xdr:col>10</xdr:col>
      <xdr:colOff>165100</xdr:colOff>
      <xdr:row>33</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97299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132715</xdr:rowOff>
    </xdr:from>
    <xdr:to>
      <xdr:col>6</xdr:col>
      <xdr:colOff>38100</xdr:colOff>
      <xdr:row>32</xdr:row>
      <xdr:rowOff>62865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79392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42609</xdr:rowOff>
    </xdr:from>
    <xdr:to>
      <xdr:col>24</xdr:col>
      <xdr:colOff>63500</xdr:colOff>
      <xdr:row>56</xdr:row>
      <xdr:rowOff>55114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43809"/>
          <a:ext cx="8382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55114</xdr:rowOff>
    </xdr:from>
    <xdr:to>
      <xdr:col>19</xdr:col>
      <xdr:colOff>177800</xdr:colOff>
      <xdr:row>56</xdr:row>
      <xdr:rowOff>112524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56314"/>
          <a:ext cx="889000" cy="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84461</xdr:rowOff>
    </xdr:from>
    <xdr:to>
      <xdr:col>15</xdr:col>
      <xdr:colOff>50800</xdr:colOff>
      <xdr:row>56</xdr:row>
      <xdr:rowOff>112524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5661"/>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84461</xdr:rowOff>
    </xdr:from>
    <xdr:to>
      <xdr:col>10</xdr:col>
      <xdr:colOff>114300</xdr:colOff>
      <xdr:row>56</xdr:row>
      <xdr:rowOff>139613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85661"/>
          <a:ext cx="8890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99040</xdr:rowOff>
    </xdr:from>
    <xdr:to>
      <xdr:col>6</xdr:col>
      <xdr:colOff>38100</xdr:colOff>
      <xdr:row>57</xdr:row>
      <xdr:rowOff>29190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163259</xdr:rowOff>
    </xdr:from>
    <xdr:to>
      <xdr:col>24</xdr:col>
      <xdr:colOff>114300</xdr:colOff>
      <xdr:row>56</xdr:row>
      <xdr:rowOff>93409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14686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4314</xdr:rowOff>
    </xdr:from>
    <xdr:to>
      <xdr:col>20</xdr:col>
      <xdr:colOff>38100</xdr:colOff>
      <xdr:row>56</xdr:row>
      <xdr:rowOff>105914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122441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61724</xdr:rowOff>
    </xdr:from>
    <xdr:to>
      <xdr:col>15</xdr:col>
      <xdr:colOff>101600</xdr:colOff>
      <xdr:row>56</xdr:row>
      <xdr:rowOff>163324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33661</xdr:rowOff>
    </xdr:from>
    <xdr:to>
      <xdr:col>10</xdr:col>
      <xdr:colOff>165100</xdr:colOff>
      <xdr:row>56</xdr:row>
      <xdr:rowOff>135261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151788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88813</xdr:rowOff>
    </xdr:from>
    <xdr:to>
      <xdr:col>6</xdr:col>
      <xdr:colOff>38100</xdr:colOff>
      <xdr:row>57</xdr:row>
      <xdr:rowOff>18963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35490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166609</xdr:rowOff>
    </xdr:from>
    <xdr:to>
      <xdr:col>24</xdr:col>
      <xdr:colOff>63500</xdr:colOff>
      <xdr:row>73</xdr:row>
      <xdr:rowOff>85816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11009"/>
          <a:ext cx="838200" cy="9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42077</xdr:rowOff>
    </xdr:from>
    <xdr:to>
      <xdr:col>19</xdr:col>
      <xdr:colOff>177800</xdr:colOff>
      <xdr:row>73</xdr:row>
      <xdr:rowOff>85816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557927"/>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42077</xdr:rowOff>
    </xdr:from>
    <xdr:to>
      <xdr:col>15</xdr:col>
      <xdr:colOff>50800</xdr:colOff>
      <xdr:row>73</xdr:row>
      <xdr:rowOff>150792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57927"/>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150792</xdr:rowOff>
    </xdr:from>
    <xdr:to>
      <xdr:col>10</xdr:col>
      <xdr:colOff>114300</xdr:colOff>
      <xdr:row>74</xdr:row>
      <xdr:rowOff>107566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66642"/>
          <a:ext cx="889000" cy="1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115809</xdr:rowOff>
    </xdr:from>
    <xdr:to>
      <xdr:col>24</xdr:col>
      <xdr:colOff>114300</xdr:colOff>
      <xdr:row>73</xdr:row>
      <xdr:rowOff>45959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138686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1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35016</xdr:rowOff>
    </xdr:from>
    <xdr:to>
      <xdr:col>20</xdr:col>
      <xdr:colOff>38100</xdr:colOff>
      <xdr:row>73</xdr:row>
      <xdr:rowOff>136616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153143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162727</xdr:rowOff>
    </xdr:from>
    <xdr:to>
      <xdr:col>15</xdr:col>
      <xdr:colOff>101600</xdr:colOff>
      <xdr:row>73</xdr:row>
      <xdr:rowOff>92877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109404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8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99992</xdr:rowOff>
    </xdr:from>
    <xdr:to>
      <xdr:col>10</xdr:col>
      <xdr:colOff>165100</xdr:colOff>
      <xdr:row>74</xdr:row>
      <xdr:rowOff>30142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46669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9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56766</xdr:rowOff>
    </xdr:from>
    <xdr:to>
      <xdr:col>6</xdr:col>
      <xdr:colOff>38100</xdr:colOff>
      <xdr:row>74</xdr:row>
      <xdr:rowOff>158366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149493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19754</xdr:rowOff>
    </xdr:from>
    <xdr:to>
      <xdr:col>24</xdr:col>
      <xdr:colOff>63500</xdr:colOff>
      <xdr:row>97</xdr:row>
      <xdr:rowOff>15410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78954"/>
          <a:ext cx="8382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15410</xdr:rowOff>
    </xdr:from>
    <xdr:to>
      <xdr:col>19</xdr:col>
      <xdr:colOff>177800</xdr:colOff>
      <xdr:row>97</xdr:row>
      <xdr:rowOff>102552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6060"/>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102552</xdr:rowOff>
    </xdr:from>
    <xdr:to>
      <xdr:col>15</xdr:col>
      <xdr:colOff>50800</xdr:colOff>
      <xdr:row>97</xdr:row>
      <xdr:rowOff>115903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3202"/>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73085</xdr:rowOff>
    </xdr:from>
    <xdr:to>
      <xdr:col>10</xdr:col>
      <xdr:colOff>114300</xdr:colOff>
      <xdr:row>97</xdr:row>
      <xdr:rowOff>115903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03735"/>
          <a:ext cx="889000" cy="4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43167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1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140404</xdr:rowOff>
    </xdr:from>
    <xdr:to>
      <xdr:col>24</xdr:col>
      <xdr:colOff>114300</xdr:colOff>
      <xdr:row>96</xdr:row>
      <xdr:rowOff>70554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163281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136060</xdr:rowOff>
    </xdr:from>
    <xdr:to>
      <xdr:col>20</xdr:col>
      <xdr:colOff>38100</xdr:colOff>
      <xdr:row>97</xdr:row>
      <xdr:rowOff>66210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57337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51752</xdr:rowOff>
    </xdr:from>
    <xdr:to>
      <xdr:col>15</xdr:col>
      <xdr:colOff>101600</xdr:colOff>
      <xdr:row>97</xdr:row>
      <xdr:rowOff>153352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144479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65103</xdr:rowOff>
    </xdr:from>
    <xdr:to>
      <xdr:col>10</xdr:col>
      <xdr:colOff>165100</xdr:colOff>
      <xdr:row>97</xdr:row>
      <xdr:rowOff>166703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22285</xdr:rowOff>
    </xdr:from>
    <xdr:to>
      <xdr:col>6</xdr:col>
      <xdr:colOff>38100</xdr:colOff>
      <xdr:row>97</xdr:row>
      <xdr:rowOff>123885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115012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118383</xdr:rowOff>
    </xdr:from>
    <xdr:to>
      <xdr:col>55</xdr:col>
      <xdr:colOff>0</xdr:colOff>
      <xdr:row>37</xdr:row>
      <xdr:rowOff>122841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62033"/>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122841</xdr:rowOff>
    </xdr:from>
    <xdr:to>
      <xdr:col>50</xdr:col>
      <xdr:colOff>114300</xdr:colOff>
      <xdr:row>37</xdr:row>
      <xdr:rowOff>123584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6649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123584</xdr:rowOff>
    </xdr:from>
    <xdr:to>
      <xdr:col>45</xdr:col>
      <xdr:colOff>177800</xdr:colOff>
      <xdr:row>37</xdr:row>
      <xdr:rowOff>124098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6723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124098</xdr:rowOff>
    </xdr:from>
    <xdr:to>
      <xdr:col>41</xdr:col>
      <xdr:colOff>50800</xdr:colOff>
      <xdr:row>37</xdr:row>
      <xdr:rowOff>124327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46774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168597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67583</xdr:rowOff>
    </xdr:from>
    <xdr:to>
      <xdr:col>55</xdr:col>
      <xdr:colOff>50800</xdr:colOff>
      <xdr:row>37</xdr:row>
      <xdr:rowOff>169183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26960</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19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72041</xdr:rowOff>
    </xdr:from>
    <xdr:to>
      <xdr:col>50</xdr:col>
      <xdr:colOff>165100</xdr:colOff>
      <xdr:row>38</xdr:row>
      <xdr:rowOff>2191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164768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50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72784</xdr:rowOff>
    </xdr:from>
    <xdr:to>
      <xdr:col>46</xdr:col>
      <xdr:colOff>38100</xdr:colOff>
      <xdr:row>38</xdr:row>
      <xdr:rowOff>2933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165511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73298</xdr:rowOff>
    </xdr:from>
    <xdr:to>
      <xdr:col>41</xdr:col>
      <xdr:colOff>101600</xdr:colOff>
      <xdr:row>38</xdr:row>
      <xdr:rowOff>3448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166025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73527</xdr:rowOff>
    </xdr:from>
    <xdr:to>
      <xdr:col>36</xdr:col>
      <xdr:colOff>165100</xdr:colOff>
      <xdr:row>38</xdr:row>
      <xdr:rowOff>3677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20204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34979</xdr:rowOff>
    </xdr:from>
    <xdr:to>
      <xdr:col>55</xdr:col>
      <xdr:colOff>0</xdr:colOff>
      <xdr:row>58</xdr:row>
      <xdr:rowOff>47051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79079"/>
          <a:ext cx="838200" cy="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47051</xdr:rowOff>
    </xdr:from>
    <xdr:to>
      <xdr:col>50</xdr:col>
      <xdr:colOff>114300</xdr:colOff>
      <xdr:row>58</xdr:row>
      <xdr:rowOff>82104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91151"/>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27599</xdr:rowOff>
    </xdr:from>
    <xdr:to>
      <xdr:col>45</xdr:col>
      <xdr:colOff>177800</xdr:colOff>
      <xdr:row>58</xdr:row>
      <xdr:rowOff>82104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71699"/>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27599</xdr:rowOff>
    </xdr:from>
    <xdr:to>
      <xdr:col>41</xdr:col>
      <xdr:colOff>50800</xdr:colOff>
      <xdr:row>58</xdr:row>
      <xdr:rowOff>68192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71699"/>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81879</xdr:rowOff>
    </xdr:from>
    <xdr:to>
      <xdr:col>36</xdr:col>
      <xdr:colOff>165100</xdr:colOff>
      <xdr:row>58</xdr:row>
      <xdr:rowOff>12029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28556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6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155629</xdr:rowOff>
    </xdr:from>
    <xdr:to>
      <xdr:col>55</xdr:col>
      <xdr:colOff>50800</xdr:colOff>
      <xdr:row>58</xdr:row>
      <xdr:rowOff>85779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7056</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167701</xdr:rowOff>
    </xdr:from>
    <xdr:to>
      <xdr:col>50</xdr:col>
      <xdr:colOff>165100</xdr:colOff>
      <xdr:row>58</xdr:row>
      <xdr:rowOff>97851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114378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31304</xdr:rowOff>
    </xdr:from>
    <xdr:to>
      <xdr:col>46</xdr:col>
      <xdr:colOff>38100</xdr:colOff>
      <xdr:row>58</xdr:row>
      <xdr:rowOff>132904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149431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148249</xdr:rowOff>
    </xdr:from>
    <xdr:to>
      <xdr:col>41</xdr:col>
      <xdr:colOff>101600</xdr:colOff>
      <xdr:row>58</xdr:row>
      <xdr:rowOff>78399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2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94926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9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17392</xdr:rowOff>
    </xdr:from>
    <xdr:to>
      <xdr:col>36</xdr:col>
      <xdr:colOff>165100</xdr:colOff>
      <xdr:row>58</xdr:row>
      <xdr:rowOff>118992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110119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100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7981</xdr:rowOff>
    </xdr:from>
    <xdr:to>
      <xdr:col>55</xdr:col>
      <xdr:colOff>0</xdr:colOff>
      <xdr:row>76</xdr:row>
      <xdr:rowOff>31344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038181"/>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16508</xdr:rowOff>
    </xdr:from>
    <xdr:to>
      <xdr:col>50</xdr:col>
      <xdr:colOff>114300</xdr:colOff>
      <xdr:row>76</xdr:row>
      <xdr:rowOff>31344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046708"/>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16508</xdr:rowOff>
    </xdr:from>
    <xdr:to>
      <xdr:col>45</xdr:col>
      <xdr:colOff>177800</xdr:colOff>
      <xdr:row>76</xdr:row>
      <xdr:rowOff>40260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046708"/>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17948</xdr:rowOff>
    </xdr:from>
    <xdr:to>
      <xdr:col>41</xdr:col>
      <xdr:colOff>50800</xdr:colOff>
      <xdr:row>76</xdr:row>
      <xdr:rowOff>40260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48148"/>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117086</xdr:rowOff>
    </xdr:from>
    <xdr:to>
      <xdr:col>36</xdr:col>
      <xdr:colOff>165100</xdr:colOff>
      <xdr:row>77</xdr:row>
      <xdr:rowOff>47236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38363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128631</xdr:rowOff>
    </xdr:from>
    <xdr:to>
      <xdr:col>55</xdr:col>
      <xdr:colOff>50800</xdr:colOff>
      <xdr:row>76</xdr:row>
      <xdr:rowOff>58781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9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151508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8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151994</xdr:rowOff>
    </xdr:from>
    <xdr:to>
      <xdr:col>50</xdr:col>
      <xdr:colOff>165100</xdr:colOff>
      <xdr:row>76</xdr:row>
      <xdr:rowOff>82144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98671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7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137158</xdr:rowOff>
    </xdr:from>
    <xdr:to>
      <xdr:col>46</xdr:col>
      <xdr:colOff>38100</xdr:colOff>
      <xdr:row>76</xdr:row>
      <xdr:rowOff>67308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83835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7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160910</xdr:rowOff>
    </xdr:from>
    <xdr:to>
      <xdr:col>41</xdr:col>
      <xdr:colOff>101600</xdr:colOff>
      <xdr:row>76</xdr:row>
      <xdr:rowOff>91060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0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107586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7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93588</xdr:rowOff>
    </xdr:from>
    <xdr:to>
      <xdr:col>55</xdr:col>
      <xdr:colOff>0</xdr:colOff>
      <xdr:row>98</xdr:row>
      <xdr:rowOff>93683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95688"/>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93683</xdr:rowOff>
    </xdr:from>
    <xdr:to>
      <xdr:col>50</xdr:col>
      <xdr:colOff>114300</xdr:colOff>
      <xdr:row>98</xdr:row>
      <xdr:rowOff>97946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95783"/>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97946</xdr:rowOff>
    </xdr:from>
    <xdr:to>
      <xdr:col>45</xdr:col>
      <xdr:colOff>177800</xdr:colOff>
      <xdr:row>98</xdr:row>
      <xdr:rowOff>104812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90004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47558</xdr:rowOff>
    </xdr:from>
    <xdr:to>
      <xdr:col>41</xdr:col>
      <xdr:colOff>50800</xdr:colOff>
      <xdr:row>98</xdr:row>
      <xdr:rowOff>104812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49658"/>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101431</xdr:rowOff>
    </xdr:from>
    <xdr:to>
      <xdr:col>36</xdr:col>
      <xdr:colOff>165100</xdr:colOff>
      <xdr:row>98</xdr:row>
      <xdr:rowOff>31581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48108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42788</xdr:rowOff>
    </xdr:from>
    <xdr:to>
      <xdr:col>55</xdr:col>
      <xdr:colOff>50800</xdr:colOff>
      <xdr:row>98</xdr:row>
      <xdr:rowOff>144388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42883</xdr:rowOff>
    </xdr:from>
    <xdr:to>
      <xdr:col>50</xdr:col>
      <xdr:colOff>165100</xdr:colOff>
      <xdr:row>98</xdr:row>
      <xdr:rowOff>144483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135610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3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47146</xdr:rowOff>
    </xdr:from>
    <xdr:to>
      <xdr:col>46</xdr:col>
      <xdr:colOff>38100</xdr:colOff>
      <xdr:row>98</xdr:row>
      <xdr:rowOff>148746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139873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54012</xdr:rowOff>
    </xdr:from>
    <xdr:to>
      <xdr:col>41</xdr:col>
      <xdr:colOff>101600</xdr:colOff>
      <xdr:row>98</xdr:row>
      <xdr:rowOff>155612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146739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168208</xdr:rowOff>
    </xdr:from>
    <xdr:to>
      <xdr:col>36</xdr:col>
      <xdr:colOff>165100</xdr:colOff>
      <xdr:row>98</xdr:row>
      <xdr:rowOff>98358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89485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8941</xdr:rowOff>
    </xdr:from>
    <xdr:to>
      <xdr:col>85</xdr:col>
      <xdr:colOff>127000</xdr:colOff>
      <xdr:row>36</xdr:row>
      <xdr:rowOff>71989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81141"/>
          <a:ext cx="8382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97181</xdr:rowOff>
    </xdr:from>
    <xdr:to>
      <xdr:col>81</xdr:col>
      <xdr:colOff>50800</xdr:colOff>
      <xdr:row>36</xdr:row>
      <xdr:rowOff>8941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097931"/>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126853</xdr:rowOff>
    </xdr:from>
    <xdr:to>
      <xdr:col>76</xdr:col>
      <xdr:colOff>114300</xdr:colOff>
      <xdr:row>35</xdr:row>
      <xdr:rowOff>97181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5956153"/>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126853</xdr:rowOff>
    </xdr:from>
    <xdr:to>
      <xdr:col>71</xdr:col>
      <xdr:colOff>177800</xdr:colOff>
      <xdr:row>35</xdr:row>
      <xdr:rowOff>58501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5956153"/>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21189</xdr:rowOff>
    </xdr:from>
    <xdr:to>
      <xdr:col>85</xdr:col>
      <xdr:colOff>177800</xdr:colOff>
      <xdr:row>36</xdr:row>
      <xdr:rowOff>122789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44066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129591</xdr:rowOff>
    </xdr:from>
    <xdr:to>
      <xdr:col>81</xdr:col>
      <xdr:colOff>101600</xdr:colOff>
      <xdr:row>36</xdr:row>
      <xdr:rowOff>59741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76268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9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46381</xdr:rowOff>
    </xdr:from>
    <xdr:to>
      <xdr:col>76</xdr:col>
      <xdr:colOff>165100</xdr:colOff>
      <xdr:row>35</xdr:row>
      <xdr:rowOff>147981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164508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76053</xdr:rowOff>
    </xdr:from>
    <xdr:to>
      <xdr:col>72</xdr:col>
      <xdr:colOff>38100</xdr:colOff>
      <xdr:row>35</xdr:row>
      <xdr:rowOff>6203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22730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6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7701</xdr:rowOff>
    </xdr:from>
    <xdr:to>
      <xdr:col>67</xdr:col>
      <xdr:colOff>101600</xdr:colOff>
      <xdr:row>35</xdr:row>
      <xdr:rowOff>109301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0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125828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7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2736</xdr:rowOff>
    </xdr:from>
    <xdr:to>
      <xdr:col>85</xdr:col>
      <xdr:colOff>127000</xdr:colOff>
      <xdr:row>57</xdr:row>
      <xdr:rowOff>92151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75386"/>
          <a:ext cx="838200" cy="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115550</xdr:rowOff>
    </xdr:from>
    <xdr:to>
      <xdr:col>81</xdr:col>
      <xdr:colOff>50800</xdr:colOff>
      <xdr:row>57</xdr:row>
      <xdr:rowOff>92151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16750"/>
          <a:ext cx="8890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115550</xdr:rowOff>
    </xdr:from>
    <xdr:to>
      <xdr:col>76</xdr:col>
      <xdr:colOff>114300</xdr:colOff>
      <xdr:row>58</xdr:row>
      <xdr:rowOff>74826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16750"/>
          <a:ext cx="889000" cy="30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74826</xdr:rowOff>
    </xdr:from>
    <xdr:to>
      <xdr:col>71</xdr:col>
      <xdr:colOff>177800</xdr:colOff>
      <xdr:row>58</xdr:row>
      <xdr:rowOff>100740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18926"/>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123386</xdr:rowOff>
    </xdr:from>
    <xdr:to>
      <xdr:col>85</xdr:col>
      <xdr:colOff>177800</xdr:colOff>
      <xdr:row>57</xdr:row>
      <xdr:rowOff>53536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101813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41351</xdr:rowOff>
    </xdr:from>
    <xdr:to>
      <xdr:col>81</xdr:col>
      <xdr:colOff>101600</xdr:colOff>
      <xdr:row>57</xdr:row>
      <xdr:rowOff>142951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134078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64750</xdr:rowOff>
    </xdr:from>
    <xdr:to>
      <xdr:col>76</xdr:col>
      <xdr:colOff>165100</xdr:colOff>
      <xdr:row>56</xdr:row>
      <xdr:rowOff>166350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11427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24026</xdr:rowOff>
    </xdr:from>
    <xdr:to>
      <xdr:col>72</xdr:col>
      <xdr:colOff>38100</xdr:colOff>
      <xdr:row>58</xdr:row>
      <xdr:rowOff>125626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116753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49940</xdr:rowOff>
    </xdr:from>
    <xdr:to>
      <xdr:col>67</xdr:col>
      <xdr:colOff>101600</xdr:colOff>
      <xdr:row>58</xdr:row>
      <xdr:rowOff>151540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142667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139027</xdr:rowOff>
    </xdr:from>
    <xdr:to>
      <xdr:col>85</xdr:col>
      <xdr:colOff>127000</xdr:colOff>
      <xdr:row>78</xdr:row>
      <xdr:rowOff>168287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12127"/>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168287</xdr:rowOff>
    </xdr:from>
    <xdr:to>
      <xdr:col>81</xdr:col>
      <xdr:colOff>50800</xdr:colOff>
      <xdr:row>79</xdr:row>
      <xdr:rowOff>32893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41387"/>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24485</xdr:rowOff>
    </xdr:from>
    <xdr:to>
      <xdr:col>76</xdr:col>
      <xdr:colOff>114300</xdr:colOff>
      <xdr:row>79</xdr:row>
      <xdr:rowOff>32893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69035"/>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24485</xdr:rowOff>
    </xdr:from>
    <xdr:to>
      <xdr:col>71</xdr:col>
      <xdr:colOff>177800</xdr:colOff>
      <xdr:row>79</xdr:row>
      <xdr:rowOff>29350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69035"/>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86919</xdr:rowOff>
    </xdr:from>
    <xdr:to>
      <xdr:col>67</xdr:col>
      <xdr:colOff>101600</xdr:colOff>
      <xdr:row>79</xdr:row>
      <xdr:rowOff>17069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33596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88227</xdr:rowOff>
    </xdr:from>
    <xdr:to>
      <xdr:col>85</xdr:col>
      <xdr:colOff>177800</xdr:colOff>
      <xdr:row>79</xdr:row>
      <xdr:rowOff>18377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47604</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4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117487</xdr:rowOff>
    </xdr:from>
    <xdr:to>
      <xdr:col>81</xdr:col>
      <xdr:colOff>101600</xdr:colOff>
      <xdr:row>79</xdr:row>
      <xdr:rowOff>47637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64164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153543</xdr:rowOff>
    </xdr:from>
    <xdr:to>
      <xdr:col>76</xdr:col>
      <xdr:colOff>165100</xdr:colOff>
      <xdr:row>79</xdr:row>
      <xdr:rowOff>83693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74820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19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145135</xdr:rowOff>
    </xdr:from>
    <xdr:to>
      <xdr:col>72</xdr:col>
      <xdr:colOff>38100</xdr:colOff>
      <xdr:row>79</xdr:row>
      <xdr:rowOff>75285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66412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150000</xdr:rowOff>
    </xdr:from>
    <xdr:to>
      <xdr:col>67</xdr:col>
      <xdr:colOff>101600</xdr:colOff>
      <xdr:row>79</xdr:row>
      <xdr:rowOff>80150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71277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6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2197</xdr:rowOff>
    </xdr:from>
    <xdr:to>
      <xdr:col>85</xdr:col>
      <xdr:colOff>127000</xdr:colOff>
      <xdr:row>96</xdr:row>
      <xdr:rowOff>50628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61397"/>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136173</xdr:rowOff>
    </xdr:from>
    <xdr:to>
      <xdr:col>81</xdr:col>
      <xdr:colOff>50800</xdr:colOff>
      <xdr:row>96</xdr:row>
      <xdr:rowOff>2197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23923"/>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132434</xdr:rowOff>
    </xdr:from>
    <xdr:to>
      <xdr:col>76</xdr:col>
      <xdr:colOff>114300</xdr:colOff>
      <xdr:row>95</xdr:row>
      <xdr:rowOff>136173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2018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132434</xdr:rowOff>
    </xdr:from>
    <xdr:to>
      <xdr:col>71</xdr:col>
      <xdr:colOff>177800</xdr:colOff>
      <xdr:row>95</xdr:row>
      <xdr:rowOff>142999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20184"/>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168329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9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171278</xdr:rowOff>
    </xdr:from>
    <xdr:to>
      <xdr:col>85</xdr:col>
      <xdr:colOff>177800</xdr:colOff>
      <xdr:row>96</xdr:row>
      <xdr:rowOff>101428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149705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122847</xdr:rowOff>
    </xdr:from>
    <xdr:to>
      <xdr:col>81</xdr:col>
      <xdr:colOff>101600</xdr:colOff>
      <xdr:row>96</xdr:row>
      <xdr:rowOff>52997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44124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85373</xdr:rowOff>
    </xdr:from>
    <xdr:to>
      <xdr:col>76</xdr:col>
      <xdr:colOff>165100</xdr:colOff>
      <xdr:row>96</xdr:row>
      <xdr:rowOff>15523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6650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81634</xdr:rowOff>
    </xdr:from>
    <xdr:to>
      <xdr:col>72</xdr:col>
      <xdr:colOff>38100</xdr:colOff>
      <xdr:row>96</xdr:row>
      <xdr:rowOff>11784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92199</xdr:rowOff>
    </xdr:from>
    <xdr:to>
      <xdr:col>67</xdr:col>
      <xdr:colOff>101600</xdr:colOff>
      <xdr:row>96</xdr:row>
      <xdr:rowOff>22349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のうち、民生費が大部分を占めており、住民一人当たりの歳出決算額は１９４，０２８円となっている。特に、民生費の６２．３％に当たる扶助費が類似団体平均を大きく上回っており、子ども・子育て支援新制度における教育・保育給付費負担金や医療費助成事業などの単独事業に多額の経費を要していることがそ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歳出決算額は住民一人当たり１８，９８１円で、前年度より減少したものの、依然として類似団体平均を上回っている。平成３０年度に防災行政無線施設整備事業が完了し、普通建設事業費が減少しているが、一方で広域消防事務組合への負担金の増加により、補助費等が増加している。今後も適正な人員管理と施設整備の計画的更新による財政負担の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・教育費の歳出決算額は住民一人当たり４６，８８８円で、類似団体平均を下回っているが、今後、中学校建設などの大型事業の影響で、上昇する見込みである。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歳入において地方税や地方交付税などが増加しているものの、歳出で普通建設事業費や扶助費などが増加したため、実質収支が減少するとともに、財政調整基金を３億５千万円取り崩したことで、実質単年度収支が赤字となった。今後も、市税などの大幅な増収による一般財源の確保は厳しい状況であり、財政調整基金の残高も減少しつつあることから、収納率向上対策の取組を一層推進して税収を確保するとともに、徹底した歳出削減を図ることで、基金残高の維持・増加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前年度に引き続き、令和元年度も各特別会計において黒字であったため、連結決算による実質赤字は生じていない。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全体の黒字額としてもほぼ横ばいとなっており、今後も使用料や保険料（税）の見直しや、歳出の抑制などにより、各会計の経営の健全化を図ることとしている。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28474000</v>
      </c>
      <c r="BO4" s="462"/>
      <c r="BP4" s="462"/>
      <c r="BQ4" s="462"/>
      <c r="BR4" s="462"/>
      <c r="BS4" s="462"/>
      <c r="BT4" s="462"/>
      <c r="BU4" s="463"/>
      <c r="BV4" s="461">
        <v>27543939</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1.5</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28228398</v>
      </c>
      <c r="BO5" s="467"/>
      <c r="BP5" s="467"/>
      <c r="BQ5" s="467"/>
      <c r="BR5" s="467"/>
      <c r="BS5" s="467"/>
      <c r="BT5" s="467"/>
      <c r="BU5" s="468"/>
      <c r="BV5" s="466">
        <v>27187565</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93.4</v>
      </c>
      <c r="CU5" s="437"/>
      <c r="CV5" s="437"/>
      <c r="CW5" s="437"/>
      <c r="CX5" s="437"/>
      <c r="CY5" s="437"/>
      <c r="CZ5" s="437"/>
      <c r="DA5" s="438"/>
      <c r="DB5" s="436">
        <v>95.2</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100</v>
      </c>
      <c r="AV6" s="524"/>
      <c r="AW6" s="524"/>
      <c r="AX6" s="524"/>
      <c r="AY6" s="446" t="s">
        <v>101</v>
      </c>
      <c r="AZ6" s="447"/>
      <c r="BA6" s="447"/>
      <c r="BB6" s="447"/>
      <c r="BC6" s="447"/>
      <c r="BD6" s="447"/>
      <c r="BE6" s="447"/>
      <c r="BF6" s="447"/>
      <c r="BG6" s="447"/>
      <c r="BH6" s="447"/>
      <c r="BI6" s="447"/>
      <c r="BJ6" s="447"/>
      <c r="BK6" s="447"/>
      <c r="BL6" s="447"/>
      <c r="BM6" s="448"/>
      <c r="BN6" s="466">
        <v>245602</v>
      </c>
      <c r="BO6" s="467"/>
      <c r="BP6" s="467"/>
      <c r="BQ6" s="467"/>
      <c r="BR6" s="467"/>
      <c r="BS6" s="467"/>
      <c r="BT6" s="467"/>
      <c r="BU6" s="468"/>
      <c r="BV6" s="466">
        <v>356374</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99</v>
      </c>
      <c r="CU6" s="620"/>
      <c r="CV6" s="620"/>
      <c r="CW6" s="620"/>
      <c r="CX6" s="620"/>
      <c r="CY6" s="620"/>
      <c r="CZ6" s="620"/>
      <c r="DA6" s="621"/>
      <c r="DB6" s="619">
        <v>102.1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31247</v>
      </c>
      <c r="BO7" s="467"/>
      <c r="BP7" s="467"/>
      <c r="BQ7" s="467"/>
      <c r="BR7" s="467"/>
      <c r="BS7" s="467"/>
      <c r="BT7" s="467"/>
      <c r="BU7" s="468"/>
      <c r="BV7" s="466">
        <v>27827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14297911</v>
      </c>
      <c r="CU7" s="467"/>
      <c r="CV7" s="467"/>
      <c r="CW7" s="467"/>
      <c r="CX7" s="467"/>
      <c r="CY7" s="467"/>
      <c r="CZ7" s="467"/>
      <c r="DA7" s="468"/>
      <c r="DB7" s="466">
        <v>13981592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214355</v>
      </c>
      <c r="BO8" s="467"/>
      <c r="BP8" s="467"/>
      <c r="BQ8" s="467"/>
      <c r="BR8" s="467"/>
      <c r="BS8" s="467"/>
      <c r="BT8" s="467"/>
      <c r="BU8" s="468"/>
      <c r="BV8" s="466">
        <v>328547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0.57999999999999996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55238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-114192</v>
      </c>
      <c r="BO9" s="467"/>
      <c r="BP9" s="467"/>
      <c r="BQ9" s="467"/>
      <c r="BR9" s="467"/>
      <c r="BS9" s="467"/>
      <c r="BT9" s="467"/>
      <c r="BU9" s="468"/>
      <c r="BV9" s="466">
        <v>48440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11.2</v>
      </c>
      <c r="CU9" s="437"/>
      <c r="CV9" s="437"/>
      <c r="CW9" s="437"/>
      <c r="CX9" s="437"/>
      <c r="CY9" s="437"/>
      <c r="CZ9" s="437"/>
      <c r="DA9" s="438"/>
      <c r="DB9" s="436">
        <v>11.6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57161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162326</v>
      </c>
      <c r="BO10" s="467"/>
      <c r="BP10" s="467"/>
      <c r="BQ10" s="467"/>
      <c r="BR10" s="467"/>
      <c r="BS10" s="467"/>
      <c r="BT10" s="467"/>
      <c r="BU10" s="468"/>
      <c r="BV10" s="466">
        <v>895745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54580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115</v>
      </c>
      <c r="AV12" s="524"/>
      <c r="AW12" s="524"/>
      <c r="AX12" s="524"/>
      <c r="AY12" s="446" t="s">
        <v>135</v>
      </c>
      <c r="AZ12" s="447"/>
      <c r="BA12" s="447"/>
      <c r="BB12" s="447"/>
      <c r="BC12" s="447"/>
      <c r="BD12" s="447"/>
      <c r="BE12" s="447"/>
      <c r="BF12" s="447"/>
      <c r="BG12" s="447"/>
      <c r="BH12" s="447"/>
      <c r="BI12" s="447"/>
      <c r="BJ12" s="447"/>
      <c r="BK12" s="447"/>
      <c r="BL12" s="447"/>
      <c r="BM12" s="448"/>
      <c r="BN12" s="466">
        <v>350000</v>
      </c>
      <c r="BO12" s="467"/>
      <c r="BP12" s="467"/>
      <c r="BQ12" s="467"/>
      <c r="BR12" s="467"/>
      <c r="BS12" s="467"/>
      <c r="BT12" s="467"/>
      <c r="BU12" s="468"/>
      <c r="BV12" s="466">
        <v>570000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53925</v>
      </c>
      <c r="S13" s="570"/>
      <c r="T13" s="570"/>
      <c r="U13" s="570"/>
      <c r="V13" s="571"/>
      <c r="W13" s="557" t="s">
        <v>138</v>
      </c>
      <c r="X13" s="479"/>
      <c r="Y13" s="479"/>
      <c r="Z13" s="479"/>
      <c r="AA13" s="479"/>
      <c r="AB13" s="480"/>
      <c r="AC13" s="442">
        <v>2582</v>
      </c>
      <c r="AD13" s="443"/>
      <c r="AE13" s="443"/>
      <c r="AF13" s="443"/>
      <c r="AG13" s="444"/>
      <c r="AH13" s="442">
        <v>2793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-301866</v>
      </c>
      <c r="BO13" s="467"/>
      <c r="BP13" s="467"/>
      <c r="BQ13" s="467"/>
      <c r="BR13" s="467"/>
      <c r="BS13" s="467"/>
      <c r="BT13" s="467"/>
      <c r="BU13" s="468"/>
      <c r="BV13" s="466">
        <v>374185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14.8</v>
      </c>
      <c r="CU13" s="437"/>
      <c r="CV13" s="437"/>
      <c r="CW13" s="437"/>
      <c r="CX13" s="437"/>
      <c r="CY13" s="437"/>
      <c r="CZ13" s="437"/>
      <c r="DA13" s="438"/>
      <c r="DB13" s="436">
        <v>16.5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55083</v>
      </c>
      <c r="S14" s="570"/>
      <c r="T14" s="570"/>
      <c r="U14" s="570"/>
      <c r="V14" s="571"/>
      <c r="W14" s="572"/>
      <c r="X14" s="482"/>
      <c r="Y14" s="482"/>
      <c r="Z14" s="482"/>
      <c r="AA14" s="482"/>
      <c r="AB14" s="483"/>
      <c r="AC14" s="562">
        <v>9.3000000000000007</v>
      </c>
      <c r="AD14" s="563"/>
      <c r="AE14" s="563"/>
      <c r="AF14" s="563"/>
      <c r="AG14" s="564"/>
      <c r="AH14" s="562">
        <v>10.1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69</v>
      </c>
      <c r="CU14" s="574"/>
      <c r="CV14" s="574"/>
      <c r="CW14" s="574"/>
      <c r="CX14" s="574"/>
      <c r="CY14" s="574"/>
      <c r="CZ14" s="574"/>
      <c r="DA14" s="575"/>
      <c r="DB14" s="573">
        <v>78.400000000000006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54480</v>
      </c>
      <c r="S15" s="570"/>
      <c r="T15" s="570"/>
      <c r="U15" s="570"/>
      <c r="V15" s="571"/>
      <c r="W15" s="557" t="s">
        <v>145</v>
      </c>
      <c r="X15" s="479"/>
      <c r="Y15" s="479"/>
      <c r="Z15" s="479"/>
      <c r="AA15" s="479"/>
      <c r="AB15" s="480"/>
      <c r="AC15" s="442">
        <v>8891</v>
      </c>
      <c r="AD15" s="443"/>
      <c r="AE15" s="443"/>
      <c r="AF15" s="443"/>
      <c r="AG15" s="444"/>
      <c r="AH15" s="442">
        <v>8959</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6759996</v>
      </c>
      <c r="BO15" s="462"/>
      <c r="BP15" s="462"/>
      <c r="BQ15" s="462"/>
      <c r="BR15" s="462"/>
      <c r="BS15" s="462"/>
      <c r="BT15" s="462"/>
      <c r="BU15" s="463"/>
      <c r="BV15" s="461">
        <v>6498814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32</v>
      </c>
      <c r="AD16" s="563"/>
      <c r="AE16" s="563"/>
      <c r="AF16" s="563"/>
      <c r="AG16" s="564"/>
      <c r="AH16" s="562">
        <v>32.299999999999997</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11651127</v>
      </c>
      <c r="BO16" s="467"/>
      <c r="BP16" s="467"/>
      <c r="BQ16" s="467"/>
      <c r="BR16" s="467"/>
      <c r="BS16" s="467"/>
      <c r="BT16" s="467"/>
      <c r="BU16" s="468"/>
      <c r="BV16" s="466">
        <v>11250115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16304</v>
      </c>
      <c r="AD17" s="443"/>
      <c r="AE17" s="443"/>
      <c r="AF17" s="443"/>
      <c r="AG17" s="444"/>
      <c r="AH17" s="442">
        <v>15979</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8606819</v>
      </c>
      <c r="BO17" s="467"/>
      <c r="BP17" s="467"/>
      <c r="BQ17" s="467"/>
      <c r="BR17" s="467"/>
      <c r="BS17" s="467"/>
      <c r="BT17" s="467"/>
      <c r="BU17" s="468"/>
      <c r="BV17" s="466">
        <v>8258199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255.25</v>
      </c>
      <c r="M18" s="531"/>
      <c r="N18" s="531"/>
      <c r="O18" s="531"/>
      <c r="P18" s="531"/>
      <c r="Q18" s="531"/>
      <c r="R18" s="532"/>
      <c r="S18" s="532"/>
      <c r="T18" s="532"/>
      <c r="U18" s="532"/>
      <c r="V18" s="533"/>
      <c r="W18" s="547"/>
      <c r="X18" s="548"/>
      <c r="Y18" s="548"/>
      <c r="Z18" s="548"/>
      <c r="AA18" s="548"/>
      <c r="AB18" s="558"/>
      <c r="AC18" s="430">
        <v>58.7</v>
      </c>
      <c r="AD18" s="431"/>
      <c r="AE18" s="431"/>
      <c r="AF18" s="431"/>
      <c r="AG18" s="534"/>
      <c r="AH18" s="430">
        <v>57.6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13492549</v>
      </c>
      <c r="BO18" s="467"/>
      <c r="BP18" s="467"/>
      <c r="BQ18" s="467"/>
      <c r="BR18" s="467"/>
      <c r="BS18" s="467"/>
      <c r="BT18" s="467"/>
      <c r="BU18" s="468"/>
      <c r="BV18" s="466">
        <v>13585372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216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16506223</v>
      </c>
      <c r="BO19" s="467"/>
      <c r="BP19" s="467"/>
      <c r="BQ19" s="467"/>
      <c r="BR19" s="467"/>
      <c r="BS19" s="467"/>
      <c r="BT19" s="467"/>
      <c r="BU19" s="468"/>
      <c r="BV19" s="466">
        <v>17472077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19698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21140793</v>
      </c>
      <c r="BO23" s="467"/>
      <c r="BP23" s="467"/>
      <c r="BQ23" s="467"/>
      <c r="BR23" s="467"/>
      <c r="BS23" s="467"/>
      <c r="BT23" s="467"/>
      <c r="BU23" s="468"/>
      <c r="BV23" s="466">
        <v>21390052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9460</v>
      </c>
      <c r="R24" s="443"/>
      <c r="S24" s="443"/>
      <c r="T24" s="443"/>
      <c r="U24" s="443"/>
      <c r="V24" s="444"/>
      <c r="W24" s="508"/>
      <c r="X24" s="499"/>
      <c r="Y24" s="500"/>
      <c r="Z24" s="439" t="s">
        <v>169</v>
      </c>
      <c r="AA24" s="440"/>
      <c r="AB24" s="440"/>
      <c r="AC24" s="440"/>
      <c r="AD24" s="440"/>
      <c r="AE24" s="440"/>
      <c r="AF24" s="440"/>
      <c r="AG24" s="441"/>
      <c r="AH24" s="442">
        <v>402</v>
      </c>
      <c r="AI24" s="443"/>
      <c r="AJ24" s="443"/>
      <c r="AK24" s="443"/>
      <c r="AL24" s="444"/>
      <c r="AM24" s="442">
        <v>1259868</v>
      </c>
      <c r="AN24" s="443"/>
      <c r="AO24" s="443"/>
      <c r="AP24" s="443"/>
      <c r="AQ24" s="443"/>
      <c r="AR24" s="444"/>
      <c r="AS24" s="442">
        <v>3134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19718718</v>
      </c>
      <c r="BO24" s="467"/>
      <c r="BP24" s="467"/>
      <c r="BQ24" s="467"/>
      <c r="BR24" s="467"/>
      <c r="BS24" s="467"/>
      <c r="BT24" s="467"/>
      <c r="BU24" s="468"/>
      <c r="BV24" s="466">
        <v>19810761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7550</v>
      </c>
      <c r="R25" s="443"/>
      <c r="S25" s="443"/>
      <c r="T25" s="443"/>
      <c r="U25" s="443"/>
      <c r="V25" s="444"/>
      <c r="W25" s="508"/>
      <c r="X25" s="499"/>
      <c r="Y25" s="500"/>
      <c r="Z25" s="439" t="s">
        <v>172</v>
      </c>
      <c r="AA25" s="440"/>
      <c r="AB25" s="440"/>
      <c r="AC25" s="440"/>
      <c r="AD25" s="440"/>
      <c r="AE25" s="440"/>
      <c r="AF25" s="440"/>
      <c r="AG25" s="441"/>
      <c r="AH25" s="442" t="s">
        <v>129</v>
      </c>
      <c r="AI25" s="443"/>
      <c r="AJ25" s="443"/>
      <c r="AK25" s="443"/>
      <c r="AL25" s="444"/>
      <c r="AM25" s="442" t="s">
        <v>128</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3796987</v>
      </c>
      <c r="BO25" s="462"/>
      <c r="BP25" s="462"/>
      <c r="BQ25" s="462"/>
      <c r="BR25" s="462"/>
      <c r="BS25" s="462"/>
      <c r="BT25" s="462"/>
      <c r="BU25" s="463"/>
      <c r="BV25" s="461">
        <v>4534582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6780</v>
      </c>
      <c r="R26" s="443"/>
      <c r="S26" s="443"/>
      <c r="T26" s="443"/>
      <c r="U26" s="443"/>
      <c r="V26" s="444"/>
      <c r="W26" s="508"/>
      <c r="X26" s="499"/>
      <c r="Y26" s="500"/>
      <c r="Z26" s="439" t="s">
        <v>176</v>
      </c>
      <c r="AA26" s="521"/>
      <c r="AB26" s="521"/>
      <c r="AC26" s="521"/>
      <c r="AD26" s="521"/>
      <c r="AE26" s="521"/>
      <c r="AF26" s="521"/>
      <c r="AG26" s="522"/>
      <c r="AH26" s="442">
        <v>23</v>
      </c>
      <c r="AI26" s="443"/>
      <c r="AJ26" s="443"/>
      <c r="AK26" s="443"/>
      <c r="AL26" s="444"/>
      <c r="AM26" s="442">
        <v>82685</v>
      </c>
      <c r="AN26" s="443"/>
      <c r="AO26" s="443"/>
      <c r="AP26" s="443"/>
      <c r="AQ26" s="443"/>
      <c r="AR26" s="444"/>
      <c r="AS26" s="442">
        <v>3595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4860</v>
      </c>
      <c r="R27" s="443"/>
      <c r="S27" s="443"/>
      <c r="T27" s="443"/>
      <c r="U27" s="443"/>
      <c r="V27" s="444"/>
      <c r="W27" s="508"/>
      <c r="X27" s="499"/>
      <c r="Y27" s="500"/>
      <c r="Z27" s="439" t="s">
        <v>179</v>
      </c>
      <c r="AA27" s="440"/>
      <c r="AB27" s="440"/>
      <c r="AC27" s="440"/>
      <c r="AD27" s="440"/>
      <c r="AE27" s="440"/>
      <c r="AF27" s="440"/>
      <c r="AG27" s="441"/>
      <c r="AH27" s="442">
        <v>6</v>
      </c>
      <c r="AI27" s="443"/>
      <c r="AJ27" s="443"/>
      <c r="AK27" s="443"/>
      <c r="AL27" s="444"/>
      <c r="AM27" s="442">
        <v>22665</v>
      </c>
      <c r="AN27" s="443"/>
      <c r="AO27" s="443"/>
      <c r="AP27" s="443"/>
      <c r="AQ27" s="443"/>
      <c r="AR27" s="444"/>
      <c r="AS27" s="442">
        <v>3778</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173</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4350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173</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1346444</v>
      </c>
      <c r="BO28" s="462"/>
      <c r="BP28" s="462"/>
      <c r="BQ28" s="462"/>
      <c r="BR28" s="462"/>
      <c r="BS28" s="462"/>
      <c r="BT28" s="462"/>
      <c r="BU28" s="463"/>
      <c r="BV28" s="461">
        <v>1534118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19</v>
      </c>
      <c r="M29" s="443"/>
      <c r="N29" s="443"/>
      <c r="O29" s="443"/>
      <c r="P29" s="444"/>
      <c r="Q29" s="442">
        <v>4070</v>
      </c>
      <c r="R29" s="443"/>
      <c r="S29" s="443"/>
      <c r="T29" s="443"/>
      <c r="U29" s="443"/>
      <c r="V29" s="444"/>
      <c r="W29" s="509"/>
      <c r="X29" s="510"/>
      <c r="Y29" s="511"/>
      <c r="Z29" s="439" t="s">
        <v>185</v>
      </c>
      <c r="AA29" s="440"/>
      <c r="AB29" s="440"/>
      <c r="AC29" s="440"/>
      <c r="AD29" s="440"/>
      <c r="AE29" s="440"/>
      <c r="AF29" s="440"/>
      <c r="AG29" s="441"/>
      <c r="AH29" s="442">
        <v>408</v>
      </c>
      <c r="AI29" s="443"/>
      <c r="AJ29" s="443"/>
      <c r="AK29" s="443"/>
      <c r="AL29" s="444"/>
      <c r="AM29" s="442">
        <v>1282533</v>
      </c>
      <c r="AN29" s="443"/>
      <c r="AO29" s="443"/>
      <c r="AP29" s="443"/>
      <c r="AQ29" s="443"/>
      <c r="AR29" s="444"/>
      <c r="AS29" s="442">
        <v>3143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404751</v>
      </c>
      <c r="BO29" s="467"/>
      <c r="BP29" s="467"/>
      <c r="BQ29" s="467"/>
      <c r="BR29" s="467"/>
      <c r="BS29" s="467"/>
      <c r="BT29" s="467"/>
      <c r="BU29" s="468"/>
      <c r="BV29" s="466">
        <v>500611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3258562</v>
      </c>
      <c r="BO30" s="470"/>
      <c r="BP30" s="470"/>
      <c r="BQ30" s="470"/>
      <c r="BR30" s="470"/>
      <c r="BS30" s="470"/>
      <c r="BT30" s="470"/>
      <c r="BU30" s="471"/>
      <c r="BV30" s="469">
        <v>2767794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196</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伊万里市国民健康保険特別会計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伊万里市水道事業特別会計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有田磁石場組合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伊万里市土地開発公社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伊万里市介護保険特別会計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伊万里市工業用水道事業特別会計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伊万里・有田地区医療福祉組合（一般会計）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伊万里情報センター株式会社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伊万里市後期高齢者医療特別会計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IF('各会計、関係団体の財政状況及び健全化判断比率'!B34="","",'各会計、関係団体の財政状況及び健全化判断比率'!B34)</f>
        <v>伊万里市下水道事業特別会計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伊万里・有田地区医療福祉組合（特別養護老人ホーム）</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伊万里市市営駐車場特別会計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伊万里・有田地区医療福祉組合（病院事業会計）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伊万里・有田地区衛生組合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佐賀県後期高齢者医療広域連合（一般会計）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佐賀県後期高齢者医療広域連合（後期高齢者特別会計）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佐賀県市町総合事務組合（一般会計）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佐賀県市町総合事務組合（特別会計）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佐賀県西部広域環境組合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IFCYKqFIzb2lDUuqo4QCOscuKqBJ+aHwZ6CEWa1vO8UPsdUWXUiHgsiPF5Wt1U167IYgJu3xRom/njGYp+UYUQ==" saltValue="uiM0JAXbMky3KA0BBUxF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10.3</v>
      </c>
      <c r="G34" s="33">
        <v>9.4600000000000009</v>
      </c>
      <c r="H34" s="33">
        <v>10.68</v>
      </c>
      <c r="I34" s="33">
        <v>11.23</v>
      </c>
      <c r="J34" s="34">
        <v>12.85</v>
      </c>
      <c r="K34" s="22"/>
      <c r="L34" s="22"/>
      <c r="M34" s="22"/>
      <c r="N34" s="22"/>
      <c r="O34" s="22"/>
      <c r="P34" s="22"/>
    </row>
    <row r="35" spans="1:16" ht="39" customHeight="1" x14ac:dyDescent="0.15">
      <c r="A35" s="22"/>
      <c r="B35" s="35"/>
      <c r="C35" s="1242" t="s">
        <v>558</v>
      </c>
      <c r="D35" s="1243"/>
      <c r="E35" s="1244"/>
      <c r="F35" s="36">
        <v>7.98</v>
      </c>
      <c r="G35" s="37">
        <v>8.17</v>
      </c>
      <c r="H35" s="37">
        <v>7.93</v>
      </c>
      <c r="I35" s="37">
        <v>7.87</v>
      </c>
      <c r="J35" s="38">
        <v>8</v>
      </c>
      <c r="K35" s="22"/>
      <c r="L35" s="22"/>
      <c r="M35" s="22"/>
      <c r="N35" s="22"/>
      <c r="O35" s="22"/>
      <c r="P35" s="22"/>
    </row>
    <row r="36" spans="1:16" ht="39" customHeight="1" x14ac:dyDescent="0.15">
      <c r="A36" s="22"/>
      <c r="B36" s="35"/>
      <c r="C36" s="1242" t="s">
        <v>559</v>
      </c>
      <c r="D36" s="1243"/>
      <c r="E36" s="1244"/>
      <c r="F36" s="36" t="s">
        <v>560</v>
      </c>
      <c r="G36" s="37" t="s">
        <v>561</v>
      </c>
      <c r="H36" s="37">
        <v>2.23</v>
      </c>
      <c r="I36" s="37">
        <v>1.89</v>
      </c>
      <c r="J36" s="38">
        <v>2.2400000000000002</v>
      </c>
      <c r="K36" s="22"/>
      <c r="L36" s="22"/>
      <c r="M36" s="22"/>
      <c r="N36" s="22"/>
      <c r="O36" s="22"/>
      <c r="P36" s="22"/>
    </row>
    <row r="37" spans="1:16" ht="39" customHeight="1" x14ac:dyDescent="0.15">
      <c r="A37" s="22"/>
      <c r="B37" s="35"/>
      <c r="C37" s="1242" t="s">
        <v>562</v>
      </c>
      <c r="D37" s="1243"/>
      <c r="E37" s="1244"/>
      <c r="F37" s="36">
        <v>3.31</v>
      </c>
      <c r="G37" s="37">
        <v>1.92</v>
      </c>
      <c r="H37" s="37">
        <v>1.99</v>
      </c>
      <c r="I37" s="37">
        <v>2.3199999999999998</v>
      </c>
      <c r="J37" s="38">
        <v>1.45</v>
      </c>
      <c r="K37" s="22"/>
      <c r="L37" s="22"/>
      <c r="M37" s="22"/>
      <c r="N37" s="22"/>
      <c r="O37" s="22"/>
      <c r="P37" s="22"/>
    </row>
    <row r="38" spans="1:16" ht="39" customHeight="1" x14ac:dyDescent="0.15">
      <c r="A38" s="22"/>
      <c r="B38" s="35"/>
      <c r="C38" s="1242" t="s">
        <v>563</v>
      </c>
      <c r="D38" s="1243"/>
      <c r="E38" s="1244"/>
      <c r="F38" s="36">
        <v>1.42</v>
      </c>
      <c r="G38" s="37">
        <v>1.65</v>
      </c>
      <c r="H38" s="37">
        <v>1.83</v>
      </c>
      <c r="I38" s="37">
        <v>1.17</v>
      </c>
      <c r="J38" s="38">
        <v>1.34</v>
      </c>
      <c r="K38" s="22"/>
      <c r="L38" s="22"/>
      <c r="M38" s="22"/>
      <c r="N38" s="22"/>
      <c r="O38" s="22"/>
      <c r="P38" s="22"/>
    </row>
    <row r="39" spans="1:16" ht="39" customHeight="1" x14ac:dyDescent="0.15">
      <c r="A39" s="22"/>
      <c r="B39" s="35"/>
      <c r="C39" s="1242" t="s">
        <v>564</v>
      </c>
      <c r="D39" s="1243"/>
      <c r="E39" s="1244"/>
      <c r="F39" s="36" t="s">
        <v>508</v>
      </c>
      <c r="G39" s="37" t="s">
        <v>508</v>
      </c>
      <c r="H39" s="37" t="s">
        <v>508</v>
      </c>
      <c r="I39" s="37" t="s">
        <v>508</v>
      </c>
      <c r="J39" s="38">
        <v>0.41</v>
      </c>
      <c r="K39" s="22"/>
      <c r="L39" s="22"/>
      <c r="M39" s="22"/>
      <c r="N39" s="22"/>
      <c r="O39" s="22"/>
      <c r="P39" s="22"/>
    </row>
    <row r="40" spans="1:16" ht="39" customHeight="1" x14ac:dyDescent="0.15">
      <c r="A40" s="22"/>
      <c r="B40" s="35"/>
      <c r="C40" s="1242" t="s">
        <v>565</v>
      </c>
      <c r="D40" s="1243"/>
      <c r="E40" s="1244"/>
      <c r="F40" s="36">
        <v>0.15</v>
      </c>
      <c r="G40" s="37">
        <v>0.18</v>
      </c>
      <c r="H40" s="37">
        <v>0.03</v>
      </c>
      <c r="I40" s="37">
        <v>0.02</v>
      </c>
      <c r="J40" s="38">
        <v>0.04</v>
      </c>
      <c r="K40" s="22"/>
      <c r="L40" s="22"/>
      <c r="M40" s="22"/>
      <c r="N40" s="22"/>
      <c r="O40" s="22"/>
      <c r="P40" s="22"/>
    </row>
    <row r="41" spans="1:16" ht="39" customHeight="1" x14ac:dyDescent="0.15">
      <c r="A41" s="22"/>
      <c r="B41" s="35"/>
      <c r="C41" s="1242" t="s">
        <v>566</v>
      </c>
      <c r="D41" s="1243"/>
      <c r="E41" s="1244"/>
      <c r="F41" s="36">
        <v>0</v>
      </c>
      <c r="G41" s="37">
        <v>0</v>
      </c>
      <c r="H41" s="37">
        <v>0</v>
      </c>
      <c r="I41" s="37">
        <v>0.01</v>
      </c>
      <c r="J41" s="38">
        <v>0.01</v>
      </c>
      <c r="K41" s="22"/>
      <c r="L41" s="22"/>
      <c r="M41" s="22"/>
      <c r="N41" s="22"/>
      <c r="O41" s="22"/>
      <c r="P41" s="22"/>
    </row>
    <row r="42" spans="1:16" ht="39" customHeight="1" x14ac:dyDescent="0.15">
      <c r="A42" s="22"/>
      <c r="B42" s="39"/>
      <c r="C42" s="1242" t="s">
        <v>567</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568</v>
      </c>
      <c r="D43" s="1246"/>
      <c r="E43" s="1247"/>
      <c r="F43" s="41">
        <v>2.2400000000000002</v>
      </c>
      <c r="G43" s="42">
        <v>1.94</v>
      </c>
      <c r="H43" s="42">
        <v>1.21</v>
      </c>
      <c r="I43" s="42">
        <v>0.73</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JdVWZ/98hEKWcJTV3IHMC0igcVZNC4/HZqhGqO7jt7c4CJl45QC75PDcqA2forQfehmrq9zHff8dLCxtpwsQ==" saltValue="jksUNPaIyRmb0mHQoNU4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2214</v>
      </c>
      <c r="L45" s="60">
        <v>2238</v>
      </c>
      <c r="M45" s="60">
        <v>2187</v>
      </c>
      <c r="N45" s="60">
        <v>2061</v>
      </c>
      <c r="O45" s="61">
        <v>1881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14</v>
      </c>
      <c r="F48" s="1252"/>
      <c r="G48" s="1252"/>
      <c r="H48" s="1252"/>
      <c r="I48" s="1252"/>
      <c r="J48" s="1253"/>
      <c r="K48" s="63">
        <v>1233</v>
      </c>
      <c r="L48" s="64">
        <v>1327</v>
      </c>
      <c r="M48" s="64">
        <v>1423</v>
      </c>
      <c r="N48" s="64">
        <v>1534</v>
      </c>
      <c r="O48" s="65">
        <v>1277</v>
      </c>
      <c r="P48" s="48"/>
      <c r="Q48" s="48"/>
      <c r="R48" s="48"/>
      <c r="S48" s="48"/>
      <c r="T48" s="48"/>
      <c r="U48" s="48"/>
    </row>
    <row r="49" spans="1:21" ht="30.75" customHeight="1" x14ac:dyDescent="0.15">
      <c r="A49" s="48"/>
      <c r="B49" s="1270"/>
      <c r="C49" s="1271"/>
      <c r="D49" s="62"/>
      <c r="E49" s="1252" t="s">
        <v>15</v>
      </c>
      <c r="F49" s="1252"/>
      <c r="G49" s="1252"/>
      <c r="H49" s="1252"/>
      <c r="I49" s="1252"/>
      <c r="J49" s="1253"/>
      <c r="K49" s="63">
        <v>124</v>
      </c>
      <c r="L49" s="64">
        <v>175</v>
      </c>
      <c r="M49" s="64">
        <v>178</v>
      </c>
      <c r="N49" s="64">
        <v>304</v>
      </c>
      <c r="O49" s="65">
        <v>320</v>
      </c>
      <c r="P49" s="48"/>
      <c r="Q49" s="48"/>
      <c r="R49" s="48"/>
      <c r="S49" s="48"/>
      <c r="T49" s="48"/>
      <c r="U49" s="48"/>
    </row>
    <row r="50" spans="1:21" ht="30.75" customHeight="1" x14ac:dyDescent="0.15">
      <c r="A50" s="48"/>
      <c r="B50" s="1270"/>
      <c r="C50" s="1271"/>
      <c r="D50" s="62"/>
      <c r="E50" s="1252" t="s">
        <v>16</v>
      </c>
      <c r="F50" s="1252"/>
      <c r="G50" s="1252"/>
      <c r="H50" s="1252"/>
      <c r="I50" s="1252"/>
      <c r="J50" s="1253"/>
      <c r="K50" s="63">
        <v>84</v>
      </c>
      <c r="L50" s="64">
        <v>80</v>
      </c>
      <c r="M50" s="64">
        <v>79</v>
      </c>
      <c r="N50" s="64">
        <v>80</v>
      </c>
      <c r="O50" s="65">
        <v>80</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508</v>
      </c>
      <c r="L51" s="64">
        <v>0</v>
      </c>
      <c r="M51" s="64" t="s">
        <v>508</v>
      </c>
      <c r="N51" s="64" t="s">
        <v>508</v>
      </c>
      <c r="O51" s="65" t="s">
        <v>508</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1808</v>
      </c>
      <c r="L52" s="64">
        <v>1830</v>
      </c>
      <c r="M52" s="64">
        <v>1893</v>
      </c>
      <c r="N52" s="64">
        <v>1984</v>
      </c>
      <c r="O52" s="65">
        <v>2160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1847</v>
      </c>
      <c r="L53" s="69">
        <v>1990</v>
      </c>
      <c r="M53" s="69">
        <v>1974</v>
      </c>
      <c r="N53" s="69">
        <v>1995</v>
      </c>
      <c r="O53" s="70">
        <v>1398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QwNA+v04XGAtz73+H0Xvw1LfjdCVHAP9z4T8fucmpodLxsrHorASj9cLQLsfqtHfNcqzSUI2bwOwzkHi87LKA==" saltValue="Z41IORlrc1zEHJNJa7Pz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88" t="s">
        <v>29</v>
      </c>
      <c r="C41" s="1289"/>
      <c r="D41" s="102"/>
      <c r="E41" s="1290" t="s">
        <v>30</v>
      </c>
      <c r="F41" s="1290"/>
      <c r="G41" s="1290"/>
      <c r="H41" s="1291"/>
      <c r="I41" s="103">
        <v>21855</v>
      </c>
      <c r="J41" s="104">
        <v>21588</v>
      </c>
      <c r="K41" s="104">
        <v>21850</v>
      </c>
      <c r="L41" s="104">
        <v>21390</v>
      </c>
      <c r="M41" s="105">
        <v>21141</v>
      </c>
    </row>
    <row r="42" spans="2:13" ht="27.75" customHeight="1" x14ac:dyDescent="0.15">
      <c r="B42" s="1278"/>
      <c r="C42" s="1279"/>
      <c r="D42" s="106"/>
      <c r="E42" s="1282" t="s">
        <v>31</v>
      </c>
      <c r="F42" s="1282"/>
      <c r="G42" s="1282"/>
      <c r="H42" s="1283"/>
      <c r="I42" s="107">
        <v>438</v>
      </c>
      <c r="J42" s="108">
        <v>358</v>
      </c>
      <c r="K42" s="108">
        <v>279</v>
      </c>
      <c r="L42" s="108">
        <v>199</v>
      </c>
      <c r="M42" s="109">
        <v>120</v>
      </c>
    </row>
    <row r="43" spans="2:13" ht="27.75" customHeight="1" x14ac:dyDescent="0.15">
      <c r="B43" s="1278"/>
      <c r="C43" s="1279"/>
      <c r="D43" s="106"/>
      <c r="E43" s="1282" t="s">
        <v>32</v>
      </c>
      <c r="F43" s="1282"/>
      <c r="G43" s="1282"/>
      <c r="H43" s="1283"/>
      <c r="I43" s="107">
        <v>14738</v>
      </c>
      <c r="J43" s="108">
        <v>14465</v>
      </c>
      <c r="K43" s="108">
        <v>13645</v>
      </c>
      <c r="L43" s="108">
        <v>13083</v>
      </c>
      <c r="M43" s="109">
        <v>12391</v>
      </c>
    </row>
    <row r="44" spans="2:13" ht="27.75" customHeight="1" x14ac:dyDescent="0.15">
      <c r="B44" s="1278"/>
      <c r="C44" s="1279"/>
      <c r="D44" s="106"/>
      <c r="E44" s="1282" t="s">
        <v>33</v>
      </c>
      <c r="F44" s="1282"/>
      <c r="G44" s="1282"/>
      <c r="H44" s="1283"/>
      <c r="I44" s="107">
        <v>2998</v>
      </c>
      <c r="J44" s="108">
        <v>2941</v>
      </c>
      <c r="K44" s="108">
        <v>3014</v>
      </c>
      <c r="L44" s="108">
        <v>2847</v>
      </c>
      <c r="M44" s="109">
        <v>2568</v>
      </c>
    </row>
    <row r="45" spans="2:13" ht="27.75" customHeight="1" x14ac:dyDescent="0.15">
      <c r="B45" s="1278"/>
      <c r="C45" s="1279"/>
      <c r="D45" s="106"/>
      <c r="E45" s="1282" t="s">
        <v>34</v>
      </c>
      <c r="F45" s="1282"/>
      <c r="G45" s="1282"/>
      <c r="H45" s="1283"/>
      <c r="I45" s="107">
        <v>4092</v>
      </c>
      <c r="J45" s="108">
        <v>4056</v>
      </c>
      <c r="K45" s="108">
        <v>4098</v>
      </c>
      <c r="L45" s="108">
        <v>4021</v>
      </c>
      <c r="M45" s="109">
        <v>4028</v>
      </c>
    </row>
    <row r="46" spans="2:13" ht="27.75" customHeight="1" x14ac:dyDescent="0.15">
      <c r="B46" s="1278"/>
      <c r="C46" s="1279"/>
      <c r="D46" s="110"/>
      <c r="E46" s="1282" t="s">
        <v>35</v>
      </c>
      <c r="F46" s="1282"/>
      <c r="G46" s="1282"/>
      <c r="H46" s="1283"/>
      <c r="I46" s="107">
        <v>343</v>
      </c>
      <c r="J46" s="108">
        <v>402</v>
      </c>
      <c r="K46" s="108">
        <v>422</v>
      </c>
      <c r="L46" s="108">
        <v>319</v>
      </c>
      <c r="M46" s="109">
        <v>128</v>
      </c>
    </row>
    <row r="47" spans="2:13" ht="27.75" customHeight="1" x14ac:dyDescent="0.15">
      <c r="B47" s="1278"/>
      <c r="C47" s="1279"/>
      <c r="D47" s="111"/>
      <c r="E47" s="1292" t="s">
        <v>36</v>
      </c>
      <c r="F47" s="1293"/>
      <c r="G47" s="1293"/>
      <c r="H47" s="1294"/>
      <c r="I47" s="107" t="s">
        <v>508</v>
      </c>
      <c r="J47" s="108" t="s">
        <v>508</v>
      </c>
      <c r="K47" s="108" t="s">
        <v>508</v>
      </c>
      <c r="L47" s="108" t="s">
        <v>508</v>
      </c>
      <c r="M47" s="109" t="s">
        <v>508</v>
      </c>
    </row>
    <row r="48" spans="2:13" ht="27.75" customHeight="1" x14ac:dyDescent="0.15">
      <c r="B48" s="1278"/>
      <c r="C48" s="1279"/>
      <c r="D48" s="106"/>
      <c r="E48" s="1282" t="s">
        <v>37</v>
      </c>
      <c r="F48" s="1282"/>
      <c r="G48" s="1282"/>
      <c r="H48" s="1283"/>
      <c r="I48" s="107" t="s">
        <v>508</v>
      </c>
      <c r="J48" s="108" t="s">
        <v>508</v>
      </c>
      <c r="K48" s="108" t="s">
        <v>508</v>
      </c>
      <c r="L48" s="108" t="s">
        <v>508</v>
      </c>
      <c r="M48" s="109" t="s">
        <v>508</v>
      </c>
    </row>
    <row r="49" spans="2:13" ht="27.75" customHeight="1" x14ac:dyDescent="0.15">
      <c r="B49" s="1280"/>
      <c r="C49" s="1281"/>
      <c r="D49" s="106"/>
      <c r="E49" s="1282" t="s">
        <v>38</v>
      </c>
      <c r="F49" s="1282"/>
      <c r="G49" s="1282"/>
      <c r="H49" s="1283"/>
      <c r="I49" s="107" t="s">
        <v>508</v>
      </c>
      <c r="J49" s="108" t="s">
        <v>508</v>
      </c>
      <c r="K49" s="108" t="s">
        <v>508</v>
      </c>
      <c r="L49" s="108" t="s">
        <v>508</v>
      </c>
      <c r="M49" s="109" t="s">
        <v>508</v>
      </c>
    </row>
    <row r="50" spans="2:13" ht="27.75" customHeight="1" x14ac:dyDescent="0.15">
      <c r="B50" s="1276" t="s">
        <v>39</v>
      </c>
      <c r="C50" s="1277"/>
      <c r="D50" s="112"/>
      <c r="E50" s="1282" t="s">
        <v>40</v>
      </c>
      <c r="F50" s="1282"/>
      <c r="G50" s="1282"/>
      <c r="H50" s="1283"/>
      <c r="I50" s="107">
        <v>4532</v>
      </c>
      <c r="J50" s="108">
        <v>4917</v>
      </c>
      <c r="K50" s="108">
        <v>4589</v>
      </c>
      <c r="L50" s="108">
        <v>4818</v>
      </c>
      <c r="M50" s="109">
        <v>4835</v>
      </c>
    </row>
    <row r="51" spans="2:13" ht="27.75" customHeight="1" x14ac:dyDescent="0.15">
      <c r="B51" s="1278"/>
      <c r="C51" s="1279"/>
      <c r="D51" s="106"/>
      <c r="E51" s="1282" t="s">
        <v>41</v>
      </c>
      <c r="F51" s="1282"/>
      <c r="G51" s="1282"/>
      <c r="H51" s="1283"/>
      <c r="I51" s="107">
        <v>225</v>
      </c>
      <c r="J51" s="108">
        <v>174</v>
      </c>
      <c r="K51" s="108">
        <v>169</v>
      </c>
      <c r="L51" s="108">
        <v>168</v>
      </c>
      <c r="M51" s="109">
        <v>176</v>
      </c>
    </row>
    <row r="52" spans="2:13" ht="27.75" customHeight="1" x14ac:dyDescent="0.15">
      <c r="B52" s="1280"/>
      <c r="C52" s="1281"/>
      <c r="D52" s="106"/>
      <c r="E52" s="1282" t="s">
        <v>42</v>
      </c>
      <c r="F52" s="1282"/>
      <c r="G52" s="1282"/>
      <c r="H52" s="1283"/>
      <c r="I52" s="107">
        <v>27972</v>
      </c>
      <c r="J52" s="108">
        <v>28091</v>
      </c>
      <c r="K52" s="108">
        <v>27598</v>
      </c>
      <c r="L52" s="108">
        <v>27434</v>
      </c>
      <c r="M52" s="109">
        <v>26963</v>
      </c>
    </row>
    <row r="53" spans="2:13" ht="27.75" customHeight="1" thickBot="1" x14ac:dyDescent="0.2">
      <c r="B53" s="1284" t="s">
        <v>43</v>
      </c>
      <c r="C53" s="1285"/>
      <c r="D53" s="113"/>
      <c r="E53" s="1286" t="s">
        <v>44</v>
      </c>
      <c r="F53" s="1286"/>
      <c r="G53" s="1286"/>
      <c r="H53" s="1287"/>
      <c r="I53" s="114">
        <v>11734</v>
      </c>
      <c r="J53" s="115">
        <v>10630</v>
      </c>
      <c r="K53" s="115">
        <v>10951</v>
      </c>
      <c r="L53" s="115">
        <v>9440</v>
      </c>
      <c r="M53" s="116">
        <v>8401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Koc8rg5u/JBh9/8lP4JRHQFrenZC5XZ/dcVzj6q10ZAUdCKYZjac13JmLGbFCOc1j/bmXBr+kn0le8Vxyil2A==" saltValue="LIWZUh5oOfk6vRRq6CMX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47</v>
      </c>
      <c r="D55" s="1303"/>
      <c r="E55" s="1304"/>
      <c r="F55" s="128">
        <v>1208</v>
      </c>
      <c r="G55" s="128">
        <v>1534</v>
      </c>
      <c r="H55" s="129">
        <v>1346</v>
      </c>
    </row>
    <row r="56" spans="2:8" ht="52.5" customHeight="1" x14ac:dyDescent="0.15">
      <c r="B56" s="130"/>
      <c r="C56" s="1305" t="s">
        <v>48</v>
      </c>
      <c r="D56" s="1305"/>
      <c r="E56" s="1306"/>
      <c r="F56" s="131">
        <v>505</v>
      </c>
      <c r="G56" s="131">
        <v>501</v>
      </c>
      <c r="H56" s="132">
        <v>405</v>
      </c>
    </row>
    <row r="57" spans="2:8" ht="53.25" customHeight="1" x14ac:dyDescent="0.15">
      <c r="B57" s="130"/>
      <c r="C57" s="1307" t="s">
        <v>49</v>
      </c>
      <c r="D57" s="1307"/>
      <c r="E57" s="1308"/>
      <c r="F57" s="133">
        <v>2565</v>
      </c>
      <c r="G57" s="133">
        <v>2768</v>
      </c>
      <c r="H57" s="134">
        <v>3259</v>
      </c>
    </row>
    <row r="58" spans="2:8" ht="45.75" customHeight="1" x14ac:dyDescent="0.15">
      <c r="B58" s="135"/>
      <c r="C58" s="1295" t="s">
        <v>575</v>
      </c>
      <c r="D58" s="1296"/>
      <c r="E58" s="1297"/>
      <c r="F58" s="136">
        <v>933</v>
      </c>
      <c r="G58" s="136">
        <v>850</v>
      </c>
      <c r="H58" s="137">
        <v>1310</v>
      </c>
    </row>
    <row r="59" spans="2:8" ht="45.75" customHeight="1" x14ac:dyDescent="0.15">
      <c r="B59" s="135"/>
      <c r="C59" s="1295" t="s">
        <v>576</v>
      </c>
      <c r="D59" s="1296"/>
      <c r="E59" s="1297"/>
      <c r="F59" s="136">
        <v>314</v>
      </c>
      <c r="G59" s="136">
        <v>445</v>
      </c>
      <c r="H59" s="137">
        <v>505</v>
      </c>
    </row>
    <row r="60" spans="2:8" ht="45.75" customHeight="1" x14ac:dyDescent="0.15">
      <c r="B60" s="135"/>
      <c r="C60" s="1295" t="s">
        <v>578</v>
      </c>
      <c r="D60" s="1296"/>
      <c r="E60" s="1297"/>
      <c r="F60" s="136">
        <v>308</v>
      </c>
      <c r="G60" s="136">
        <v>470</v>
      </c>
      <c r="H60" s="137">
        <v>469</v>
      </c>
    </row>
    <row r="61" spans="2:8" ht="45.75" customHeight="1" x14ac:dyDescent="0.15">
      <c r="B61" s="135"/>
      <c r="C61" s="1295" t="s">
        <v>577</v>
      </c>
      <c r="D61" s="1296"/>
      <c r="E61" s="1297"/>
      <c r="F61" s="136">
        <v>352</v>
      </c>
      <c r="G61" s="136">
        <v>480</v>
      </c>
      <c r="H61" s="137">
        <v>444</v>
      </c>
    </row>
    <row r="62" spans="2:8" ht="45.75" customHeight="1" thickBot="1" x14ac:dyDescent="0.2">
      <c r="B62" s="138"/>
      <c r="C62" s="1298" t="s">
        <v>579</v>
      </c>
      <c r="D62" s="1299"/>
      <c r="E62" s="1300"/>
      <c r="F62" s="139">
        <v>413</v>
      </c>
      <c r="G62" s="139">
        <v>399</v>
      </c>
      <c r="H62" s="140">
        <v>405</v>
      </c>
    </row>
    <row r="63" spans="2:8" ht="52.5" customHeight="1" thickBot="1" x14ac:dyDescent="0.2">
      <c r="B63" s="141"/>
      <c r="C63" s="1301" t="s">
        <v>50</v>
      </c>
      <c r="D63" s="1301"/>
      <c r="E63" s="1302"/>
      <c r="F63" s="142">
        <v>4279</v>
      </c>
      <c r="G63" s="142">
        <v>4803</v>
      </c>
      <c r="H63" s="143">
        <v>5010</v>
      </c>
    </row>
    <row r="64" spans="2:8" ht="15" customHeight="1" x14ac:dyDescent="0.15"/>
  </sheetData>
  <sheetProtection algorithmName="SHA-512" hashValue="pP3e/qtaandvNdjS+89roQreGjFldIW3n2Pz/jZiQzMZ27ueduKEvphC/sB83y7Wi2n7FzJ9F+P821bTDcAxtQ==" saltValue="o2IxpvjZJ9LIwhLo1kWs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U13"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600</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09">
        <v>96.1</v>
      </c>
      <c r="BQ51" s="1309"/>
      <c r="BR51" s="1309"/>
      <c r="BS51" s="1309"/>
      <c r="BT51" s="1309"/>
      <c r="BU51" s="1309"/>
      <c r="BV51" s="1309"/>
      <c r="BW51" s="1309"/>
      <c r="BX51" s="1309">
        <v>88.8</v>
      </c>
      <c r="BY51" s="1309"/>
      <c r="BZ51" s="1309"/>
      <c r="CA51" s="1309"/>
      <c r="CB51" s="1309"/>
      <c r="CC51" s="1309"/>
      <c r="CD51" s="1309"/>
      <c r="CE51" s="1309"/>
      <c r="CF51" s="1309">
        <v>91.3</v>
      </c>
      <c r="CG51" s="1309"/>
      <c r="CH51" s="1309"/>
      <c r="CI51" s="1309"/>
      <c r="CJ51" s="1309"/>
      <c r="CK51" s="1309"/>
      <c r="CL51" s="1309"/>
      <c r="CM51" s="1309"/>
      <c r="CN51" s="1309">
        <v>78.400000000000006</v>
      </c>
      <c r="CO51" s="1309"/>
      <c r="CP51" s="1309"/>
      <c r="CQ51" s="1309"/>
      <c r="CR51" s="1309"/>
      <c r="CS51" s="1309"/>
      <c r="CT51" s="1309"/>
      <c r="CU51" s="1309"/>
      <c r="CV51" s="1309">
        <v>69</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09">
        <v>55.1</v>
      </c>
      <c r="BQ53" s="1309"/>
      <c r="BR53" s="1309"/>
      <c r="BS53" s="1309"/>
      <c r="BT53" s="1309"/>
      <c r="BU53" s="1309"/>
      <c r="BV53" s="1309"/>
      <c r="BW53" s="1309"/>
      <c r="BX53" s="1309">
        <v>39</v>
      </c>
      <c r="BY53" s="1309"/>
      <c r="BZ53" s="1309"/>
      <c r="CA53" s="1309"/>
      <c r="CB53" s="1309"/>
      <c r="CC53" s="1309"/>
      <c r="CD53" s="1309"/>
      <c r="CE53" s="1309"/>
      <c r="CF53" s="1309">
        <v>65.5</v>
      </c>
      <c r="CG53" s="1309"/>
      <c r="CH53" s="1309"/>
      <c r="CI53" s="1309"/>
      <c r="CJ53" s="1309"/>
      <c r="CK53" s="1309"/>
      <c r="CL53" s="1309"/>
      <c r="CM53" s="1309"/>
      <c r="CN53" s="1309">
        <v>67</v>
      </c>
      <c r="CO53" s="1309"/>
      <c r="CP53" s="1309"/>
      <c r="CQ53" s="1309"/>
      <c r="CR53" s="1309"/>
      <c r="CS53" s="1309"/>
      <c r="CT53" s="1309"/>
      <c r="CU53" s="1309"/>
      <c r="CV53" s="1309">
        <v>69.2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603</v>
      </c>
      <c r="AO55" s="1314"/>
      <c r="AP55" s="1314"/>
      <c r="AQ55" s="1314"/>
      <c r="AR55" s="1314"/>
      <c r="AS55" s="1314"/>
      <c r="AT55" s="1314"/>
      <c r="AU55" s="1314"/>
      <c r="AV55" s="1314"/>
      <c r="AW55" s="1314"/>
      <c r="AX55" s="1314"/>
      <c r="AY55" s="1314"/>
      <c r="AZ55" s="1314"/>
      <c r="BA55" s="1314"/>
      <c r="BB55" s="1312" t="s">
        <v>601</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602</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600</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09">
        <v>96.1</v>
      </c>
      <c r="BQ73" s="1309"/>
      <c r="BR73" s="1309"/>
      <c r="BS73" s="1309"/>
      <c r="BT73" s="1309"/>
      <c r="BU73" s="1309"/>
      <c r="BV73" s="1309"/>
      <c r="BW73" s="1309"/>
      <c r="BX73" s="1309">
        <v>88.8</v>
      </c>
      <c r="BY73" s="1309"/>
      <c r="BZ73" s="1309"/>
      <c r="CA73" s="1309"/>
      <c r="CB73" s="1309"/>
      <c r="CC73" s="1309"/>
      <c r="CD73" s="1309"/>
      <c r="CE73" s="1309"/>
      <c r="CF73" s="1309">
        <v>91.3</v>
      </c>
      <c r="CG73" s="1309"/>
      <c r="CH73" s="1309"/>
      <c r="CI73" s="1309"/>
      <c r="CJ73" s="1309"/>
      <c r="CK73" s="1309"/>
      <c r="CL73" s="1309"/>
      <c r="CM73" s="1309"/>
      <c r="CN73" s="1309">
        <v>78.400000000000006</v>
      </c>
      <c r="CO73" s="1309"/>
      <c r="CP73" s="1309"/>
      <c r="CQ73" s="1309"/>
      <c r="CR73" s="1309"/>
      <c r="CS73" s="1309"/>
      <c r="CT73" s="1309"/>
      <c r="CU73" s="1309"/>
      <c r="CV73" s="1309">
        <v>69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606</v>
      </c>
      <c r="BC75" s="1312"/>
      <c r="BD75" s="1312"/>
      <c r="BE75" s="1312"/>
      <c r="BF75" s="1312"/>
      <c r="BG75" s="1312"/>
      <c r="BH75" s="1312"/>
      <c r="BI75" s="1312"/>
      <c r="BJ75" s="1312"/>
      <c r="BK75" s="1312"/>
      <c r="BL75" s="1312"/>
      <c r="BM75" s="1312"/>
      <c r="BN75" s="1312"/>
      <c r="BO75" s="1312"/>
      <c r="BP75" s="1309">
        <v>16.3</v>
      </c>
      <c r="BQ75" s="1309"/>
      <c r="BR75" s="1309"/>
      <c r="BS75" s="1309"/>
      <c r="BT75" s="1309"/>
      <c r="BU75" s="1309"/>
      <c r="BV75" s="1309"/>
      <c r="BW75" s="1309"/>
      <c r="BX75" s="1309">
        <v>16.2</v>
      </c>
      <c r="BY75" s="1309"/>
      <c r="BZ75" s="1309"/>
      <c r="CA75" s="1309"/>
      <c r="CB75" s="1309"/>
      <c r="CC75" s="1309"/>
      <c r="CD75" s="1309"/>
      <c r="CE75" s="1309"/>
      <c r="CF75" s="1309">
        <v>16</v>
      </c>
      <c r="CG75" s="1309"/>
      <c r="CH75" s="1309"/>
      <c r="CI75" s="1309"/>
      <c r="CJ75" s="1309"/>
      <c r="CK75" s="1309"/>
      <c r="CL75" s="1309"/>
      <c r="CM75" s="1309"/>
      <c r="CN75" s="1309">
        <v>16.5</v>
      </c>
      <c r="CO75" s="1309"/>
      <c r="CP75" s="1309"/>
      <c r="CQ75" s="1309"/>
      <c r="CR75" s="1309"/>
      <c r="CS75" s="1309"/>
      <c r="CT75" s="1309"/>
      <c r="CU75" s="1309"/>
      <c r="CV75" s="1309">
        <v>14.8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603</v>
      </c>
      <c r="AO77" s="1314"/>
      <c r="AP77" s="1314"/>
      <c r="AQ77" s="1314"/>
      <c r="AR77" s="1314"/>
      <c r="AS77" s="1314"/>
      <c r="AT77" s="1314"/>
      <c r="AU77" s="1314"/>
      <c r="AV77" s="1314"/>
      <c r="AW77" s="1314"/>
      <c r="AX77" s="1314"/>
      <c r="AY77" s="1314"/>
      <c r="AZ77" s="1314"/>
      <c r="BA77" s="1314"/>
      <c r="BB77" s="1312" t="s">
        <v>601</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606</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IBBnQPpTALhAWKyKzE6MyKerzOGNh+HTkJWR0vTb3b4cGb7BVCbrzjEthS6j08rAulDZL9YF252rI4aw02yNw==" saltValue="LdaY0evPMgZU7dUmhNkN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topLeftCell="A10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A3V/i9bB0qdJdfICwzDimJhTOUNwMGsQPLi9e6uk3eIPBc7V6MpC8aoA+OI8m6aQGWIKATs+EGZBlOsJNIG/6A==" saltValue="ypRR4/Nge2paonKUpEuzr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P1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cGRkqQlk2C/Rav5UIOKyqLKbsv8kRFPPZ5hr6QsqhR0X5nXwCBJsnnkeHm9NYhXzOsy8VH6oKW3BlH9CCyG8+Q==" saltValue="wMDWGvIzDPRNpE1jdvQK8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election activeCell="J12" sqref="A2:J12"/>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42664</v>
      </c>
      <c r="E3" s="162"/>
      <c r="F3" s="163">
        <v>92247</v>
      </c>
      <c r="G3" s="164"/>
      <c r="H3" s="165"/>
    </row>
    <row r="4" spans="1:8" x14ac:dyDescent="0.15">
      <c r="A4" s="166"/>
      <c r="B4" s="167"/>
      <c r="C4" s="168"/>
      <c r="D4" s="169">
        <v>10205</v>
      </c>
      <c r="E4" s="170"/>
      <c r="F4" s="171">
        <v>37204</v>
      </c>
      <c r="G4" s="172"/>
      <c r="H4" s="173"/>
    </row>
    <row r="5" spans="1:8" x14ac:dyDescent="0.15">
      <c r="A5" s="154" t="s">
        <v>541</v>
      </c>
      <c r="B5" s="159"/>
      <c r="C5" s="160"/>
      <c r="D5" s="161">
        <v>33365</v>
      </c>
      <c r="E5" s="162"/>
      <c r="F5" s="163">
        <v>57295</v>
      </c>
      <c r="G5" s="164"/>
      <c r="H5" s="165"/>
    </row>
    <row r="6" spans="1:8" x14ac:dyDescent="0.15">
      <c r="A6" s="166"/>
      <c r="B6" s="167"/>
      <c r="C6" s="168"/>
      <c r="D6" s="169">
        <v>18620</v>
      </c>
      <c r="E6" s="170"/>
      <c r="F6" s="171">
        <v>32771</v>
      </c>
      <c r="G6" s="172"/>
      <c r="H6" s="173"/>
    </row>
    <row r="7" spans="1:8" x14ac:dyDescent="0.15">
      <c r="A7" s="154" t="s">
        <v>542</v>
      </c>
      <c r="B7" s="159"/>
      <c r="C7" s="160"/>
      <c r="D7" s="161">
        <v>46279</v>
      </c>
      <c r="E7" s="162"/>
      <c r="F7" s="163">
        <v>54110</v>
      </c>
      <c r="G7" s="164"/>
      <c r="H7" s="165"/>
    </row>
    <row r="8" spans="1:8" x14ac:dyDescent="0.15">
      <c r="A8" s="166"/>
      <c r="B8" s="167"/>
      <c r="C8" s="168"/>
      <c r="D8" s="169">
        <v>24899</v>
      </c>
      <c r="E8" s="170"/>
      <c r="F8" s="171">
        <v>30620</v>
      </c>
      <c r="G8" s="172"/>
      <c r="H8" s="173"/>
    </row>
    <row r="9" spans="1:8" x14ac:dyDescent="0.15">
      <c r="A9" s="154" t="s">
        <v>543</v>
      </c>
      <c r="B9" s="159"/>
      <c r="C9" s="160"/>
      <c r="D9" s="161">
        <v>30350</v>
      </c>
      <c r="E9" s="162"/>
      <c r="F9" s="163">
        <v>54684</v>
      </c>
      <c r="G9" s="164"/>
      <c r="H9" s="165"/>
    </row>
    <row r="10" spans="1:8" x14ac:dyDescent="0.15">
      <c r="A10" s="166"/>
      <c r="B10" s="167"/>
      <c r="C10" s="168"/>
      <c r="D10" s="169">
        <v>19634</v>
      </c>
      <c r="E10" s="170"/>
      <c r="F10" s="171">
        <v>32829</v>
      </c>
      <c r="G10" s="172"/>
      <c r="H10" s="173"/>
    </row>
    <row r="11" spans="1:8" x14ac:dyDescent="0.15">
      <c r="A11" s="154" t="s">
        <v>544</v>
      </c>
      <c r="B11" s="159"/>
      <c r="C11" s="160"/>
      <c r="D11" s="161">
        <v>37822</v>
      </c>
      <c r="E11" s="162"/>
      <c r="F11" s="163">
        <v>62383</v>
      </c>
      <c r="G11" s="164"/>
      <c r="H11" s="165"/>
    </row>
    <row r="12" spans="1:8" x14ac:dyDescent="0.15">
      <c r="A12" s="166"/>
      <c r="B12" s="167"/>
      <c r="C12" s="174"/>
      <c r="D12" s="169">
        <v>17489</v>
      </c>
      <c r="E12" s="170"/>
      <c r="F12" s="171">
        <v>35325</v>
      </c>
      <c r="G12" s="172"/>
      <c r="H12" s="173"/>
    </row>
    <row r="13" spans="1:8" x14ac:dyDescent="0.15">
      <c r="A13" s="154"/>
      <c r="B13" s="159"/>
      <c r="C13" s="175"/>
      <c r="D13" s="176">
        <v>38096</v>
      </c>
      <c r="E13" s="177"/>
      <c r="F13" s="178">
        <v>64144</v>
      </c>
      <c r="G13" s="179"/>
      <c r="H13" s="165"/>
    </row>
    <row r="14" spans="1:8" x14ac:dyDescent="0.15">
      <c r="A14" s="166"/>
      <c r="B14" s="167"/>
      <c r="C14" s="168"/>
      <c r="D14" s="169">
        <v>18169</v>
      </c>
      <c r="E14" s="170"/>
      <c r="F14" s="171">
        <v>33750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3.47</v>
      </c>
      <c r="C19" s="180">
        <f>ROUND(VALUE(SUBSTITUTE(実質収支比率等に係る経年分析!G$48,"▲","-")),2)</f>
        <v>2.11</v>
      </c>
      <c r="D19" s="180">
        <f>ROUND(VALUE(SUBSTITUTE(実質収支比率等に係る経年分析!H$48,"▲","-")),2)</f>
        <v>2.02</v>
      </c>
      <c r="E19" s="180">
        <f>ROUND(VALUE(SUBSTITUTE(実質収支比率等に係る経年分析!I$48,"▲","-")),2)</f>
        <v>2.35</v>
      </c>
      <c r="F19" s="180">
        <f>ROUND(VALUE(SUBSTITUTE(実質収支比率等に係る経年分析!J$48,"▲","-")),2)</f>
        <v>1.5</v>
      </c>
    </row>
    <row r="20" spans="1:11" x14ac:dyDescent="0.15">
      <c r="A20" s="180" t="s">
        <v>54</v>
      </c>
      <c r="B20" s="180">
        <f>ROUND(VALUE(SUBSTITUTE(実質収支比率等に係る経年分析!F$47,"▲","-")),2)</f>
        <v>10.35</v>
      </c>
      <c r="C20" s="180">
        <f>ROUND(VALUE(SUBSTITUTE(実質収支比率等に係る経年分析!G$47,"▲","-")),2)</f>
        <v>9.2899999999999991</v>
      </c>
      <c r="D20" s="180">
        <f>ROUND(VALUE(SUBSTITUTE(実質収支比率等に係る経年分析!H$47,"▲","-")),2)</f>
        <v>8.74</v>
      </c>
      <c r="E20" s="180">
        <f>ROUND(VALUE(SUBSTITUTE(実質収支比率等に係る経年分析!I$47,"▲","-")),2)</f>
        <v>10.97</v>
      </c>
      <c r="F20" s="180">
        <f>ROUND(VALUE(SUBSTITUTE(実質収支比率等に係る経年分析!J$47,"▲","-")),2)</f>
        <v>9.42</v>
      </c>
    </row>
    <row r="21" spans="1:11" x14ac:dyDescent="0.15">
      <c r="A21" s="180" t="s">
        <v>55</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-2.64</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2.68</v>
      </c>
      <c r="F21" s="180">
        <f>IF(ISNUMBER(VALUE(SUBSTITUTE(実質収支比率等に係る経年分析!J$49,"▲","-"))),ROUND(VALUE(SUBSTITUTE(実質収支比率等に係る経年分析!J$49,"▲","-")),2),NA())</f>
        <v>-2.11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2.2400000000000002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伊万里市後期高齢者医療特別会計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伊万里市市営駐車場特別会計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伊万里市下水道事業特別会計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伊万里市介護保険特別会計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15">
      <c r="A34" s="181" t="str">
        <f>IF(連結実質赤字比率に係る赤字・黒字の構成分析!C$36="",NA(),連結実質赤字比率に係る赤字・黒字の構成分析!C$36)</f>
        <v>伊万里市国民健康保険特別会計</v>
      </c>
      <c r="B34" s="181">
        <f>IF(ROUND(VALUE(SUBSTITUTE(連結実質赤字比率に係る赤字・黒字の構成分析!F$36,"▲", "-")), 2) &lt; 0, ABS(ROUND(VALUE(SUBSTITUTE(連結実質赤字比率に係る赤字・黒字の構成分析!F$36,"▲", "-")), 2)), NA())</f>
        <v>6.54</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5.04</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伊万里市工業用水道事業特別会計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v>
      </c>
    </row>
    <row r="36" spans="1:16" x14ac:dyDescent="0.15">
      <c r="A36" s="181" t="str">
        <f>IF(連結実質赤字比率に係る赤字・黒字の構成分析!C$34="",NA(),連結実質赤字比率に係る赤字・黒字の構成分析!C$34)</f>
        <v>伊万里市水道事業特別会計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1808</v>
      </c>
      <c r="E42" s="182"/>
      <c r="F42" s="182"/>
      <c r="G42" s="182">
        <f>'実質公債費比率（分子）の構造'!L$52</f>
        <v>1830</v>
      </c>
      <c r="H42" s="182"/>
      <c r="I42" s="182"/>
      <c r="J42" s="182">
        <f>'実質公債費比率（分子）の構造'!M$52</f>
        <v>1893</v>
      </c>
      <c r="K42" s="182"/>
      <c r="L42" s="182"/>
      <c r="M42" s="182">
        <f>'実質公債費比率（分子）の構造'!N$52</f>
        <v>1984</v>
      </c>
      <c r="N42" s="182"/>
      <c r="O42" s="182"/>
      <c r="P42" s="182">
        <f>'実質公債費比率（分子）の構造'!O$52</f>
        <v>2160</v>
      </c>
    </row>
    <row r="43" spans="1:16" x14ac:dyDescent="0.15">
      <c r="A43" s="182" t="s">
        <v>63</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84</v>
      </c>
      <c r="C44" s="182"/>
      <c r="D44" s="182"/>
      <c r="E44" s="182">
        <f>'実質公債費比率（分子）の構造'!L$50</f>
        <v>80</v>
      </c>
      <c r="F44" s="182"/>
      <c r="G44" s="182"/>
      <c r="H44" s="182">
        <f>'実質公債費比率（分子）の構造'!M$50</f>
        <v>79</v>
      </c>
      <c r="I44" s="182"/>
      <c r="J44" s="182"/>
      <c r="K44" s="182">
        <f>'実質公債費比率（分子）の構造'!N$50</f>
        <v>80</v>
      </c>
      <c r="L44" s="182"/>
      <c r="M44" s="182"/>
      <c r="N44" s="182">
        <f>'実質公債費比率（分子）の構造'!O$50</f>
        <v>80</v>
      </c>
      <c r="O44" s="182"/>
      <c r="P44" s="182"/>
    </row>
    <row r="45" spans="1:16" x14ac:dyDescent="0.15">
      <c r="A45" s="182" t="s">
        <v>65</v>
      </c>
      <c r="B45" s="182">
        <f>'実質公債費比率（分子）の構造'!K$49</f>
        <v>124</v>
      </c>
      <c r="C45" s="182"/>
      <c r="D45" s="182"/>
      <c r="E45" s="182">
        <f>'実質公債費比率（分子）の構造'!L$49</f>
        <v>175</v>
      </c>
      <c r="F45" s="182"/>
      <c r="G45" s="182"/>
      <c r="H45" s="182">
        <f>'実質公債費比率（分子）の構造'!M$49</f>
        <v>178</v>
      </c>
      <c r="I45" s="182"/>
      <c r="J45" s="182"/>
      <c r="K45" s="182">
        <f>'実質公債費比率（分子）の構造'!N$49</f>
        <v>304</v>
      </c>
      <c r="L45" s="182"/>
      <c r="M45" s="182"/>
      <c r="N45" s="182">
        <f>'実質公債費比率（分子）の構造'!O$49</f>
        <v>320</v>
      </c>
      <c r="O45" s="182"/>
      <c r="P45" s="182"/>
    </row>
    <row r="46" spans="1:16" x14ac:dyDescent="0.15">
      <c r="A46" s="182" t="s">
        <v>66</v>
      </c>
      <c r="B46" s="182">
        <f>'実質公債費比率（分子）の構造'!K$48</f>
        <v>1233</v>
      </c>
      <c r="C46" s="182"/>
      <c r="D46" s="182"/>
      <c r="E46" s="182">
        <f>'実質公債費比率（分子）の構造'!L$48</f>
        <v>1327</v>
      </c>
      <c r="F46" s="182"/>
      <c r="G46" s="182"/>
      <c r="H46" s="182">
        <f>'実質公債費比率（分子）の構造'!M$48</f>
        <v>1423</v>
      </c>
      <c r="I46" s="182"/>
      <c r="J46" s="182"/>
      <c r="K46" s="182">
        <f>'実質公債費比率（分子）の構造'!N$48</f>
        <v>1534</v>
      </c>
      <c r="L46" s="182"/>
      <c r="M46" s="182"/>
      <c r="N46" s="182">
        <f>'実質公債費比率（分子）の構造'!O$48</f>
        <v>1277</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2214</v>
      </c>
      <c r="C49" s="182"/>
      <c r="D49" s="182"/>
      <c r="E49" s="182">
        <f>'実質公債費比率（分子）の構造'!L$45</f>
        <v>2238</v>
      </c>
      <c r="F49" s="182"/>
      <c r="G49" s="182"/>
      <c r="H49" s="182">
        <f>'実質公債費比率（分子）の構造'!M$45</f>
        <v>2187</v>
      </c>
      <c r="I49" s="182"/>
      <c r="J49" s="182"/>
      <c r="K49" s="182">
        <f>'実質公債費比率（分子）の構造'!N$45</f>
        <v>2061</v>
      </c>
      <c r="L49" s="182"/>
      <c r="M49" s="182"/>
      <c r="N49" s="182">
        <f>'実質公債費比率（分子）の構造'!O$45</f>
        <v>1881</v>
      </c>
      <c r="O49" s="182"/>
      <c r="P49" s="182"/>
    </row>
    <row r="50" spans="1:16" x14ac:dyDescent="0.15">
      <c r="A50" s="182" t="s">
        <v>69</v>
      </c>
      <c r="B50" s="182" t="e">
        <f>NA()</f>
        <v>#N/A</v>
      </c>
      <c r="C50" s="182">
        <f>IF(ISNUMBER('実質公債費比率（分子）の構造'!K$53),'実質公債費比率（分子）の構造'!K$53,NA())</f>
        <v>1847</v>
      </c>
      <c r="D50" s="182" t="e">
        <f>NA()</f>
        <v>#N/A</v>
      </c>
      <c r="E50" s="182" t="e">
        <f>NA()</f>
        <v>#N/A</v>
      </c>
      <c r="F50" s="182">
        <f>IF(ISNUMBER('実質公債費比率（分子）の構造'!L$53),'実質公債費比率（分子）の構造'!L$53,NA())</f>
        <v>1990</v>
      </c>
      <c r="G50" s="182" t="e">
        <f>NA()</f>
        <v>#N/A</v>
      </c>
      <c r="H50" s="182" t="e">
        <f>NA()</f>
        <v>#N/A</v>
      </c>
      <c r="I50" s="182">
        <f>IF(ISNUMBER('実質公債費比率（分子）の構造'!M$53),'実質公債費比率（分子）の構造'!M$53,NA())</f>
        <v>1974</v>
      </c>
      <c r="J50" s="182" t="e">
        <f>NA()</f>
        <v>#N/A</v>
      </c>
      <c r="K50" s="182" t="e">
        <f>NA()</f>
        <v>#N/A</v>
      </c>
      <c r="L50" s="182">
        <f>IF(ISNUMBER('実質公債費比率（分子）の構造'!N$53),'実質公債費比率（分子）の構造'!N$53,NA())</f>
        <v>1995</v>
      </c>
      <c r="M50" s="182" t="e">
        <f>NA()</f>
        <v>#N/A</v>
      </c>
      <c r="N50" s="182" t="e">
        <f>NA()</f>
        <v>#N/A</v>
      </c>
      <c r="O50" s="182">
        <f>IF(ISNUMBER('実質公債費比率（分子）の構造'!O$53),'実質公債費比率（分子）の構造'!O$53,NA())</f>
        <v>1398</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27972</v>
      </c>
      <c r="E56" s="181"/>
      <c r="F56" s="181"/>
      <c r="G56" s="181">
        <f>'将来負担比率（分子）の構造'!J$52</f>
        <v>28091</v>
      </c>
      <c r="H56" s="181"/>
      <c r="I56" s="181"/>
      <c r="J56" s="181">
        <f>'将来負担比率（分子）の構造'!K$52</f>
        <v>27598</v>
      </c>
      <c r="K56" s="181"/>
      <c r="L56" s="181"/>
      <c r="M56" s="181">
        <f>'将来負担比率（分子）の構造'!L$52</f>
        <v>27434</v>
      </c>
      <c r="N56" s="181"/>
      <c r="O56" s="181"/>
      <c r="P56" s="181">
        <f>'将来負担比率（分子）の構造'!M$52</f>
        <v>26963</v>
      </c>
    </row>
    <row r="57" spans="1:16" x14ac:dyDescent="0.15">
      <c r="A57" s="181" t="s">
        <v>41</v>
      </c>
      <c r="B57" s="181"/>
      <c r="C57" s="181"/>
      <c r="D57" s="181">
        <f>'将来負担比率（分子）の構造'!I$51</f>
        <v>225</v>
      </c>
      <c r="E57" s="181"/>
      <c r="F57" s="181"/>
      <c r="G57" s="181">
        <f>'将来負担比率（分子）の構造'!J$51</f>
        <v>174</v>
      </c>
      <c r="H57" s="181"/>
      <c r="I57" s="181"/>
      <c r="J57" s="181">
        <f>'将来負担比率（分子）の構造'!K$51</f>
        <v>169</v>
      </c>
      <c r="K57" s="181"/>
      <c r="L57" s="181"/>
      <c r="M57" s="181">
        <f>'将来負担比率（分子）の構造'!L$51</f>
        <v>168</v>
      </c>
      <c r="N57" s="181"/>
      <c r="O57" s="181"/>
      <c r="P57" s="181">
        <f>'将来負担比率（分子）の構造'!M$51</f>
        <v>176</v>
      </c>
    </row>
    <row r="58" spans="1:16" x14ac:dyDescent="0.15">
      <c r="A58" s="181" t="s">
        <v>40</v>
      </c>
      <c r="B58" s="181"/>
      <c r="C58" s="181"/>
      <c r="D58" s="181">
        <f>'将来負担比率（分子）の構造'!I$50</f>
        <v>4532</v>
      </c>
      <c r="E58" s="181"/>
      <c r="F58" s="181"/>
      <c r="G58" s="181">
        <f>'将来負担比率（分子）の構造'!J$50</f>
        <v>4917</v>
      </c>
      <c r="H58" s="181"/>
      <c r="I58" s="181"/>
      <c r="J58" s="181">
        <f>'将来負担比率（分子）の構造'!K$50</f>
        <v>4589</v>
      </c>
      <c r="K58" s="181"/>
      <c r="L58" s="181"/>
      <c r="M58" s="181">
        <f>'将来負担比率（分子）の構造'!L$50</f>
        <v>4818</v>
      </c>
      <c r="N58" s="181"/>
      <c r="O58" s="181"/>
      <c r="P58" s="181">
        <f>'将来負担比率（分子）の構造'!M$50</f>
        <v>4835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343</v>
      </c>
      <c r="C61" s="181"/>
      <c r="D61" s="181"/>
      <c r="E61" s="181">
        <f>'将来負担比率（分子）の構造'!J$46</f>
        <v>402</v>
      </c>
      <c r="F61" s="181"/>
      <c r="G61" s="181"/>
      <c r="H61" s="181">
        <f>'将来負担比率（分子）の構造'!K$46</f>
        <v>422</v>
      </c>
      <c r="I61" s="181"/>
      <c r="J61" s="181"/>
      <c r="K61" s="181">
        <f>'将来負担比率（分子）の構造'!L$46</f>
        <v>319</v>
      </c>
      <c r="L61" s="181"/>
      <c r="M61" s="181"/>
      <c r="N61" s="181">
        <f>'将来負担比率（分子）の構造'!M$46</f>
        <v>128</v>
      </c>
      <c r="O61" s="181"/>
      <c r="P61" s="181"/>
    </row>
    <row r="62" spans="1:16" x14ac:dyDescent="0.15">
      <c r="A62" s="181" t="s">
        <v>34</v>
      </c>
      <c r="B62" s="181">
        <f>'将来負担比率（分子）の構造'!I$45</f>
        <v>4092</v>
      </c>
      <c r="C62" s="181"/>
      <c r="D62" s="181"/>
      <c r="E62" s="181">
        <f>'将来負担比率（分子）の構造'!J$45</f>
        <v>4056</v>
      </c>
      <c r="F62" s="181"/>
      <c r="G62" s="181"/>
      <c r="H62" s="181">
        <f>'将来負担比率（分子）の構造'!K$45</f>
        <v>4098</v>
      </c>
      <c r="I62" s="181"/>
      <c r="J62" s="181"/>
      <c r="K62" s="181">
        <f>'将来負担比率（分子）の構造'!L$45</f>
        <v>4021</v>
      </c>
      <c r="L62" s="181"/>
      <c r="M62" s="181"/>
      <c r="N62" s="181">
        <f>'将来負担比率（分子）の構造'!M$45</f>
        <v>4028</v>
      </c>
      <c r="O62" s="181"/>
      <c r="P62" s="181"/>
    </row>
    <row r="63" spans="1:16" x14ac:dyDescent="0.15">
      <c r="A63" s="181" t="s">
        <v>33</v>
      </c>
      <c r="B63" s="181">
        <f>'将来負担比率（分子）の構造'!I$44</f>
        <v>2998</v>
      </c>
      <c r="C63" s="181"/>
      <c r="D63" s="181"/>
      <c r="E63" s="181">
        <f>'将来負担比率（分子）の構造'!J$44</f>
        <v>2941</v>
      </c>
      <c r="F63" s="181"/>
      <c r="G63" s="181"/>
      <c r="H63" s="181">
        <f>'将来負担比率（分子）の構造'!K$44</f>
        <v>3014</v>
      </c>
      <c r="I63" s="181"/>
      <c r="J63" s="181"/>
      <c r="K63" s="181">
        <f>'将来負担比率（分子）の構造'!L$44</f>
        <v>2847</v>
      </c>
      <c r="L63" s="181"/>
      <c r="M63" s="181"/>
      <c r="N63" s="181">
        <f>'将来負担比率（分子）の構造'!M$44</f>
        <v>2568</v>
      </c>
      <c r="O63" s="181"/>
      <c r="P63" s="181"/>
    </row>
    <row r="64" spans="1:16" x14ac:dyDescent="0.15">
      <c r="A64" s="181" t="s">
        <v>32</v>
      </c>
      <c r="B64" s="181">
        <f>'将来負担比率（分子）の構造'!I$43</f>
        <v>14738</v>
      </c>
      <c r="C64" s="181"/>
      <c r="D64" s="181"/>
      <c r="E64" s="181">
        <f>'将来負担比率（分子）の構造'!J$43</f>
        <v>14465</v>
      </c>
      <c r="F64" s="181"/>
      <c r="G64" s="181"/>
      <c r="H64" s="181">
        <f>'将来負担比率（分子）の構造'!K$43</f>
        <v>13645</v>
      </c>
      <c r="I64" s="181"/>
      <c r="J64" s="181"/>
      <c r="K64" s="181">
        <f>'将来負担比率（分子）の構造'!L$43</f>
        <v>13083</v>
      </c>
      <c r="L64" s="181"/>
      <c r="M64" s="181"/>
      <c r="N64" s="181">
        <f>'将来負担比率（分子）の構造'!M$43</f>
        <v>12391</v>
      </c>
      <c r="O64" s="181"/>
      <c r="P64" s="181"/>
    </row>
    <row r="65" spans="1:16" x14ac:dyDescent="0.15">
      <c r="A65" s="181" t="s">
        <v>31</v>
      </c>
      <c r="B65" s="181">
        <f>'将来負担比率（分子）の構造'!I$42</f>
        <v>438</v>
      </c>
      <c r="C65" s="181"/>
      <c r="D65" s="181"/>
      <c r="E65" s="181">
        <f>'将来負担比率（分子）の構造'!J$42</f>
        <v>358</v>
      </c>
      <c r="F65" s="181"/>
      <c r="G65" s="181"/>
      <c r="H65" s="181">
        <f>'将来負担比率（分子）の構造'!K$42</f>
        <v>279</v>
      </c>
      <c r="I65" s="181"/>
      <c r="J65" s="181"/>
      <c r="K65" s="181">
        <f>'将来負担比率（分子）の構造'!L$42</f>
        <v>199</v>
      </c>
      <c r="L65" s="181"/>
      <c r="M65" s="181"/>
      <c r="N65" s="181">
        <f>'将来負担比率（分子）の構造'!M$42</f>
        <v>120</v>
      </c>
      <c r="O65" s="181"/>
      <c r="P65" s="181"/>
    </row>
    <row r="66" spans="1:16" x14ac:dyDescent="0.15">
      <c r="A66" s="181" t="s">
        <v>30</v>
      </c>
      <c r="B66" s="181">
        <f>'将来負担比率（分子）の構造'!I$41</f>
        <v>21855</v>
      </c>
      <c r="C66" s="181"/>
      <c r="D66" s="181"/>
      <c r="E66" s="181">
        <f>'将来負担比率（分子）の構造'!J$41</f>
        <v>21588</v>
      </c>
      <c r="F66" s="181"/>
      <c r="G66" s="181"/>
      <c r="H66" s="181">
        <f>'将来負担比率（分子）の構造'!K$41</f>
        <v>21850</v>
      </c>
      <c r="I66" s="181"/>
      <c r="J66" s="181"/>
      <c r="K66" s="181">
        <f>'将来負担比率（分子）の構造'!L$41</f>
        <v>21390</v>
      </c>
      <c r="L66" s="181"/>
      <c r="M66" s="181"/>
      <c r="N66" s="181">
        <f>'将来負担比率（分子）の構造'!M$41</f>
        <v>21141</v>
      </c>
      <c r="O66" s="181"/>
      <c r="P66" s="181"/>
    </row>
    <row r="67" spans="1:16" x14ac:dyDescent="0.15">
      <c r="A67" s="181" t="s">
        <v>73</v>
      </c>
      <c r="B67" s="181" t="e">
        <f>NA()</f>
        <v>#N/A</v>
      </c>
      <c r="C67" s="181">
        <f>IF(ISNUMBER('将来負担比率（分子）の構造'!I$53), IF('将来負担比率（分子）の構造'!I$53 &lt; 0, 0, '将来負担比率（分子）の構造'!I$53), NA())</f>
        <v>11734</v>
      </c>
      <c r="D67" s="181" t="e">
        <f>NA()</f>
        <v>#N/A</v>
      </c>
      <c r="E67" s="181" t="e">
        <f>NA()</f>
        <v>#N/A</v>
      </c>
      <c r="F67" s="181">
        <f>IF(ISNUMBER('将来負担比率（分子）の構造'!J$53), IF('将来負担比率（分子）の構造'!J$53 &lt; 0, 0, '将来負担比率（分子）の構造'!J$53), NA())</f>
        <v>10630</v>
      </c>
      <c r="G67" s="181" t="e">
        <f>NA()</f>
        <v>#N/A</v>
      </c>
      <c r="H67" s="181" t="e">
        <f>NA()</f>
        <v>#N/A</v>
      </c>
      <c r="I67" s="181">
        <f>IF(ISNUMBER('将来負担比率（分子）の構造'!K$53), IF('将来負担比率（分子）の構造'!K$53 &lt; 0, 0, '将来負担比率（分子）の構造'!K$53), NA())</f>
        <v>10951</v>
      </c>
      <c r="J67" s="181" t="e">
        <f>NA()</f>
        <v>#N/A</v>
      </c>
      <c r="K67" s="181" t="e">
        <f>NA()</f>
        <v>#N/A</v>
      </c>
      <c r="L67" s="181">
        <f>IF(ISNUMBER('将来負担比率（分子）の構造'!L$53), IF('将来負担比率（分子）の構造'!L$53 &lt; 0, 0, '将来負担比率（分子）の構造'!L$53), NA())</f>
        <v>9440</v>
      </c>
      <c r="M67" s="181" t="e">
        <f>NA()</f>
        <v>#N/A</v>
      </c>
      <c r="N67" s="181" t="e">
        <f>NA()</f>
        <v>#N/A</v>
      </c>
      <c r="O67" s="181">
        <f>IF(ISNUMBER('将来負担比率（分子）の構造'!M$53), IF('将来負担比率（分子）の構造'!M$53 &lt; 0, 0, '将来負担比率（分子）の構造'!M$53), NA())</f>
        <v>8401</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1208</v>
      </c>
      <c r="C72" s="185">
        <f>基金残高に係る経年分析!G55</f>
        <v>1534</v>
      </c>
      <c r="D72" s="185">
        <f>基金残高に係る経年分析!H55</f>
        <v>1346</v>
      </c>
    </row>
    <row r="73" spans="1:16" x14ac:dyDescent="0.15">
      <c r="A73" s="184" t="s">
        <v>76</v>
      </c>
      <c r="B73" s="185">
        <f>基金残高に係る経年分析!F56</f>
        <v>505</v>
      </c>
      <c r="C73" s="185">
        <f>基金残高に係る経年分析!G56</f>
        <v>501</v>
      </c>
      <c r="D73" s="185">
        <f>基金残高に係る経年分析!H56</f>
        <v>405</v>
      </c>
    </row>
    <row r="74" spans="1:16" x14ac:dyDescent="0.15">
      <c r="A74" s="184" t="s">
        <v>77</v>
      </c>
      <c r="B74" s="185">
        <f>基金残高に係る経年分析!F57</f>
        <v>2565</v>
      </c>
      <c r="C74" s="185">
        <f>基金残高に係る経年分析!G57</f>
        <v>2768</v>
      </c>
      <c r="D74" s="185">
        <f>基金残高に係る経年分析!H57</f>
        <v>3259</v>
      </c>
    </row>
  </sheetData>
  <sheetProtection algorithmName="SHA-512" hashValue="MWvDUuYyHNGyD8yye9d/UT5/hXcNkQd6d9s/EwFVvg3tRhAzO/zYMwlxdbkXJ4OpHvLoSAG+bHYEjXYIqSfjnw==" saltValue="ESjeGocsQ8hzoqS3BTom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L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7185070</v>
      </c>
      <c r="S5" s="734"/>
      <c r="T5" s="734"/>
      <c r="U5" s="734"/>
      <c r="V5" s="734"/>
      <c r="W5" s="734"/>
      <c r="X5" s="734"/>
      <c r="Y5" s="777"/>
      <c r="Z5" s="795">
        <v>25.2</v>
      </c>
      <c r="AA5" s="795"/>
      <c r="AB5" s="795"/>
      <c r="AC5" s="795"/>
      <c r="AD5" s="796">
        <v>7185070</v>
      </c>
      <c r="AE5" s="796"/>
      <c r="AF5" s="796"/>
      <c r="AG5" s="796"/>
      <c r="AH5" s="796"/>
      <c r="AI5" s="796"/>
      <c r="AJ5" s="796"/>
      <c r="AK5" s="796"/>
      <c r="AL5" s="778">
        <v>52.7</v>
      </c>
      <c r="AM5" s="749"/>
      <c r="AN5" s="749"/>
      <c r="AO5" s="779"/>
      <c r="AP5" s="744" t="s">
        <v>224</v>
      </c>
      <c r="AQ5" s="745"/>
      <c r="AR5" s="745"/>
      <c r="AS5" s="745"/>
      <c r="AT5" s="745"/>
      <c r="AU5" s="745"/>
      <c r="AV5" s="745"/>
      <c r="AW5" s="745"/>
      <c r="AX5" s="745"/>
      <c r="AY5" s="745"/>
      <c r="AZ5" s="745"/>
      <c r="BA5" s="745"/>
      <c r="BB5" s="745"/>
      <c r="BC5" s="745"/>
      <c r="BD5" s="745"/>
      <c r="BE5" s="745"/>
      <c r="BF5" s="746"/>
      <c r="BG5" s="678">
        <v>7184125</v>
      </c>
      <c r="BH5" s="679"/>
      <c r="BI5" s="679"/>
      <c r="BJ5" s="679"/>
      <c r="BK5" s="679"/>
      <c r="BL5" s="679"/>
      <c r="BM5" s="679"/>
      <c r="BN5" s="680"/>
      <c r="BO5" s="715">
        <v>100</v>
      </c>
      <c r="BP5" s="715"/>
      <c r="BQ5" s="715"/>
      <c r="BR5" s="715"/>
      <c r="BS5" s="716">
        <v>99033</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315819</v>
      </c>
      <c r="S6" s="679"/>
      <c r="T6" s="679"/>
      <c r="U6" s="679"/>
      <c r="V6" s="679"/>
      <c r="W6" s="679"/>
      <c r="X6" s="679"/>
      <c r="Y6" s="680"/>
      <c r="Z6" s="715">
        <v>1.1000000000000001</v>
      </c>
      <c r="AA6" s="715"/>
      <c r="AB6" s="715"/>
      <c r="AC6" s="715"/>
      <c r="AD6" s="716">
        <v>315819</v>
      </c>
      <c r="AE6" s="716"/>
      <c r="AF6" s="716"/>
      <c r="AG6" s="716"/>
      <c r="AH6" s="716"/>
      <c r="AI6" s="716"/>
      <c r="AJ6" s="716"/>
      <c r="AK6" s="716"/>
      <c r="AL6" s="681">
        <v>2.2999999999999998</v>
      </c>
      <c r="AM6" s="682"/>
      <c r="AN6" s="682"/>
      <c r="AO6" s="717"/>
      <c r="AP6" s="675" t="s">
        <v>229</v>
      </c>
      <c r="AQ6" s="676"/>
      <c r="AR6" s="676"/>
      <c r="AS6" s="676"/>
      <c r="AT6" s="676"/>
      <c r="AU6" s="676"/>
      <c r="AV6" s="676"/>
      <c r="AW6" s="676"/>
      <c r="AX6" s="676"/>
      <c r="AY6" s="676"/>
      <c r="AZ6" s="676"/>
      <c r="BA6" s="676"/>
      <c r="BB6" s="676"/>
      <c r="BC6" s="676"/>
      <c r="BD6" s="676"/>
      <c r="BE6" s="676"/>
      <c r="BF6" s="677"/>
      <c r="BG6" s="678">
        <v>7184125</v>
      </c>
      <c r="BH6" s="679"/>
      <c r="BI6" s="679"/>
      <c r="BJ6" s="679"/>
      <c r="BK6" s="679"/>
      <c r="BL6" s="679"/>
      <c r="BM6" s="679"/>
      <c r="BN6" s="680"/>
      <c r="BO6" s="715">
        <v>100</v>
      </c>
      <c r="BP6" s="715"/>
      <c r="BQ6" s="715"/>
      <c r="BR6" s="715"/>
      <c r="BS6" s="716">
        <v>99033</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242660</v>
      </c>
      <c r="CS6" s="679"/>
      <c r="CT6" s="679"/>
      <c r="CU6" s="679"/>
      <c r="CV6" s="679"/>
      <c r="CW6" s="679"/>
      <c r="CX6" s="679"/>
      <c r="CY6" s="680"/>
      <c r="CZ6" s="778">
        <v>0.9</v>
      </c>
      <c r="DA6" s="749"/>
      <c r="DB6" s="749"/>
      <c r="DC6" s="781"/>
      <c r="DD6" s="684" t="s">
        <v>231</v>
      </c>
      <c r="DE6" s="679"/>
      <c r="DF6" s="679"/>
      <c r="DG6" s="679"/>
      <c r="DH6" s="679"/>
      <c r="DI6" s="679"/>
      <c r="DJ6" s="679"/>
      <c r="DK6" s="679"/>
      <c r="DL6" s="679"/>
      <c r="DM6" s="679"/>
      <c r="DN6" s="679"/>
      <c r="DO6" s="679"/>
      <c r="DP6" s="680"/>
      <c r="DQ6" s="684">
        <v>242657</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5017</v>
      </c>
      <c r="S7" s="679"/>
      <c r="T7" s="679"/>
      <c r="U7" s="679"/>
      <c r="V7" s="679"/>
      <c r="W7" s="679"/>
      <c r="X7" s="679"/>
      <c r="Y7" s="680"/>
      <c r="Z7" s="715">
        <v>0</v>
      </c>
      <c r="AA7" s="715"/>
      <c r="AB7" s="715"/>
      <c r="AC7" s="715"/>
      <c r="AD7" s="716">
        <v>5017</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2766365</v>
      </c>
      <c r="BH7" s="679"/>
      <c r="BI7" s="679"/>
      <c r="BJ7" s="679"/>
      <c r="BK7" s="679"/>
      <c r="BL7" s="679"/>
      <c r="BM7" s="679"/>
      <c r="BN7" s="680"/>
      <c r="BO7" s="715">
        <v>38.5</v>
      </c>
      <c r="BP7" s="715"/>
      <c r="BQ7" s="715"/>
      <c r="BR7" s="715"/>
      <c r="BS7" s="716">
        <v>99033</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5252538</v>
      </c>
      <c r="CS7" s="679"/>
      <c r="CT7" s="679"/>
      <c r="CU7" s="679"/>
      <c r="CV7" s="679"/>
      <c r="CW7" s="679"/>
      <c r="CX7" s="679"/>
      <c r="CY7" s="680"/>
      <c r="CZ7" s="715">
        <v>18.600000000000001</v>
      </c>
      <c r="DA7" s="715"/>
      <c r="DB7" s="715"/>
      <c r="DC7" s="715"/>
      <c r="DD7" s="684">
        <v>50959</v>
      </c>
      <c r="DE7" s="679"/>
      <c r="DF7" s="679"/>
      <c r="DG7" s="679"/>
      <c r="DH7" s="679"/>
      <c r="DI7" s="679"/>
      <c r="DJ7" s="679"/>
      <c r="DK7" s="679"/>
      <c r="DL7" s="679"/>
      <c r="DM7" s="679"/>
      <c r="DN7" s="679"/>
      <c r="DO7" s="679"/>
      <c r="DP7" s="680"/>
      <c r="DQ7" s="684">
        <v>2223153</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15854</v>
      </c>
      <c r="S8" s="679"/>
      <c r="T8" s="679"/>
      <c r="U8" s="679"/>
      <c r="V8" s="679"/>
      <c r="W8" s="679"/>
      <c r="X8" s="679"/>
      <c r="Y8" s="680"/>
      <c r="Z8" s="715">
        <v>0.1</v>
      </c>
      <c r="AA8" s="715"/>
      <c r="AB8" s="715"/>
      <c r="AC8" s="715"/>
      <c r="AD8" s="716">
        <v>15854</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93988</v>
      </c>
      <c r="BH8" s="679"/>
      <c r="BI8" s="679"/>
      <c r="BJ8" s="679"/>
      <c r="BK8" s="679"/>
      <c r="BL8" s="679"/>
      <c r="BM8" s="679"/>
      <c r="BN8" s="680"/>
      <c r="BO8" s="715">
        <v>1.3</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10590063</v>
      </c>
      <c r="CS8" s="679"/>
      <c r="CT8" s="679"/>
      <c r="CU8" s="679"/>
      <c r="CV8" s="679"/>
      <c r="CW8" s="679"/>
      <c r="CX8" s="679"/>
      <c r="CY8" s="680"/>
      <c r="CZ8" s="715">
        <v>37.5</v>
      </c>
      <c r="DA8" s="715"/>
      <c r="DB8" s="715"/>
      <c r="DC8" s="715"/>
      <c r="DD8" s="684">
        <v>232987</v>
      </c>
      <c r="DE8" s="679"/>
      <c r="DF8" s="679"/>
      <c r="DG8" s="679"/>
      <c r="DH8" s="679"/>
      <c r="DI8" s="679"/>
      <c r="DJ8" s="679"/>
      <c r="DK8" s="679"/>
      <c r="DL8" s="679"/>
      <c r="DM8" s="679"/>
      <c r="DN8" s="679"/>
      <c r="DO8" s="679"/>
      <c r="DP8" s="680"/>
      <c r="DQ8" s="684">
        <v>4993655</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8379</v>
      </c>
      <c r="S9" s="679"/>
      <c r="T9" s="679"/>
      <c r="U9" s="679"/>
      <c r="V9" s="679"/>
      <c r="W9" s="679"/>
      <c r="X9" s="679"/>
      <c r="Y9" s="680"/>
      <c r="Z9" s="715">
        <v>0</v>
      </c>
      <c r="AA9" s="715"/>
      <c r="AB9" s="715"/>
      <c r="AC9" s="715"/>
      <c r="AD9" s="716">
        <v>8379</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2032448</v>
      </c>
      <c r="BH9" s="679"/>
      <c r="BI9" s="679"/>
      <c r="BJ9" s="679"/>
      <c r="BK9" s="679"/>
      <c r="BL9" s="679"/>
      <c r="BM9" s="679"/>
      <c r="BN9" s="680"/>
      <c r="BO9" s="715">
        <v>28.3</v>
      </c>
      <c r="BP9" s="715"/>
      <c r="BQ9" s="715"/>
      <c r="BR9" s="715"/>
      <c r="BS9" s="684" t="s">
        <v>129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2196700</v>
      </c>
      <c r="CS9" s="679"/>
      <c r="CT9" s="679"/>
      <c r="CU9" s="679"/>
      <c r="CV9" s="679"/>
      <c r="CW9" s="679"/>
      <c r="CX9" s="679"/>
      <c r="CY9" s="680"/>
      <c r="CZ9" s="715">
        <v>7.8</v>
      </c>
      <c r="DA9" s="715"/>
      <c r="DB9" s="715"/>
      <c r="DC9" s="715"/>
      <c r="DD9" s="684">
        <v>32590</v>
      </c>
      <c r="DE9" s="679"/>
      <c r="DF9" s="679"/>
      <c r="DG9" s="679"/>
      <c r="DH9" s="679"/>
      <c r="DI9" s="679"/>
      <c r="DJ9" s="679"/>
      <c r="DK9" s="679"/>
      <c r="DL9" s="679"/>
      <c r="DM9" s="679"/>
      <c r="DN9" s="679"/>
      <c r="DO9" s="679"/>
      <c r="DP9" s="680"/>
      <c r="DQ9" s="684">
        <v>1842373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129</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140446</v>
      </c>
      <c r="BH10" s="679"/>
      <c r="BI10" s="679"/>
      <c r="BJ10" s="679"/>
      <c r="BK10" s="679"/>
      <c r="BL10" s="679"/>
      <c r="BM10" s="679"/>
      <c r="BN10" s="680"/>
      <c r="BO10" s="715">
        <v>2</v>
      </c>
      <c r="BP10" s="715"/>
      <c r="BQ10" s="715"/>
      <c r="BR10" s="715"/>
      <c r="BS10" s="684" t="s">
        <v>173</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74928</v>
      </c>
      <c r="CS10" s="679"/>
      <c r="CT10" s="679"/>
      <c r="CU10" s="679"/>
      <c r="CV10" s="679"/>
      <c r="CW10" s="679"/>
      <c r="CX10" s="679"/>
      <c r="CY10" s="680"/>
      <c r="CZ10" s="715">
        <v>0.3</v>
      </c>
      <c r="DA10" s="715"/>
      <c r="DB10" s="715"/>
      <c r="DC10" s="715"/>
      <c r="DD10" s="684" t="s">
        <v>129</v>
      </c>
      <c r="DE10" s="679"/>
      <c r="DF10" s="679"/>
      <c r="DG10" s="679"/>
      <c r="DH10" s="679"/>
      <c r="DI10" s="679"/>
      <c r="DJ10" s="679"/>
      <c r="DK10" s="679"/>
      <c r="DL10" s="679"/>
      <c r="DM10" s="679"/>
      <c r="DN10" s="679"/>
      <c r="DO10" s="679"/>
      <c r="DP10" s="680"/>
      <c r="DQ10" s="684">
        <v>4928</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994974</v>
      </c>
      <c r="S11" s="679"/>
      <c r="T11" s="679"/>
      <c r="U11" s="679"/>
      <c r="V11" s="679"/>
      <c r="W11" s="679"/>
      <c r="X11" s="679"/>
      <c r="Y11" s="680"/>
      <c r="Z11" s="681">
        <v>3.5</v>
      </c>
      <c r="AA11" s="682"/>
      <c r="AB11" s="682"/>
      <c r="AC11" s="683"/>
      <c r="AD11" s="684">
        <v>994974</v>
      </c>
      <c r="AE11" s="679"/>
      <c r="AF11" s="679"/>
      <c r="AG11" s="679"/>
      <c r="AH11" s="679"/>
      <c r="AI11" s="679"/>
      <c r="AJ11" s="679"/>
      <c r="AK11" s="680"/>
      <c r="AL11" s="681">
        <v>7.3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499483</v>
      </c>
      <c r="BH11" s="679"/>
      <c r="BI11" s="679"/>
      <c r="BJ11" s="679"/>
      <c r="BK11" s="679"/>
      <c r="BL11" s="679"/>
      <c r="BM11" s="679"/>
      <c r="BN11" s="680"/>
      <c r="BO11" s="715">
        <v>7</v>
      </c>
      <c r="BP11" s="715"/>
      <c r="BQ11" s="715"/>
      <c r="BR11" s="715"/>
      <c r="BS11" s="684">
        <v>99033</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1180028</v>
      </c>
      <c r="CS11" s="679"/>
      <c r="CT11" s="679"/>
      <c r="CU11" s="679"/>
      <c r="CV11" s="679"/>
      <c r="CW11" s="679"/>
      <c r="CX11" s="679"/>
      <c r="CY11" s="680"/>
      <c r="CZ11" s="715">
        <v>4.2</v>
      </c>
      <c r="DA11" s="715"/>
      <c r="DB11" s="715"/>
      <c r="DC11" s="715"/>
      <c r="DD11" s="684">
        <v>312606</v>
      </c>
      <c r="DE11" s="679"/>
      <c r="DF11" s="679"/>
      <c r="DG11" s="679"/>
      <c r="DH11" s="679"/>
      <c r="DI11" s="679"/>
      <c r="DJ11" s="679"/>
      <c r="DK11" s="679"/>
      <c r="DL11" s="679"/>
      <c r="DM11" s="679"/>
      <c r="DN11" s="679"/>
      <c r="DO11" s="679"/>
      <c r="DP11" s="680"/>
      <c r="DQ11" s="684">
        <v>553428</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231</v>
      </c>
      <c r="AA12" s="715"/>
      <c r="AB12" s="715"/>
      <c r="AC12" s="715"/>
      <c r="AD12" s="716" t="s">
        <v>129</v>
      </c>
      <c r="AE12" s="716"/>
      <c r="AF12" s="716"/>
      <c r="AG12" s="716"/>
      <c r="AH12" s="716"/>
      <c r="AI12" s="716"/>
      <c r="AJ12" s="716"/>
      <c r="AK12" s="716"/>
      <c r="AL12" s="681" t="s">
        <v>129</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3696337</v>
      </c>
      <c r="BH12" s="679"/>
      <c r="BI12" s="679"/>
      <c r="BJ12" s="679"/>
      <c r="BK12" s="679"/>
      <c r="BL12" s="679"/>
      <c r="BM12" s="679"/>
      <c r="BN12" s="680"/>
      <c r="BO12" s="715">
        <v>51.4</v>
      </c>
      <c r="BP12" s="715"/>
      <c r="BQ12" s="715"/>
      <c r="BR12" s="715"/>
      <c r="BS12" s="684" t="s">
        <v>231</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1133210</v>
      </c>
      <c r="CS12" s="679"/>
      <c r="CT12" s="679"/>
      <c r="CU12" s="679"/>
      <c r="CV12" s="679"/>
      <c r="CW12" s="679"/>
      <c r="CX12" s="679"/>
      <c r="CY12" s="680"/>
      <c r="CZ12" s="715">
        <v>4</v>
      </c>
      <c r="DA12" s="715"/>
      <c r="DB12" s="715"/>
      <c r="DC12" s="715"/>
      <c r="DD12" s="684">
        <v>110885</v>
      </c>
      <c r="DE12" s="679"/>
      <c r="DF12" s="679"/>
      <c r="DG12" s="679"/>
      <c r="DH12" s="679"/>
      <c r="DI12" s="679"/>
      <c r="DJ12" s="679"/>
      <c r="DK12" s="679"/>
      <c r="DL12" s="679"/>
      <c r="DM12" s="679"/>
      <c r="DN12" s="679"/>
      <c r="DO12" s="679"/>
      <c r="DP12" s="680"/>
      <c r="DQ12" s="684">
        <v>669794</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173</v>
      </c>
      <c r="AE13" s="716"/>
      <c r="AF13" s="716"/>
      <c r="AG13" s="716"/>
      <c r="AH13" s="716"/>
      <c r="AI13" s="716"/>
      <c r="AJ13" s="716"/>
      <c r="AK13" s="716"/>
      <c r="AL13" s="681" t="s">
        <v>231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3660933</v>
      </c>
      <c r="BH13" s="679"/>
      <c r="BI13" s="679"/>
      <c r="BJ13" s="679"/>
      <c r="BK13" s="679"/>
      <c r="BL13" s="679"/>
      <c r="BM13" s="679"/>
      <c r="BN13" s="680"/>
      <c r="BO13" s="715">
        <v>51</v>
      </c>
      <c r="BP13" s="715"/>
      <c r="BQ13" s="715"/>
      <c r="BR13" s="715"/>
      <c r="BS13" s="684" t="s">
        <v>129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1752161</v>
      </c>
      <c r="CS13" s="679"/>
      <c r="CT13" s="679"/>
      <c r="CU13" s="679"/>
      <c r="CV13" s="679"/>
      <c r="CW13" s="679"/>
      <c r="CX13" s="679"/>
      <c r="CY13" s="680"/>
      <c r="CZ13" s="715">
        <v>6.2</v>
      </c>
      <c r="DA13" s="715"/>
      <c r="DB13" s="715"/>
      <c r="DC13" s="715"/>
      <c r="DD13" s="684">
        <v>521445</v>
      </c>
      <c r="DE13" s="679"/>
      <c r="DF13" s="679"/>
      <c r="DG13" s="679"/>
      <c r="DH13" s="679"/>
      <c r="DI13" s="679"/>
      <c r="DJ13" s="679"/>
      <c r="DK13" s="679"/>
      <c r="DL13" s="679"/>
      <c r="DM13" s="679"/>
      <c r="DN13" s="679"/>
      <c r="DO13" s="679"/>
      <c r="DP13" s="680"/>
      <c r="DQ13" s="684">
        <v>1188754</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37846</v>
      </c>
      <c r="S14" s="679"/>
      <c r="T14" s="679"/>
      <c r="U14" s="679"/>
      <c r="V14" s="679"/>
      <c r="W14" s="679"/>
      <c r="X14" s="679"/>
      <c r="Y14" s="680"/>
      <c r="Z14" s="715">
        <v>0.1</v>
      </c>
      <c r="AA14" s="715"/>
      <c r="AB14" s="715"/>
      <c r="AC14" s="715"/>
      <c r="AD14" s="716">
        <v>37846</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203978</v>
      </c>
      <c r="BH14" s="679"/>
      <c r="BI14" s="679"/>
      <c r="BJ14" s="679"/>
      <c r="BK14" s="679"/>
      <c r="BL14" s="679"/>
      <c r="BM14" s="679"/>
      <c r="BN14" s="680"/>
      <c r="BO14" s="715">
        <v>2.8</v>
      </c>
      <c r="BP14" s="715"/>
      <c r="BQ14" s="715"/>
      <c r="BR14" s="715"/>
      <c r="BS14" s="684" t="s">
        <v>129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1035987</v>
      </c>
      <c r="CS14" s="679"/>
      <c r="CT14" s="679"/>
      <c r="CU14" s="679"/>
      <c r="CV14" s="679"/>
      <c r="CW14" s="679"/>
      <c r="CX14" s="679"/>
      <c r="CY14" s="680"/>
      <c r="CZ14" s="715">
        <v>3.7</v>
      </c>
      <c r="DA14" s="715"/>
      <c r="DB14" s="715"/>
      <c r="DC14" s="715"/>
      <c r="DD14" s="684">
        <v>13241</v>
      </c>
      <c r="DE14" s="679"/>
      <c r="DF14" s="679"/>
      <c r="DG14" s="679"/>
      <c r="DH14" s="679"/>
      <c r="DI14" s="679"/>
      <c r="DJ14" s="679"/>
      <c r="DK14" s="679"/>
      <c r="DL14" s="679"/>
      <c r="DM14" s="679"/>
      <c r="DN14" s="679"/>
      <c r="DO14" s="679"/>
      <c r="DP14" s="680"/>
      <c r="DQ14" s="684">
        <v>901768</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517445</v>
      </c>
      <c r="BH15" s="679"/>
      <c r="BI15" s="679"/>
      <c r="BJ15" s="679"/>
      <c r="BK15" s="679"/>
      <c r="BL15" s="679"/>
      <c r="BM15" s="679"/>
      <c r="BN15" s="680"/>
      <c r="BO15" s="715">
        <v>7.2</v>
      </c>
      <c r="BP15" s="715"/>
      <c r="BQ15" s="715"/>
      <c r="BR15" s="715"/>
      <c r="BS15" s="684" t="s">
        <v>231</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2559162</v>
      </c>
      <c r="CS15" s="679"/>
      <c r="CT15" s="679"/>
      <c r="CU15" s="679"/>
      <c r="CV15" s="679"/>
      <c r="CW15" s="679"/>
      <c r="CX15" s="679"/>
      <c r="CY15" s="680"/>
      <c r="CZ15" s="715">
        <v>9.1</v>
      </c>
      <c r="DA15" s="715"/>
      <c r="DB15" s="715"/>
      <c r="DC15" s="715"/>
      <c r="DD15" s="684">
        <v>789599</v>
      </c>
      <c r="DE15" s="679"/>
      <c r="DF15" s="679"/>
      <c r="DG15" s="679"/>
      <c r="DH15" s="679"/>
      <c r="DI15" s="679"/>
      <c r="DJ15" s="679"/>
      <c r="DK15" s="679"/>
      <c r="DL15" s="679"/>
      <c r="DM15" s="679"/>
      <c r="DN15" s="679"/>
      <c r="DO15" s="679"/>
      <c r="DP15" s="680"/>
      <c r="DQ15" s="684">
        <v>1758260</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6551</v>
      </c>
      <c r="S16" s="679"/>
      <c r="T16" s="679"/>
      <c r="U16" s="679"/>
      <c r="V16" s="679"/>
      <c r="W16" s="679"/>
      <c r="X16" s="679"/>
      <c r="Y16" s="680"/>
      <c r="Z16" s="715">
        <v>0</v>
      </c>
      <c r="AA16" s="715"/>
      <c r="AB16" s="715"/>
      <c r="AC16" s="715"/>
      <c r="AD16" s="716">
        <v>6551</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231</v>
      </c>
      <c r="BP16" s="715"/>
      <c r="BQ16" s="715"/>
      <c r="BR16" s="715"/>
      <c r="BS16" s="684" t="s">
        <v>231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330388</v>
      </c>
      <c r="CS16" s="679"/>
      <c r="CT16" s="679"/>
      <c r="CU16" s="679"/>
      <c r="CV16" s="679"/>
      <c r="CW16" s="679"/>
      <c r="CX16" s="679"/>
      <c r="CY16" s="680"/>
      <c r="CZ16" s="715">
        <v>1.2</v>
      </c>
      <c r="DA16" s="715"/>
      <c r="DB16" s="715"/>
      <c r="DC16" s="715"/>
      <c r="DD16" s="684" t="s">
        <v>129</v>
      </c>
      <c r="DE16" s="679"/>
      <c r="DF16" s="679"/>
      <c r="DG16" s="679"/>
      <c r="DH16" s="679"/>
      <c r="DI16" s="679"/>
      <c r="DJ16" s="679"/>
      <c r="DK16" s="679"/>
      <c r="DL16" s="679"/>
      <c r="DM16" s="679"/>
      <c r="DN16" s="679"/>
      <c r="DO16" s="679"/>
      <c r="DP16" s="680"/>
      <c r="DQ16" s="684">
        <v>25338</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134725</v>
      </c>
      <c r="S17" s="679"/>
      <c r="T17" s="679"/>
      <c r="U17" s="679"/>
      <c r="V17" s="679"/>
      <c r="W17" s="679"/>
      <c r="X17" s="679"/>
      <c r="Y17" s="680"/>
      <c r="Z17" s="715">
        <v>0.5</v>
      </c>
      <c r="AA17" s="715"/>
      <c r="AB17" s="715"/>
      <c r="AC17" s="715"/>
      <c r="AD17" s="716">
        <v>134725</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231</v>
      </c>
      <c r="BP17" s="715"/>
      <c r="BQ17" s="715"/>
      <c r="BR17" s="715"/>
      <c r="BS17" s="684" t="s">
        <v>129</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1880573</v>
      </c>
      <c r="CS17" s="679"/>
      <c r="CT17" s="679"/>
      <c r="CU17" s="679"/>
      <c r="CV17" s="679"/>
      <c r="CW17" s="679"/>
      <c r="CX17" s="679"/>
      <c r="CY17" s="680"/>
      <c r="CZ17" s="715">
        <v>6.7</v>
      </c>
      <c r="DA17" s="715"/>
      <c r="DB17" s="715"/>
      <c r="DC17" s="715"/>
      <c r="DD17" s="684" t="s">
        <v>129</v>
      </c>
      <c r="DE17" s="679"/>
      <c r="DF17" s="679"/>
      <c r="DG17" s="679"/>
      <c r="DH17" s="679"/>
      <c r="DI17" s="679"/>
      <c r="DJ17" s="679"/>
      <c r="DK17" s="679"/>
      <c r="DL17" s="679"/>
      <c r="DM17" s="679"/>
      <c r="DN17" s="679"/>
      <c r="DO17" s="679"/>
      <c r="DP17" s="680"/>
      <c r="DQ17" s="684">
        <v>1856513</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37634</v>
      </c>
      <c r="S18" s="679"/>
      <c r="T18" s="679"/>
      <c r="U18" s="679"/>
      <c r="V18" s="679"/>
      <c r="W18" s="679"/>
      <c r="X18" s="679"/>
      <c r="Y18" s="680"/>
      <c r="Z18" s="715">
        <v>0.1</v>
      </c>
      <c r="AA18" s="715"/>
      <c r="AB18" s="715"/>
      <c r="AC18" s="715"/>
      <c r="AD18" s="716">
        <v>37634</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4394</v>
      </c>
      <c r="S19" s="679"/>
      <c r="T19" s="679"/>
      <c r="U19" s="679"/>
      <c r="V19" s="679"/>
      <c r="W19" s="679"/>
      <c r="X19" s="679"/>
      <c r="Y19" s="680"/>
      <c r="Z19" s="715">
        <v>0</v>
      </c>
      <c r="AA19" s="715"/>
      <c r="AB19" s="715"/>
      <c r="AC19" s="715"/>
      <c r="AD19" s="716">
        <v>4394</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945</v>
      </c>
      <c r="BH19" s="679"/>
      <c r="BI19" s="679"/>
      <c r="BJ19" s="679"/>
      <c r="BK19" s="679"/>
      <c r="BL19" s="679"/>
      <c r="BM19" s="679"/>
      <c r="BN19" s="680"/>
      <c r="BO19" s="715">
        <v>0</v>
      </c>
      <c r="BP19" s="715"/>
      <c r="BQ19" s="715"/>
      <c r="BR19" s="715"/>
      <c r="BS19" s="684" t="s">
        <v>231</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231</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1237</v>
      </c>
      <c r="S20" s="679"/>
      <c r="T20" s="679"/>
      <c r="U20" s="679"/>
      <c r="V20" s="679"/>
      <c r="W20" s="679"/>
      <c r="X20" s="679"/>
      <c r="Y20" s="680"/>
      <c r="Z20" s="715">
        <v>0</v>
      </c>
      <c r="AA20" s="715"/>
      <c r="AB20" s="715"/>
      <c r="AC20" s="715"/>
      <c r="AD20" s="716">
        <v>1237</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945</v>
      </c>
      <c r="BH20" s="679"/>
      <c r="BI20" s="679"/>
      <c r="BJ20" s="679"/>
      <c r="BK20" s="679"/>
      <c r="BL20" s="679"/>
      <c r="BM20" s="679"/>
      <c r="BN20" s="680"/>
      <c r="BO20" s="715">
        <v>0</v>
      </c>
      <c r="BP20" s="715"/>
      <c r="BQ20" s="715"/>
      <c r="BR20" s="715"/>
      <c r="BS20" s="684" t="s">
        <v>129</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28228398</v>
      </c>
      <c r="CS20" s="679"/>
      <c r="CT20" s="679"/>
      <c r="CU20" s="679"/>
      <c r="CV20" s="679"/>
      <c r="CW20" s="679"/>
      <c r="CX20" s="679"/>
      <c r="CY20" s="680"/>
      <c r="CZ20" s="715">
        <v>100</v>
      </c>
      <c r="DA20" s="715"/>
      <c r="DB20" s="715"/>
      <c r="DC20" s="715"/>
      <c r="DD20" s="684">
        <v>2064312</v>
      </c>
      <c r="DE20" s="679"/>
      <c r="DF20" s="679"/>
      <c r="DG20" s="679"/>
      <c r="DH20" s="679"/>
      <c r="DI20" s="679"/>
      <c r="DJ20" s="679"/>
      <c r="DK20" s="679"/>
      <c r="DL20" s="679"/>
      <c r="DM20" s="679"/>
      <c r="DN20" s="679"/>
      <c r="DO20" s="679"/>
      <c r="DP20" s="680"/>
      <c r="DQ20" s="684">
        <v>16260621</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91460</v>
      </c>
      <c r="S21" s="679"/>
      <c r="T21" s="679"/>
      <c r="U21" s="679"/>
      <c r="V21" s="679"/>
      <c r="W21" s="679"/>
      <c r="X21" s="679"/>
      <c r="Y21" s="680"/>
      <c r="Z21" s="715">
        <v>0.3</v>
      </c>
      <c r="AA21" s="715"/>
      <c r="AB21" s="715"/>
      <c r="AC21" s="715"/>
      <c r="AD21" s="716">
        <v>91460</v>
      </c>
      <c r="AE21" s="716"/>
      <c r="AF21" s="716"/>
      <c r="AG21" s="716"/>
      <c r="AH21" s="716"/>
      <c r="AI21" s="716"/>
      <c r="AJ21" s="716"/>
      <c r="AK21" s="716"/>
      <c r="AL21" s="681">
        <v>0.7</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945</v>
      </c>
      <c r="BH21" s="679"/>
      <c r="BI21" s="679"/>
      <c r="BJ21" s="679"/>
      <c r="BK21" s="679"/>
      <c r="BL21" s="679"/>
      <c r="BM21" s="679"/>
      <c r="BN21" s="680"/>
      <c r="BO21" s="715">
        <v>0</v>
      </c>
      <c r="BP21" s="715"/>
      <c r="BQ21" s="715"/>
      <c r="BR21" s="715"/>
      <c r="BS21" s="684" t="s">
        <v>231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5781115</v>
      </c>
      <c r="S22" s="679"/>
      <c r="T22" s="679"/>
      <c r="U22" s="679"/>
      <c r="V22" s="679"/>
      <c r="W22" s="679"/>
      <c r="X22" s="679"/>
      <c r="Y22" s="680"/>
      <c r="Z22" s="715">
        <v>20.3</v>
      </c>
      <c r="AA22" s="715"/>
      <c r="AB22" s="715"/>
      <c r="AC22" s="715"/>
      <c r="AD22" s="716">
        <v>4886514</v>
      </c>
      <c r="AE22" s="716"/>
      <c r="AF22" s="716"/>
      <c r="AG22" s="716"/>
      <c r="AH22" s="716"/>
      <c r="AI22" s="716"/>
      <c r="AJ22" s="716"/>
      <c r="AK22" s="716"/>
      <c r="AL22" s="681">
        <v>35.799999999999997</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231</v>
      </c>
      <c r="BH22" s="679"/>
      <c r="BI22" s="679"/>
      <c r="BJ22" s="679"/>
      <c r="BK22" s="679"/>
      <c r="BL22" s="679"/>
      <c r="BM22" s="679"/>
      <c r="BN22" s="680"/>
      <c r="BO22" s="715" t="s">
        <v>129</v>
      </c>
      <c r="BP22" s="715"/>
      <c r="BQ22" s="715"/>
      <c r="BR22" s="715"/>
      <c r="BS22" s="684" t="s">
        <v>231</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4886514</v>
      </c>
      <c r="S23" s="679"/>
      <c r="T23" s="679"/>
      <c r="U23" s="679"/>
      <c r="V23" s="679"/>
      <c r="W23" s="679"/>
      <c r="X23" s="679"/>
      <c r="Y23" s="680"/>
      <c r="Z23" s="715">
        <v>17.2</v>
      </c>
      <c r="AA23" s="715"/>
      <c r="AB23" s="715"/>
      <c r="AC23" s="715"/>
      <c r="AD23" s="716">
        <v>4886514</v>
      </c>
      <c r="AE23" s="716"/>
      <c r="AF23" s="716"/>
      <c r="AG23" s="716"/>
      <c r="AH23" s="716"/>
      <c r="AI23" s="716"/>
      <c r="AJ23" s="716"/>
      <c r="AK23" s="716"/>
      <c r="AL23" s="681">
        <v>35.799999999999997</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231</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894601</v>
      </c>
      <c r="S24" s="679"/>
      <c r="T24" s="679"/>
      <c r="U24" s="679"/>
      <c r="V24" s="679"/>
      <c r="W24" s="679"/>
      <c r="X24" s="679"/>
      <c r="Y24" s="680"/>
      <c r="Z24" s="715">
        <v>3.1</v>
      </c>
      <c r="AA24" s="715"/>
      <c r="AB24" s="715"/>
      <c r="AC24" s="715"/>
      <c r="AD24" s="716" t="s">
        <v>129</v>
      </c>
      <c r="AE24" s="716"/>
      <c r="AF24" s="716"/>
      <c r="AG24" s="716"/>
      <c r="AH24" s="716"/>
      <c r="AI24" s="716"/>
      <c r="AJ24" s="716"/>
      <c r="AK24" s="716"/>
      <c r="AL24" s="681" t="s">
        <v>129</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231</v>
      </c>
      <c r="BP24" s="715"/>
      <c r="BQ24" s="715"/>
      <c r="BR24" s="715"/>
      <c r="BS24" s="684" t="s">
        <v>129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12473214</v>
      </c>
      <c r="CS24" s="734"/>
      <c r="CT24" s="734"/>
      <c r="CU24" s="734"/>
      <c r="CV24" s="734"/>
      <c r="CW24" s="734"/>
      <c r="CX24" s="734"/>
      <c r="CY24" s="777"/>
      <c r="CZ24" s="778">
        <v>44.2</v>
      </c>
      <c r="DA24" s="749"/>
      <c r="DB24" s="749"/>
      <c r="DC24" s="781"/>
      <c r="DD24" s="776">
        <v>7285670</v>
      </c>
      <c r="DE24" s="734"/>
      <c r="DF24" s="734"/>
      <c r="DG24" s="734"/>
      <c r="DH24" s="734"/>
      <c r="DI24" s="734"/>
      <c r="DJ24" s="734"/>
      <c r="DK24" s="777"/>
      <c r="DL24" s="776">
        <v>7168369</v>
      </c>
      <c r="DM24" s="734"/>
      <c r="DN24" s="734"/>
      <c r="DO24" s="734"/>
      <c r="DP24" s="734"/>
      <c r="DQ24" s="734"/>
      <c r="DR24" s="734"/>
      <c r="DS24" s="734"/>
      <c r="DT24" s="734"/>
      <c r="DU24" s="734"/>
      <c r="DV24" s="777"/>
      <c r="DW24" s="778">
        <v>49.6</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231</v>
      </c>
      <c r="AE25" s="716"/>
      <c r="AF25" s="716"/>
      <c r="AG25" s="716"/>
      <c r="AH25" s="716"/>
      <c r="AI25" s="716"/>
      <c r="AJ25" s="716"/>
      <c r="AK25" s="716"/>
      <c r="AL25" s="681" t="s">
        <v>231</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129</v>
      </c>
      <c r="BP25" s="715"/>
      <c r="BQ25" s="715"/>
      <c r="BR25" s="715"/>
      <c r="BS25" s="684" t="s">
        <v>231</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3856286</v>
      </c>
      <c r="CS25" s="697"/>
      <c r="CT25" s="697"/>
      <c r="CU25" s="697"/>
      <c r="CV25" s="697"/>
      <c r="CW25" s="697"/>
      <c r="CX25" s="697"/>
      <c r="CY25" s="698"/>
      <c r="CZ25" s="681">
        <v>13.7</v>
      </c>
      <c r="DA25" s="699"/>
      <c r="DB25" s="699"/>
      <c r="DC25" s="700"/>
      <c r="DD25" s="684">
        <v>3500244</v>
      </c>
      <c r="DE25" s="697"/>
      <c r="DF25" s="697"/>
      <c r="DG25" s="697"/>
      <c r="DH25" s="697"/>
      <c r="DI25" s="697"/>
      <c r="DJ25" s="697"/>
      <c r="DK25" s="698"/>
      <c r="DL25" s="684">
        <v>3384330</v>
      </c>
      <c r="DM25" s="697"/>
      <c r="DN25" s="697"/>
      <c r="DO25" s="697"/>
      <c r="DP25" s="697"/>
      <c r="DQ25" s="697"/>
      <c r="DR25" s="697"/>
      <c r="DS25" s="697"/>
      <c r="DT25" s="697"/>
      <c r="DU25" s="697"/>
      <c r="DV25" s="698"/>
      <c r="DW25" s="681">
        <v>23.4</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14485350</v>
      </c>
      <c r="S26" s="679"/>
      <c r="T26" s="679"/>
      <c r="U26" s="679"/>
      <c r="V26" s="679"/>
      <c r="W26" s="679"/>
      <c r="X26" s="679"/>
      <c r="Y26" s="680"/>
      <c r="Z26" s="715">
        <v>50.9</v>
      </c>
      <c r="AA26" s="715"/>
      <c r="AB26" s="715"/>
      <c r="AC26" s="715"/>
      <c r="AD26" s="716">
        <v>13590749</v>
      </c>
      <c r="AE26" s="716"/>
      <c r="AF26" s="716"/>
      <c r="AG26" s="716"/>
      <c r="AH26" s="716"/>
      <c r="AI26" s="716"/>
      <c r="AJ26" s="716"/>
      <c r="AK26" s="716"/>
      <c r="AL26" s="681">
        <v>99.7</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231</v>
      </c>
      <c r="BP26" s="715"/>
      <c r="BQ26" s="715"/>
      <c r="BR26" s="715"/>
      <c r="BS26" s="684" t="s">
        <v>231</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2392510</v>
      </c>
      <c r="CS26" s="679"/>
      <c r="CT26" s="679"/>
      <c r="CU26" s="679"/>
      <c r="CV26" s="679"/>
      <c r="CW26" s="679"/>
      <c r="CX26" s="679"/>
      <c r="CY26" s="680"/>
      <c r="CZ26" s="681">
        <v>8.5</v>
      </c>
      <c r="DA26" s="699"/>
      <c r="DB26" s="699"/>
      <c r="DC26" s="700"/>
      <c r="DD26" s="684">
        <v>2176478</v>
      </c>
      <c r="DE26" s="679"/>
      <c r="DF26" s="679"/>
      <c r="DG26" s="679"/>
      <c r="DH26" s="679"/>
      <c r="DI26" s="679"/>
      <c r="DJ26" s="679"/>
      <c r="DK26" s="680"/>
      <c r="DL26" s="684" t="s">
        <v>231</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10148</v>
      </c>
      <c r="S27" s="679"/>
      <c r="T27" s="679"/>
      <c r="U27" s="679"/>
      <c r="V27" s="679"/>
      <c r="W27" s="679"/>
      <c r="X27" s="679"/>
      <c r="Y27" s="680"/>
      <c r="Z27" s="715">
        <v>0</v>
      </c>
      <c r="AA27" s="715"/>
      <c r="AB27" s="715"/>
      <c r="AC27" s="715"/>
      <c r="AD27" s="716">
        <v>10148</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7185070</v>
      </c>
      <c r="BH27" s="679"/>
      <c r="BI27" s="679"/>
      <c r="BJ27" s="679"/>
      <c r="BK27" s="679"/>
      <c r="BL27" s="679"/>
      <c r="BM27" s="679"/>
      <c r="BN27" s="680"/>
      <c r="BO27" s="715">
        <v>100</v>
      </c>
      <c r="BP27" s="715"/>
      <c r="BQ27" s="715"/>
      <c r="BR27" s="715"/>
      <c r="BS27" s="684">
        <v>99033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6736355</v>
      </c>
      <c r="CS27" s="697"/>
      <c r="CT27" s="697"/>
      <c r="CU27" s="697"/>
      <c r="CV27" s="697"/>
      <c r="CW27" s="697"/>
      <c r="CX27" s="697"/>
      <c r="CY27" s="698"/>
      <c r="CZ27" s="681">
        <v>23.9</v>
      </c>
      <c r="DA27" s="699"/>
      <c r="DB27" s="699"/>
      <c r="DC27" s="700"/>
      <c r="DD27" s="684">
        <v>1928913</v>
      </c>
      <c r="DE27" s="697"/>
      <c r="DF27" s="697"/>
      <c r="DG27" s="697"/>
      <c r="DH27" s="697"/>
      <c r="DI27" s="697"/>
      <c r="DJ27" s="697"/>
      <c r="DK27" s="698"/>
      <c r="DL27" s="684">
        <v>1927526</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378681</v>
      </c>
      <c r="S28" s="679"/>
      <c r="T28" s="679"/>
      <c r="U28" s="679"/>
      <c r="V28" s="679"/>
      <c r="W28" s="679"/>
      <c r="X28" s="679"/>
      <c r="Y28" s="680"/>
      <c r="Z28" s="715">
        <v>1.3</v>
      </c>
      <c r="AA28" s="715"/>
      <c r="AB28" s="715"/>
      <c r="AC28" s="715"/>
      <c r="AD28" s="716" t="s">
        <v>129</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1880573</v>
      </c>
      <c r="CS28" s="679"/>
      <c r="CT28" s="679"/>
      <c r="CU28" s="679"/>
      <c r="CV28" s="679"/>
      <c r="CW28" s="679"/>
      <c r="CX28" s="679"/>
      <c r="CY28" s="680"/>
      <c r="CZ28" s="681">
        <v>6.7</v>
      </c>
      <c r="DA28" s="699"/>
      <c r="DB28" s="699"/>
      <c r="DC28" s="700"/>
      <c r="DD28" s="684">
        <v>1856513</v>
      </c>
      <c r="DE28" s="679"/>
      <c r="DF28" s="679"/>
      <c r="DG28" s="679"/>
      <c r="DH28" s="679"/>
      <c r="DI28" s="679"/>
      <c r="DJ28" s="679"/>
      <c r="DK28" s="680"/>
      <c r="DL28" s="684">
        <v>1856513</v>
      </c>
      <c r="DM28" s="679"/>
      <c r="DN28" s="679"/>
      <c r="DO28" s="679"/>
      <c r="DP28" s="679"/>
      <c r="DQ28" s="679"/>
      <c r="DR28" s="679"/>
      <c r="DS28" s="679"/>
      <c r="DT28" s="679"/>
      <c r="DU28" s="679"/>
      <c r="DV28" s="680"/>
      <c r="DW28" s="681">
        <v>12.9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287034</v>
      </c>
      <c r="S29" s="679"/>
      <c r="T29" s="679"/>
      <c r="U29" s="679"/>
      <c r="V29" s="679"/>
      <c r="W29" s="679"/>
      <c r="X29" s="679"/>
      <c r="Y29" s="680"/>
      <c r="Z29" s="715">
        <v>1</v>
      </c>
      <c r="AA29" s="715"/>
      <c r="AB29" s="715"/>
      <c r="AC29" s="715"/>
      <c r="AD29" s="716">
        <v>20997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68</v>
      </c>
      <c r="CG29" s="712"/>
      <c r="CH29" s="712"/>
      <c r="CI29" s="712"/>
      <c r="CJ29" s="712"/>
      <c r="CK29" s="712"/>
      <c r="CL29" s="712"/>
      <c r="CM29" s="712"/>
      <c r="CN29" s="712"/>
      <c r="CO29" s="712"/>
      <c r="CP29" s="712"/>
      <c r="CQ29" s="713"/>
      <c r="CR29" s="678">
        <v>1880551</v>
      </c>
      <c r="CS29" s="697"/>
      <c r="CT29" s="697"/>
      <c r="CU29" s="697"/>
      <c r="CV29" s="697"/>
      <c r="CW29" s="697"/>
      <c r="CX29" s="697"/>
      <c r="CY29" s="698"/>
      <c r="CZ29" s="681">
        <v>6.7</v>
      </c>
      <c r="DA29" s="699"/>
      <c r="DB29" s="699"/>
      <c r="DC29" s="700"/>
      <c r="DD29" s="684">
        <v>1856491</v>
      </c>
      <c r="DE29" s="697"/>
      <c r="DF29" s="697"/>
      <c r="DG29" s="697"/>
      <c r="DH29" s="697"/>
      <c r="DI29" s="697"/>
      <c r="DJ29" s="697"/>
      <c r="DK29" s="698"/>
      <c r="DL29" s="684">
        <v>1856491</v>
      </c>
      <c r="DM29" s="697"/>
      <c r="DN29" s="697"/>
      <c r="DO29" s="697"/>
      <c r="DP29" s="697"/>
      <c r="DQ29" s="697"/>
      <c r="DR29" s="697"/>
      <c r="DS29" s="697"/>
      <c r="DT29" s="697"/>
      <c r="DU29" s="697"/>
      <c r="DV29" s="698"/>
      <c r="DW29" s="681">
        <v>12.9</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129876</v>
      </c>
      <c r="S30" s="679"/>
      <c r="T30" s="679"/>
      <c r="U30" s="679"/>
      <c r="V30" s="679"/>
      <c r="W30" s="679"/>
      <c r="X30" s="679"/>
      <c r="Y30" s="680"/>
      <c r="Z30" s="715">
        <v>0.5</v>
      </c>
      <c r="AA30" s="715"/>
      <c r="AB30" s="715"/>
      <c r="AC30" s="715"/>
      <c r="AD30" s="716">
        <v>141</v>
      </c>
      <c r="AE30" s="716"/>
      <c r="AF30" s="716"/>
      <c r="AG30" s="716"/>
      <c r="AH30" s="716"/>
      <c r="AI30" s="716"/>
      <c r="AJ30" s="716"/>
      <c r="AK30" s="716"/>
      <c r="AL30" s="681">
        <v>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1742337</v>
      </c>
      <c r="CS30" s="679"/>
      <c r="CT30" s="679"/>
      <c r="CU30" s="679"/>
      <c r="CV30" s="679"/>
      <c r="CW30" s="679"/>
      <c r="CX30" s="679"/>
      <c r="CY30" s="680"/>
      <c r="CZ30" s="681">
        <v>6.2</v>
      </c>
      <c r="DA30" s="699"/>
      <c r="DB30" s="699"/>
      <c r="DC30" s="700"/>
      <c r="DD30" s="684">
        <v>1721479</v>
      </c>
      <c r="DE30" s="679"/>
      <c r="DF30" s="679"/>
      <c r="DG30" s="679"/>
      <c r="DH30" s="679"/>
      <c r="DI30" s="679"/>
      <c r="DJ30" s="679"/>
      <c r="DK30" s="680"/>
      <c r="DL30" s="684">
        <v>1721479</v>
      </c>
      <c r="DM30" s="679"/>
      <c r="DN30" s="679"/>
      <c r="DO30" s="679"/>
      <c r="DP30" s="679"/>
      <c r="DQ30" s="679"/>
      <c r="DR30" s="679"/>
      <c r="DS30" s="679"/>
      <c r="DT30" s="679"/>
      <c r="DU30" s="679"/>
      <c r="DV30" s="680"/>
      <c r="DW30" s="681">
        <v>11.9</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4231808</v>
      </c>
      <c r="S31" s="679"/>
      <c r="T31" s="679"/>
      <c r="U31" s="679"/>
      <c r="V31" s="679"/>
      <c r="W31" s="679"/>
      <c r="X31" s="679"/>
      <c r="Y31" s="680"/>
      <c r="Z31" s="715">
        <v>14.9</v>
      </c>
      <c r="AA31" s="715"/>
      <c r="AB31" s="715"/>
      <c r="AC31" s="715"/>
      <c r="AD31" s="716" t="s">
        <v>231</v>
      </c>
      <c r="AE31" s="716"/>
      <c r="AF31" s="716"/>
      <c r="AG31" s="716"/>
      <c r="AH31" s="716"/>
      <c r="AI31" s="716"/>
      <c r="AJ31" s="716"/>
      <c r="AK31" s="716"/>
      <c r="AL31" s="681" t="s">
        <v>129</v>
      </c>
      <c r="AM31" s="682"/>
      <c r="AN31" s="682"/>
      <c r="AO31" s="717"/>
      <c r="AP31" s="752" t="s">
        <v>307</v>
      </c>
      <c r="AQ31" s="753"/>
      <c r="AR31" s="753"/>
      <c r="AS31" s="753"/>
      <c r="AT31" s="758" t="s">
        <v>308</v>
      </c>
      <c r="AU31" s="231"/>
      <c r="AV31" s="231"/>
      <c r="AW31" s="231"/>
      <c r="AX31" s="744" t="s">
        <v>185</v>
      </c>
      <c r="AY31" s="745"/>
      <c r="AZ31" s="745"/>
      <c r="BA31" s="745"/>
      <c r="BB31" s="745"/>
      <c r="BC31" s="745"/>
      <c r="BD31" s="745"/>
      <c r="BE31" s="745"/>
      <c r="BF31" s="746"/>
      <c r="BG31" s="747">
        <v>99.4</v>
      </c>
      <c r="BH31" s="748"/>
      <c r="BI31" s="748"/>
      <c r="BJ31" s="748"/>
      <c r="BK31" s="748"/>
      <c r="BL31" s="748"/>
      <c r="BM31" s="749">
        <v>97.5</v>
      </c>
      <c r="BN31" s="748"/>
      <c r="BO31" s="748"/>
      <c r="BP31" s="748"/>
      <c r="BQ31" s="750"/>
      <c r="BR31" s="747">
        <v>99.5</v>
      </c>
      <c r="BS31" s="748"/>
      <c r="BT31" s="748"/>
      <c r="BU31" s="748"/>
      <c r="BV31" s="748"/>
      <c r="BW31" s="748"/>
      <c r="BX31" s="749">
        <v>97.1</v>
      </c>
      <c r="BY31" s="748"/>
      <c r="BZ31" s="748"/>
      <c r="CA31" s="748"/>
      <c r="CB31" s="750"/>
      <c r="CD31" s="769"/>
      <c r="CE31" s="770"/>
      <c r="CF31" s="711" t="s">
        <v>309</v>
      </c>
      <c r="CG31" s="712"/>
      <c r="CH31" s="712"/>
      <c r="CI31" s="712"/>
      <c r="CJ31" s="712"/>
      <c r="CK31" s="712"/>
      <c r="CL31" s="712"/>
      <c r="CM31" s="712"/>
      <c r="CN31" s="712"/>
      <c r="CO31" s="712"/>
      <c r="CP31" s="712"/>
      <c r="CQ31" s="713"/>
      <c r="CR31" s="678">
        <v>138214</v>
      </c>
      <c r="CS31" s="697"/>
      <c r="CT31" s="697"/>
      <c r="CU31" s="697"/>
      <c r="CV31" s="697"/>
      <c r="CW31" s="697"/>
      <c r="CX31" s="697"/>
      <c r="CY31" s="698"/>
      <c r="CZ31" s="681">
        <v>0.5</v>
      </c>
      <c r="DA31" s="699"/>
      <c r="DB31" s="699"/>
      <c r="DC31" s="700"/>
      <c r="DD31" s="684">
        <v>135012</v>
      </c>
      <c r="DE31" s="697"/>
      <c r="DF31" s="697"/>
      <c r="DG31" s="697"/>
      <c r="DH31" s="697"/>
      <c r="DI31" s="697"/>
      <c r="DJ31" s="697"/>
      <c r="DK31" s="698"/>
      <c r="DL31" s="684">
        <v>135012</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310</v>
      </c>
      <c r="C32" s="762"/>
      <c r="D32" s="762"/>
      <c r="E32" s="762"/>
      <c r="F32" s="762"/>
      <c r="G32" s="762"/>
      <c r="H32" s="762"/>
      <c r="I32" s="762"/>
      <c r="J32" s="762"/>
      <c r="K32" s="762"/>
      <c r="L32" s="762"/>
      <c r="M32" s="762"/>
      <c r="N32" s="762"/>
      <c r="O32" s="762"/>
      <c r="P32" s="762"/>
      <c r="Q32" s="763"/>
      <c r="R32" s="678" t="s">
        <v>173</v>
      </c>
      <c r="S32" s="679"/>
      <c r="T32" s="679"/>
      <c r="U32" s="679"/>
      <c r="V32" s="679"/>
      <c r="W32" s="679"/>
      <c r="X32" s="679"/>
      <c r="Y32" s="680"/>
      <c r="Z32" s="715" t="s">
        <v>231</v>
      </c>
      <c r="AA32" s="715"/>
      <c r="AB32" s="715"/>
      <c r="AC32" s="715"/>
      <c r="AD32" s="716" t="s">
        <v>129</v>
      </c>
      <c r="AE32" s="716"/>
      <c r="AF32" s="716"/>
      <c r="AG32" s="716"/>
      <c r="AH32" s="716"/>
      <c r="AI32" s="716"/>
      <c r="AJ32" s="716"/>
      <c r="AK32" s="716"/>
      <c r="AL32" s="681" t="s">
        <v>129</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99.2</v>
      </c>
      <c r="BH32" s="697"/>
      <c r="BI32" s="697"/>
      <c r="BJ32" s="697"/>
      <c r="BK32" s="697"/>
      <c r="BL32" s="697"/>
      <c r="BM32" s="682">
        <v>97.7</v>
      </c>
      <c r="BN32" s="743"/>
      <c r="BO32" s="743"/>
      <c r="BP32" s="743"/>
      <c r="BQ32" s="721"/>
      <c r="BR32" s="751">
        <v>99.4</v>
      </c>
      <c r="BS32" s="697"/>
      <c r="BT32" s="697"/>
      <c r="BU32" s="697"/>
      <c r="BV32" s="697"/>
      <c r="BW32" s="697"/>
      <c r="BX32" s="682">
        <v>97.6</v>
      </c>
      <c r="BY32" s="743"/>
      <c r="BZ32" s="743"/>
      <c r="CA32" s="743"/>
      <c r="CB32" s="721"/>
      <c r="CD32" s="771"/>
      <c r="CE32" s="772"/>
      <c r="CF32" s="711" t="s">
        <v>313</v>
      </c>
      <c r="CG32" s="712"/>
      <c r="CH32" s="712"/>
      <c r="CI32" s="712"/>
      <c r="CJ32" s="712"/>
      <c r="CK32" s="712"/>
      <c r="CL32" s="712"/>
      <c r="CM32" s="712"/>
      <c r="CN32" s="712"/>
      <c r="CO32" s="712"/>
      <c r="CP32" s="712"/>
      <c r="CQ32" s="713"/>
      <c r="CR32" s="678">
        <v>22</v>
      </c>
      <c r="CS32" s="679"/>
      <c r="CT32" s="679"/>
      <c r="CU32" s="679"/>
      <c r="CV32" s="679"/>
      <c r="CW32" s="679"/>
      <c r="CX32" s="679"/>
      <c r="CY32" s="680"/>
      <c r="CZ32" s="681">
        <v>0</v>
      </c>
      <c r="DA32" s="699"/>
      <c r="DB32" s="699"/>
      <c r="DC32" s="700"/>
      <c r="DD32" s="684">
        <v>22</v>
      </c>
      <c r="DE32" s="679"/>
      <c r="DF32" s="679"/>
      <c r="DG32" s="679"/>
      <c r="DH32" s="679"/>
      <c r="DI32" s="679"/>
      <c r="DJ32" s="679"/>
      <c r="DK32" s="680"/>
      <c r="DL32" s="684">
        <v>22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2687210</v>
      </c>
      <c r="S33" s="679"/>
      <c r="T33" s="679"/>
      <c r="U33" s="679"/>
      <c r="V33" s="679"/>
      <c r="W33" s="679"/>
      <c r="X33" s="679"/>
      <c r="Y33" s="680"/>
      <c r="Z33" s="715">
        <v>9.4</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99.5</v>
      </c>
      <c r="BH33" s="663"/>
      <c r="BI33" s="663"/>
      <c r="BJ33" s="663"/>
      <c r="BK33" s="663"/>
      <c r="BL33" s="663"/>
      <c r="BM33" s="706">
        <v>97.1</v>
      </c>
      <c r="BN33" s="663"/>
      <c r="BO33" s="663"/>
      <c r="BP33" s="663"/>
      <c r="BQ33" s="727"/>
      <c r="BR33" s="742">
        <v>99.5</v>
      </c>
      <c r="BS33" s="663"/>
      <c r="BT33" s="663"/>
      <c r="BU33" s="663"/>
      <c r="BV33" s="663"/>
      <c r="BW33" s="663"/>
      <c r="BX33" s="706">
        <v>96.3</v>
      </c>
      <c r="BY33" s="663"/>
      <c r="BZ33" s="663"/>
      <c r="CA33" s="663"/>
      <c r="CB33" s="727"/>
      <c r="CD33" s="711" t="s">
        <v>316</v>
      </c>
      <c r="CE33" s="712"/>
      <c r="CF33" s="712"/>
      <c r="CG33" s="712"/>
      <c r="CH33" s="712"/>
      <c r="CI33" s="712"/>
      <c r="CJ33" s="712"/>
      <c r="CK33" s="712"/>
      <c r="CL33" s="712"/>
      <c r="CM33" s="712"/>
      <c r="CN33" s="712"/>
      <c r="CO33" s="712"/>
      <c r="CP33" s="712"/>
      <c r="CQ33" s="713"/>
      <c r="CR33" s="678">
        <v>13360484</v>
      </c>
      <c r="CS33" s="697"/>
      <c r="CT33" s="697"/>
      <c r="CU33" s="697"/>
      <c r="CV33" s="697"/>
      <c r="CW33" s="697"/>
      <c r="CX33" s="697"/>
      <c r="CY33" s="698"/>
      <c r="CZ33" s="681">
        <v>47.3</v>
      </c>
      <c r="DA33" s="699"/>
      <c r="DB33" s="699"/>
      <c r="DC33" s="700"/>
      <c r="DD33" s="684">
        <v>8376879</v>
      </c>
      <c r="DE33" s="697"/>
      <c r="DF33" s="697"/>
      <c r="DG33" s="697"/>
      <c r="DH33" s="697"/>
      <c r="DI33" s="697"/>
      <c r="DJ33" s="697"/>
      <c r="DK33" s="698"/>
      <c r="DL33" s="684">
        <v>6324180</v>
      </c>
      <c r="DM33" s="697"/>
      <c r="DN33" s="697"/>
      <c r="DO33" s="697"/>
      <c r="DP33" s="697"/>
      <c r="DQ33" s="697"/>
      <c r="DR33" s="697"/>
      <c r="DS33" s="697"/>
      <c r="DT33" s="697"/>
      <c r="DU33" s="697"/>
      <c r="DV33" s="698"/>
      <c r="DW33" s="681">
        <v>43.8</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115185</v>
      </c>
      <c r="S34" s="679"/>
      <c r="T34" s="679"/>
      <c r="U34" s="679"/>
      <c r="V34" s="679"/>
      <c r="W34" s="679"/>
      <c r="X34" s="679"/>
      <c r="Y34" s="680"/>
      <c r="Z34" s="715">
        <v>0.4</v>
      </c>
      <c r="AA34" s="715"/>
      <c r="AB34" s="715"/>
      <c r="AC34" s="715"/>
      <c r="AD34" s="716">
        <v>11850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3558186</v>
      </c>
      <c r="CS34" s="679"/>
      <c r="CT34" s="679"/>
      <c r="CU34" s="679"/>
      <c r="CV34" s="679"/>
      <c r="CW34" s="679"/>
      <c r="CX34" s="679"/>
      <c r="CY34" s="680"/>
      <c r="CZ34" s="681">
        <v>12.6</v>
      </c>
      <c r="DA34" s="699"/>
      <c r="DB34" s="699"/>
      <c r="DC34" s="700"/>
      <c r="DD34" s="684">
        <v>1892994</v>
      </c>
      <c r="DE34" s="679"/>
      <c r="DF34" s="679"/>
      <c r="DG34" s="679"/>
      <c r="DH34" s="679"/>
      <c r="DI34" s="679"/>
      <c r="DJ34" s="679"/>
      <c r="DK34" s="680"/>
      <c r="DL34" s="684">
        <v>1687788</v>
      </c>
      <c r="DM34" s="679"/>
      <c r="DN34" s="679"/>
      <c r="DO34" s="679"/>
      <c r="DP34" s="679"/>
      <c r="DQ34" s="679"/>
      <c r="DR34" s="679"/>
      <c r="DS34" s="679"/>
      <c r="DT34" s="679"/>
      <c r="DU34" s="679"/>
      <c r="DV34" s="680"/>
      <c r="DW34" s="681">
        <v>11.7</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1731068</v>
      </c>
      <c r="S35" s="679"/>
      <c r="T35" s="679"/>
      <c r="U35" s="679"/>
      <c r="V35" s="679"/>
      <c r="W35" s="679"/>
      <c r="X35" s="679"/>
      <c r="Y35" s="680"/>
      <c r="Z35" s="715">
        <v>6.1</v>
      </c>
      <c r="AA35" s="715"/>
      <c r="AB35" s="715"/>
      <c r="AC35" s="715"/>
      <c r="AD35" s="716" t="s">
        <v>129</v>
      </c>
      <c r="AE35" s="716"/>
      <c r="AF35" s="716"/>
      <c r="AG35" s="716"/>
      <c r="AH35" s="716"/>
      <c r="AI35" s="716"/>
      <c r="AJ35" s="716"/>
      <c r="AK35" s="716"/>
      <c r="AL35" s="681" t="s">
        <v>129</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137089</v>
      </c>
      <c r="CS35" s="697"/>
      <c r="CT35" s="697"/>
      <c r="CU35" s="697"/>
      <c r="CV35" s="697"/>
      <c r="CW35" s="697"/>
      <c r="CX35" s="697"/>
      <c r="CY35" s="698"/>
      <c r="CZ35" s="681">
        <v>0.5</v>
      </c>
      <c r="DA35" s="699"/>
      <c r="DB35" s="699"/>
      <c r="DC35" s="700"/>
      <c r="DD35" s="684">
        <v>91966</v>
      </c>
      <c r="DE35" s="697"/>
      <c r="DF35" s="697"/>
      <c r="DG35" s="697"/>
      <c r="DH35" s="697"/>
      <c r="DI35" s="697"/>
      <c r="DJ35" s="697"/>
      <c r="DK35" s="698"/>
      <c r="DL35" s="684">
        <v>91966</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1946763</v>
      </c>
      <c r="S36" s="679"/>
      <c r="T36" s="679"/>
      <c r="U36" s="679"/>
      <c r="V36" s="679"/>
      <c r="W36" s="679"/>
      <c r="X36" s="679"/>
      <c r="Y36" s="680"/>
      <c r="Z36" s="715">
        <v>6.8</v>
      </c>
      <c r="AA36" s="715"/>
      <c r="AB36" s="715"/>
      <c r="AC36" s="715"/>
      <c r="AD36" s="716" t="s">
        <v>129</v>
      </c>
      <c r="AE36" s="716"/>
      <c r="AF36" s="716"/>
      <c r="AG36" s="716"/>
      <c r="AH36" s="716"/>
      <c r="AI36" s="716"/>
      <c r="AJ36" s="716"/>
      <c r="AK36" s="716"/>
      <c r="AL36" s="681" t="s">
        <v>173</v>
      </c>
      <c r="AM36" s="682"/>
      <c r="AN36" s="682"/>
      <c r="AO36" s="717"/>
      <c r="AP36" s="235"/>
      <c r="AQ36" s="730" t="s">
        <v>324</v>
      </c>
      <c r="AR36" s="731"/>
      <c r="AS36" s="731"/>
      <c r="AT36" s="731"/>
      <c r="AU36" s="731"/>
      <c r="AV36" s="731"/>
      <c r="AW36" s="731"/>
      <c r="AX36" s="731"/>
      <c r="AY36" s="732"/>
      <c r="AZ36" s="733">
        <v>4343273</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320713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3800409</v>
      </c>
      <c r="CS36" s="679"/>
      <c r="CT36" s="679"/>
      <c r="CU36" s="679"/>
      <c r="CV36" s="679"/>
      <c r="CW36" s="679"/>
      <c r="CX36" s="679"/>
      <c r="CY36" s="680"/>
      <c r="CZ36" s="681">
        <v>13.5</v>
      </c>
      <c r="DA36" s="699"/>
      <c r="DB36" s="699"/>
      <c r="DC36" s="700"/>
      <c r="DD36" s="684">
        <v>3130415</v>
      </c>
      <c r="DE36" s="679"/>
      <c r="DF36" s="679"/>
      <c r="DG36" s="679"/>
      <c r="DH36" s="679"/>
      <c r="DI36" s="679"/>
      <c r="DJ36" s="679"/>
      <c r="DK36" s="680"/>
      <c r="DL36" s="684">
        <v>2661604</v>
      </c>
      <c r="DM36" s="679"/>
      <c r="DN36" s="679"/>
      <c r="DO36" s="679"/>
      <c r="DP36" s="679"/>
      <c r="DQ36" s="679"/>
      <c r="DR36" s="679"/>
      <c r="DS36" s="679"/>
      <c r="DT36" s="679"/>
      <c r="DU36" s="679"/>
      <c r="DV36" s="680"/>
      <c r="DW36" s="681">
        <v>18.399999999999999</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356374</v>
      </c>
      <c r="S37" s="679"/>
      <c r="T37" s="679"/>
      <c r="U37" s="679"/>
      <c r="V37" s="679"/>
      <c r="W37" s="679"/>
      <c r="X37" s="679"/>
      <c r="Y37" s="680"/>
      <c r="Z37" s="715">
        <v>1.3</v>
      </c>
      <c r="AA37" s="715"/>
      <c r="AB37" s="715"/>
      <c r="AC37" s="715"/>
      <c r="AD37" s="716" t="s">
        <v>129</v>
      </c>
      <c r="AE37" s="716"/>
      <c r="AF37" s="716"/>
      <c r="AG37" s="716"/>
      <c r="AH37" s="716"/>
      <c r="AI37" s="716"/>
      <c r="AJ37" s="716"/>
      <c r="AK37" s="716"/>
      <c r="AL37" s="681" t="s">
        <v>231</v>
      </c>
      <c r="AM37" s="682"/>
      <c r="AN37" s="682"/>
      <c r="AO37" s="717"/>
      <c r="AQ37" s="718" t="s">
        <v>328</v>
      </c>
      <c r="AR37" s="719"/>
      <c r="AS37" s="719"/>
      <c r="AT37" s="719"/>
      <c r="AU37" s="719"/>
      <c r="AV37" s="719"/>
      <c r="AW37" s="719"/>
      <c r="AX37" s="719"/>
      <c r="AY37" s="720"/>
      <c r="AZ37" s="678">
        <v>958943</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219120</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1887344</v>
      </c>
      <c r="CS37" s="697"/>
      <c r="CT37" s="697"/>
      <c r="CU37" s="697"/>
      <c r="CV37" s="697"/>
      <c r="CW37" s="697"/>
      <c r="CX37" s="697"/>
      <c r="CY37" s="698"/>
      <c r="CZ37" s="681">
        <v>6.7</v>
      </c>
      <c r="DA37" s="699"/>
      <c r="DB37" s="699"/>
      <c r="DC37" s="700"/>
      <c r="DD37" s="684">
        <v>1858023</v>
      </c>
      <c r="DE37" s="697"/>
      <c r="DF37" s="697"/>
      <c r="DG37" s="697"/>
      <c r="DH37" s="697"/>
      <c r="DI37" s="697"/>
      <c r="DJ37" s="697"/>
      <c r="DK37" s="698"/>
      <c r="DL37" s="684">
        <v>1771748</v>
      </c>
      <c r="DM37" s="697"/>
      <c r="DN37" s="697"/>
      <c r="DO37" s="697"/>
      <c r="DP37" s="697"/>
      <c r="DQ37" s="697"/>
      <c r="DR37" s="697"/>
      <c r="DS37" s="697"/>
      <c r="DT37" s="697"/>
      <c r="DU37" s="697"/>
      <c r="DV37" s="698"/>
      <c r="DW37" s="681">
        <v>12.3</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621425</v>
      </c>
      <c r="S38" s="679"/>
      <c r="T38" s="679"/>
      <c r="U38" s="679"/>
      <c r="V38" s="679"/>
      <c r="W38" s="679"/>
      <c r="X38" s="679"/>
      <c r="Y38" s="680"/>
      <c r="Z38" s="715">
        <v>2.2000000000000002</v>
      </c>
      <c r="AA38" s="715"/>
      <c r="AB38" s="715"/>
      <c r="AC38" s="715"/>
      <c r="AD38" s="716">
        <v>111</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515340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7201</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2461945</v>
      </c>
      <c r="CS38" s="679"/>
      <c r="CT38" s="679"/>
      <c r="CU38" s="679"/>
      <c r="CV38" s="679"/>
      <c r="CW38" s="679"/>
      <c r="CX38" s="679"/>
      <c r="CY38" s="680"/>
      <c r="CZ38" s="681">
        <v>8.6999999999999993</v>
      </c>
      <c r="DA38" s="699"/>
      <c r="DB38" s="699"/>
      <c r="DC38" s="700"/>
      <c r="DD38" s="684">
        <v>1998427</v>
      </c>
      <c r="DE38" s="679"/>
      <c r="DF38" s="679"/>
      <c r="DG38" s="679"/>
      <c r="DH38" s="679"/>
      <c r="DI38" s="679"/>
      <c r="DJ38" s="679"/>
      <c r="DK38" s="680"/>
      <c r="DL38" s="684">
        <v>1882822</v>
      </c>
      <c r="DM38" s="679"/>
      <c r="DN38" s="679"/>
      <c r="DO38" s="679"/>
      <c r="DP38" s="679"/>
      <c r="DQ38" s="679"/>
      <c r="DR38" s="679"/>
      <c r="DS38" s="679"/>
      <c r="DT38" s="679"/>
      <c r="DU38" s="679"/>
      <c r="DV38" s="680"/>
      <c r="DW38" s="681">
        <v>13</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1493078</v>
      </c>
      <c r="S39" s="679"/>
      <c r="T39" s="679"/>
      <c r="U39" s="679"/>
      <c r="V39" s="679"/>
      <c r="W39" s="679"/>
      <c r="X39" s="679"/>
      <c r="Y39" s="680"/>
      <c r="Z39" s="715">
        <v>5.2</v>
      </c>
      <c r="AA39" s="715"/>
      <c r="AB39" s="715"/>
      <c r="AC39" s="715"/>
      <c r="AD39" s="716" t="s">
        <v>231</v>
      </c>
      <c r="AE39" s="716"/>
      <c r="AF39" s="716"/>
      <c r="AG39" s="716"/>
      <c r="AH39" s="716"/>
      <c r="AI39" s="716"/>
      <c r="AJ39" s="716"/>
      <c r="AK39" s="716"/>
      <c r="AL39" s="681" t="s">
        <v>129</v>
      </c>
      <c r="AM39" s="682"/>
      <c r="AN39" s="682"/>
      <c r="AO39" s="717"/>
      <c r="AQ39" s="718" t="s">
        <v>336</v>
      </c>
      <c r="AR39" s="719"/>
      <c r="AS39" s="719"/>
      <c r="AT39" s="719"/>
      <c r="AU39" s="719"/>
      <c r="AV39" s="719"/>
      <c r="AW39" s="719"/>
      <c r="AX39" s="719"/>
      <c r="AY39" s="720"/>
      <c r="AZ39" s="678">
        <v>259366</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11409</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2089244</v>
      </c>
      <c r="CS39" s="697"/>
      <c r="CT39" s="697"/>
      <c r="CU39" s="697"/>
      <c r="CV39" s="697"/>
      <c r="CW39" s="697"/>
      <c r="CX39" s="697"/>
      <c r="CY39" s="698"/>
      <c r="CZ39" s="681">
        <v>7.4</v>
      </c>
      <c r="DA39" s="699"/>
      <c r="DB39" s="699"/>
      <c r="DC39" s="700"/>
      <c r="DD39" s="684">
        <v>263766</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231</v>
      </c>
      <c r="AM40" s="682"/>
      <c r="AN40" s="682"/>
      <c r="AO40" s="717"/>
      <c r="AQ40" s="718" t="s">
        <v>340</v>
      </c>
      <c r="AR40" s="719"/>
      <c r="AS40" s="719"/>
      <c r="AT40" s="719"/>
      <c r="AU40" s="719"/>
      <c r="AV40" s="719"/>
      <c r="AW40" s="719"/>
      <c r="AX40" s="719"/>
      <c r="AY40" s="720"/>
      <c r="AZ40" s="678">
        <v>147679</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109</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1313611</v>
      </c>
      <c r="CS40" s="679"/>
      <c r="CT40" s="679"/>
      <c r="CU40" s="679"/>
      <c r="CV40" s="679"/>
      <c r="CW40" s="679"/>
      <c r="CX40" s="679"/>
      <c r="CY40" s="680"/>
      <c r="CZ40" s="681">
        <v>4.7</v>
      </c>
      <c r="DA40" s="699"/>
      <c r="DB40" s="699"/>
      <c r="DC40" s="700"/>
      <c r="DD40" s="684">
        <v>999311</v>
      </c>
      <c r="DE40" s="679"/>
      <c r="DF40" s="679"/>
      <c r="DG40" s="679"/>
      <c r="DH40" s="679"/>
      <c r="DI40" s="679"/>
      <c r="DJ40" s="679"/>
      <c r="DK40" s="680"/>
      <c r="DL40" s="684" t="s">
        <v>231</v>
      </c>
      <c r="DM40" s="679"/>
      <c r="DN40" s="679"/>
      <c r="DO40" s="679"/>
      <c r="DP40" s="679"/>
      <c r="DQ40" s="679"/>
      <c r="DR40" s="679"/>
      <c r="DS40" s="679"/>
      <c r="DT40" s="679"/>
      <c r="DU40" s="679"/>
      <c r="DV40" s="680"/>
      <c r="DW40" s="681" t="s">
        <v>231</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804578</v>
      </c>
      <c r="S41" s="679"/>
      <c r="T41" s="679"/>
      <c r="U41" s="679"/>
      <c r="V41" s="679"/>
      <c r="W41" s="679"/>
      <c r="X41" s="679"/>
      <c r="Y41" s="680"/>
      <c r="Z41" s="715">
        <v>2.8</v>
      </c>
      <c r="AA41" s="715"/>
      <c r="AB41" s="715"/>
      <c r="AC41" s="715"/>
      <c r="AD41" s="716" t="s">
        <v>231</v>
      </c>
      <c r="AE41" s="716"/>
      <c r="AF41" s="716"/>
      <c r="AG41" s="716"/>
      <c r="AH41" s="716"/>
      <c r="AI41" s="716"/>
      <c r="AJ41" s="716"/>
      <c r="AK41" s="716"/>
      <c r="AL41" s="681" t="s">
        <v>129</v>
      </c>
      <c r="AM41" s="682"/>
      <c r="AN41" s="682"/>
      <c r="AO41" s="717"/>
      <c r="AQ41" s="718" t="s">
        <v>345</v>
      </c>
      <c r="AR41" s="719"/>
      <c r="AS41" s="719"/>
      <c r="AT41" s="719"/>
      <c r="AU41" s="719"/>
      <c r="AV41" s="719"/>
      <c r="AW41" s="719"/>
      <c r="AX41" s="719"/>
      <c r="AY41" s="720"/>
      <c r="AZ41" s="678">
        <v>590175</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v>1</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231</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28474000</v>
      </c>
      <c r="S42" s="701"/>
      <c r="T42" s="701"/>
      <c r="U42" s="701"/>
      <c r="V42" s="701"/>
      <c r="W42" s="701"/>
      <c r="X42" s="701"/>
      <c r="Y42" s="703"/>
      <c r="Z42" s="704">
        <v>100</v>
      </c>
      <c r="AA42" s="704"/>
      <c r="AB42" s="704"/>
      <c r="AC42" s="704"/>
      <c r="AD42" s="705">
        <v>13633996</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1871770</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404</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2394700</v>
      </c>
      <c r="CS42" s="679"/>
      <c r="CT42" s="679"/>
      <c r="CU42" s="679"/>
      <c r="CV42" s="679"/>
      <c r="CW42" s="679"/>
      <c r="CX42" s="679"/>
      <c r="CY42" s="680"/>
      <c r="CZ42" s="681">
        <v>8.5</v>
      </c>
      <c r="DA42" s="682"/>
      <c r="DB42" s="682"/>
      <c r="DC42" s="683"/>
      <c r="DD42" s="684">
        <v>598072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30469</v>
      </c>
      <c r="CS43" s="697"/>
      <c r="CT43" s="697"/>
      <c r="CU43" s="697"/>
      <c r="CV43" s="697"/>
      <c r="CW43" s="697"/>
      <c r="CX43" s="697"/>
      <c r="CY43" s="698"/>
      <c r="CZ43" s="681">
        <v>0.1</v>
      </c>
      <c r="DA43" s="699"/>
      <c r="DB43" s="699"/>
      <c r="DC43" s="700"/>
      <c r="DD43" s="684">
        <v>12879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2064312</v>
      </c>
      <c r="CS44" s="679"/>
      <c r="CT44" s="679"/>
      <c r="CU44" s="679"/>
      <c r="CV44" s="679"/>
      <c r="CW44" s="679"/>
      <c r="CX44" s="679"/>
      <c r="CY44" s="680"/>
      <c r="CZ44" s="681">
        <v>7.3</v>
      </c>
      <c r="DA44" s="682"/>
      <c r="DB44" s="682"/>
      <c r="DC44" s="683"/>
      <c r="DD44" s="684">
        <v>572734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1051537</v>
      </c>
      <c r="CS45" s="697"/>
      <c r="CT45" s="697"/>
      <c r="CU45" s="697"/>
      <c r="CV45" s="697"/>
      <c r="CW45" s="697"/>
      <c r="CX45" s="697"/>
      <c r="CY45" s="698"/>
      <c r="CZ45" s="681">
        <v>3.7</v>
      </c>
      <c r="DA45" s="699"/>
      <c r="DB45" s="699"/>
      <c r="DC45" s="700"/>
      <c r="DD45" s="684">
        <v>52193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954574</v>
      </c>
      <c r="CS46" s="679"/>
      <c r="CT46" s="679"/>
      <c r="CU46" s="679"/>
      <c r="CV46" s="679"/>
      <c r="CW46" s="679"/>
      <c r="CX46" s="679"/>
      <c r="CY46" s="680"/>
      <c r="CZ46" s="681">
        <v>3.4</v>
      </c>
      <c r="DA46" s="682"/>
      <c r="DB46" s="682"/>
      <c r="DC46" s="683"/>
      <c r="DD46" s="684">
        <v>491154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330388</v>
      </c>
      <c r="CS47" s="697"/>
      <c r="CT47" s="697"/>
      <c r="CU47" s="697"/>
      <c r="CV47" s="697"/>
      <c r="CW47" s="697"/>
      <c r="CX47" s="697"/>
      <c r="CY47" s="698"/>
      <c r="CZ47" s="681">
        <v>1.2</v>
      </c>
      <c r="DA47" s="699"/>
      <c r="DB47" s="699"/>
      <c r="DC47" s="700"/>
      <c r="DD47" s="684">
        <v>25338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28228398</v>
      </c>
      <c r="CS49" s="663"/>
      <c r="CT49" s="663"/>
      <c r="CU49" s="663"/>
      <c r="CV49" s="663"/>
      <c r="CW49" s="663"/>
      <c r="CX49" s="663"/>
      <c r="CY49" s="664"/>
      <c r="CZ49" s="665">
        <v>100</v>
      </c>
      <c r="DA49" s="666"/>
      <c r="DB49" s="666"/>
      <c r="DC49" s="667"/>
      <c r="DD49" s="668">
        <v>16260621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0hNZQkGJlFMFwpUOwWMMP4JrZrMTXlWqTUoJlF918hv+t/BLc9ASyqSPs3lSy+LcTgi0OTpOAc2EzdgjSmegg==" saltValue="dZ9vxbQKcojX3p7SY/bw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28502</v>
      </c>
      <c r="R7" s="1198"/>
      <c r="S7" s="1198"/>
      <c r="T7" s="1198"/>
      <c r="U7" s="1198"/>
      <c r="V7" s="1198">
        <v>28262</v>
      </c>
      <c r="W7" s="1198"/>
      <c r="X7" s="1198"/>
      <c r="Y7" s="1198"/>
      <c r="Z7" s="1198"/>
      <c r="AA7" s="1198">
        <v>240</v>
      </c>
      <c r="AB7" s="1198"/>
      <c r="AC7" s="1198"/>
      <c r="AD7" s="1198"/>
      <c r="AE7" s="1199"/>
      <c r="AF7" s="1200">
        <v>208</v>
      </c>
      <c r="AG7" s="1201"/>
      <c r="AH7" s="1201"/>
      <c r="AI7" s="1201"/>
      <c r="AJ7" s="1202"/>
      <c r="AK7" s="1184">
        <v>1947</v>
      </c>
      <c r="AL7" s="1185"/>
      <c r="AM7" s="1185"/>
      <c r="AN7" s="1185"/>
      <c r="AO7" s="1185"/>
      <c r="AP7" s="1185">
        <v>21141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592</v>
      </c>
      <c r="BT7" s="1189"/>
      <c r="BU7" s="1189"/>
      <c r="BV7" s="1189"/>
      <c r="BW7" s="1189"/>
      <c r="BX7" s="1189"/>
      <c r="BY7" s="1189"/>
      <c r="BZ7" s="1189"/>
      <c r="CA7" s="1189"/>
      <c r="CB7" s="1189"/>
      <c r="CC7" s="1189"/>
      <c r="CD7" s="1189"/>
      <c r="CE7" s="1189"/>
      <c r="CF7" s="1189"/>
      <c r="CG7" s="1190"/>
      <c r="CH7" s="1181">
        <v>3</v>
      </c>
      <c r="CI7" s="1182"/>
      <c r="CJ7" s="1182"/>
      <c r="CK7" s="1182"/>
      <c r="CL7" s="1183"/>
      <c r="CM7" s="1181">
        <v>94</v>
      </c>
      <c r="CN7" s="1182"/>
      <c r="CO7" s="1182"/>
      <c r="CP7" s="1182"/>
      <c r="CQ7" s="1183"/>
      <c r="CR7" s="1181">
        <v>1</v>
      </c>
      <c r="CS7" s="1182"/>
      <c r="CT7" s="1182"/>
      <c r="CU7" s="1182"/>
      <c r="CV7" s="1183"/>
      <c r="CW7" s="1181" t="s">
        <v>580</v>
      </c>
      <c r="CX7" s="1182"/>
      <c r="CY7" s="1182"/>
      <c r="CZ7" s="1182"/>
      <c r="DA7" s="1183"/>
      <c r="DB7" s="1181" t="s">
        <v>580</v>
      </c>
      <c r="DC7" s="1182"/>
      <c r="DD7" s="1182"/>
      <c r="DE7" s="1182"/>
      <c r="DF7" s="1183"/>
      <c r="DG7" s="1181" t="s">
        <v>580</v>
      </c>
      <c r="DH7" s="1182"/>
      <c r="DI7" s="1182"/>
      <c r="DJ7" s="1182"/>
      <c r="DK7" s="1183"/>
      <c r="DL7" s="1181">
        <v>1789</v>
      </c>
      <c r="DM7" s="1182"/>
      <c r="DN7" s="1182"/>
      <c r="DO7" s="1182"/>
      <c r="DP7" s="1183"/>
      <c r="DQ7" s="1181">
        <v>128</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593</v>
      </c>
      <c r="BT8" s="1108"/>
      <c r="BU8" s="1108"/>
      <c r="BV8" s="1108"/>
      <c r="BW8" s="1108"/>
      <c r="BX8" s="1108"/>
      <c r="BY8" s="1108"/>
      <c r="BZ8" s="1108"/>
      <c r="CA8" s="1108"/>
      <c r="CB8" s="1108"/>
      <c r="CC8" s="1108"/>
      <c r="CD8" s="1108"/>
      <c r="CE8" s="1108"/>
      <c r="CF8" s="1108"/>
      <c r="CG8" s="1109"/>
      <c r="CH8" s="1082">
        <v>4</v>
      </c>
      <c r="CI8" s="1083"/>
      <c r="CJ8" s="1083"/>
      <c r="CK8" s="1083"/>
      <c r="CL8" s="1084"/>
      <c r="CM8" s="1082">
        <v>44</v>
      </c>
      <c r="CN8" s="1083"/>
      <c r="CO8" s="1083"/>
      <c r="CP8" s="1083"/>
      <c r="CQ8" s="1084"/>
      <c r="CR8" s="1082">
        <v>14</v>
      </c>
      <c r="CS8" s="1083"/>
      <c r="CT8" s="1083"/>
      <c r="CU8" s="1083"/>
      <c r="CV8" s="1084"/>
      <c r="CW8" s="1082" t="s">
        <v>580</v>
      </c>
      <c r="CX8" s="1083"/>
      <c r="CY8" s="1083"/>
      <c r="CZ8" s="1083"/>
      <c r="DA8" s="1084"/>
      <c r="DB8" s="1082" t="s">
        <v>580</v>
      </c>
      <c r="DC8" s="1083"/>
      <c r="DD8" s="1083"/>
      <c r="DE8" s="1083"/>
      <c r="DF8" s="1084"/>
      <c r="DG8" s="1082" t="s">
        <v>580</v>
      </c>
      <c r="DH8" s="1083"/>
      <c r="DI8" s="1083"/>
      <c r="DJ8" s="1083"/>
      <c r="DK8" s="1084"/>
      <c r="DL8" s="1082" t="s">
        <v>580</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v>28502</v>
      </c>
      <c r="R23" s="1162"/>
      <c r="S23" s="1162"/>
      <c r="T23" s="1162"/>
      <c r="U23" s="1162"/>
      <c r="V23" s="1162">
        <v>28262</v>
      </c>
      <c r="W23" s="1162"/>
      <c r="X23" s="1162"/>
      <c r="Y23" s="1162"/>
      <c r="Z23" s="1162"/>
      <c r="AA23" s="1162">
        <v>240</v>
      </c>
      <c r="AB23" s="1162"/>
      <c r="AC23" s="1162"/>
      <c r="AD23" s="1162"/>
      <c r="AE23" s="1163"/>
      <c r="AF23" s="1164">
        <v>208</v>
      </c>
      <c r="AG23" s="1162"/>
      <c r="AH23" s="1162"/>
      <c r="AI23" s="1162"/>
      <c r="AJ23" s="1165"/>
      <c r="AK23" s="1166"/>
      <c r="AL23" s="1167"/>
      <c r="AM23" s="1167"/>
      <c r="AN23" s="1167"/>
      <c r="AO23" s="1167"/>
      <c r="AP23" s="1162">
        <v>21141</v>
      </c>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7176</v>
      </c>
      <c r="R28" s="1147"/>
      <c r="S28" s="1147"/>
      <c r="T28" s="1147"/>
      <c r="U28" s="1147"/>
      <c r="V28" s="1147">
        <v>6855</v>
      </c>
      <c r="W28" s="1147"/>
      <c r="X28" s="1147"/>
      <c r="Y28" s="1147"/>
      <c r="Z28" s="1147"/>
      <c r="AA28" s="1147">
        <v>321</v>
      </c>
      <c r="AB28" s="1147"/>
      <c r="AC28" s="1147"/>
      <c r="AD28" s="1147"/>
      <c r="AE28" s="1148"/>
      <c r="AF28" s="1149">
        <v>321</v>
      </c>
      <c r="AG28" s="1147"/>
      <c r="AH28" s="1147"/>
      <c r="AI28" s="1147"/>
      <c r="AJ28" s="1150"/>
      <c r="AK28" s="1151">
        <v>640</v>
      </c>
      <c r="AL28" s="1139"/>
      <c r="AM28" s="1139"/>
      <c r="AN28" s="1139"/>
      <c r="AO28" s="1139"/>
      <c r="AP28" s="1139">
        <v>200</v>
      </c>
      <c r="AQ28" s="1139"/>
      <c r="AR28" s="1139"/>
      <c r="AS28" s="1139"/>
      <c r="AT28" s="1139"/>
      <c r="AU28" s="1139" t="s">
        <v>580</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6376</v>
      </c>
      <c r="R29" s="1137"/>
      <c r="S29" s="1137"/>
      <c r="T29" s="1137"/>
      <c r="U29" s="1137"/>
      <c r="V29" s="1137">
        <v>6183</v>
      </c>
      <c r="W29" s="1137"/>
      <c r="X29" s="1137"/>
      <c r="Y29" s="1137"/>
      <c r="Z29" s="1137"/>
      <c r="AA29" s="1137">
        <v>192</v>
      </c>
      <c r="AB29" s="1137"/>
      <c r="AC29" s="1137"/>
      <c r="AD29" s="1137"/>
      <c r="AE29" s="1138"/>
      <c r="AF29" s="1112">
        <v>192</v>
      </c>
      <c r="AG29" s="1113"/>
      <c r="AH29" s="1113"/>
      <c r="AI29" s="1113"/>
      <c r="AJ29" s="1114"/>
      <c r="AK29" s="1073">
        <v>962</v>
      </c>
      <c r="AL29" s="1064"/>
      <c r="AM29" s="1064"/>
      <c r="AN29" s="1064"/>
      <c r="AO29" s="1064"/>
      <c r="AP29" s="1064" t="s">
        <v>580</v>
      </c>
      <c r="AQ29" s="1064"/>
      <c r="AR29" s="1064"/>
      <c r="AS29" s="1064"/>
      <c r="AT29" s="1064"/>
      <c r="AU29" s="1064" t="s">
        <v>580</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1448</v>
      </c>
      <c r="R30" s="1137"/>
      <c r="S30" s="1137"/>
      <c r="T30" s="1137"/>
      <c r="U30" s="1137"/>
      <c r="V30" s="1137">
        <v>1446</v>
      </c>
      <c r="W30" s="1137"/>
      <c r="X30" s="1137"/>
      <c r="Y30" s="1137"/>
      <c r="Z30" s="1137"/>
      <c r="AA30" s="1137">
        <v>2</v>
      </c>
      <c r="AB30" s="1137"/>
      <c r="AC30" s="1137"/>
      <c r="AD30" s="1137"/>
      <c r="AE30" s="1138"/>
      <c r="AF30" s="1112">
        <v>2</v>
      </c>
      <c r="AG30" s="1113"/>
      <c r="AH30" s="1113"/>
      <c r="AI30" s="1113"/>
      <c r="AJ30" s="1114"/>
      <c r="AK30" s="1073">
        <v>245</v>
      </c>
      <c r="AL30" s="1064"/>
      <c r="AM30" s="1064"/>
      <c r="AN30" s="1064"/>
      <c r="AO30" s="1064"/>
      <c r="AP30" s="1064" t="s">
        <v>580</v>
      </c>
      <c r="AQ30" s="1064"/>
      <c r="AR30" s="1064"/>
      <c r="AS30" s="1064"/>
      <c r="AT30" s="1064"/>
      <c r="AU30" s="1064" t="s">
        <v>580</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18</v>
      </c>
      <c r="R31" s="1137"/>
      <c r="S31" s="1137"/>
      <c r="T31" s="1137"/>
      <c r="U31" s="1137"/>
      <c r="V31" s="1137">
        <v>12</v>
      </c>
      <c r="W31" s="1137"/>
      <c r="X31" s="1137"/>
      <c r="Y31" s="1137"/>
      <c r="Z31" s="1137"/>
      <c r="AA31" s="1137">
        <v>6</v>
      </c>
      <c r="AB31" s="1137"/>
      <c r="AC31" s="1137"/>
      <c r="AD31" s="1137"/>
      <c r="AE31" s="1138"/>
      <c r="AF31" s="1112">
        <v>6</v>
      </c>
      <c r="AG31" s="1113"/>
      <c r="AH31" s="1113"/>
      <c r="AI31" s="1113"/>
      <c r="AJ31" s="1114"/>
      <c r="AK31" s="1073" t="s">
        <v>580</v>
      </c>
      <c r="AL31" s="1064"/>
      <c r="AM31" s="1064"/>
      <c r="AN31" s="1064"/>
      <c r="AO31" s="1064"/>
      <c r="AP31" s="1064" t="s">
        <v>580</v>
      </c>
      <c r="AQ31" s="1064"/>
      <c r="AR31" s="1064"/>
      <c r="AS31" s="1064"/>
      <c r="AT31" s="1064"/>
      <c r="AU31" s="1064" t="s">
        <v>580</v>
      </c>
      <c r="AV31" s="1064"/>
      <c r="AW31" s="1064"/>
      <c r="AX31" s="1064"/>
      <c r="AY31" s="1064"/>
      <c r="AZ31" s="1135" t="s">
        <v>580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403</v>
      </c>
      <c r="C32" s="1131"/>
      <c r="D32" s="1131"/>
      <c r="E32" s="1131"/>
      <c r="F32" s="1131"/>
      <c r="G32" s="1131"/>
      <c r="H32" s="1131"/>
      <c r="I32" s="1131"/>
      <c r="J32" s="1131"/>
      <c r="K32" s="1131"/>
      <c r="L32" s="1131"/>
      <c r="M32" s="1131"/>
      <c r="N32" s="1131"/>
      <c r="O32" s="1131"/>
      <c r="P32" s="1132"/>
      <c r="Q32" s="1136">
        <v>1413</v>
      </c>
      <c r="R32" s="1137"/>
      <c r="S32" s="1137"/>
      <c r="T32" s="1137"/>
      <c r="U32" s="1137"/>
      <c r="V32" s="1137">
        <v>1378</v>
      </c>
      <c r="W32" s="1137"/>
      <c r="X32" s="1137"/>
      <c r="Y32" s="1137"/>
      <c r="Z32" s="1137"/>
      <c r="AA32" s="1137">
        <v>35</v>
      </c>
      <c r="AB32" s="1137"/>
      <c r="AC32" s="1137"/>
      <c r="AD32" s="1137"/>
      <c r="AE32" s="1138"/>
      <c r="AF32" s="1112">
        <v>1838</v>
      </c>
      <c r="AG32" s="1113"/>
      <c r="AH32" s="1113"/>
      <c r="AI32" s="1113"/>
      <c r="AJ32" s="1114"/>
      <c r="AK32" s="1073">
        <v>148</v>
      </c>
      <c r="AL32" s="1064"/>
      <c r="AM32" s="1064"/>
      <c r="AN32" s="1064"/>
      <c r="AO32" s="1064"/>
      <c r="AP32" s="1064">
        <v>5572</v>
      </c>
      <c r="AQ32" s="1064"/>
      <c r="AR32" s="1064"/>
      <c r="AS32" s="1064"/>
      <c r="AT32" s="1064"/>
      <c r="AU32" s="1064">
        <v>658</v>
      </c>
      <c r="AV32" s="1064"/>
      <c r="AW32" s="1064"/>
      <c r="AX32" s="1064"/>
      <c r="AY32" s="1064"/>
      <c r="AZ32" s="1135" t="s">
        <v>580</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405</v>
      </c>
      <c r="C33" s="1131"/>
      <c r="D33" s="1131"/>
      <c r="E33" s="1131"/>
      <c r="F33" s="1131"/>
      <c r="G33" s="1131"/>
      <c r="H33" s="1131"/>
      <c r="I33" s="1131"/>
      <c r="J33" s="1131"/>
      <c r="K33" s="1131"/>
      <c r="L33" s="1131"/>
      <c r="M33" s="1131"/>
      <c r="N33" s="1131"/>
      <c r="O33" s="1131"/>
      <c r="P33" s="1132"/>
      <c r="Q33" s="1136">
        <v>995</v>
      </c>
      <c r="R33" s="1137"/>
      <c r="S33" s="1137"/>
      <c r="T33" s="1137"/>
      <c r="U33" s="1137"/>
      <c r="V33" s="1137">
        <v>996</v>
      </c>
      <c r="W33" s="1137"/>
      <c r="X33" s="1137"/>
      <c r="Y33" s="1137"/>
      <c r="Z33" s="1137"/>
      <c r="AA33" s="1137">
        <v>0</v>
      </c>
      <c r="AB33" s="1137"/>
      <c r="AC33" s="1137"/>
      <c r="AD33" s="1137"/>
      <c r="AE33" s="1138"/>
      <c r="AF33" s="1112">
        <v>1145</v>
      </c>
      <c r="AG33" s="1113"/>
      <c r="AH33" s="1113"/>
      <c r="AI33" s="1113"/>
      <c r="AJ33" s="1114"/>
      <c r="AK33" s="1073">
        <v>515</v>
      </c>
      <c r="AL33" s="1064"/>
      <c r="AM33" s="1064"/>
      <c r="AN33" s="1064"/>
      <c r="AO33" s="1064"/>
      <c r="AP33" s="1064">
        <v>10343</v>
      </c>
      <c r="AQ33" s="1064"/>
      <c r="AR33" s="1064"/>
      <c r="AS33" s="1064"/>
      <c r="AT33" s="1064"/>
      <c r="AU33" s="1064">
        <v>5089</v>
      </c>
      <c r="AV33" s="1064"/>
      <c r="AW33" s="1064"/>
      <c r="AX33" s="1064"/>
      <c r="AY33" s="1064"/>
      <c r="AZ33" s="1135" t="s">
        <v>580</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407</v>
      </c>
      <c r="C34" s="1131"/>
      <c r="D34" s="1131"/>
      <c r="E34" s="1131"/>
      <c r="F34" s="1131"/>
      <c r="G34" s="1131"/>
      <c r="H34" s="1131"/>
      <c r="I34" s="1131"/>
      <c r="J34" s="1131"/>
      <c r="K34" s="1131"/>
      <c r="L34" s="1131"/>
      <c r="M34" s="1131"/>
      <c r="N34" s="1131"/>
      <c r="O34" s="1131"/>
      <c r="P34" s="1132"/>
      <c r="Q34" s="1136">
        <v>1183</v>
      </c>
      <c r="R34" s="1137"/>
      <c r="S34" s="1137"/>
      <c r="T34" s="1137"/>
      <c r="U34" s="1137"/>
      <c r="V34" s="1137">
        <v>1203</v>
      </c>
      <c r="W34" s="1137"/>
      <c r="X34" s="1137"/>
      <c r="Y34" s="1137"/>
      <c r="Z34" s="1137"/>
      <c r="AA34" s="1137">
        <v>-20</v>
      </c>
      <c r="AB34" s="1137"/>
      <c r="AC34" s="1137"/>
      <c r="AD34" s="1137"/>
      <c r="AE34" s="1138"/>
      <c r="AF34" s="1112">
        <v>59</v>
      </c>
      <c r="AG34" s="1113"/>
      <c r="AH34" s="1113"/>
      <c r="AI34" s="1113"/>
      <c r="AJ34" s="1114"/>
      <c r="AK34" s="1073">
        <v>959</v>
      </c>
      <c r="AL34" s="1064"/>
      <c r="AM34" s="1064"/>
      <c r="AN34" s="1064"/>
      <c r="AO34" s="1064"/>
      <c r="AP34" s="1064">
        <v>9735</v>
      </c>
      <c r="AQ34" s="1064"/>
      <c r="AR34" s="1064"/>
      <c r="AS34" s="1064"/>
      <c r="AT34" s="1064"/>
      <c r="AU34" s="1064">
        <v>6445</v>
      </c>
      <c r="AV34" s="1064"/>
      <c r="AW34" s="1064"/>
      <c r="AX34" s="1064"/>
      <c r="AY34" s="1064"/>
      <c r="AZ34" s="1135" t="s">
        <v>580</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3563</v>
      </c>
      <c r="AG63" s="1052"/>
      <c r="AH63" s="1052"/>
      <c r="AI63" s="1052"/>
      <c r="AJ63" s="1123"/>
      <c r="AK63" s="1124"/>
      <c r="AL63" s="1056"/>
      <c r="AM63" s="1056"/>
      <c r="AN63" s="1056"/>
      <c r="AO63" s="1056"/>
      <c r="AP63" s="1052">
        <v>25850</v>
      </c>
      <c r="AQ63" s="1052"/>
      <c r="AR63" s="1052"/>
      <c r="AS63" s="1052"/>
      <c r="AT63" s="1052"/>
      <c r="AU63" s="1052">
        <v>12191</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394</v>
      </c>
      <c r="AG66" s="1101"/>
      <c r="AH66" s="1101"/>
      <c r="AI66" s="1101"/>
      <c r="AJ66" s="1102"/>
      <c r="AK66" s="1094" t="s">
        <v>395</v>
      </c>
      <c r="AL66" s="1089"/>
      <c r="AM66" s="1089"/>
      <c r="AN66" s="1089"/>
      <c r="AO66" s="1090"/>
      <c r="AP66" s="1094" t="s">
        <v>417</v>
      </c>
      <c r="AQ66" s="1095"/>
      <c r="AR66" s="1095"/>
      <c r="AS66" s="1095"/>
      <c r="AT66" s="1096"/>
      <c r="AU66" s="1094" t="s">
        <v>418</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5</v>
      </c>
      <c r="R68" s="1075"/>
      <c r="S68" s="1075"/>
      <c r="T68" s="1075"/>
      <c r="U68" s="1075"/>
      <c r="V68" s="1075">
        <v>4</v>
      </c>
      <c r="W68" s="1075"/>
      <c r="X68" s="1075"/>
      <c r="Y68" s="1075"/>
      <c r="Z68" s="1075"/>
      <c r="AA68" s="1075">
        <v>1</v>
      </c>
      <c r="AB68" s="1075"/>
      <c r="AC68" s="1075"/>
      <c r="AD68" s="1075"/>
      <c r="AE68" s="1075"/>
      <c r="AF68" s="1075">
        <v>1</v>
      </c>
      <c r="AG68" s="1075"/>
      <c r="AH68" s="1075"/>
      <c r="AI68" s="1075"/>
      <c r="AJ68" s="1075"/>
      <c r="AK68" s="1075" t="s">
        <v>594</v>
      </c>
      <c r="AL68" s="1075"/>
      <c r="AM68" s="1075"/>
      <c r="AN68" s="1075"/>
      <c r="AO68" s="1075"/>
      <c r="AP68" s="1075" t="s">
        <v>580</v>
      </c>
      <c r="AQ68" s="1075"/>
      <c r="AR68" s="1075"/>
      <c r="AS68" s="1075"/>
      <c r="AT68" s="1075"/>
      <c r="AU68" s="1075" t="s">
        <v>580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1</v>
      </c>
      <c r="R69" s="1064"/>
      <c r="S69" s="1064"/>
      <c r="T69" s="1064"/>
      <c r="U69" s="1064"/>
      <c r="V69" s="1064">
        <v>0</v>
      </c>
      <c r="W69" s="1064"/>
      <c r="X69" s="1064"/>
      <c r="Y69" s="1064"/>
      <c r="Z69" s="1064"/>
      <c r="AA69" s="1064">
        <v>0</v>
      </c>
      <c r="AB69" s="1064"/>
      <c r="AC69" s="1064"/>
      <c r="AD69" s="1064"/>
      <c r="AE69" s="1064"/>
      <c r="AF69" s="1064">
        <v>0</v>
      </c>
      <c r="AG69" s="1064"/>
      <c r="AH69" s="1064"/>
      <c r="AI69" s="1064"/>
      <c r="AJ69" s="1064"/>
      <c r="AK69" s="1064" t="s">
        <v>580</v>
      </c>
      <c r="AL69" s="1064"/>
      <c r="AM69" s="1064"/>
      <c r="AN69" s="1064"/>
      <c r="AO69" s="1064"/>
      <c r="AP69" s="1064" t="s">
        <v>580</v>
      </c>
      <c r="AQ69" s="1064"/>
      <c r="AR69" s="1064"/>
      <c r="AS69" s="1064"/>
      <c r="AT69" s="1064"/>
      <c r="AU69" s="1064" t="s">
        <v>580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412</v>
      </c>
      <c r="R70" s="1064"/>
      <c r="S70" s="1064"/>
      <c r="T70" s="1064"/>
      <c r="U70" s="1064"/>
      <c r="V70" s="1064">
        <v>404</v>
      </c>
      <c r="W70" s="1064"/>
      <c r="X70" s="1064"/>
      <c r="Y70" s="1064"/>
      <c r="Z70" s="1064"/>
      <c r="AA70" s="1064">
        <v>8</v>
      </c>
      <c r="AB70" s="1064"/>
      <c r="AC70" s="1064"/>
      <c r="AD70" s="1064"/>
      <c r="AE70" s="1064"/>
      <c r="AF70" s="1064">
        <v>8</v>
      </c>
      <c r="AG70" s="1064"/>
      <c r="AH70" s="1064"/>
      <c r="AI70" s="1064"/>
      <c r="AJ70" s="1064"/>
      <c r="AK70" s="1064" t="s">
        <v>580</v>
      </c>
      <c r="AL70" s="1064"/>
      <c r="AM70" s="1064"/>
      <c r="AN70" s="1064"/>
      <c r="AO70" s="1064"/>
      <c r="AP70" s="1064" t="s">
        <v>580</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3884</v>
      </c>
      <c r="R71" s="1064"/>
      <c r="S71" s="1064"/>
      <c r="T71" s="1064"/>
      <c r="U71" s="1064"/>
      <c r="V71" s="1064">
        <v>3841</v>
      </c>
      <c r="W71" s="1064"/>
      <c r="X71" s="1064"/>
      <c r="Y71" s="1064"/>
      <c r="Z71" s="1064"/>
      <c r="AA71" s="1064">
        <v>44</v>
      </c>
      <c r="AB71" s="1064"/>
      <c r="AC71" s="1064"/>
      <c r="AD71" s="1064"/>
      <c r="AE71" s="1064"/>
      <c r="AF71" s="1064">
        <v>290</v>
      </c>
      <c r="AG71" s="1064"/>
      <c r="AH71" s="1064"/>
      <c r="AI71" s="1064"/>
      <c r="AJ71" s="1064"/>
      <c r="AK71" s="1064">
        <v>457</v>
      </c>
      <c r="AL71" s="1064"/>
      <c r="AM71" s="1064"/>
      <c r="AN71" s="1064"/>
      <c r="AO71" s="1064"/>
      <c r="AP71" s="1064">
        <v>2539</v>
      </c>
      <c r="AQ71" s="1064"/>
      <c r="AR71" s="1064"/>
      <c r="AS71" s="1064"/>
      <c r="AT71" s="1064"/>
      <c r="AU71" s="1064">
        <v>314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426</v>
      </c>
      <c r="R72" s="1064"/>
      <c r="S72" s="1064"/>
      <c r="T72" s="1064"/>
      <c r="U72" s="1064"/>
      <c r="V72" s="1064">
        <v>302</v>
      </c>
      <c r="W72" s="1064"/>
      <c r="X72" s="1064"/>
      <c r="Y72" s="1064"/>
      <c r="Z72" s="1064"/>
      <c r="AA72" s="1064">
        <v>124</v>
      </c>
      <c r="AB72" s="1064"/>
      <c r="AC72" s="1064"/>
      <c r="AD72" s="1064"/>
      <c r="AE72" s="1064"/>
      <c r="AF72" s="1064">
        <v>45</v>
      </c>
      <c r="AG72" s="1064"/>
      <c r="AH72" s="1064"/>
      <c r="AI72" s="1064"/>
      <c r="AJ72" s="1064"/>
      <c r="AK72" s="1064" t="s">
        <v>580</v>
      </c>
      <c r="AL72" s="1064"/>
      <c r="AM72" s="1064"/>
      <c r="AN72" s="1064"/>
      <c r="AO72" s="1064"/>
      <c r="AP72" s="1064">
        <v>23</v>
      </c>
      <c r="AQ72" s="1064"/>
      <c r="AR72" s="1064"/>
      <c r="AS72" s="1064"/>
      <c r="AT72" s="1064"/>
      <c r="AU72" s="1064">
        <v>14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0">
        <v>509</v>
      </c>
      <c r="R73" s="1064"/>
      <c r="S73" s="1064"/>
      <c r="T73" s="1064"/>
      <c r="U73" s="1064"/>
      <c r="V73" s="1064">
        <v>503</v>
      </c>
      <c r="W73" s="1064"/>
      <c r="X73" s="1064"/>
      <c r="Y73" s="1064"/>
      <c r="Z73" s="1064"/>
      <c r="AA73" s="1064">
        <v>6</v>
      </c>
      <c r="AB73" s="1064"/>
      <c r="AC73" s="1064"/>
      <c r="AD73" s="1064"/>
      <c r="AE73" s="1064"/>
      <c r="AF73" s="1064">
        <v>6</v>
      </c>
      <c r="AG73" s="1064"/>
      <c r="AH73" s="1064"/>
      <c r="AI73" s="1064"/>
      <c r="AJ73" s="1064"/>
      <c r="AK73" s="1064">
        <v>41</v>
      </c>
      <c r="AL73" s="1064"/>
      <c r="AM73" s="1064"/>
      <c r="AN73" s="1064"/>
      <c r="AO73" s="1064"/>
      <c r="AP73" s="1064" t="s">
        <v>580</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131177</v>
      </c>
      <c r="R74" s="1064"/>
      <c r="S74" s="1064"/>
      <c r="T74" s="1064"/>
      <c r="U74" s="1064"/>
      <c r="V74" s="1064">
        <v>128584</v>
      </c>
      <c r="W74" s="1064"/>
      <c r="X74" s="1064"/>
      <c r="Y74" s="1064"/>
      <c r="Z74" s="1064"/>
      <c r="AA74" s="1064">
        <v>2593</v>
      </c>
      <c r="AB74" s="1064"/>
      <c r="AC74" s="1064"/>
      <c r="AD74" s="1064"/>
      <c r="AE74" s="1064"/>
      <c r="AF74" s="1064">
        <v>2593</v>
      </c>
      <c r="AG74" s="1064"/>
      <c r="AH74" s="1064"/>
      <c r="AI74" s="1064"/>
      <c r="AJ74" s="1064"/>
      <c r="AK74" s="1064">
        <v>1324</v>
      </c>
      <c r="AL74" s="1064"/>
      <c r="AM74" s="1064"/>
      <c r="AN74" s="1064"/>
      <c r="AO74" s="1064"/>
      <c r="AP74" s="1064" t="s">
        <v>580</v>
      </c>
      <c r="AQ74" s="1064"/>
      <c r="AR74" s="1064"/>
      <c r="AS74" s="1064"/>
      <c r="AT74" s="1064"/>
      <c r="AU74" s="1064" t="s">
        <v>580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590</v>
      </c>
      <c r="C75" s="1068"/>
      <c r="D75" s="1068"/>
      <c r="E75" s="1068"/>
      <c r="F75" s="1068"/>
      <c r="G75" s="1068"/>
      <c r="H75" s="1068"/>
      <c r="I75" s="1068"/>
      <c r="J75" s="1068"/>
      <c r="K75" s="1068"/>
      <c r="L75" s="1068"/>
      <c r="M75" s="1068"/>
      <c r="N75" s="1068"/>
      <c r="O75" s="1068"/>
      <c r="P75" s="1069"/>
      <c r="Q75" s="1071">
        <v>3389</v>
      </c>
      <c r="R75" s="1072"/>
      <c r="S75" s="1072"/>
      <c r="T75" s="1072"/>
      <c r="U75" s="1073"/>
      <c r="V75" s="1074">
        <v>2966</v>
      </c>
      <c r="W75" s="1072"/>
      <c r="X75" s="1072"/>
      <c r="Y75" s="1072"/>
      <c r="Z75" s="1073"/>
      <c r="AA75" s="1074">
        <v>422</v>
      </c>
      <c r="AB75" s="1072"/>
      <c r="AC75" s="1072"/>
      <c r="AD75" s="1072"/>
      <c r="AE75" s="1073"/>
      <c r="AF75" s="1074">
        <v>422</v>
      </c>
      <c r="AG75" s="1072"/>
      <c r="AH75" s="1072"/>
      <c r="AI75" s="1072"/>
      <c r="AJ75" s="1073"/>
      <c r="AK75" s="1074">
        <v>10</v>
      </c>
      <c r="AL75" s="1072"/>
      <c r="AM75" s="1072"/>
      <c r="AN75" s="1072"/>
      <c r="AO75" s="1073"/>
      <c r="AP75" s="1074" t="s">
        <v>580</v>
      </c>
      <c r="AQ75" s="1072"/>
      <c r="AR75" s="1072"/>
      <c r="AS75" s="1072"/>
      <c r="AT75" s="1073"/>
      <c r="AU75" s="1074" t="s">
        <v>580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591</v>
      </c>
      <c r="C76" s="1068"/>
      <c r="D76" s="1068"/>
      <c r="E76" s="1068"/>
      <c r="F76" s="1068"/>
      <c r="G76" s="1068"/>
      <c r="H76" s="1068"/>
      <c r="I76" s="1068"/>
      <c r="J76" s="1068"/>
      <c r="K76" s="1068"/>
      <c r="L76" s="1068"/>
      <c r="M76" s="1068"/>
      <c r="N76" s="1068"/>
      <c r="O76" s="1068"/>
      <c r="P76" s="1069"/>
      <c r="Q76" s="1071">
        <v>28</v>
      </c>
      <c r="R76" s="1072"/>
      <c r="S76" s="1072"/>
      <c r="T76" s="1072"/>
      <c r="U76" s="1073"/>
      <c r="V76" s="1074">
        <v>22</v>
      </c>
      <c r="W76" s="1072"/>
      <c r="X76" s="1072"/>
      <c r="Y76" s="1072"/>
      <c r="Z76" s="1073"/>
      <c r="AA76" s="1074">
        <v>6</v>
      </c>
      <c r="AB76" s="1072"/>
      <c r="AC76" s="1072"/>
      <c r="AD76" s="1072"/>
      <c r="AE76" s="1073"/>
      <c r="AF76" s="1074">
        <v>6</v>
      </c>
      <c r="AG76" s="1072"/>
      <c r="AH76" s="1072"/>
      <c r="AI76" s="1072"/>
      <c r="AJ76" s="1073"/>
      <c r="AK76" s="1074" t="s">
        <v>580</v>
      </c>
      <c r="AL76" s="1072"/>
      <c r="AM76" s="1072"/>
      <c r="AN76" s="1072"/>
      <c r="AO76" s="1073"/>
      <c r="AP76" s="1074" t="s">
        <v>580</v>
      </c>
      <c r="AQ76" s="1072"/>
      <c r="AR76" s="1072"/>
      <c r="AS76" s="1072"/>
      <c r="AT76" s="1073"/>
      <c r="AU76" s="1074" t="s">
        <v>580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587</v>
      </c>
      <c r="C77" s="1068"/>
      <c r="D77" s="1068"/>
      <c r="E77" s="1068"/>
      <c r="F77" s="1068"/>
      <c r="G77" s="1068"/>
      <c r="H77" s="1068"/>
      <c r="I77" s="1068"/>
      <c r="J77" s="1068"/>
      <c r="K77" s="1068"/>
      <c r="L77" s="1068"/>
      <c r="M77" s="1068"/>
      <c r="N77" s="1068"/>
      <c r="O77" s="1068"/>
      <c r="P77" s="1069"/>
      <c r="Q77" s="1071">
        <v>2577</v>
      </c>
      <c r="R77" s="1072"/>
      <c r="S77" s="1072"/>
      <c r="T77" s="1072"/>
      <c r="U77" s="1073"/>
      <c r="V77" s="1074">
        <v>2421</v>
      </c>
      <c r="W77" s="1072"/>
      <c r="X77" s="1072"/>
      <c r="Y77" s="1072"/>
      <c r="Z77" s="1073"/>
      <c r="AA77" s="1074">
        <v>156</v>
      </c>
      <c r="AB77" s="1072"/>
      <c r="AC77" s="1072"/>
      <c r="AD77" s="1072"/>
      <c r="AE77" s="1073"/>
      <c r="AF77" s="1074">
        <v>156</v>
      </c>
      <c r="AG77" s="1072"/>
      <c r="AH77" s="1072"/>
      <c r="AI77" s="1072"/>
      <c r="AJ77" s="1073"/>
      <c r="AK77" s="1074" t="s">
        <v>580</v>
      </c>
      <c r="AL77" s="1072"/>
      <c r="AM77" s="1072"/>
      <c r="AN77" s="1072"/>
      <c r="AO77" s="1073"/>
      <c r="AP77" s="1074">
        <v>8712</v>
      </c>
      <c r="AQ77" s="1072"/>
      <c r="AR77" s="1072"/>
      <c r="AS77" s="1072"/>
      <c r="AT77" s="1073"/>
      <c r="AU77" s="1074">
        <v>1975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589</v>
      </c>
      <c r="C78" s="1068"/>
      <c r="D78" s="1068"/>
      <c r="E78" s="1068"/>
      <c r="F78" s="1068"/>
      <c r="G78" s="1068"/>
      <c r="H78" s="1068"/>
      <c r="I78" s="1068"/>
      <c r="J78" s="1068"/>
      <c r="K78" s="1068"/>
      <c r="L78" s="1068"/>
      <c r="M78" s="1068"/>
      <c r="N78" s="1068"/>
      <c r="O78" s="1068"/>
      <c r="P78" s="1069"/>
      <c r="Q78" s="1070">
        <v>1498</v>
      </c>
      <c r="R78" s="1064"/>
      <c r="S78" s="1064"/>
      <c r="T78" s="1064"/>
      <c r="U78" s="1064"/>
      <c r="V78" s="1064">
        <v>1411</v>
      </c>
      <c r="W78" s="1064"/>
      <c r="X78" s="1064"/>
      <c r="Y78" s="1064"/>
      <c r="Z78" s="1064"/>
      <c r="AA78" s="1064">
        <v>87</v>
      </c>
      <c r="AB78" s="1064"/>
      <c r="AC78" s="1064"/>
      <c r="AD78" s="1064"/>
      <c r="AE78" s="1064"/>
      <c r="AF78" s="1064">
        <v>68</v>
      </c>
      <c r="AG78" s="1064"/>
      <c r="AH78" s="1064"/>
      <c r="AI78" s="1064"/>
      <c r="AJ78" s="1064"/>
      <c r="AK78" s="1064" t="s">
        <v>580</v>
      </c>
      <c r="AL78" s="1064"/>
      <c r="AM78" s="1064"/>
      <c r="AN78" s="1064"/>
      <c r="AO78" s="1064"/>
      <c r="AP78" s="1064">
        <v>384</v>
      </c>
      <c r="AQ78" s="1064"/>
      <c r="AR78" s="1064"/>
      <c r="AS78" s="1064"/>
      <c r="AT78" s="1064"/>
      <c r="AU78" s="1064">
        <v>264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3595</v>
      </c>
      <c r="AG88" s="1052"/>
      <c r="AH88" s="1052"/>
      <c r="AI88" s="1052"/>
      <c r="AJ88" s="1052"/>
      <c r="AK88" s="1056"/>
      <c r="AL88" s="1056"/>
      <c r="AM88" s="1056"/>
      <c r="AN88" s="1056"/>
      <c r="AO88" s="1056"/>
      <c r="AP88" s="1052">
        <v>11659</v>
      </c>
      <c r="AQ88" s="1052"/>
      <c r="AR88" s="1052"/>
      <c r="AS88" s="1052"/>
      <c r="AT88" s="1052"/>
      <c r="AU88" s="1052">
        <v>2568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v>
      </c>
      <c r="CS102" s="1044"/>
      <c r="CT102" s="1044"/>
      <c r="CU102" s="1044"/>
      <c r="CV102" s="1045"/>
      <c r="CW102" s="1043" t="s">
        <v>594</v>
      </c>
      <c r="CX102" s="1044"/>
      <c r="CY102" s="1044"/>
      <c r="CZ102" s="1044"/>
      <c r="DA102" s="1045"/>
      <c r="DB102" s="1043" t="s">
        <v>594</v>
      </c>
      <c r="DC102" s="1044"/>
      <c r="DD102" s="1044"/>
      <c r="DE102" s="1044"/>
      <c r="DF102" s="1045"/>
      <c r="DG102" s="1043" t="s">
        <v>594</v>
      </c>
      <c r="DH102" s="1044"/>
      <c r="DI102" s="1044"/>
      <c r="DJ102" s="1044"/>
      <c r="DK102" s="1045"/>
      <c r="DL102" s="1043">
        <v>1789</v>
      </c>
      <c r="DM102" s="1044"/>
      <c r="DN102" s="1044"/>
      <c r="DO102" s="1044"/>
      <c r="DP102" s="1045"/>
      <c r="DQ102" s="1043">
        <v>128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304</v>
      </c>
      <c r="AG109" s="987"/>
      <c r="AH109" s="987"/>
      <c r="AI109" s="987"/>
      <c r="AJ109" s="988"/>
      <c r="AK109" s="989" t="s">
        <v>303</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304</v>
      </c>
      <c r="BW109" s="987"/>
      <c r="BX109" s="987"/>
      <c r="BY109" s="987"/>
      <c r="BZ109" s="988"/>
      <c r="CA109" s="989" t="s">
        <v>303</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304</v>
      </c>
      <c r="DM109" s="987"/>
      <c r="DN109" s="987"/>
      <c r="DO109" s="987"/>
      <c r="DP109" s="988"/>
      <c r="DQ109" s="989" t="s">
        <v>303</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2186805</v>
      </c>
      <c r="AB110" s="980"/>
      <c r="AC110" s="980"/>
      <c r="AD110" s="980"/>
      <c r="AE110" s="981"/>
      <c r="AF110" s="982">
        <v>2061238</v>
      </c>
      <c r="AG110" s="980"/>
      <c r="AH110" s="980"/>
      <c r="AI110" s="980"/>
      <c r="AJ110" s="981"/>
      <c r="AK110" s="982">
        <v>1880551</v>
      </c>
      <c r="AL110" s="980"/>
      <c r="AM110" s="980"/>
      <c r="AN110" s="980"/>
      <c r="AO110" s="981"/>
      <c r="AP110" s="983">
        <v>15.5</v>
      </c>
      <c r="AQ110" s="984"/>
      <c r="AR110" s="984"/>
      <c r="AS110" s="984"/>
      <c r="AT110" s="985"/>
      <c r="AU110" s="1019" t="s">
        <v>71</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21849554</v>
      </c>
      <c r="BR110" s="927"/>
      <c r="BS110" s="927"/>
      <c r="BT110" s="927"/>
      <c r="BU110" s="927"/>
      <c r="BV110" s="927">
        <v>21390052</v>
      </c>
      <c r="BW110" s="927"/>
      <c r="BX110" s="927"/>
      <c r="BY110" s="927"/>
      <c r="BZ110" s="927"/>
      <c r="CA110" s="927">
        <v>21140793</v>
      </c>
      <c r="CB110" s="927"/>
      <c r="CC110" s="927"/>
      <c r="CD110" s="927"/>
      <c r="CE110" s="927"/>
      <c r="CF110" s="951">
        <v>173.8</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278884</v>
      </c>
      <c r="DH110" s="927"/>
      <c r="DI110" s="927"/>
      <c r="DJ110" s="927"/>
      <c r="DK110" s="927"/>
      <c r="DL110" s="927">
        <v>199316</v>
      </c>
      <c r="DM110" s="927"/>
      <c r="DN110" s="927"/>
      <c r="DO110" s="927"/>
      <c r="DP110" s="927"/>
      <c r="DQ110" s="927">
        <v>119659</v>
      </c>
      <c r="DR110" s="927"/>
      <c r="DS110" s="927"/>
      <c r="DT110" s="927"/>
      <c r="DU110" s="927"/>
      <c r="DV110" s="928">
        <v>1</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278884</v>
      </c>
      <c r="BR111" s="899"/>
      <c r="BS111" s="899"/>
      <c r="BT111" s="899"/>
      <c r="BU111" s="899"/>
      <c r="BV111" s="899">
        <v>199316</v>
      </c>
      <c r="BW111" s="899"/>
      <c r="BX111" s="899"/>
      <c r="BY111" s="899"/>
      <c r="BZ111" s="899"/>
      <c r="CA111" s="899">
        <v>119659</v>
      </c>
      <c r="CB111" s="899"/>
      <c r="CC111" s="899"/>
      <c r="CD111" s="899"/>
      <c r="CE111" s="899"/>
      <c r="CF111" s="960">
        <v>1</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13644573</v>
      </c>
      <c r="BR112" s="899"/>
      <c r="BS112" s="899"/>
      <c r="BT112" s="899"/>
      <c r="BU112" s="899"/>
      <c r="BV112" s="899">
        <v>13083024</v>
      </c>
      <c r="BW112" s="899"/>
      <c r="BX112" s="899"/>
      <c r="BY112" s="899"/>
      <c r="BZ112" s="899"/>
      <c r="CA112" s="899">
        <v>12390737</v>
      </c>
      <c r="CB112" s="899"/>
      <c r="CC112" s="899"/>
      <c r="CD112" s="899"/>
      <c r="CE112" s="899"/>
      <c r="CF112" s="960">
        <v>101.9</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1422727</v>
      </c>
      <c r="AB113" s="1008"/>
      <c r="AC113" s="1008"/>
      <c r="AD113" s="1008"/>
      <c r="AE113" s="1009"/>
      <c r="AF113" s="1010">
        <v>1533730</v>
      </c>
      <c r="AG113" s="1008"/>
      <c r="AH113" s="1008"/>
      <c r="AI113" s="1008"/>
      <c r="AJ113" s="1009"/>
      <c r="AK113" s="1010">
        <v>1277460</v>
      </c>
      <c r="AL113" s="1008"/>
      <c r="AM113" s="1008"/>
      <c r="AN113" s="1008"/>
      <c r="AO113" s="1009"/>
      <c r="AP113" s="1011">
        <v>10.5</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3014401</v>
      </c>
      <c r="BR113" s="899"/>
      <c r="BS113" s="899"/>
      <c r="BT113" s="899"/>
      <c r="BU113" s="899"/>
      <c r="BV113" s="899">
        <v>2847173</v>
      </c>
      <c r="BW113" s="899"/>
      <c r="BX113" s="899"/>
      <c r="BY113" s="899"/>
      <c r="BZ113" s="899"/>
      <c r="CA113" s="899">
        <v>2567722</v>
      </c>
      <c r="CB113" s="899"/>
      <c r="CC113" s="899"/>
      <c r="CD113" s="899"/>
      <c r="CE113" s="899"/>
      <c r="CF113" s="960">
        <v>21.1</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178411</v>
      </c>
      <c r="AB114" s="862"/>
      <c r="AC114" s="862"/>
      <c r="AD114" s="862"/>
      <c r="AE114" s="863"/>
      <c r="AF114" s="864">
        <v>303654</v>
      </c>
      <c r="AG114" s="862"/>
      <c r="AH114" s="862"/>
      <c r="AI114" s="862"/>
      <c r="AJ114" s="863"/>
      <c r="AK114" s="864">
        <v>319628</v>
      </c>
      <c r="AL114" s="862"/>
      <c r="AM114" s="862"/>
      <c r="AN114" s="862"/>
      <c r="AO114" s="863"/>
      <c r="AP114" s="909">
        <v>2.6</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4098037</v>
      </c>
      <c r="BR114" s="899"/>
      <c r="BS114" s="899"/>
      <c r="BT114" s="899"/>
      <c r="BU114" s="899"/>
      <c r="BV114" s="899">
        <v>4021234</v>
      </c>
      <c r="BW114" s="899"/>
      <c r="BX114" s="899"/>
      <c r="BY114" s="899"/>
      <c r="BZ114" s="899"/>
      <c r="CA114" s="899">
        <v>4027603</v>
      </c>
      <c r="CB114" s="899"/>
      <c r="CC114" s="899"/>
      <c r="CD114" s="899"/>
      <c r="CE114" s="899"/>
      <c r="CF114" s="960">
        <v>33.1</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79487</v>
      </c>
      <c r="AB115" s="1008"/>
      <c r="AC115" s="1008"/>
      <c r="AD115" s="1008"/>
      <c r="AE115" s="1009"/>
      <c r="AF115" s="1010">
        <v>79568</v>
      </c>
      <c r="AG115" s="1008"/>
      <c r="AH115" s="1008"/>
      <c r="AI115" s="1008"/>
      <c r="AJ115" s="1009"/>
      <c r="AK115" s="1010">
        <v>79657</v>
      </c>
      <c r="AL115" s="1008"/>
      <c r="AM115" s="1008"/>
      <c r="AN115" s="1008"/>
      <c r="AO115" s="1009"/>
      <c r="AP115" s="1011">
        <v>0.7</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421582</v>
      </c>
      <c r="BR115" s="899"/>
      <c r="BS115" s="899"/>
      <c r="BT115" s="899"/>
      <c r="BU115" s="899"/>
      <c r="BV115" s="899">
        <v>319101</v>
      </c>
      <c r="BW115" s="899"/>
      <c r="BX115" s="899"/>
      <c r="BY115" s="899"/>
      <c r="BZ115" s="899"/>
      <c r="CA115" s="899">
        <v>128136</v>
      </c>
      <c r="CB115" s="899"/>
      <c r="CC115" s="899"/>
      <c r="CD115" s="899"/>
      <c r="CE115" s="899"/>
      <c r="CF115" s="960">
        <v>1.1000000000000001</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129</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3867430</v>
      </c>
      <c r="AB117" s="994"/>
      <c r="AC117" s="994"/>
      <c r="AD117" s="994"/>
      <c r="AE117" s="995"/>
      <c r="AF117" s="996">
        <v>3978190</v>
      </c>
      <c r="AG117" s="994"/>
      <c r="AH117" s="994"/>
      <c r="AI117" s="994"/>
      <c r="AJ117" s="995"/>
      <c r="AK117" s="996">
        <v>3557296</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457</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304</v>
      </c>
      <c r="AG118" s="987"/>
      <c r="AH118" s="987"/>
      <c r="AI118" s="987"/>
      <c r="AJ118" s="988"/>
      <c r="AK118" s="989" t="s">
        <v>303</v>
      </c>
      <c r="AL118" s="987"/>
      <c r="AM118" s="987"/>
      <c r="AN118" s="987"/>
      <c r="AO118" s="988"/>
      <c r="AP118" s="990" t="s">
        <v>429</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79481</v>
      </c>
      <c r="AB119" s="980"/>
      <c r="AC119" s="980"/>
      <c r="AD119" s="980"/>
      <c r="AE119" s="981"/>
      <c r="AF119" s="982">
        <v>79568</v>
      </c>
      <c r="AG119" s="980"/>
      <c r="AH119" s="980"/>
      <c r="AI119" s="980"/>
      <c r="AJ119" s="981"/>
      <c r="AK119" s="982">
        <v>79657</v>
      </c>
      <c r="AL119" s="980"/>
      <c r="AM119" s="980"/>
      <c r="AN119" s="980"/>
      <c r="AO119" s="981"/>
      <c r="AP119" s="983">
        <v>0.7</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460</v>
      </c>
      <c r="BP119" s="963"/>
      <c r="BQ119" s="967">
        <v>43307031</v>
      </c>
      <c r="BR119" s="930"/>
      <c r="BS119" s="930"/>
      <c r="BT119" s="930"/>
      <c r="BU119" s="930"/>
      <c r="BV119" s="930">
        <v>41859900</v>
      </c>
      <c r="BW119" s="930"/>
      <c r="BX119" s="930"/>
      <c r="BY119" s="930"/>
      <c r="BZ119" s="930"/>
      <c r="CA119" s="930">
        <v>40374650</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4588864</v>
      </c>
      <c r="BR120" s="927"/>
      <c r="BS120" s="927"/>
      <c r="BT120" s="927"/>
      <c r="BU120" s="927"/>
      <c r="BV120" s="927">
        <v>4817774</v>
      </c>
      <c r="BW120" s="927"/>
      <c r="BX120" s="927"/>
      <c r="BY120" s="927"/>
      <c r="BZ120" s="927"/>
      <c r="CA120" s="927">
        <v>4834535</v>
      </c>
      <c r="CB120" s="927"/>
      <c r="CC120" s="927"/>
      <c r="CD120" s="927"/>
      <c r="CE120" s="927"/>
      <c r="CF120" s="951">
        <v>39.799999999999997</v>
      </c>
      <c r="CG120" s="952"/>
      <c r="CH120" s="952"/>
      <c r="CI120" s="952"/>
      <c r="CJ120" s="952"/>
      <c r="CK120" s="953" t="s">
        <v>464</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t="s">
        <v>129</v>
      </c>
      <c r="DH120" s="927"/>
      <c r="DI120" s="927"/>
      <c r="DJ120" s="927"/>
      <c r="DK120" s="927"/>
      <c r="DL120" s="927" t="s">
        <v>129</v>
      </c>
      <c r="DM120" s="927"/>
      <c r="DN120" s="927"/>
      <c r="DO120" s="927"/>
      <c r="DP120" s="927"/>
      <c r="DQ120" s="927">
        <v>6444632</v>
      </c>
      <c r="DR120" s="927"/>
      <c r="DS120" s="927"/>
      <c r="DT120" s="927"/>
      <c r="DU120" s="927"/>
      <c r="DV120" s="928">
        <v>53</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168983</v>
      </c>
      <c r="BR121" s="899"/>
      <c r="BS121" s="899"/>
      <c r="BT121" s="899"/>
      <c r="BU121" s="899"/>
      <c r="BV121" s="899">
        <v>168197</v>
      </c>
      <c r="BW121" s="899"/>
      <c r="BX121" s="899"/>
      <c r="BY121" s="899"/>
      <c r="BZ121" s="899"/>
      <c r="CA121" s="899">
        <v>176003</v>
      </c>
      <c r="CB121" s="899"/>
      <c r="CC121" s="899"/>
      <c r="CD121" s="899"/>
      <c r="CE121" s="899"/>
      <c r="CF121" s="960">
        <v>1.4</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5892988</v>
      </c>
      <c r="DH121" s="899"/>
      <c r="DI121" s="899"/>
      <c r="DJ121" s="899"/>
      <c r="DK121" s="899"/>
      <c r="DL121" s="899">
        <v>5495205</v>
      </c>
      <c r="DM121" s="899"/>
      <c r="DN121" s="899"/>
      <c r="DO121" s="899"/>
      <c r="DP121" s="899"/>
      <c r="DQ121" s="899">
        <v>5088551</v>
      </c>
      <c r="DR121" s="899"/>
      <c r="DS121" s="899"/>
      <c r="DT121" s="899"/>
      <c r="DU121" s="899"/>
      <c r="DV121" s="876">
        <v>41.8</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27598488</v>
      </c>
      <c r="BR122" s="930"/>
      <c r="BS122" s="930"/>
      <c r="BT122" s="930"/>
      <c r="BU122" s="930"/>
      <c r="BV122" s="930">
        <v>27434201</v>
      </c>
      <c r="BW122" s="930"/>
      <c r="BX122" s="930"/>
      <c r="BY122" s="930"/>
      <c r="BZ122" s="930"/>
      <c r="CA122" s="930">
        <v>26962801</v>
      </c>
      <c r="CB122" s="930"/>
      <c r="CC122" s="930"/>
      <c r="CD122" s="930"/>
      <c r="CE122" s="930"/>
      <c r="CF122" s="931">
        <v>221.7</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v>407855</v>
      </c>
      <c r="DH122" s="899"/>
      <c r="DI122" s="899"/>
      <c r="DJ122" s="899"/>
      <c r="DK122" s="899"/>
      <c r="DL122" s="899">
        <v>539961</v>
      </c>
      <c r="DM122" s="899"/>
      <c r="DN122" s="899"/>
      <c r="DO122" s="899"/>
      <c r="DP122" s="899"/>
      <c r="DQ122" s="899">
        <v>657554</v>
      </c>
      <c r="DR122" s="899"/>
      <c r="DS122" s="899"/>
      <c r="DT122" s="899"/>
      <c r="DU122" s="899"/>
      <c r="DV122" s="876">
        <v>5.4</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388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469</v>
      </c>
      <c r="BP123" s="963"/>
      <c r="BQ123" s="917">
        <v>32356335</v>
      </c>
      <c r="BR123" s="918"/>
      <c r="BS123" s="918"/>
      <c r="BT123" s="918"/>
      <c r="BU123" s="918"/>
      <c r="BV123" s="918">
        <v>32420172</v>
      </c>
      <c r="BW123" s="918"/>
      <c r="BX123" s="918"/>
      <c r="BY123" s="918"/>
      <c r="BZ123" s="918"/>
      <c r="CA123" s="918">
        <v>31973339</v>
      </c>
      <c r="CB123" s="918"/>
      <c r="CC123" s="918"/>
      <c r="CD123" s="918"/>
      <c r="CE123" s="918"/>
      <c r="CF123" s="828"/>
      <c r="CG123" s="829"/>
      <c r="CH123" s="829"/>
      <c r="CI123" s="829"/>
      <c r="CJ123" s="919"/>
      <c r="CK123" s="954"/>
      <c r="CL123" s="940"/>
      <c r="CM123" s="940"/>
      <c r="CN123" s="940"/>
      <c r="CO123" s="941"/>
      <c r="CP123" s="920" t="s">
        <v>399</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v>200000</v>
      </c>
      <c r="DR123" s="862"/>
      <c r="DS123" s="862"/>
      <c r="DT123" s="862"/>
      <c r="DU123" s="863"/>
      <c r="DV123" s="909">
        <v>1.6</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91.3</v>
      </c>
      <c r="BR124" s="916"/>
      <c r="BS124" s="916"/>
      <c r="BT124" s="916"/>
      <c r="BU124" s="916"/>
      <c r="BV124" s="916">
        <v>78.400000000000006</v>
      </c>
      <c r="BW124" s="916"/>
      <c r="BX124" s="916"/>
      <c r="BY124" s="916"/>
      <c r="BZ124" s="916"/>
      <c r="CA124" s="916">
        <v>69</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v>7343730</v>
      </c>
      <c r="DH124" s="845"/>
      <c r="DI124" s="845"/>
      <c r="DJ124" s="845"/>
      <c r="DK124" s="846"/>
      <c r="DL124" s="847">
        <v>7047858</v>
      </c>
      <c r="DM124" s="845"/>
      <c r="DN124" s="845"/>
      <c r="DO124" s="845"/>
      <c r="DP124" s="846"/>
      <c r="DQ124" s="847" t="s">
        <v>388</v>
      </c>
      <c r="DR124" s="845"/>
      <c r="DS124" s="845"/>
      <c r="DT124" s="845"/>
      <c r="DU124" s="846"/>
      <c r="DV124" s="933" t="s">
        <v>388</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388</v>
      </c>
      <c r="AB125" s="862"/>
      <c r="AC125" s="862"/>
      <c r="AD125" s="862"/>
      <c r="AE125" s="863"/>
      <c r="AF125" s="864" t="s">
        <v>388</v>
      </c>
      <c r="AG125" s="862"/>
      <c r="AH125" s="862"/>
      <c r="AI125" s="862"/>
      <c r="AJ125" s="863"/>
      <c r="AK125" s="864" t="s">
        <v>388</v>
      </c>
      <c r="AL125" s="862"/>
      <c r="AM125" s="862"/>
      <c r="AN125" s="862"/>
      <c r="AO125" s="863"/>
      <c r="AP125" s="909" t="s">
        <v>388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388</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388</v>
      </c>
      <c r="AG126" s="862"/>
      <c r="AH126" s="862"/>
      <c r="AI126" s="862"/>
      <c r="AJ126" s="863"/>
      <c r="AK126" s="864" t="s">
        <v>388</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v>421582</v>
      </c>
      <c r="DH126" s="899"/>
      <c r="DI126" s="899"/>
      <c r="DJ126" s="899"/>
      <c r="DK126" s="899"/>
      <c r="DL126" s="899">
        <v>319101</v>
      </c>
      <c r="DM126" s="899"/>
      <c r="DN126" s="899"/>
      <c r="DO126" s="899"/>
      <c r="DP126" s="899"/>
      <c r="DQ126" s="899">
        <v>128136</v>
      </c>
      <c r="DR126" s="899"/>
      <c r="DS126" s="899"/>
      <c r="DT126" s="899"/>
      <c r="DU126" s="899"/>
      <c r="DV126" s="876">
        <v>1.1000000000000001</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48465</v>
      </c>
      <c r="AB128" s="883"/>
      <c r="AC128" s="883"/>
      <c r="AD128" s="883"/>
      <c r="AE128" s="884"/>
      <c r="AF128" s="885">
        <v>34249</v>
      </c>
      <c r="AG128" s="883"/>
      <c r="AH128" s="883"/>
      <c r="AI128" s="883"/>
      <c r="AJ128" s="884"/>
      <c r="AK128" s="885">
        <v>22016</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388</v>
      </c>
      <c r="BG128" s="869"/>
      <c r="BH128" s="869"/>
      <c r="BI128" s="869"/>
      <c r="BJ128" s="869"/>
      <c r="BK128" s="869"/>
      <c r="BL128" s="892"/>
      <c r="BM128" s="868">
        <v>12.83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13833288</v>
      </c>
      <c r="AB129" s="862"/>
      <c r="AC129" s="862"/>
      <c r="AD129" s="862"/>
      <c r="AE129" s="863"/>
      <c r="AF129" s="864">
        <v>13981592</v>
      </c>
      <c r="AG129" s="862"/>
      <c r="AH129" s="862"/>
      <c r="AI129" s="862"/>
      <c r="AJ129" s="863"/>
      <c r="AK129" s="864">
        <v>14297911</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129</v>
      </c>
      <c r="BG129" s="852"/>
      <c r="BH129" s="852"/>
      <c r="BI129" s="852"/>
      <c r="BJ129" s="852"/>
      <c r="BK129" s="852"/>
      <c r="BL129" s="853"/>
      <c r="BM129" s="851">
        <v>17.829999999999998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1844670</v>
      </c>
      <c r="AB130" s="862"/>
      <c r="AC130" s="862"/>
      <c r="AD130" s="862"/>
      <c r="AE130" s="863"/>
      <c r="AF130" s="864">
        <v>1950779</v>
      </c>
      <c r="AG130" s="862"/>
      <c r="AH130" s="862"/>
      <c r="AI130" s="862"/>
      <c r="AJ130" s="863"/>
      <c r="AK130" s="864">
        <v>2137456</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14.8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11988618</v>
      </c>
      <c r="AB131" s="845"/>
      <c r="AC131" s="845"/>
      <c r="AD131" s="845"/>
      <c r="AE131" s="846"/>
      <c r="AF131" s="847">
        <v>12030813</v>
      </c>
      <c r="AG131" s="845"/>
      <c r="AH131" s="845"/>
      <c r="AI131" s="845"/>
      <c r="AJ131" s="846"/>
      <c r="AK131" s="847">
        <v>12160455</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v>69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16.468078309999999</v>
      </c>
      <c r="AB132" s="825"/>
      <c r="AC132" s="825"/>
      <c r="AD132" s="825"/>
      <c r="AE132" s="826"/>
      <c r="AF132" s="827">
        <v>16.567143049999999</v>
      </c>
      <c r="AG132" s="825"/>
      <c r="AH132" s="825"/>
      <c r="AI132" s="825"/>
      <c r="AJ132" s="826"/>
      <c r="AK132" s="827">
        <v>11.49483305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16</v>
      </c>
      <c r="AB133" s="804"/>
      <c r="AC133" s="804"/>
      <c r="AD133" s="804"/>
      <c r="AE133" s="805"/>
      <c r="AF133" s="803">
        <v>16.5</v>
      </c>
      <c r="AG133" s="804"/>
      <c r="AH133" s="804"/>
      <c r="AI133" s="804"/>
      <c r="AJ133" s="805"/>
      <c r="AK133" s="803">
        <v>14.8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rIDVYzn8HnGBaxrWsvkpDxgu1xTz5idjFrshwSwINIoSRbrYxQTL/0Qf1mEhSxy73h0urP+rP0phjyn0uRLNA==" saltValue="VQmyjec6ECVdopDhS1mF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W9xLGc62Wh2GA5ygCYcknkmcZwkNVpIqHXKpeol5Lsu8d6pu7DrWtrFRrDaeTSf2wDcdiwXH9RanDAzTS3Yuw==" saltValue="miBHU5QadDj+ThtFiImHew=="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Zo5vdyiwuklp76ovkiqPE1/fRWkdjSUeYKiVULvmI9CH8IXuDY0HNmDgGMN+xhBg91wGNlvMquDsrEdWvWUdg==" saltValue="XGnvXqt8TD9mhygiz67o3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3856286</v>
      </c>
      <c r="AP9" s="313">
        <v>70654</v>
      </c>
      <c r="AQ9" s="314">
        <v>63299</v>
      </c>
      <c r="AR9" s="315">
        <v>11.6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229889</v>
      </c>
      <c r="AP10" s="316">
        <v>4212</v>
      </c>
      <c r="AQ10" s="317">
        <v>6012</v>
      </c>
      <c r="AR10" s="318">
        <v>-29.9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769389</v>
      </c>
      <c r="AP11" s="316">
        <v>14097</v>
      </c>
      <c r="AQ11" s="317">
        <v>6006</v>
      </c>
      <c r="AR11" s="318">
        <v>134.69999999999999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v>55396</v>
      </c>
      <c r="AP12" s="316">
        <v>1015</v>
      </c>
      <c r="AQ12" s="317">
        <v>1513</v>
      </c>
      <c r="AR12" s="318">
        <v>-32.9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508</v>
      </c>
      <c r="AP13" s="316" t="s">
        <v>508</v>
      </c>
      <c r="AQ13" s="317">
        <v>6</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172375</v>
      </c>
      <c r="AP14" s="316">
        <v>3158</v>
      </c>
      <c r="AQ14" s="317">
        <v>2299</v>
      </c>
      <c r="AR14" s="318">
        <v>37.4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30469</v>
      </c>
      <c r="AP15" s="316">
        <v>558</v>
      </c>
      <c r="AQ15" s="317">
        <v>1728</v>
      </c>
      <c r="AR15" s="318">
        <v>-67.7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-310118</v>
      </c>
      <c r="AP16" s="316">
        <v>-5682</v>
      </c>
      <c r="AQ16" s="317">
        <v>-4986</v>
      </c>
      <c r="AR16" s="318">
        <v>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4803686</v>
      </c>
      <c r="AP17" s="316">
        <v>88012</v>
      </c>
      <c r="AQ17" s="317">
        <v>75877</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7.48</v>
      </c>
      <c r="AP21" s="329">
        <v>7.41</v>
      </c>
      <c r="AQ21" s="330">
        <v>7.0000000000000007E-2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1880551</v>
      </c>
      <c r="AP32" s="343">
        <v>34455</v>
      </c>
      <c r="AQ32" s="344">
        <v>39476</v>
      </c>
      <c r="AR32" s="345">
        <v>-12.7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508</v>
      </c>
      <c r="AP34" s="343" t="s">
        <v>508</v>
      </c>
      <c r="AQ34" s="344">
        <v>57</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1277460</v>
      </c>
      <c r="AP35" s="343">
        <v>23405</v>
      </c>
      <c r="AQ35" s="344">
        <v>13586</v>
      </c>
      <c r="AR35" s="345">
        <v>72.3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319628</v>
      </c>
      <c r="AP36" s="343">
        <v>5856</v>
      </c>
      <c r="AQ36" s="344">
        <v>1761</v>
      </c>
      <c r="AR36" s="345">
        <v>232.5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v>79657</v>
      </c>
      <c r="AP37" s="343">
        <v>1459</v>
      </c>
      <c r="AQ37" s="344">
        <v>609</v>
      </c>
      <c r="AR37" s="345">
        <v>139.6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508</v>
      </c>
      <c r="AP38" s="346" t="s">
        <v>508</v>
      </c>
      <c r="AQ38" s="347">
        <v>1</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-22016</v>
      </c>
      <c r="AP39" s="343">
        <v>-403</v>
      </c>
      <c r="AQ39" s="344">
        <v>-5546</v>
      </c>
      <c r="AR39" s="345">
        <v>-92.7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-2137456</v>
      </c>
      <c r="AP40" s="343">
        <v>-39162</v>
      </c>
      <c r="AQ40" s="344">
        <v>-36890</v>
      </c>
      <c r="AR40" s="345">
        <v>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1397824</v>
      </c>
      <c r="AP41" s="343">
        <v>25611</v>
      </c>
      <c r="AQ41" s="344">
        <v>13053</v>
      </c>
      <c r="AR41" s="345">
        <v>96.2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2403653</v>
      </c>
      <c r="AN51" s="365">
        <v>42664</v>
      </c>
      <c r="AO51" s="366">
        <v>-25.9</v>
      </c>
      <c r="AP51" s="367">
        <v>92247</v>
      </c>
      <c r="AQ51" s="368">
        <v>39.200000000000003</v>
      </c>
      <c r="AR51" s="369">
        <v>-65.099999999999994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574949</v>
      </c>
      <c r="AN52" s="373">
        <v>10205</v>
      </c>
      <c r="AO52" s="374">
        <v>-40.799999999999997</v>
      </c>
      <c r="AP52" s="375">
        <v>37204</v>
      </c>
      <c r="AQ52" s="376">
        <v>16.899999999999999</v>
      </c>
      <c r="AR52" s="377">
        <v>-57.7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1869571</v>
      </c>
      <c r="AN53" s="365">
        <v>33365</v>
      </c>
      <c r="AO53" s="366">
        <v>-21.8</v>
      </c>
      <c r="AP53" s="367">
        <v>57295</v>
      </c>
      <c r="AQ53" s="368">
        <v>-37.9</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1043356</v>
      </c>
      <c r="AN54" s="373">
        <v>18620</v>
      </c>
      <c r="AO54" s="374">
        <v>82.5</v>
      </c>
      <c r="AP54" s="375">
        <v>32771</v>
      </c>
      <c r="AQ54" s="376">
        <v>-11.9</v>
      </c>
      <c r="AR54" s="377">
        <v>94.4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2575032</v>
      </c>
      <c r="AN55" s="365">
        <v>46279</v>
      </c>
      <c r="AO55" s="366">
        <v>38.700000000000003</v>
      </c>
      <c r="AP55" s="367">
        <v>54110</v>
      </c>
      <c r="AQ55" s="368">
        <v>-5.6</v>
      </c>
      <c r="AR55" s="369">
        <v>44.3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1385430</v>
      </c>
      <c r="AN56" s="373">
        <v>24899</v>
      </c>
      <c r="AO56" s="374">
        <v>33.700000000000003</v>
      </c>
      <c r="AP56" s="375">
        <v>30620</v>
      </c>
      <c r="AQ56" s="376">
        <v>-6.6</v>
      </c>
      <c r="AR56" s="377">
        <v>40.299999999999997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1671766</v>
      </c>
      <c r="AN57" s="365">
        <v>30350</v>
      </c>
      <c r="AO57" s="366">
        <v>-34.4</v>
      </c>
      <c r="AP57" s="367">
        <v>54684</v>
      </c>
      <c r="AQ57" s="368">
        <v>1.1000000000000001</v>
      </c>
      <c r="AR57" s="369">
        <v>-35.5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1081524</v>
      </c>
      <c r="AN58" s="373">
        <v>19634</v>
      </c>
      <c r="AO58" s="374">
        <v>-21.1</v>
      </c>
      <c r="AP58" s="375">
        <v>32829</v>
      </c>
      <c r="AQ58" s="376">
        <v>7.2</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2064312</v>
      </c>
      <c r="AN59" s="365">
        <v>37822</v>
      </c>
      <c r="AO59" s="366">
        <v>24.6</v>
      </c>
      <c r="AP59" s="367">
        <v>62383</v>
      </c>
      <c r="AQ59" s="368">
        <v>14.1</v>
      </c>
      <c r="AR59" s="369">
        <v>10.5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954574</v>
      </c>
      <c r="AN60" s="373">
        <v>17489</v>
      </c>
      <c r="AO60" s="374">
        <v>-10.9</v>
      </c>
      <c r="AP60" s="375">
        <v>35325</v>
      </c>
      <c r="AQ60" s="376">
        <v>7.6</v>
      </c>
      <c r="AR60" s="377">
        <v>-18.5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2116867</v>
      </c>
      <c r="AN61" s="380">
        <v>38096</v>
      </c>
      <c r="AO61" s="381">
        <v>-3.8</v>
      </c>
      <c r="AP61" s="382">
        <v>64144</v>
      </c>
      <c r="AQ61" s="383">
        <v>2.2000000000000002</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1007967</v>
      </c>
      <c r="AN62" s="373">
        <v>18169</v>
      </c>
      <c r="AO62" s="374">
        <v>8.6999999999999993</v>
      </c>
      <c r="AP62" s="375">
        <v>33750</v>
      </c>
      <c r="AQ62" s="376">
        <v>2.6</v>
      </c>
      <c r="AR62" s="377">
        <v>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tqX14rO2kN77F2IEcaRsiTtukMbf8/VbInjKhEFewOvmXxD7cwUQJmcATlyej41PyTjcXSPV6SvLtnFdIYOdQ==" saltValue="OdMn5gYCpFlqhLU/PQt81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i+VDt31CHT77A3DPz2J8nPewWeErocK2lR7DUamDguW4+xCgy6pH/1QLsDnNHKBzQecya36f0tL9GT14k/TV0g==" saltValue="j+ENk2s1AElzrsqS1r2gf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kwI0DdPkpb191SHumf340ZEueDq8MwozKq7rtNFAA/EzHUx2raC0F18+clBF06b8sSXzam/kPR9s5D0viaDxyw==" saltValue="N60ZtuuEAOveW0lpsPif4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10.35</v>
      </c>
      <c r="G47" s="12">
        <v>9.2899999999999991</v>
      </c>
      <c r="H47" s="12">
        <v>8.74</v>
      </c>
      <c r="I47" s="12">
        <v>10.97</v>
      </c>
      <c r="J47" s="13">
        <v>9.42</v>
      </c>
    </row>
    <row r="48" spans="2:10" ht="57.75" customHeight="1" x14ac:dyDescent="0.15">
      <c r="B48" s="14"/>
      <c r="C48" s="1238" t="s">
        <v>4</v>
      </c>
      <c r="D48" s="1238"/>
      <c r="E48" s="1239"/>
      <c r="F48" s="15">
        <v>3.47</v>
      </c>
      <c r="G48" s="16">
        <v>2.11</v>
      </c>
      <c r="H48" s="16">
        <v>2.02</v>
      </c>
      <c r="I48" s="16">
        <v>2.35</v>
      </c>
      <c r="J48" s="17">
        <v>1.5</v>
      </c>
    </row>
    <row r="49" spans="2:10" ht="57.75" customHeight="1" thickBot="1" x14ac:dyDescent="0.2">
      <c r="B49" s="18"/>
      <c r="C49" s="1240" t="s">
        <v>5</v>
      </c>
      <c r="D49" s="1240"/>
      <c r="E49" s="1241"/>
      <c r="F49" s="19">
        <v>1.87</v>
      </c>
      <c r="G49" s="20" t="s">
        <v>554</v>
      </c>
      <c r="H49" s="20" t="s">
        <v>555</v>
      </c>
      <c r="I49" s="20">
        <v>2.68</v>
      </c>
      <c r="J49" s="21" t="s">
        <v>556</v>
      </c>
    </row>
    <row r="50" spans="2:10" ht="13.5" customHeight="1" x14ac:dyDescent="0.15"/>
  </sheetData>
  <sheetProtection algorithmName="SHA-512" hashValue="462C7Vr/E5Ow+ZExYPOgmHwkWXly25AJUqQn2I52l3Gu/YFIRjkfCJn/F2BpcSmuM0HByzJUTnkoDh0DjL1fHQ==" saltValue="5Jm8OXKT4YquXZWSZR364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2021-11-11T07:02:57Z</cp:lastPrinted>
  <dcterms:created xsi:type="dcterms:W3CDTF">2021-02-05T04:37:10Z</dcterms:created>
  <dcterms:modified xsi:type="dcterms:W3CDTF">2021-11-11T07:03:23Z</dcterms:modified>
  <cp:category/>
</cp:coreProperties>
</file>